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HRGA\3. Company Management System\Performance\Pralon 2022\BSC\"/>
    </mc:Choice>
  </mc:AlternateContent>
  <xr:revisionPtr revIDLastSave="0" documentId="13_ncr:1_{734342A0-1C90-44E8-A8E9-10CB889C8421}" xr6:coauthVersionLast="47" xr6:coauthVersionMax="47" xr10:uidLastSave="{00000000-0000-0000-0000-000000000000}"/>
  <bookViews>
    <workbookView xWindow="-110" yWindow="-110" windowWidth="19420" windowHeight="10420" activeTab="2" xr2:uid="{B0250483-6D35-454C-883F-5320AEA23D76}"/>
  </bookViews>
  <sheets>
    <sheet name="Strategic Company 2022" sheetId="3" r:id="rId1"/>
    <sheet name="Form Director 2022" sheetId="1" r:id="rId2"/>
    <sheet name="Catatan Revisi" sheetId="4" r:id="rId3"/>
    <sheet name="Print" sheetId="5"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1Excel_BuiltIn_Print_Area_2_1">#REF!</definedName>
    <definedName name="_2Excel_BuiltIn_Print_Area_4_1">#REF!</definedName>
    <definedName name="_3Excel_BuiltIn_Print_Titles_4_1">#REF!</definedName>
    <definedName name="_xlnm._FilterDatabase" localSheetId="1" hidden="1">'Form Director 2022'!$B$14:$BN$54</definedName>
    <definedName name="_xlnm._FilterDatabase" localSheetId="3" hidden="1">Print!$B$7:$BM$42</definedName>
    <definedName name="a" localSheetId="0">#REF!</definedName>
    <definedName name="a">#REF!</definedName>
    <definedName name="abc" localSheetId="0">#REF!</definedName>
    <definedName name="abc">#REF!</definedName>
    <definedName name="Actual" localSheetId="0">(PeriodInActual*('[1]Meeting ke 1'!$F1&gt;0))*PeriodInPlan</definedName>
    <definedName name="Actual">(PeriodInActual*('[1]Meeting ke 1'!$F1&gt;0))*PeriodInPlan</definedName>
    <definedName name="ActualBeyond" localSheetId="0">PeriodInActual*('[1]Meeting ke 1'!$F1&gt;0)</definedName>
    <definedName name="ActualBeyond">PeriodInActual*('[1]Meeting ke 1'!$F1&gt;0)</definedName>
    <definedName name="Area区域">'[2]Template New Capex 17'!#REF!</definedName>
    <definedName name="base" localSheetId="0">#REF!</definedName>
    <definedName name="base">#REF!</definedName>
    <definedName name="Baseline_Value_All" localSheetId="0">#REF!</definedName>
    <definedName name="Baseline_Value_All">#REF!</definedName>
    <definedName name="Baseline_Value_MC" localSheetId="0">#REF!</definedName>
    <definedName name="Baseline_Value_MC">#REF!</definedName>
    <definedName name="Baseline_Value_PCR" localSheetId="0">#REF!</definedName>
    <definedName name="Baseline_Value_PCR">#REF!</definedName>
    <definedName name="Baseline_Value_TBB" localSheetId="0">#REF!</definedName>
    <definedName name="Baseline_Value_TBB">#REF!</definedName>
    <definedName name="Baseline_Value_TBR" localSheetId="0">#REF!</definedName>
    <definedName name="Baseline_Value_TBR">#REF!</definedName>
    <definedName name="Baseline_Vol_MC" localSheetId="0">#REF!</definedName>
    <definedName name="Baseline_Vol_MC">#REF!</definedName>
    <definedName name="Baseline_Vol_PCR" localSheetId="0">#REF!</definedName>
    <definedName name="Baseline_Vol_PCR">#REF!</definedName>
    <definedName name="Baseline_Vol_TBB" localSheetId="0">#REF!</definedName>
    <definedName name="Baseline_Vol_TBB">#REF!</definedName>
    <definedName name="Baseline_Vol_TBR" localSheetId="0">#REF!</definedName>
    <definedName name="Baseline_Vol_TBR">#REF!</definedName>
    <definedName name="blank_map" localSheetId="0">#REF!</definedName>
    <definedName name="blank_map">#REF!</definedName>
    <definedName name="company_list">[3]公司段!$C$15:$C$100</definedName>
    <definedName name="dfh" localSheetId="0">#REF!</definedName>
    <definedName name="dfh">#REF!</definedName>
    <definedName name="dfkjghdkj" localSheetId="0">#REF!</definedName>
    <definedName name="dfkjghdkj">#REF!</definedName>
    <definedName name="dnDivisi" localSheetId="1">'[4]Customer Summary'!$I$5:$L$5</definedName>
    <definedName name="dnDivisi" localSheetId="3">'[4]Customer Summary'!$I$5:$L$5</definedName>
    <definedName name="dnDivisi">'[5]Customer Summary'!$I$5:$L$5</definedName>
    <definedName name="Example" localSheetId="0">#REF!</definedName>
    <definedName name="Example">#REF!</definedName>
    <definedName name="Excel_BuiltIn_Print_Area_1_1">#REF!</definedName>
    <definedName name="Excel_BuiltIn_Print_Area_1_1_1">"$#REF!.$A$1:$AU$101"</definedName>
    <definedName name="Excel_BuiltIn_Print_Area_2" localSheetId="1">"$#REF!.$A$1:$AS$93"</definedName>
    <definedName name="Excel_BuiltIn_Print_Area_2" localSheetId="3">"$#REF!.$A$1:$AS$93"</definedName>
    <definedName name="Excel_BuiltIn_Print_Area_2">"#REF!"</definedName>
    <definedName name="Excel_BuiltIn_Print_Titles_1_1">"$#REF!.$A$1:$IV$17"</definedName>
    <definedName name="Excel_BuiltIn_Print_Titles_14_1">#REF!</definedName>
    <definedName name="Excel_BuiltIn_Print_Titles_15_1">#REF!</definedName>
    <definedName name="Excel_BuiltIn_Print_Titles_16_1">#REF!</definedName>
    <definedName name="Excel_BuiltIn_Print_Titles_17_1">#REF!</definedName>
    <definedName name="Excel_BuiltIn_Print_Titles_18_1">#REF!</definedName>
    <definedName name="Excel_BuiltIn_Print_Titles_19_1">#REF!</definedName>
    <definedName name="Excel_BuiltIn_Print_Titles_2">#REF!</definedName>
    <definedName name="Excel_BuiltIn_Print_Titles_20">#REF!</definedName>
    <definedName name="Excel_BuiltIn_Print_Titles_21">#REF!</definedName>
    <definedName name="Excel_BuiltIn_Print_Titles_22">#REF!</definedName>
    <definedName name="Excel_BuiltIn_Print_Titles_23">#REF!</definedName>
    <definedName name="Excel_BuiltIn_Print_Titles_24">#REF!</definedName>
    <definedName name="Excel_BuiltIn_Print_Titles_25">#REF!</definedName>
    <definedName name="Excel_BuiltIn_Print_Titles_26">#REF!</definedName>
    <definedName name="Excel_BuiltIn_Print_Titles_27">#REF!</definedName>
    <definedName name="Excel_BuiltIn_Print_Titles_28">#REF!</definedName>
    <definedName name="Excel_BuiltIn_Print_Titles_29">#REF!</definedName>
    <definedName name="Excel_BuiltIn_Print_Titles_30">#REF!</definedName>
    <definedName name="Excel_BuiltIn_Print_Titles_31">#REF!</definedName>
    <definedName name="Excel_BuiltIn_Print_Titles_32">#REF!</definedName>
    <definedName name="Excel_BuiltIn_Print_Titles_33">#REF!</definedName>
    <definedName name="Excel_BuiltIn_Print_Titles_34">#REF!</definedName>
    <definedName name="Excel_BuiltIn_Print_Titles_35">#REF!</definedName>
    <definedName name="Excel_BuiltIn_Print_Titles_36">#REF!</definedName>
    <definedName name="Excel_BuiltIn_Print_Titles_37">#REF!</definedName>
    <definedName name="Excel_BuiltIn_Print_Titles_38">#REF!</definedName>
    <definedName name="Excel_BuiltIn_Print_Titles_39">#REF!</definedName>
    <definedName name="Excel_BuiltIn_Print_Titles_40">#REF!</definedName>
    <definedName name="Excel_BuiltIn_Print_Titles_41">#REF!</definedName>
    <definedName name="FundPuporse" localSheetId="0">#REF!</definedName>
    <definedName name="FundPuporse">#REF!</definedName>
    <definedName name="FundPurpose_1">[6]Tab!$D$3:$D$15</definedName>
    <definedName name="fyu" localSheetId="0">#REF!</definedName>
    <definedName name="fyu">#REF!</definedName>
    <definedName name="Home7" localSheetId="0">#REF!</definedName>
    <definedName name="Home7">#REF!</definedName>
    <definedName name="Instructions" localSheetId="0">#REF!</definedName>
    <definedName name="Instructions">#REF!</definedName>
    <definedName name="InvestmentStatus" localSheetId="0">#REF!</definedName>
    <definedName name="InvestmentStatus">#REF!</definedName>
    <definedName name="InvestmentStatus_1">[6]Tab!$C$3:$C$4</definedName>
    <definedName name="JenisBudget" localSheetId="0">#REF!</definedName>
    <definedName name="JenisBudget">#REF!</definedName>
    <definedName name="JenisBudget_1">[6]Tab!$B$3:$B$5</definedName>
    <definedName name="KPI_1">'[7]KPI Divisi (2)'!$G$14:$Q$54</definedName>
    <definedName name="muhtar" localSheetId="0">#REF!</definedName>
    <definedName name="muhtar">#REF!</definedName>
    <definedName name="PercentComplete" localSheetId="0">PercentCompleteBeyond*PeriodInPlan</definedName>
    <definedName name="PercentComplete">PercentCompleteBeyond*PeriodInPlan</definedName>
    <definedName name="PercentCompleteBeyond">('[1]Meeting ke 1'!A$8=MEDIAN('[1]Meeting ke 1'!A$8,'[1]Meeting ke 1'!$F1,'[1]Meeting ke 1'!$F1+'[1]Meeting ke 1'!$G1)*('[1]Meeting ke 1'!$F1&gt;0))*(('[1]Meeting ke 1'!A$8&lt;(INT('[1]Meeting ke 1'!$F1+'[1]Meeting ke 1'!$G1*'[1]Meeting ke 1'!$H1)))+('[1]Meeting ke 1'!A$8='[1]Meeting ke 1'!$F1))*('[1]Meeting ke 1'!$H1&gt;0)</definedName>
    <definedName name="period_selected">'[1]Meeting ke 1'!$O$3</definedName>
    <definedName name="PeriodInActual">'[1]Meeting ke 1'!A$8=MEDIAN('[1]Meeting ke 1'!A$8,'[1]Meeting ke 1'!$F1,'[1]Meeting ke 1'!$F1+'[1]Meeting ke 1'!$G1-1)</definedName>
    <definedName name="PeriodInPlan">'[1]Meeting ke 1'!A$8=MEDIAN('[1]Meeting ke 1'!A$8,'[1]Meeting ke 1'!$D1,'[1]Meeting ke 1'!$D1+'[1]Meeting ke 1'!$E1-1)</definedName>
    <definedName name="Plan" localSheetId="0">PeriodInPlan*('[1]Meeting ke 1'!$D1&gt;0)</definedName>
    <definedName name="Plan">PeriodInPlan*('[1]Meeting ke 1'!$D1&gt;0)</definedName>
    <definedName name="PriceUp_Value__PCR" localSheetId="0">#REF!</definedName>
    <definedName name="PriceUp_Value__PCR">#REF!</definedName>
    <definedName name="PriceUp_Value_All" localSheetId="0">#REF!</definedName>
    <definedName name="PriceUp_Value_All">#REF!</definedName>
    <definedName name="PriceUp_Value_MC" localSheetId="0">#REF!</definedName>
    <definedName name="PriceUp_Value_MC">#REF!</definedName>
    <definedName name="PriceUp_Value_TBB" localSheetId="0">#REF!</definedName>
    <definedName name="PriceUp_Value_TBB">#REF!</definedName>
    <definedName name="PriceUp_Value_TBR" localSheetId="0">#REF!</definedName>
    <definedName name="PriceUp_Value_TBR">#REF!</definedName>
    <definedName name="PriceUp_Vol_MC" localSheetId="0">#REF!</definedName>
    <definedName name="PriceUp_Vol_MC">#REF!</definedName>
    <definedName name="PriceUp_Vol_PCR" localSheetId="0">#REF!</definedName>
    <definedName name="PriceUp_Vol_PCR">#REF!</definedName>
    <definedName name="PriceUp_Vol_TBB" localSheetId="0">#REF!</definedName>
    <definedName name="PriceUp_Vol_TBB">#REF!</definedName>
    <definedName name="PriceUp_Vol_TBR" localSheetId="0">#REF!</definedName>
    <definedName name="PriceUp_Vol_TBR">#REF!</definedName>
    <definedName name="_xlnm.Print_Area" localSheetId="3">Print!$A$1:$W$42</definedName>
    <definedName name="_xlnm.Print_Area" localSheetId="0">'Strategic Company 2022'!$A$1:$U$71</definedName>
    <definedName name="Print_Titles_MI">"$#REF!.$A$2:$IV$17"</definedName>
    <definedName name="Print_Titles_MI___13">"$#REF!.$A$1:$IV$9"</definedName>
    <definedName name="Print_Titles_MI___15">"$#REF!.$A$2:$IV$17"</definedName>
    <definedName name="Print_Titles_MI___18">"$#REF!.$A$2:$IV$17"</definedName>
    <definedName name="Print_Titles_MI___3">"$#REF!.$A$2:$IV$17"</definedName>
    <definedName name="Print_Titles_MI___4">"$#REF!.$A$2:$IV$17"</definedName>
    <definedName name="sdfads" localSheetId="0">#REF!</definedName>
    <definedName name="sdfads">#REF!</definedName>
    <definedName name="sdfgsd" localSheetId="0">#REF!</definedName>
    <definedName name="sdfgsd">#REF!</definedName>
    <definedName name="sdgsd" localSheetId="0">#REF!</definedName>
    <definedName name="sdgsd">#REF!</definedName>
    <definedName name="VolPriceUp_Value_All" localSheetId="0">#REF!</definedName>
    <definedName name="VolPriceUp_Value_All">#REF!</definedName>
    <definedName name="VolPriceUp_Value_MC" localSheetId="0">#REF!</definedName>
    <definedName name="VolPriceUp_Value_MC">#REF!</definedName>
    <definedName name="VolPriceUp_Value_PCR" localSheetId="0">#REF!</definedName>
    <definedName name="VolPriceUp_Value_PCR">#REF!</definedName>
    <definedName name="VolPriceUp_Value_TBB" localSheetId="0">#REF!</definedName>
    <definedName name="VolPriceUp_Value_TBB">#REF!</definedName>
    <definedName name="VolPriceUp_Value_TBR" localSheetId="0">#REF!</definedName>
    <definedName name="VolPriceUp_Value_TBR">#REF!</definedName>
    <definedName name="VolPriceUp_Vol_MC" localSheetId="0">#REF!</definedName>
    <definedName name="VolPriceUp_Vol_MC">#REF!</definedName>
    <definedName name="VolPriceUp_Vol_PCR" localSheetId="0">#REF!</definedName>
    <definedName name="VolPriceUp_Vol_PCR">#REF!</definedName>
    <definedName name="VolPriceUp_Vol_TBB" localSheetId="0">#REF!</definedName>
    <definedName name="VolPriceUp_Vol_TBB">#REF!</definedName>
    <definedName name="VolPriceUp_Vol_TBR" localSheetId="0">#REF!</definedName>
    <definedName name="VolPriceUp_Vol_TBR">#REF!</definedName>
    <definedName name="VolUp_Value_All" localSheetId="0">#REF!</definedName>
    <definedName name="VolUp_Value_All">#REF!</definedName>
    <definedName name="VolUp_Value_MC" localSheetId="0">#REF!</definedName>
    <definedName name="VolUp_Value_MC">#REF!</definedName>
    <definedName name="VolUp_Value_PCR" localSheetId="0">#REF!</definedName>
    <definedName name="VolUp_Value_PCR">#REF!</definedName>
    <definedName name="VolUp_Value_TBB" localSheetId="0">#REF!</definedName>
    <definedName name="VolUp_Value_TBB">#REF!</definedName>
    <definedName name="VolUp_Value_TBR" localSheetId="0">#REF!</definedName>
    <definedName name="VolUp_Value_TBR">#REF!</definedName>
    <definedName name="VolUp_Vol_MC" localSheetId="0">#REF!</definedName>
    <definedName name="VolUp_Vol_MC">#REF!</definedName>
    <definedName name="VolUp_Vol_PCR" localSheetId="0">#REF!</definedName>
    <definedName name="VolUp_Vol_PCR">#REF!</definedName>
    <definedName name="VolUp_Vol_TBB" localSheetId="0">#REF!</definedName>
    <definedName name="VolUp_Vol_TBB">#REF!</definedName>
    <definedName name="VolUp_Vol_TBR" localSheetId="0">#REF!</definedName>
    <definedName name="VolUp_Vol_TBR">#REF!</definedName>
    <definedName name="zz" localSheetId="0">#REF!</definedName>
    <definedName name="zz">#REF!</definedName>
    <definedName name="公司名称">[3]公司段!$B$15:$B$100</definedName>
    <definedName name="区域">'[2]Template New Capex 17'!#REF!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K42" i="5" l="1"/>
  <c r="C42" i="5"/>
  <c r="P41" i="5"/>
  <c r="P40" i="5"/>
  <c r="P39" i="5"/>
  <c r="P38" i="5"/>
  <c r="P37" i="5"/>
  <c r="P36" i="5"/>
  <c r="P35" i="5"/>
  <c r="P34" i="5"/>
  <c r="AV33" i="5"/>
  <c r="AU33" i="5"/>
  <c r="AT33" i="5"/>
  <c r="AS33" i="5"/>
  <c r="AR33" i="5"/>
  <c r="AQ33" i="5"/>
  <c r="AP33" i="5"/>
  <c r="AO33" i="5"/>
  <c r="AN33" i="5"/>
  <c r="AM33" i="5"/>
  <c r="AL33" i="5"/>
  <c r="AK33" i="5"/>
  <c r="AJ33" i="5"/>
  <c r="AI33" i="5"/>
  <c r="AH33" i="5"/>
  <c r="AG33" i="5"/>
  <c r="AF33" i="5"/>
  <c r="AE33" i="5"/>
  <c r="AD33" i="5"/>
  <c r="AC33" i="5"/>
  <c r="AB33" i="5"/>
  <c r="AA33" i="5"/>
  <c r="Z33" i="5"/>
  <c r="Y33" i="5"/>
  <c r="X33" i="5"/>
  <c r="P33" i="5"/>
  <c r="AV32" i="5"/>
  <c r="AU32" i="5"/>
  <c r="AT32" i="5"/>
  <c r="AS32" i="5"/>
  <c r="AR32" i="5"/>
  <c r="AQ32" i="5"/>
  <c r="AP32" i="5"/>
  <c r="AO32" i="5"/>
  <c r="AN32" i="5"/>
  <c r="AM32" i="5"/>
  <c r="AL32" i="5"/>
  <c r="AK32" i="5"/>
  <c r="AJ32" i="5"/>
  <c r="AI32" i="5"/>
  <c r="AH32" i="5"/>
  <c r="AG32" i="5"/>
  <c r="AF32" i="5"/>
  <c r="AE32" i="5"/>
  <c r="AD32" i="5"/>
  <c r="AC32" i="5"/>
  <c r="AB32" i="5"/>
  <c r="AA32" i="5"/>
  <c r="Z32" i="5"/>
  <c r="Y32" i="5"/>
  <c r="X32" i="5"/>
  <c r="P32" i="5"/>
  <c r="AV31" i="5"/>
  <c r="AU31" i="5"/>
  <c r="AT31" i="5"/>
  <c r="AS31" i="5"/>
  <c r="AR31" i="5"/>
  <c r="AQ31" i="5"/>
  <c r="AP31" i="5"/>
  <c r="AO31" i="5"/>
  <c r="AN31" i="5"/>
  <c r="AM31" i="5"/>
  <c r="AL31" i="5"/>
  <c r="AK31" i="5"/>
  <c r="AJ31" i="5"/>
  <c r="P31" i="5"/>
  <c r="P30" i="5"/>
  <c r="AV29" i="5"/>
  <c r="P29" i="5"/>
  <c r="AV28" i="5"/>
  <c r="P28" i="5"/>
  <c r="AV27" i="5"/>
  <c r="AU27" i="5"/>
  <c r="AT27" i="5"/>
  <c r="AS27" i="5"/>
  <c r="AR27" i="5"/>
  <c r="AQ27" i="5"/>
  <c r="AP27" i="5"/>
  <c r="AO27" i="5"/>
  <c r="AN27" i="5"/>
  <c r="AM27" i="5"/>
  <c r="AL27" i="5"/>
  <c r="AK27" i="5"/>
  <c r="AJ27" i="5"/>
  <c r="AI27" i="5"/>
  <c r="AH27" i="5"/>
  <c r="AG27" i="5"/>
  <c r="AF27" i="5"/>
  <c r="AE27" i="5"/>
  <c r="AD27" i="5"/>
  <c r="AC27" i="5"/>
  <c r="AB27" i="5"/>
  <c r="AA27" i="5"/>
  <c r="Z27" i="5"/>
  <c r="Y27" i="5"/>
  <c r="X27" i="5"/>
  <c r="P27" i="5"/>
  <c r="AV26" i="5"/>
  <c r="AU26" i="5"/>
  <c r="AT26" i="5"/>
  <c r="AS26" i="5"/>
  <c r="AR26" i="5"/>
  <c r="AQ26" i="5"/>
  <c r="AP26" i="5"/>
  <c r="AO26" i="5"/>
  <c r="AN26" i="5"/>
  <c r="AM26" i="5"/>
  <c r="AL26" i="5"/>
  <c r="AK26" i="5"/>
  <c r="AJ26" i="5"/>
  <c r="AI26" i="5"/>
  <c r="AH26" i="5"/>
  <c r="AG26" i="5"/>
  <c r="AF26" i="5"/>
  <c r="AE26" i="5"/>
  <c r="AD26" i="5"/>
  <c r="AC26" i="5"/>
  <c r="AB26" i="5"/>
  <c r="AA26" i="5"/>
  <c r="Z26" i="5"/>
  <c r="Y26" i="5"/>
  <c r="X26" i="5"/>
  <c r="P26" i="5"/>
  <c r="AV25" i="5"/>
  <c r="AU25" i="5"/>
  <c r="AT25" i="5"/>
  <c r="AS25" i="5"/>
  <c r="AR25" i="5"/>
  <c r="AQ25" i="5"/>
  <c r="AP25" i="5"/>
  <c r="AO25" i="5"/>
  <c r="AN25" i="5"/>
  <c r="AM25" i="5"/>
  <c r="AL25" i="5"/>
  <c r="AK25" i="5"/>
  <c r="AJ25" i="5"/>
  <c r="AI25" i="5"/>
  <c r="AH25" i="5"/>
  <c r="AG25" i="5"/>
  <c r="AF25" i="5"/>
  <c r="AE25" i="5"/>
  <c r="AD25" i="5"/>
  <c r="AC25" i="5"/>
  <c r="AB25" i="5"/>
  <c r="AA25" i="5"/>
  <c r="Z25" i="5"/>
  <c r="Y25" i="5"/>
  <c r="X25" i="5"/>
  <c r="P25" i="5"/>
  <c r="AV24" i="5"/>
  <c r="AU24" i="5"/>
  <c r="AT24" i="5"/>
  <c r="AS24" i="5"/>
  <c r="AR24" i="5"/>
  <c r="AQ24" i="5"/>
  <c r="AP24" i="5"/>
  <c r="AO24" i="5"/>
  <c r="AN24" i="5"/>
  <c r="AM24" i="5"/>
  <c r="AL24" i="5"/>
  <c r="AK24" i="5"/>
  <c r="AJ24" i="5"/>
  <c r="AI24" i="5"/>
  <c r="AH24" i="5"/>
  <c r="AG24" i="5"/>
  <c r="AF24" i="5"/>
  <c r="AE24" i="5"/>
  <c r="AD24" i="5"/>
  <c r="AC24" i="5"/>
  <c r="AB24" i="5"/>
  <c r="AA24" i="5"/>
  <c r="Z24" i="5"/>
  <c r="Y24" i="5"/>
  <c r="X24" i="5"/>
  <c r="P24" i="5"/>
  <c r="AV23" i="5"/>
  <c r="BI23" i="5" s="1"/>
  <c r="AU23" i="5"/>
  <c r="AT23" i="5"/>
  <c r="AS23" i="5"/>
  <c r="AR23" i="5"/>
  <c r="AQ23" i="5"/>
  <c r="AP23" i="5"/>
  <c r="AO23" i="5"/>
  <c r="AN23" i="5"/>
  <c r="AM23" i="5"/>
  <c r="AL23" i="5"/>
  <c r="AK23" i="5"/>
  <c r="AJ23" i="5"/>
  <c r="AI23" i="5"/>
  <c r="AH23" i="5"/>
  <c r="AG23" i="5"/>
  <c r="AF23" i="5"/>
  <c r="AE23" i="5"/>
  <c r="AD23" i="5"/>
  <c r="AC23" i="5"/>
  <c r="AB23" i="5"/>
  <c r="AA23" i="5"/>
  <c r="Z23" i="5"/>
  <c r="Y23" i="5"/>
  <c r="X23" i="5"/>
  <c r="P23" i="5"/>
  <c r="AV22" i="5"/>
  <c r="AU22" i="5"/>
  <c r="AT22" i="5"/>
  <c r="AS22" i="5"/>
  <c r="AR22" i="5"/>
  <c r="AQ22" i="5"/>
  <c r="AP22" i="5"/>
  <c r="AO22" i="5"/>
  <c r="AN22" i="5"/>
  <c r="AM22" i="5"/>
  <c r="AL22" i="5"/>
  <c r="AK22" i="5"/>
  <c r="AJ22" i="5"/>
  <c r="AI22" i="5"/>
  <c r="AH22" i="5"/>
  <c r="AG22" i="5"/>
  <c r="AF22" i="5"/>
  <c r="AE22" i="5"/>
  <c r="AD22" i="5"/>
  <c r="AC22" i="5"/>
  <c r="AB22" i="5"/>
  <c r="AA22" i="5"/>
  <c r="Z22" i="5"/>
  <c r="Y22" i="5"/>
  <c r="X22" i="5"/>
  <c r="P22" i="5"/>
  <c r="AV21" i="5"/>
  <c r="BI21" i="5" s="1"/>
  <c r="AU21" i="5"/>
  <c r="AT21" i="5"/>
  <c r="AS21" i="5"/>
  <c r="AR21" i="5"/>
  <c r="AQ21" i="5"/>
  <c r="AP21" i="5"/>
  <c r="AO21" i="5"/>
  <c r="AN21" i="5"/>
  <c r="AM21" i="5"/>
  <c r="AL21" i="5"/>
  <c r="AK21" i="5"/>
  <c r="AJ21" i="5"/>
  <c r="AI21" i="5"/>
  <c r="AH21" i="5"/>
  <c r="AG21" i="5"/>
  <c r="AF21" i="5"/>
  <c r="AE21" i="5"/>
  <c r="AD21" i="5"/>
  <c r="AC21" i="5"/>
  <c r="AB21" i="5"/>
  <c r="AA21" i="5"/>
  <c r="Z21" i="5"/>
  <c r="Y21" i="5"/>
  <c r="X21" i="5"/>
  <c r="P21" i="5"/>
  <c r="AV20" i="5"/>
  <c r="AU20" i="5"/>
  <c r="AT20" i="5"/>
  <c r="AS20" i="5"/>
  <c r="AR20" i="5"/>
  <c r="AQ20" i="5"/>
  <c r="AP20" i="5"/>
  <c r="AO20" i="5"/>
  <c r="AN20" i="5"/>
  <c r="AM20" i="5"/>
  <c r="AL20" i="5"/>
  <c r="AK20" i="5"/>
  <c r="AJ20" i="5"/>
  <c r="AI20" i="5"/>
  <c r="AH20" i="5"/>
  <c r="AG20" i="5"/>
  <c r="AF20" i="5"/>
  <c r="AE20" i="5"/>
  <c r="AD20" i="5"/>
  <c r="AC20" i="5"/>
  <c r="AB20" i="5"/>
  <c r="AA20" i="5"/>
  <c r="Z20" i="5"/>
  <c r="Y20" i="5"/>
  <c r="X20" i="5"/>
  <c r="P20" i="5"/>
  <c r="AV19" i="5"/>
  <c r="AU19" i="5"/>
  <c r="AT19" i="5"/>
  <c r="AS19" i="5"/>
  <c r="AR19" i="5"/>
  <c r="AQ19" i="5"/>
  <c r="AP19" i="5"/>
  <c r="AO19" i="5"/>
  <c r="AN19" i="5"/>
  <c r="AM19" i="5"/>
  <c r="AL19" i="5"/>
  <c r="AK19" i="5"/>
  <c r="AJ19" i="5"/>
  <c r="AI19" i="5"/>
  <c r="AH19" i="5"/>
  <c r="AG19" i="5"/>
  <c r="AF19" i="5"/>
  <c r="AE19" i="5"/>
  <c r="AD19" i="5"/>
  <c r="AC19" i="5"/>
  <c r="AB19" i="5"/>
  <c r="AA19" i="5"/>
  <c r="Z19" i="5"/>
  <c r="Y19" i="5"/>
  <c r="X19" i="5"/>
  <c r="P19" i="5"/>
  <c r="AV18" i="5"/>
  <c r="AU18" i="5"/>
  <c r="AT18" i="5"/>
  <c r="AS18" i="5"/>
  <c r="AR18" i="5"/>
  <c r="AQ18" i="5"/>
  <c r="AP18" i="5"/>
  <c r="AO18" i="5"/>
  <c r="AN18" i="5"/>
  <c r="AM18" i="5"/>
  <c r="AL18" i="5"/>
  <c r="AK18" i="5"/>
  <c r="AJ18" i="5"/>
  <c r="AI18" i="5"/>
  <c r="AH18" i="5"/>
  <c r="AG18" i="5"/>
  <c r="AF18" i="5"/>
  <c r="AE18" i="5"/>
  <c r="AD18" i="5"/>
  <c r="AC18" i="5"/>
  <c r="AB18" i="5"/>
  <c r="AA18" i="5"/>
  <c r="Z18" i="5"/>
  <c r="Y18" i="5"/>
  <c r="X18" i="5"/>
  <c r="P18" i="5"/>
  <c r="AV17" i="5"/>
  <c r="AU17" i="5"/>
  <c r="AT17" i="5"/>
  <c r="AS17" i="5"/>
  <c r="AR17" i="5"/>
  <c r="AQ17" i="5"/>
  <c r="AP17" i="5"/>
  <c r="AO17" i="5"/>
  <c r="AN17" i="5"/>
  <c r="AM17" i="5"/>
  <c r="AL17" i="5"/>
  <c r="AK17" i="5"/>
  <c r="AJ17" i="5"/>
  <c r="AI17" i="5"/>
  <c r="AH17" i="5"/>
  <c r="AG17" i="5"/>
  <c r="AF17" i="5"/>
  <c r="AE17" i="5"/>
  <c r="AD17" i="5"/>
  <c r="AC17" i="5"/>
  <c r="AB17" i="5"/>
  <c r="AA17" i="5"/>
  <c r="Z17" i="5"/>
  <c r="Y17" i="5"/>
  <c r="X17" i="5"/>
  <c r="P17" i="5"/>
  <c r="AV16" i="5"/>
  <c r="AU16" i="5"/>
  <c r="AT16" i="5"/>
  <c r="AS16" i="5"/>
  <c r="AR16" i="5"/>
  <c r="AQ16" i="5"/>
  <c r="AP16" i="5"/>
  <c r="AO16" i="5"/>
  <c r="AN16" i="5"/>
  <c r="AM16" i="5"/>
  <c r="AL16" i="5"/>
  <c r="AK16" i="5"/>
  <c r="AJ16" i="5"/>
  <c r="AI16" i="5"/>
  <c r="AH16" i="5"/>
  <c r="AG16" i="5"/>
  <c r="AF16" i="5"/>
  <c r="AE16" i="5"/>
  <c r="AD16" i="5"/>
  <c r="AC16" i="5"/>
  <c r="AB16" i="5"/>
  <c r="AA16" i="5"/>
  <c r="Z16" i="5"/>
  <c r="Y16" i="5"/>
  <c r="X16" i="5"/>
  <c r="P16" i="5"/>
  <c r="AV15" i="5"/>
  <c r="AU15" i="5"/>
  <c r="AT15" i="5"/>
  <c r="AS15" i="5"/>
  <c r="AR15" i="5"/>
  <c r="AQ15" i="5"/>
  <c r="AP15" i="5"/>
  <c r="AO15" i="5"/>
  <c r="AN15" i="5"/>
  <c r="AM15" i="5"/>
  <c r="AL15" i="5"/>
  <c r="AK15" i="5"/>
  <c r="AJ15" i="5"/>
  <c r="AI15" i="5"/>
  <c r="AH15" i="5"/>
  <c r="AG15" i="5"/>
  <c r="AF15" i="5"/>
  <c r="AE15" i="5"/>
  <c r="AD15" i="5"/>
  <c r="AC15" i="5"/>
  <c r="AB15" i="5"/>
  <c r="AA15" i="5"/>
  <c r="Z15" i="5"/>
  <c r="Y15" i="5"/>
  <c r="X15" i="5"/>
  <c r="P15" i="5"/>
  <c r="AV14" i="5"/>
  <c r="AU14" i="5"/>
  <c r="AT14" i="5"/>
  <c r="AS14" i="5"/>
  <c r="AR14" i="5"/>
  <c r="AQ14" i="5"/>
  <c r="AP14" i="5"/>
  <c r="AO14" i="5"/>
  <c r="AN14" i="5"/>
  <c r="AM14" i="5"/>
  <c r="AL14" i="5"/>
  <c r="AK14" i="5"/>
  <c r="AJ14" i="5"/>
  <c r="AI14" i="5"/>
  <c r="AH14" i="5"/>
  <c r="AG14" i="5"/>
  <c r="AF14" i="5"/>
  <c r="AE14" i="5"/>
  <c r="AD14" i="5"/>
  <c r="AC14" i="5"/>
  <c r="AB14" i="5"/>
  <c r="AA14" i="5"/>
  <c r="Z14" i="5"/>
  <c r="Y14" i="5"/>
  <c r="X14" i="5"/>
  <c r="P14" i="5"/>
  <c r="AV13" i="5"/>
  <c r="AU13" i="5"/>
  <c r="AT13" i="5"/>
  <c r="AS13" i="5"/>
  <c r="AR13" i="5"/>
  <c r="AQ13" i="5"/>
  <c r="AP13" i="5"/>
  <c r="AO13" i="5"/>
  <c r="AN13" i="5"/>
  <c r="AM13" i="5"/>
  <c r="AL13" i="5"/>
  <c r="AK13" i="5"/>
  <c r="AJ13" i="5"/>
  <c r="AI13" i="5"/>
  <c r="AH13" i="5"/>
  <c r="AG13" i="5"/>
  <c r="AF13" i="5"/>
  <c r="AE13" i="5"/>
  <c r="AD13" i="5"/>
  <c r="AC13" i="5"/>
  <c r="AB13" i="5"/>
  <c r="AA13" i="5"/>
  <c r="Z13" i="5"/>
  <c r="Y13" i="5"/>
  <c r="X13" i="5"/>
  <c r="P13" i="5"/>
  <c r="AV12" i="5"/>
  <c r="BI12" i="5" s="1"/>
  <c r="AU12" i="5"/>
  <c r="AT12" i="5"/>
  <c r="AS12" i="5"/>
  <c r="AR12" i="5"/>
  <c r="AQ12" i="5"/>
  <c r="AP12" i="5"/>
  <c r="AO12" i="5"/>
  <c r="AN12" i="5"/>
  <c r="AM12" i="5"/>
  <c r="AL12" i="5"/>
  <c r="AK12" i="5"/>
  <c r="AJ12" i="5"/>
  <c r="AI12" i="5"/>
  <c r="AH12" i="5"/>
  <c r="AG12" i="5"/>
  <c r="AF12" i="5"/>
  <c r="AE12" i="5"/>
  <c r="AD12" i="5"/>
  <c r="AC12" i="5"/>
  <c r="AB12" i="5"/>
  <c r="AA12" i="5"/>
  <c r="Z12" i="5"/>
  <c r="Y12" i="5"/>
  <c r="X12" i="5"/>
  <c r="P12" i="5"/>
  <c r="AV11" i="5"/>
  <c r="BI11" i="5" s="1"/>
  <c r="AU11" i="5"/>
  <c r="AT11" i="5"/>
  <c r="AS11" i="5"/>
  <c r="AR11" i="5"/>
  <c r="AQ11" i="5"/>
  <c r="AP11" i="5"/>
  <c r="AO11" i="5"/>
  <c r="AN11" i="5"/>
  <c r="AM11" i="5"/>
  <c r="AL11" i="5"/>
  <c r="AK11" i="5"/>
  <c r="AJ11" i="5"/>
  <c r="AI11" i="5"/>
  <c r="AH11" i="5"/>
  <c r="AG11" i="5"/>
  <c r="AF11" i="5"/>
  <c r="AE11" i="5"/>
  <c r="AD11" i="5"/>
  <c r="AC11" i="5"/>
  <c r="AB11" i="5"/>
  <c r="AA11" i="5"/>
  <c r="Z11" i="5"/>
  <c r="Y11" i="5"/>
  <c r="X11" i="5"/>
  <c r="P11" i="5"/>
  <c r="AV10" i="5"/>
  <c r="BI10" i="5" s="1"/>
  <c r="AU10" i="5"/>
  <c r="AT10" i="5"/>
  <c r="AS10" i="5"/>
  <c r="AR10" i="5"/>
  <c r="AQ10" i="5"/>
  <c r="AP10" i="5"/>
  <c r="AO10" i="5"/>
  <c r="AN10" i="5"/>
  <c r="AM10" i="5"/>
  <c r="AL10" i="5"/>
  <c r="AK10" i="5"/>
  <c r="AJ10" i="5"/>
  <c r="AI10" i="5"/>
  <c r="AH10" i="5"/>
  <c r="AG10" i="5"/>
  <c r="AF10" i="5"/>
  <c r="AE10" i="5"/>
  <c r="AD10" i="5"/>
  <c r="AC10" i="5"/>
  <c r="AB10" i="5"/>
  <c r="AA10" i="5"/>
  <c r="Z10" i="5"/>
  <c r="Y10" i="5"/>
  <c r="X10" i="5"/>
  <c r="P10" i="5"/>
  <c r="AV9" i="5"/>
  <c r="BI9" i="5" s="1"/>
  <c r="AU9" i="5"/>
  <c r="AT9" i="5"/>
  <c r="AS9" i="5"/>
  <c r="AR9" i="5"/>
  <c r="AQ9" i="5"/>
  <c r="AP9" i="5"/>
  <c r="AO9" i="5"/>
  <c r="AN9" i="5"/>
  <c r="AM9" i="5"/>
  <c r="AL9" i="5"/>
  <c r="AK9" i="5"/>
  <c r="AJ9" i="5"/>
  <c r="AI9" i="5"/>
  <c r="AH9" i="5"/>
  <c r="AG9" i="5"/>
  <c r="AF9" i="5"/>
  <c r="AE9" i="5"/>
  <c r="AD9" i="5"/>
  <c r="AC9" i="5"/>
  <c r="AB9" i="5"/>
  <c r="AA9" i="5"/>
  <c r="Z9" i="5"/>
  <c r="Y9" i="5"/>
  <c r="X9" i="5"/>
  <c r="P9" i="5"/>
  <c r="AV8" i="5"/>
  <c r="BI8" i="5" s="1"/>
  <c r="AU8" i="5"/>
  <c r="BH8" i="5" s="1"/>
  <c r="AT8" i="5"/>
  <c r="AS8" i="5"/>
  <c r="AR8" i="5"/>
  <c r="AQ8" i="5"/>
  <c r="AP8" i="5"/>
  <c r="AO8" i="5"/>
  <c r="AN8" i="5"/>
  <c r="AM8" i="5"/>
  <c r="AL8" i="5"/>
  <c r="AK8" i="5"/>
  <c r="AJ8" i="5"/>
  <c r="AH8" i="5"/>
  <c r="AG8" i="5"/>
  <c r="AF8" i="5"/>
  <c r="AE8" i="5"/>
  <c r="AD8" i="5"/>
  <c r="AC8" i="5"/>
  <c r="BB8" i="5" s="1"/>
  <c r="AB8" i="5"/>
  <c r="AA8" i="5"/>
  <c r="Z8" i="5"/>
  <c r="Y8" i="5"/>
  <c r="X8" i="5"/>
  <c r="P8" i="5"/>
  <c r="AI15" i="1"/>
  <c r="AH15" i="1"/>
  <c r="AG15" i="1"/>
  <c r="AF15" i="1"/>
  <c r="AE15" i="1"/>
  <c r="AD15" i="1"/>
  <c r="AC15" i="1"/>
  <c r="AB15" i="1"/>
  <c r="AA15" i="1"/>
  <c r="Z15" i="1"/>
  <c r="Y15" i="1"/>
  <c r="P28" i="1"/>
  <c r="P27" i="1"/>
  <c r="P26" i="1"/>
  <c r="BL53" i="1"/>
  <c r="P53" i="1"/>
  <c r="C53" i="1"/>
  <c r="BL49" i="1"/>
  <c r="C49" i="1"/>
  <c r="P48" i="1"/>
  <c r="P47" i="1"/>
  <c r="P46" i="1"/>
  <c r="P45" i="1"/>
  <c r="P44" i="1"/>
  <c r="P43" i="1"/>
  <c r="P42" i="1"/>
  <c r="P41" i="1"/>
  <c r="AW40" i="1"/>
  <c r="AV40" i="1"/>
  <c r="AU40" i="1"/>
  <c r="AT40" i="1"/>
  <c r="AS40" i="1"/>
  <c r="AR40" i="1"/>
  <c r="AQ40" i="1"/>
  <c r="AP40" i="1"/>
  <c r="AO40" i="1"/>
  <c r="AN40" i="1"/>
  <c r="AM40" i="1"/>
  <c r="AL40" i="1"/>
  <c r="AK40" i="1"/>
  <c r="AJ40" i="1"/>
  <c r="AI40" i="1"/>
  <c r="AH40" i="1"/>
  <c r="AG40" i="1"/>
  <c r="AF40" i="1"/>
  <c r="AE40" i="1"/>
  <c r="AD40" i="1"/>
  <c r="AC40" i="1"/>
  <c r="AB40" i="1"/>
  <c r="AA40" i="1"/>
  <c r="Z40" i="1"/>
  <c r="Y40" i="1"/>
  <c r="P40" i="1"/>
  <c r="AW39" i="1"/>
  <c r="AV39" i="1"/>
  <c r="AU39" i="1"/>
  <c r="AT39" i="1"/>
  <c r="AS39" i="1"/>
  <c r="AR39" i="1"/>
  <c r="AQ39" i="1"/>
  <c r="AP39" i="1"/>
  <c r="AO39" i="1"/>
  <c r="AN39" i="1"/>
  <c r="AM39" i="1"/>
  <c r="AL39" i="1"/>
  <c r="AK39" i="1"/>
  <c r="AJ39" i="1"/>
  <c r="AI39" i="1"/>
  <c r="AH39" i="1"/>
  <c r="AG39" i="1"/>
  <c r="AF39" i="1"/>
  <c r="AE39" i="1"/>
  <c r="AD39" i="1"/>
  <c r="AC39" i="1"/>
  <c r="AB39" i="1"/>
  <c r="AA39" i="1"/>
  <c r="Z39" i="1"/>
  <c r="Y39" i="1"/>
  <c r="P39" i="1"/>
  <c r="AW38" i="1"/>
  <c r="AV38" i="1"/>
  <c r="AU38" i="1"/>
  <c r="AT38" i="1"/>
  <c r="AS38" i="1"/>
  <c r="AR38" i="1"/>
  <c r="AQ38" i="1"/>
  <c r="AP38" i="1"/>
  <c r="AO38" i="1"/>
  <c r="AN38" i="1"/>
  <c r="AM38" i="1"/>
  <c r="AL38" i="1"/>
  <c r="AK38" i="1"/>
  <c r="P38" i="1"/>
  <c r="P37" i="1"/>
  <c r="AW36" i="1"/>
  <c r="P36" i="1"/>
  <c r="AW35" i="1"/>
  <c r="P35" i="1"/>
  <c r="AW34" i="1"/>
  <c r="AV34" i="1"/>
  <c r="AU34" i="1"/>
  <c r="AT34" i="1"/>
  <c r="AS34" i="1"/>
  <c r="AR34" i="1"/>
  <c r="AQ34" i="1"/>
  <c r="AP34" i="1"/>
  <c r="AO34" i="1"/>
  <c r="AN34" i="1"/>
  <c r="AM34" i="1"/>
  <c r="AL34" i="1"/>
  <c r="AK34" i="1"/>
  <c r="AJ34" i="1"/>
  <c r="AI34" i="1"/>
  <c r="AH34" i="1"/>
  <c r="AG34" i="1"/>
  <c r="AF34" i="1"/>
  <c r="AE34" i="1"/>
  <c r="AD34" i="1"/>
  <c r="AC34" i="1"/>
  <c r="AB34" i="1"/>
  <c r="AA34" i="1"/>
  <c r="Z34" i="1"/>
  <c r="Y34" i="1"/>
  <c r="P34" i="1"/>
  <c r="AW33" i="1"/>
  <c r="AV33" i="1"/>
  <c r="AU33" i="1"/>
  <c r="AT33" i="1"/>
  <c r="AS33" i="1"/>
  <c r="AR33" i="1"/>
  <c r="AQ33" i="1"/>
  <c r="AP33" i="1"/>
  <c r="AO33" i="1"/>
  <c r="AN33" i="1"/>
  <c r="AM33" i="1"/>
  <c r="AL33" i="1"/>
  <c r="AK33" i="1"/>
  <c r="AJ33" i="1"/>
  <c r="AI33" i="1"/>
  <c r="AH33" i="1"/>
  <c r="AG33" i="1"/>
  <c r="AF33" i="1"/>
  <c r="AE33" i="1"/>
  <c r="AD33" i="1"/>
  <c r="AC33" i="1"/>
  <c r="AB33" i="1"/>
  <c r="AA33" i="1"/>
  <c r="Z33" i="1"/>
  <c r="Y33" i="1"/>
  <c r="P33" i="1"/>
  <c r="AW32" i="1"/>
  <c r="AV32" i="1"/>
  <c r="AU32" i="1"/>
  <c r="AT32" i="1"/>
  <c r="AS32" i="1"/>
  <c r="AR32" i="1"/>
  <c r="AQ32" i="1"/>
  <c r="AP32" i="1"/>
  <c r="AO32" i="1"/>
  <c r="AN32" i="1"/>
  <c r="AM32" i="1"/>
  <c r="AL32" i="1"/>
  <c r="AK32" i="1"/>
  <c r="AJ32" i="1"/>
  <c r="AI32" i="1"/>
  <c r="AH32" i="1"/>
  <c r="AG32" i="1"/>
  <c r="AF32" i="1"/>
  <c r="AE32" i="1"/>
  <c r="AD32" i="1"/>
  <c r="AC32" i="1"/>
  <c r="AB32" i="1"/>
  <c r="AA32" i="1"/>
  <c r="Z32" i="1"/>
  <c r="Y32" i="1"/>
  <c r="P32" i="1"/>
  <c r="AW31" i="1"/>
  <c r="AV31" i="1"/>
  <c r="AU31" i="1"/>
  <c r="AT31" i="1"/>
  <c r="AS31" i="1"/>
  <c r="AR31" i="1"/>
  <c r="AQ31" i="1"/>
  <c r="AP31" i="1"/>
  <c r="AO31" i="1"/>
  <c r="AN31" i="1"/>
  <c r="AM31" i="1"/>
  <c r="AL31" i="1"/>
  <c r="AK31" i="1"/>
  <c r="AJ31" i="1"/>
  <c r="AI31" i="1"/>
  <c r="AH31" i="1"/>
  <c r="AG31" i="1"/>
  <c r="AF31" i="1"/>
  <c r="AE31" i="1"/>
  <c r="AD31" i="1"/>
  <c r="AC31" i="1"/>
  <c r="AB31" i="1"/>
  <c r="AA31" i="1"/>
  <c r="Z31" i="1"/>
  <c r="Y31" i="1"/>
  <c r="P31" i="1"/>
  <c r="AW30" i="1"/>
  <c r="AV30" i="1"/>
  <c r="AU30" i="1"/>
  <c r="AT30" i="1"/>
  <c r="AS30" i="1"/>
  <c r="AR30" i="1"/>
  <c r="AQ30" i="1"/>
  <c r="AP30" i="1"/>
  <c r="AO30" i="1"/>
  <c r="AN30" i="1"/>
  <c r="AM30" i="1"/>
  <c r="AL30" i="1"/>
  <c r="AK30" i="1"/>
  <c r="AJ30" i="1"/>
  <c r="AI30" i="1"/>
  <c r="AH30" i="1"/>
  <c r="AG30" i="1"/>
  <c r="AF30" i="1"/>
  <c r="AE30" i="1"/>
  <c r="AD30" i="1"/>
  <c r="AC30" i="1"/>
  <c r="AB30" i="1"/>
  <c r="AA30" i="1"/>
  <c r="Z30" i="1"/>
  <c r="Y30" i="1"/>
  <c r="P30"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P29" i="1"/>
  <c r="AW28" i="1"/>
  <c r="BJ28" i="1" s="1"/>
  <c r="AV28" i="1"/>
  <c r="AU28" i="1"/>
  <c r="AT28" i="1"/>
  <c r="AS28" i="1"/>
  <c r="AR28" i="1"/>
  <c r="AQ28" i="1"/>
  <c r="AP28" i="1"/>
  <c r="AO28" i="1"/>
  <c r="AN28" i="1"/>
  <c r="AM28" i="1"/>
  <c r="AL28" i="1"/>
  <c r="AK28" i="1"/>
  <c r="AJ28" i="1"/>
  <c r="AI28" i="1"/>
  <c r="AH28" i="1"/>
  <c r="AG28" i="1"/>
  <c r="AF28" i="1"/>
  <c r="AE28" i="1"/>
  <c r="AD28" i="1"/>
  <c r="BC28" i="1" s="1"/>
  <c r="AC28" i="1"/>
  <c r="AB28" i="1"/>
  <c r="AA28" i="1"/>
  <c r="Z28" i="1"/>
  <c r="Y28" i="1"/>
  <c r="AW27" i="1"/>
  <c r="AV27" i="1"/>
  <c r="AU27" i="1"/>
  <c r="AT27" i="1"/>
  <c r="AS27" i="1"/>
  <c r="AR27" i="1"/>
  <c r="AQ27" i="1"/>
  <c r="AP27" i="1"/>
  <c r="AO27" i="1"/>
  <c r="AN27" i="1"/>
  <c r="AM27" i="1"/>
  <c r="AL27" i="1"/>
  <c r="AK27" i="1"/>
  <c r="AJ27" i="1"/>
  <c r="AI27" i="1"/>
  <c r="AH27" i="1"/>
  <c r="AG27" i="1"/>
  <c r="AF27" i="1"/>
  <c r="AE27" i="1"/>
  <c r="AD27" i="1"/>
  <c r="AC27" i="1"/>
  <c r="AB27" i="1"/>
  <c r="AA27" i="1"/>
  <c r="Z27" i="1"/>
  <c r="Y27" i="1"/>
  <c r="AW26" i="1"/>
  <c r="AV26" i="1"/>
  <c r="AU26" i="1"/>
  <c r="AT26" i="1"/>
  <c r="AS26" i="1"/>
  <c r="AR26" i="1"/>
  <c r="AQ26" i="1"/>
  <c r="AP26" i="1"/>
  <c r="AO26" i="1"/>
  <c r="AN26" i="1"/>
  <c r="AM26" i="1"/>
  <c r="AL26" i="1"/>
  <c r="AK26" i="1"/>
  <c r="AJ26" i="1"/>
  <c r="AI26" i="1"/>
  <c r="AH26" i="1"/>
  <c r="AG26" i="1"/>
  <c r="AF26" i="1"/>
  <c r="AE26" i="1"/>
  <c r="AD26" i="1"/>
  <c r="AC26" i="1"/>
  <c r="AB26" i="1"/>
  <c r="AA26" i="1"/>
  <c r="Z26" i="1"/>
  <c r="Y26" i="1"/>
  <c r="AW25" i="1"/>
  <c r="AV25" i="1"/>
  <c r="AU25" i="1"/>
  <c r="AT25" i="1"/>
  <c r="AS25" i="1"/>
  <c r="AR25" i="1"/>
  <c r="AQ25" i="1"/>
  <c r="AP25" i="1"/>
  <c r="AO25" i="1"/>
  <c r="AN25" i="1"/>
  <c r="AM25" i="1"/>
  <c r="AL25" i="1"/>
  <c r="AK25" i="1"/>
  <c r="AJ25" i="1"/>
  <c r="AI25" i="1"/>
  <c r="AH25" i="1"/>
  <c r="AG25" i="1"/>
  <c r="AF25" i="1"/>
  <c r="AE25" i="1"/>
  <c r="AD25" i="1"/>
  <c r="AC25" i="1"/>
  <c r="AB25" i="1"/>
  <c r="AA25" i="1"/>
  <c r="Z25" i="1"/>
  <c r="Y25" i="1"/>
  <c r="P25" i="1"/>
  <c r="AW24" i="1"/>
  <c r="AV24" i="1"/>
  <c r="AU24" i="1"/>
  <c r="AT24" i="1"/>
  <c r="AS24" i="1"/>
  <c r="AR24" i="1"/>
  <c r="AQ24" i="1"/>
  <c r="AP24" i="1"/>
  <c r="AO24" i="1"/>
  <c r="AN24" i="1"/>
  <c r="AM24" i="1"/>
  <c r="AL24" i="1"/>
  <c r="AK24" i="1"/>
  <c r="AJ24" i="1"/>
  <c r="AI24" i="1"/>
  <c r="AH24" i="1"/>
  <c r="AG24" i="1"/>
  <c r="AF24" i="1"/>
  <c r="AE24" i="1"/>
  <c r="AD24" i="1"/>
  <c r="AC24" i="1"/>
  <c r="AB24" i="1"/>
  <c r="AA24" i="1"/>
  <c r="Z24" i="1"/>
  <c r="Y24" i="1"/>
  <c r="P24" i="1"/>
  <c r="AW23" i="1"/>
  <c r="AV23" i="1"/>
  <c r="AU23" i="1"/>
  <c r="AT23" i="1"/>
  <c r="AS23" i="1"/>
  <c r="AR23" i="1"/>
  <c r="AQ23" i="1"/>
  <c r="AP23" i="1"/>
  <c r="AO23" i="1"/>
  <c r="AN23" i="1"/>
  <c r="AM23" i="1"/>
  <c r="AL23" i="1"/>
  <c r="AK23" i="1"/>
  <c r="AJ23" i="1"/>
  <c r="AI23" i="1"/>
  <c r="AH23" i="1"/>
  <c r="AG23" i="1"/>
  <c r="AF23" i="1"/>
  <c r="AE23" i="1"/>
  <c r="AD23" i="1"/>
  <c r="AC23" i="1"/>
  <c r="AB23" i="1"/>
  <c r="AA23" i="1"/>
  <c r="Z23" i="1"/>
  <c r="Y23" i="1"/>
  <c r="P23" i="1"/>
  <c r="AW22" i="1"/>
  <c r="AV22" i="1"/>
  <c r="AU22" i="1"/>
  <c r="AT22" i="1"/>
  <c r="AS22" i="1"/>
  <c r="AR22" i="1"/>
  <c r="AQ22" i="1"/>
  <c r="AP22" i="1"/>
  <c r="AO22" i="1"/>
  <c r="AN22" i="1"/>
  <c r="AM22" i="1"/>
  <c r="AL22" i="1"/>
  <c r="AK22" i="1"/>
  <c r="AJ22" i="1"/>
  <c r="AI22" i="1"/>
  <c r="AH22" i="1"/>
  <c r="AG22" i="1"/>
  <c r="AF22" i="1"/>
  <c r="AE22" i="1"/>
  <c r="AD22" i="1"/>
  <c r="AC22" i="1"/>
  <c r="AB22" i="1"/>
  <c r="AA22" i="1"/>
  <c r="Z22" i="1"/>
  <c r="Y22" i="1"/>
  <c r="P22" i="1"/>
  <c r="AW21" i="1"/>
  <c r="AV21" i="1"/>
  <c r="AU21" i="1"/>
  <c r="AT21" i="1"/>
  <c r="AS21" i="1"/>
  <c r="AR21" i="1"/>
  <c r="AQ21" i="1"/>
  <c r="AP21" i="1"/>
  <c r="AO21" i="1"/>
  <c r="AN21" i="1"/>
  <c r="AM21" i="1"/>
  <c r="AL21" i="1"/>
  <c r="AK21" i="1"/>
  <c r="AJ21" i="1"/>
  <c r="AI21" i="1"/>
  <c r="AH21" i="1"/>
  <c r="AG21" i="1"/>
  <c r="AF21" i="1"/>
  <c r="AE21" i="1"/>
  <c r="AD21" i="1"/>
  <c r="AC21" i="1"/>
  <c r="AB21" i="1"/>
  <c r="AA21" i="1"/>
  <c r="Z21" i="1"/>
  <c r="Y21" i="1"/>
  <c r="P21"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P20" i="1"/>
  <c r="AW19" i="1"/>
  <c r="BJ19" i="1" s="1"/>
  <c r="AV19" i="1"/>
  <c r="AU19" i="1"/>
  <c r="AT19" i="1"/>
  <c r="AS19" i="1"/>
  <c r="AR19" i="1"/>
  <c r="AQ19" i="1"/>
  <c r="BD19" i="1" s="1"/>
  <c r="AP19" i="1"/>
  <c r="AO19" i="1"/>
  <c r="AN19" i="1"/>
  <c r="AM19" i="1"/>
  <c r="AL19" i="1"/>
  <c r="AK19" i="1"/>
  <c r="AJ19" i="1"/>
  <c r="AI19" i="1"/>
  <c r="BH19" i="1" s="1"/>
  <c r="AH19" i="1"/>
  <c r="AG19" i="1"/>
  <c r="AF19" i="1"/>
  <c r="AE19" i="1"/>
  <c r="AD19" i="1"/>
  <c r="AC19" i="1"/>
  <c r="AB19" i="1"/>
  <c r="AA19" i="1"/>
  <c r="AZ19" i="1" s="1"/>
  <c r="Z19" i="1"/>
  <c r="Y19" i="1"/>
  <c r="P19" i="1"/>
  <c r="AW18" i="1"/>
  <c r="BJ18" i="1" s="1"/>
  <c r="AV18" i="1"/>
  <c r="AU18" i="1"/>
  <c r="AT18" i="1"/>
  <c r="AS18" i="1"/>
  <c r="AR18" i="1"/>
  <c r="AQ18" i="1"/>
  <c r="AP18" i="1"/>
  <c r="AO18" i="1"/>
  <c r="AN18" i="1"/>
  <c r="AM18" i="1"/>
  <c r="AL18" i="1"/>
  <c r="AK18" i="1"/>
  <c r="AJ18" i="1"/>
  <c r="AI18" i="1"/>
  <c r="AH18" i="1"/>
  <c r="AG18" i="1"/>
  <c r="AF18" i="1"/>
  <c r="AE18" i="1"/>
  <c r="AD18" i="1"/>
  <c r="AC18" i="1"/>
  <c r="AB18" i="1"/>
  <c r="AA18" i="1"/>
  <c r="Z18" i="1"/>
  <c r="Y18" i="1"/>
  <c r="P18" i="1"/>
  <c r="AW17" i="1"/>
  <c r="BJ17" i="1" s="1"/>
  <c r="AV17" i="1"/>
  <c r="AU17" i="1"/>
  <c r="BH17" i="1" s="1"/>
  <c r="AT17" i="1"/>
  <c r="AS17" i="1"/>
  <c r="AR17" i="1"/>
  <c r="AQ17" i="1"/>
  <c r="AP17" i="1"/>
  <c r="AO17" i="1"/>
  <c r="AN17" i="1"/>
  <c r="AM17" i="1"/>
  <c r="AZ17" i="1" s="1"/>
  <c r="AL17" i="1"/>
  <c r="AK17" i="1"/>
  <c r="AJ17" i="1"/>
  <c r="AI17" i="1"/>
  <c r="AH17" i="1"/>
  <c r="AG17" i="1"/>
  <c r="AF17" i="1"/>
  <c r="AE17" i="1"/>
  <c r="AD17" i="1"/>
  <c r="AC17" i="1"/>
  <c r="AB17" i="1"/>
  <c r="AA17" i="1"/>
  <c r="Z17" i="1"/>
  <c r="Y17" i="1"/>
  <c r="P17" i="1"/>
  <c r="AW16" i="1"/>
  <c r="BJ16" i="1" s="1"/>
  <c r="AV16" i="1"/>
  <c r="AU16" i="1"/>
  <c r="AT16" i="1"/>
  <c r="AS16" i="1"/>
  <c r="AR16" i="1"/>
  <c r="AQ16" i="1"/>
  <c r="AP16" i="1"/>
  <c r="BC16" i="1" s="1"/>
  <c r="AO16" i="1"/>
  <c r="AN16" i="1"/>
  <c r="AM16" i="1"/>
  <c r="AL16" i="1"/>
  <c r="AK16" i="1"/>
  <c r="AJ16" i="1"/>
  <c r="AI16" i="1"/>
  <c r="AH16" i="1"/>
  <c r="AG16" i="1"/>
  <c r="AF16" i="1"/>
  <c r="AE16" i="1"/>
  <c r="AD16" i="1"/>
  <c r="AC16" i="1"/>
  <c r="AB16" i="1"/>
  <c r="AA16" i="1"/>
  <c r="Z16" i="1"/>
  <c r="Y16" i="1"/>
  <c r="P16" i="1"/>
  <c r="AW15" i="1"/>
  <c r="BJ15" i="1" s="1"/>
  <c r="AV15" i="1"/>
  <c r="BI15" i="1" s="1"/>
  <c r="AU15" i="1"/>
  <c r="AT15" i="1"/>
  <c r="AS15" i="1"/>
  <c r="AR15" i="1"/>
  <c r="AQ15" i="1"/>
  <c r="AP15" i="1"/>
  <c r="AO15" i="1"/>
  <c r="AN15" i="1"/>
  <c r="AM15" i="1"/>
  <c r="AL15" i="1"/>
  <c r="AK15" i="1"/>
  <c r="P15" i="1"/>
  <c r="BB15" i="1" l="1"/>
  <c r="BD30" i="1"/>
  <c r="BD9" i="5"/>
  <c r="BD21" i="5"/>
  <c r="AW11" i="5"/>
  <c r="AW21" i="5"/>
  <c r="BH10" i="5"/>
  <c r="BD12" i="5"/>
  <c r="AX21" i="5"/>
  <c r="BB23" i="5"/>
  <c r="BE11" i="5"/>
  <c r="BA9" i="5"/>
  <c r="AW9" i="5"/>
  <c r="BE9" i="5"/>
  <c r="BC11" i="5"/>
  <c r="AY11" i="5"/>
  <c r="BG11" i="5"/>
  <c r="BG9" i="5"/>
  <c r="BC9" i="5"/>
  <c r="AZ10" i="5"/>
  <c r="BB12" i="5"/>
  <c r="AY21" i="5"/>
  <c r="BC23" i="5"/>
  <c r="AZ21" i="5"/>
  <c r="BD23" i="5"/>
  <c r="AZ23" i="5"/>
  <c r="AW10" i="5"/>
  <c r="BE10" i="5"/>
  <c r="AY12" i="5"/>
  <c r="BG12" i="5"/>
  <c r="AW23" i="5"/>
  <c r="BE23" i="5"/>
  <c r="AX23" i="5"/>
  <c r="BF23" i="5"/>
  <c r="BC10" i="5"/>
  <c r="AW12" i="5"/>
  <c r="BE12" i="5"/>
  <c r="BC21" i="5"/>
  <c r="AY23" i="5"/>
  <c r="BG23" i="5"/>
  <c r="BD11" i="5"/>
  <c r="AZ11" i="5"/>
  <c r="BH11" i="5"/>
  <c r="BG21" i="5"/>
  <c r="BF9" i="5"/>
  <c r="BE21" i="5"/>
  <c r="BD10" i="5"/>
  <c r="BA11" i="5"/>
  <c r="AX12" i="5"/>
  <c r="BF12" i="5"/>
  <c r="BH21" i="5"/>
  <c r="AY9" i="5"/>
  <c r="BB10" i="5"/>
  <c r="AX10" i="5"/>
  <c r="BF10" i="5"/>
  <c r="AZ12" i="5"/>
  <c r="BH12" i="5"/>
  <c r="AY8" i="5"/>
  <c r="BG8" i="5"/>
  <c r="AX9" i="5"/>
  <c r="AX11" i="5"/>
  <c r="BB9" i="5"/>
  <c r="BF11" i="5"/>
  <c r="BF21" i="5"/>
  <c r="P42" i="5"/>
  <c r="BA12" i="5"/>
  <c r="AY10" i="5"/>
  <c r="BG10" i="5"/>
  <c r="AX8" i="5"/>
  <c r="BF8" i="5"/>
  <c r="BC8" i="5"/>
  <c r="BB11" i="5"/>
  <c r="BC12" i="5"/>
  <c r="BA21" i="5"/>
  <c r="BD8" i="5"/>
  <c r="AZ9" i="5"/>
  <c r="BH9" i="5"/>
  <c r="BA10" i="5"/>
  <c r="BB21" i="5"/>
  <c r="BA23" i="5"/>
  <c r="AZ8" i="5"/>
  <c r="AW8" i="5"/>
  <c r="BE8" i="5"/>
  <c r="BA8" i="5"/>
  <c r="BH23" i="5"/>
  <c r="BB17" i="1"/>
  <c r="BC18" i="1"/>
  <c r="AX28" i="1"/>
  <c r="BF28" i="1"/>
  <c r="BI30" i="1"/>
  <c r="BD18" i="1"/>
  <c r="AX19" i="1"/>
  <c r="BF19" i="1"/>
  <c r="BB19" i="1"/>
  <c r="BE18" i="1"/>
  <c r="BA18" i="1"/>
  <c r="BI18" i="1"/>
  <c r="AX16" i="1"/>
  <c r="BF16" i="1"/>
  <c r="BB16" i="1"/>
  <c r="AY17" i="1"/>
  <c r="BG17" i="1"/>
  <c r="BE15" i="1"/>
  <c r="AX30" i="1"/>
  <c r="BE17" i="1"/>
  <c r="BC17" i="1"/>
  <c r="BD28" i="1"/>
  <c r="AZ30" i="1"/>
  <c r="BH30" i="1"/>
  <c r="BA15" i="1"/>
  <c r="BE16" i="1"/>
  <c r="BL54" i="1"/>
  <c r="AY30" i="1"/>
  <c r="BG30" i="1"/>
  <c r="BD15" i="1"/>
  <c r="BC19" i="1"/>
  <c r="BE28" i="1"/>
  <c r="AZ15" i="1"/>
  <c r="BG19" i="1"/>
  <c r="BA30" i="1"/>
  <c r="AY19" i="1"/>
  <c r="BE19" i="1"/>
  <c r="BB30" i="1"/>
  <c r="BJ30" i="1"/>
  <c r="BH15" i="1"/>
  <c r="AZ18" i="1"/>
  <c r="BH18" i="1"/>
  <c r="BD17" i="1"/>
  <c r="AX18" i="1"/>
  <c r="BF18" i="1"/>
  <c r="BB18" i="1"/>
  <c r="AY28" i="1"/>
  <c r="BG28" i="1"/>
  <c r="C54" i="1"/>
  <c r="BC30" i="1"/>
  <c r="BG18" i="1"/>
  <c r="AZ28" i="1"/>
  <c r="BG16" i="1"/>
  <c r="BF17" i="1"/>
  <c r="BA28" i="1"/>
  <c r="BI28" i="1"/>
  <c r="AX15" i="1"/>
  <c r="BF15" i="1"/>
  <c r="BD16" i="1"/>
  <c r="AZ16" i="1"/>
  <c r="BH16" i="1"/>
  <c r="BA19" i="1"/>
  <c r="BI19" i="1"/>
  <c r="BB28" i="1"/>
  <c r="AY18" i="1"/>
  <c r="BH28" i="1"/>
  <c r="AY16" i="1"/>
  <c r="AX17" i="1"/>
  <c r="BA17" i="1"/>
  <c r="BI17" i="1"/>
  <c r="BC15" i="1"/>
  <c r="AY15" i="1"/>
  <c r="BG15" i="1"/>
  <c r="BA16" i="1"/>
  <c r="BI16" i="1"/>
  <c r="BE30" i="1"/>
  <c r="BF30" i="1"/>
  <c r="P49" i="1"/>
  <c r="P5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Alfi Faozi</author>
  </authors>
  <commentList>
    <comment ref="X22" authorId="0" shapeId="0" xr:uid="{E5EE68B1-5E33-4F12-95E7-E88AFB00C8DB}">
      <text>
        <r>
          <rPr>
            <b/>
            <sz val="9"/>
            <color indexed="81"/>
            <rFont val="Tahoma"/>
            <family val="2"/>
          </rPr>
          <t>Alfi Faozi:</t>
        </r>
        <r>
          <rPr>
            <sz val="9"/>
            <color indexed="81"/>
            <rFont val="Tahoma"/>
            <family val="2"/>
          </rPr>
          <t xml:space="preserve">
Dari skala nilai 1 -100</t>
        </r>
      </text>
    </comment>
    <comment ref="X35" authorId="0" shapeId="0" xr:uid="{6D413CAD-993D-4362-90E4-9A971880C93B}">
      <text>
        <r>
          <rPr>
            <b/>
            <sz val="9"/>
            <color indexed="81"/>
            <rFont val="Tahoma"/>
            <family val="2"/>
          </rPr>
          <t>Alfi Faozi:</t>
        </r>
        <r>
          <rPr>
            <sz val="9"/>
            <color indexed="81"/>
            <rFont val="Tahoma"/>
            <family val="2"/>
          </rPr>
          <t xml:space="preserve">
Man: 24
Supporting: 9
SM: 5
FA: 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Alfi Faozi</author>
  </authors>
  <commentList>
    <comment ref="W15" authorId="0" shapeId="0" xr:uid="{FFAF84DA-9C06-4835-97CC-222CF4E92409}">
      <text>
        <r>
          <rPr>
            <b/>
            <sz val="9"/>
            <color indexed="81"/>
            <rFont val="Tahoma"/>
            <family val="2"/>
          </rPr>
          <t>Alfi Faozi:</t>
        </r>
        <r>
          <rPr>
            <sz val="9"/>
            <color indexed="81"/>
            <rFont val="Tahoma"/>
            <family val="2"/>
          </rPr>
          <t xml:space="preserve">
Dari skala nilai 1 -100</t>
        </r>
      </text>
    </comment>
    <comment ref="W28" authorId="0" shapeId="0" xr:uid="{88B766C3-83C1-4780-9F94-7104586E25A3}">
      <text>
        <r>
          <rPr>
            <b/>
            <sz val="9"/>
            <color indexed="81"/>
            <rFont val="Tahoma"/>
            <family val="2"/>
          </rPr>
          <t>Alfi Faozi:</t>
        </r>
        <r>
          <rPr>
            <sz val="9"/>
            <color indexed="81"/>
            <rFont val="Tahoma"/>
            <family val="2"/>
          </rPr>
          <t xml:space="preserve">
Man: 24
Supporting: 9
SM: 5
FA: 2</t>
        </r>
      </text>
    </comment>
  </commentList>
</comments>
</file>

<file path=xl/sharedStrings.xml><?xml version="1.0" encoding="utf-8"?>
<sst xmlns="http://schemas.openxmlformats.org/spreadsheetml/2006/main" count="1348" uniqueCount="320">
  <si>
    <t>PRIVATE &amp; CONFIDENTIAL</t>
  </si>
  <si>
    <t>FORMULIR PERENCANAAN &amp; PENILAIAN KINERJA</t>
  </si>
  <si>
    <t>PERIODE (TAHUN) : 2022</t>
  </si>
  <si>
    <t>LOKASI</t>
  </si>
  <si>
    <t>All Location</t>
  </si>
  <si>
    <t>BUSINESS UNIT/DIVISI</t>
  </si>
  <si>
    <t>PT Pralon</t>
  </si>
  <si>
    <t>Pedoman Perencanaan &amp; Penilaian Kinerja</t>
  </si>
  <si>
    <t>NAMA</t>
  </si>
  <si>
    <t>Vincent Gunawan Rusli</t>
  </si>
  <si>
    <t xml:space="preserve">- Perencanaan Kinerja harus spesifik, tepat dan terukur dalam segi waktu, ruang lingkup </t>
  </si>
  <si>
    <t>NIP</t>
  </si>
  <si>
    <t>- Perencanaan Kinerja harus berkesinambungan atau memiliki kaitan dengan Perencanaan Kinerja atasan</t>
  </si>
  <si>
    <t>POSISI/JABATAN</t>
  </si>
  <si>
    <t>Director</t>
  </si>
  <si>
    <t>- Penilaian kinerja mengukur pencapaian kinerja karyawan di akhir tahun dengan target yang telah ditetapkan</t>
  </si>
  <si>
    <t>GRADE</t>
  </si>
  <si>
    <t>Perspektif</t>
  </si>
  <si>
    <t>Bobot Perspektif</t>
  </si>
  <si>
    <t>No.</t>
  </si>
  <si>
    <t>Strategic Objective</t>
  </si>
  <si>
    <t>Bobot SO</t>
  </si>
  <si>
    <t>KPI Director</t>
  </si>
  <si>
    <t>Bobot KPI Per SO</t>
  </si>
  <si>
    <t>Unit</t>
  </si>
  <si>
    <t>Category</t>
  </si>
  <si>
    <t>KPI Divisi</t>
  </si>
  <si>
    <t>Explanation</t>
  </si>
  <si>
    <t>Formula</t>
  </si>
  <si>
    <t>Collect Data</t>
  </si>
  <si>
    <t>PIC Divisi</t>
  </si>
  <si>
    <t>Bobot KPI
(%) (B)</t>
  </si>
  <si>
    <t>SCORING</t>
  </si>
  <si>
    <t>Data/History Actual (Y-2) YTD</t>
  </si>
  <si>
    <t>Data/History Actual (Y-1) YTD</t>
  </si>
  <si>
    <t>TARGET</t>
  </si>
  <si>
    <t>AKTUAL</t>
  </si>
  <si>
    <t>% Achievement</t>
  </si>
  <si>
    <t xml:space="preserve"> Rating (RR)</t>
  </si>
  <si>
    <t>Total Rating 
(B x RR)</t>
  </si>
  <si>
    <r>
      <t>Catatan/</t>
    </r>
    <r>
      <rPr>
        <b/>
        <i/>
        <sz val="11"/>
        <color theme="1"/>
        <rFont val="Calibri"/>
        <family val="2"/>
        <scheme val="minor"/>
      </rPr>
      <t>Notes</t>
    </r>
  </si>
  <si>
    <t>Jan</t>
  </si>
  <si>
    <t>Feb</t>
  </si>
  <si>
    <t>Mar</t>
  </si>
  <si>
    <t>Apr</t>
  </si>
  <si>
    <t>May</t>
  </si>
  <si>
    <t>Jun</t>
  </si>
  <si>
    <t>Jul</t>
  </si>
  <si>
    <t>Aug</t>
  </si>
  <si>
    <t>Sep</t>
  </si>
  <si>
    <t>Oct</t>
  </si>
  <si>
    <t>Nov</t>
  </si>
  <si>
    <t>Dec</t>
  </si>
  <si>
    <t>YTD</t>
  </si>
  <si>
    <t>KPI Organisasi</t>
  </si>
  <si>
    <t>Financial</t>
  </si>
  <si>
    <t>F1</t>
  </si>
  <si>
    <t xml:space="preserve"> Increase Revenue Growth</t>
  </si>
  <si>
    <t xml:space="preserve">Laba Bersih Sebelum Pajak </t>
  </si>
  <si>
    <t>Rp Mio</t>
  </si>
  <si>
    <t>Max</t>
  </si>
  <si>
    <t>All</t>
  </si>
  <si>
    <t>Earning yang didapatkan sebelum dikurangi pajak</t>
  </si>
  <si>
    <t>NPBT</t>
  </si>
  <si>
    <t>Profit &amp; Loss Table</t>
  </si>
  <si>
    <t>FAT</t>
  </si>
  <si>
    <t>% achievement &lt; 80%</t>
  </si>
  <si>
    <t>% achievement  80% - &lt;95%</t>
  </si>
  <si>
    <t>% achievement  95% - 105%</t>
  </si>
  <si>
    <t>% achievement  &gt;105%</t>
  </si>
  <si>
    <t>Total Ton Penjualan by SO</t>
  </si>
  <si>
    <t>Ton</t>
  </si>
  <si>
    <t>Total jumlah penjualan dalam satuan massa (Ton) by SO</t>
  </si>
  <si>
    <t>Total penjualan by SO(Ton)</t>
  </si>
  <si>
    <t>Sales Report</t>
  </si>
  <si>
    <t>S&amp;M</t>
  </si>
  <si>
    <t>Persentase collection AR</t>
  </si>
  <si>
    <t>%</t>
  </si>
  <si>
    <t>Sales&amp;Marketing, Finance &amp; Accounting</t>
  </si>
  <si>
    <t>Persentase antara AR yang terbayar (collected) pada bulan berjalan terhadap total AR pada bulan berjalan, dimana total AR pada bulan berjalan adalah AR dari bulan sebelumya ditambah dengan AR yang baru ada pada bulan berjalan</t>
  </si>
  <si>
    <r>
      <rPr>
        <u/>
        <sz val="11"/>
        <color indexed="8"/>
        <rFont val="Calibri"/>
        <family val="2"/>
        <scheme val="minor"/>
      </rPr>
      <t xml:space="preserve"> Money collection (Rp)   </t>
    </r>
    <r>
      <rPr>
        <sz val="11"/>
        <color indexed="8"/>
        <rFont val="Calibri"/>
        <family val="2"/>
        <scheme val="minor"/>
      </rPr>
      <t xml:space="preserve">
   Total AR bulan berjalan (Rp)</t>
    </r>
  </si>
  <si>
    <t>Rekap AR</t>
  </si>
  <si>
    <t>F2</t>
  </si>
  <si>
    <t>Manage Cost Efficiency</t>
  </si>
  <si>
    <t>Biaya Produksi Perkilogram</t>
  </si>
  <si>
    <t>Rp/Kg</t>
  </si>
  <si>
    <t>Min</t>
  </si>
  <si>
    <t>Manufacturing</t>
  </si>
  <si>
    <t>Perbandingan total biaya OPEX terhadap total Kg produksi (Good+defect Prod+defect Setup+Defect QC) baik pipa maupun Inj.Fitting</t>
  </si>
  <si>
    <r>
      <rPr>
        <u/>
        <sz val="11"/>
        <color indexed="8"/>
        <rFont val="Calibri"/>
        <family val="2"/>
        <scheme val="minor"/>
      </rPr>
      <t xml:space="preserve"> OPEX   </t>
    </r>
    <r>
      <rPr>
        <sz val="11"/>
        <color indexed="8"/>
        <rFont val="Calibri"/>
        <family val="2"/>
        <scheme val="minor"/>
      </rPr>
      <t xml:space="preserve">
   Total Produksi</t>
    </r>
  </si>
  <si>
    <t>Profit &amp; Loss Table, Machine report, Laporan Hasil Produksi</t>
  </si>
  <si>
    <t>MAN</t>
  </si>
  <si>
    <t>% achievement &gt;120%</t>
  </si>
  <si>
    <t>% achievement  105% - 120%</t>
  </si>
  <si>
    <t>% achievement  95% - &lt;105%</t>
  </si>
  <si>
    <t>% achievement  &lt;95%</t>
  </si>
  <si>
    <t>Rp. 3.940,-</t>
  </si>
  <si>
    <t>ytd sep Rp. 3.701,-</t>
  </si>
  <si>
    <t xml:space="preserve">Rasio COGS per Revenue </t>
  </si>
  <si>
    <t>Perbandingan total biaya COGS terhadap total revenue</t>
  </si>
  <si>
    <r>
      <rPr>
        <u/>
        <sz val="11"/>
        <color indexed="8"/>
        <rFont val="Calibri"/>
        <family val="2"/>
        <scheme val="minor"/>
      </rPr>
      <t xml:space="preserve">COGS   </t>
    </r>
    <r>
      <rPr>
        <sz val="11"/>
        <color indexed="8"/>
        <rFont val="Calibri"/>
        <family val="2"/>
        <scheme val="minor"/>
      </rPr>
      <t xml:space="preserve">
   Revenue</t>
    </r>
  </si>
  <si>
    <t>Customer</t>
  </si>
  <si>
    <t>C1</t>
  </si>
  <si>
    <t>Customer Experience</t>
  </si>
  <si>
    <t>Score Kepuasan*</t>
  </si>
  <si>
    <t>#</t>
  </si>
  <si>
    <t>Penilaian yang diberikan oleh customer terhadap produk dan service yang diberikan oleh PRALON secara menyeluruh</t>
  </si>
  <si>
    <t>Score</t>
  </si>
  <si>
    <t>Survey</t>
  </si>
  <si>
    <t>new</t>
  </si>
  <si>
    <t>Jumlah Claim*</t>
  </si>
  <si>
    <t>Claim</t>
  </si>
  <si>
    <t>Min is 0</t>
  </si>
  <si>
    <t>Manufacturing, Supporting</t>
  </si>
  <si>
    <t>jumlah pipa / fitting yang ditolak atau dikembalikan oleh customer dikarenakan kesalahan pada pihak PRALON. Complaint dapat berupa defect ataupun ketidaksesuaian dengan SO (dimensi, tipe, dll)</t>
  </si>
  <si>
    <t>Jumlah claim</t>
  </si>
  <si>
    <t>Data retur vs data sales (jumlah pesanan customer)</t>
  </si>
  <si>
    <r>
      <t xml:space="preserve">Claim </t>
    </r>
    <r>
      <rPr>
        <sz val="11"/>
        <color theme="1"/>
        <rFont val="Calibri"/>
        <family val="2"/>
      </rPr>
      <t xml:space="preserve">≥ </t>
    </r>
    <r>
      <rPr>
        <sz val="11"/>
        <color theme="1"/>
        <rFont val="Calibri"/>
        <family val="2"/>
        <scheme val="minor"/>
      </rPr>
      <t>2</t>
    </r>
  </si>
  <si>
    <t>Claim = 1</t>
  </si>
  <si>
    <t>Claim =  0</t>
  </si>
  <si>
    <t>-</t>
  </si>
  <si>
    <t>Score Product Knowledge*</t>
  </si>
  <si>
    <t>Sales &amp; Marketing</t>
  </si>
  <si>
    <t>Penilaian pengetahuan customer terkait produk PRALON</t>
  </si>
  <si>
    <t>Survey/Quiz</t>
  </si>
  <si>
    <t>Brand Image Development*</t>
  </si>
  <si>
    <t>Jumlah brand awards yang didapat</t>
  </si>
  <si>
    <t>Jumlah brand awards</t>
  </si>
  <si>
    <t>Marketing</t>
  </si>
  <si>
    <t>C2</t>
  </si>
  <si>
    <t>Expand Market Share</t>
  </si>
  <si>
    <t>Loyalitas Pelanggan</t>
  </si>
  <si>
    <t>Max is 100</t>
  </si>
  <si>
    <t>Manufacturing, Supporting, Sales &amp; Marketing</t>
  </si>
  <si>
    <t>Perbandingan jumlah customer TOP yang aktif terhadap jumlah total customer TOP. TOP = customer yang melakukan pembelian sebanyak &gt;= 6x dalam setahun</t>
  </si>
  <si>
    <r>
      <rPr>
        <u/>
        <sz val="11"/>
        <color indexed="8"/>
        <rFont val="Calibri"/>
        <family val="2"/>
        <scheme val="minor"/>
      </rPr>
      <t xml:space="preserve">Customer TOP aktif   </t>
    </r>
    <r>
      <rPr>
        <sz val="11"/>
        <color indexed="8"/>
        <rFont val="Calibri"/>
        <family val="2"/>
        <scheme val="minor"/>
      </rPr>
      <t xml:space="preserve">
   Total Customer TOP</t>
    </r>
  </si>
  <si>
    <t>Macro Sales</t>
  </si>
  <si>
    <t xml:space="preserve">% achievement  &lt;90% </t>
  </si>
  <si>
    <t>% achievement  90% - &lt;95%</t>
  </si>
  <si>
    <t>% achievement  95% - &lt;100%</t>
  </si>
  <si>
    <t>% achievement  = 100%</t>
  </si>
  <si>
    <t>Penambahan Pelanggan Baru Retail (Retail Jabo+Non-jabo)</t>
  </si>
  <si>
    <t>Agen</t>
  </si>
  <si>
    <t>New Customer</t>
  </si>
  <si>
    <t>Penambahan Kota Cakupan Project*</t>
  </si>
  <si>
    <t>C3</t>
  </si>
  <si>
    <t>Maximized Production Output</t>
  </si>
  <si>
    <t xml:space="preserve">Quality Compliance* </t>
  </si>
  <si>
    <t>Manufacturing, supporting</t>
  </si>
  <si>
    <t>Perbandingan Tonase Jumlah Pipa defect yang dapat di repair terhadap total material used.</t>
  </si>
  <si>
    <r>
      <rPr>
        <u/>
        <sz val="11"/>
        <color indexed="8"/>
        <rFont val="Calibri"/>
        <family val="2"/>
        <scheme val="minor"/>
      </rPr>
      <t xml:space="preserve">Pipa yang direpair (Ton)   </t>
    </r>
    <r>
      <rPr>
        <sz val="11"/>
        <color indexed="8"/>
        <rFont val="Calibri"/>
        <family val="2"/>
        <scheme val="minor"/>
      </rPr>
      <t xml:space="preserve">
   Total material used (Ton)</t>
    </r>
  </si>
  <si>
    <t>Machine report, Laporan Hasil Produksi</t>
  </si>
  <si>
    <t>Stock Available Maximum</t>
  </si>
  <si>
    <t>Qty</t>
  </si>
  <si>
    <t>On-Target</t>
  </si>
  <si>
    <t>stock available</t>
  </si>
  <si>
    <t>Stock available (Qty)</t>
  </si>
  <si>
    <t>Data stock</t>
  </si>
  <si>
    <t>% achievement  &gt;15%</t>
  </si>
  <si>
    <t>% achievement  &gt;5% - 15%</t>
  </si>
  <si>
    <t>% achievement  1%-5%</t>
  </si>
  <si>
    <t>% achievement  0%</t>
  </si>
  <si>
    <t>1.673 Ton</t>
  </si>
  <si>
    <t>925 Ton</t>
  </si>
  <si>
    <t>Internal Process</t>
  </si>
  <si>
    <t>P1</t>
  </si>
  <si>
    <t xml:space="preserve">Operational Excellence </t>
  </si>
  <si>
    <t>Rasio Ketepatan Produksi</t>
  </si>
  <si>
    <t>Perbandingan total aktual produksi  (good) terhadap rencana produksi (perintah produksi)</t>
  </si>
  <si>
    <r>
      <rPr>
        <u/>
        <sz val="11"/>
        <color indexed="8"/>
        <rFont val="Calibri"/>
        <family val="2"/>
        <scheme val="minor"/>
      </rPr>
      <t xml:space="preserve">Aktual Produksi (Qty)   </t>
    </r>
    <r>
      <rPr>
        <sz val="11"/>
        <color indexed="8"/>
        <rFont val="Calibri"/>
        <family val="2"/>
        <scheme val="minor"/>
      </rPr>
      <t xml:space="preserve">
   Total Perintah Produksi/Master Schedule (Qty)</t>
    </r>
  </si>
  <si>
    <t>Machine report, Laporan Hasil Produksi, perintah produksi (PPIC)</t>
  </si>
  <si>
    <t>Presentase Scrap</t>
  </si>
  <si>
    <t>Perbandingan Scrap (Kg) terhadap starting material (Kg) , dengan definisi scrap adalah Defect Produksi + setup defect + Defect QC (unrepairable)</t>
  </si>
  <si>
    <r>
      <rPr>
        <u/>
        <sz val="11"/>
        <color indexed="8"/>
        <rFont val="Calibri"/>
        <family val="2"/>
        <scheme val="minor"/>
      </rPr>
      <t xml:space="preserve">Perbandingan Scrap (Kg)   </t>
    </r>
    <r>
      <rPr>
        <sz val="11"/>
        <color indexed="8"/>
        <rFont val="Calibri"/>
        <family val="2"/>
        <scheme val="minor"/>
      </rPr>
      <t xml:space="preserve">
   Starting Material (Kg)</t>
    </r>
  </si>
  <si>
    <t>Ketersediaan bahan baku*</t>
  </si>
  <si>
    <t>hari</t>
  </si>
  <si>
    <t>Supporting, Finance  &amp; Accounting</t>
  </si>
  <si>
    <t>Berdasarkan durasi lamanya suatu material bertahan (cukup untuk supply produksi) sampai dengan pembelian yang dilakukan 9 hari berikutnya</t>
  </si>
  <si>
    <t>Hari tersedianya bahan baku (dilihat dari tanggal)</t>
  </si>
  <si>
    <t>Stock Card (PPIC)</t>
  </si>
  <si>
    <t>11 hari</t>
  </si>
  <si>
    <t>Rasio Utilisasi Mesin</t>
  </si>
  <si>
    <t>Perbandingan total waktu mesin aktif terhadap waktu tersedia</t>
  </si>
  <si>
    <r>
      <rPr>
        <u/>
        <sz val="11"/>
        <color indexed="8"/>
        <rFont val="Calibri"/>
        <family val="2"/>
        <scheme val="minor"/>
      </rPr>
      <t xml:space="preserve">Total Durasi Aktif Mesin (Jam)   </t>
    </r>
    <r>
      <rPr>
        <sz val="11"/>
        <color indexed="8"/>
        <rFont val="Calibri"/>
        <family val="2"/>
        <scheme val="minor"/>
      </rPr>
      <t xml:space="preserve">
   Total Waktu Tersedia (Jam)</t>
    </r>
  </si>
  <si>
    <t>Machine report</t>
  </si>
  <si>
    <t>Incident Frequency Rate*</t>
  </si>
  <si>
    <t>Dokumen Insiden (HSE), Jam kerja (HRGA)</t>
  </si>
  <si>
    <t>Bencana Kebakaran*</t>
  </si>
  <si>
    <t>Total jumlah insiden kebakaran pada lingkungan kerja</t>
  </si>
  <si>
    <t>Dokumen Insiden (HSE)</t>
  </si>
  <si>
    <r>
      <t xml:space="preserve">Bencana </t>
    </r>
    <r>
      <rPr>
        <sz val="11"/>
        <color theme="1"/>
        <rFont val="Calibri"/>
        <family val="2"/>
      </rPr>
      <t xml:space="preserve">≥ </t>
    </r>
    <r>
      <rPr>
        <sz val="11"/>
        <color theme="1"/>
        <rFont val="Calibri"/>
        <family val="2"/>
        <scheme val="minor"/>
      </rPr>
      <t>2</t>
    </r>
  </si>
  <si>
    <t>Bencana = 1</t>
  </si>
  <si>
    <t>Bencana =  0</t>
  </si>
  <si>
    <t>P2</t>
  </si>
  <si>
    <t>Growth Trough Innovation</t>
  </si>
  <si>
    <t>Jumlah Improvement Yang Distandarisasi*</t>
  </si>
  <si>
    <t>Jumlah improvement yang distandarisasi pada tahun berjalan</t>
  </si>
  <si>
    <t>Improvement yang distandarisasi/dijalankan</t>
  </si>
  <si>
    <t>Jumlah Formula Baru*</t>
  </si>
  <si>
    <t>Produk</t>
  </si>
  <si>
    <t>Total jumlah inovasi produk baru dari formula baru yang diterapkan</t>
  </si>
  <si>
    <t>Total jumlah inovasi formula baru yang diterapkan</t>
  </si>
  <si>
    <t>R &amp; D</t>
  </si>
  <si>
    <t>P3</t>
  </si>
  <si>
    <t xml:space="preserve">Drive Demand Via Customer Relation Management </t>
  </si>
  <si>
    <t>Rasio Ketepatan Delivery</t>
  </si>
  <si>
    <t>Perbandingan jumlah DO yang tidak fail terhadap total jumlah DO</t>
  </si>
  <si>
    <r>
      <rPr>
        <u/>
        <sz val="11"/>
        <color indexed="8"/>
        <rFont val="Calibri"/>
        <family val="2"/>
        <scheme val="minor"/>
      </rPr>
      <t xml:space="preserve">DO yang tidak fail </t>
    </r>
    <r>
      <rPr>
        <sz val="11"/>
        <color indexed="8"/>
        <rFont val="Calibri"/>
        <family val="2"/>
        <scheme val="minor"/>
      </rPr>
      <t xml:space="preserve">
   DO total</t>
    </r>
  </si>
  <si>
    <t>DO</t>
  </si>
  <si>
    <t>Management System Score*</t>
  </si>
  <si>
    <t>Presentase pelaksanaan management review meeting (MRM) sesuai dengan schedule</t>
  </si>
  <si>
    <r>
      <rPr>
        <u/>
        <sz val="11"/>
        <color indexed="8"/>
        <rFont val="Calibri"/>
        <family val="2"/>
        <scheme val="minor"/>
      </rPr>
      <t xml:space="preserve">Jumlah meeting yang berjalan sesuai schedule    </t>
    </r>
    <r>
      <rPr>
        <sz val="11"/>
        <color indexed="8"/>
        <rFont val="Calibri"/>
        <family val="2"/>
        <scheme val="minor"/>
      </rPr>
      <t xml:space="preserve">
   Jumlah meeting yang direncanakan</t>
    </r>
  </si>
  <si>
    <t>Form notulensi</t>
  </si>
  <si>
    <t>ALL</t>
  </si>
  <si>
    <t>Learning &amp; Growth</t>
  </si>
  <si>
    <t>L1</t>
  </si>
  <si>
    <t xml:space="preserve">Increase Employee Comitment </t>
  </si>
  <si>
    <t>Ketidakhadiran Karyawan*</t>
  </si>
  <si>
    <t>Data efisiensi karyawan (HRGA)</t>
  </si>
  <si>
    <t>SUP</t>
  </si>
  <si>
    <t>Keterlambatan Karyawan*</t>
  </si>
  <si>
    <t>Persentase keterlambatan karyawan</t>
  </si>
  <si>
    <t>Overtime*</t>
  </si>
  <si>
    <t>Jam</t>
  </si>
  <si>
    <t>Total jam lembur seluruh karyawan</t>
  </si>
  <si>
    <t>HRIS</t>
  </si>
  <si>
    <t>4622 jam</t>
  </si>
  <si>
    <t>3978 jam</t>
  </si>
  <si>
    <t>Audit Compliance rate*</t>
  </si>
  <si>
    <t>Persentase jumlah perbaikan temuan yang selesai dilakukan terhadap total temuan audit</t>
  </si>
  <si>
    <r>
      <rPr>
        <u/>
        <sz val="11"/>
        <color indexed="8"/>
        <rFont val="Calibri"/>
        <family val="2"/>
        <scheme val="minor"/>
      </rPr>
      <t xml:space="preserve">Jumlah temuan audit closed </t>
    </r>
    <r>
      <rPr>
        <sz val="11"/>
        <color indexed="8"/>
        <rFont val="Calibri"/>
        <family val="2"/>
        <scheme val="minor"/>
      </rPr>
      <t xml:space="preserve">
   Total temuan audit</t>
    </r>
  </si>
  <si>
    <t>Audit</t>
  </si>
  <si>
    <t>L2</t>
  </si>
  <si>
    <t xml:space="preserve">Enhance Employee Competencies </t>
  </si>
  <si>
    <t>Training Hours*</t>
  </si>
  <si>
    <t>Rata-rata durasi training yang dilakukan per karyawan</t>
  </si>
  <si>
    <r>
      <t xml:space="preserve">Total durasi training yang dilakukan
</t>
    </r>
    <r>
      <rPr>
        <sz val="11"/>
        <color theme="1"/>
        <rFont val="Calibri"/>
        <family val="2"/>
        <scheme val="minor"/>
      </rPr>
      <t>Total Karyawan</t>
    </r>
  </si>
  <si>
    <t>Data Jam Training Karyawan</t>
  </si>
  <si>
    <t>Training Coverage</t>
  </si>
  <si>
    <t>Persentase jumlah karyawan yang telah melakukan training</t>
  </si>
  <si>
    <r>
      <rPr>
        <u/>
        <sz val="11"/>
        <color indexed="8"/>
        <rFont val="Calibri"/>
        <family val="2"/>
        <scheme val="minor"/>
      </rPr>
      <t xml:space="preserve">Jumlah Karyawan sudah training   </t>
    </r>
    <r>
      <rPr>
        <sz val="11"/>
        <color indexed="8"/>
        <rFont val="Calibri"/>
        <family val="2"/>
        <scheme val="minor"/>
      </rPr>
      <t xml:space="preserve">
   Total Jumlah Karyawan</t>
    </r>
  </si>
  <si>
    <t>Data Training Karyawan</t>
  </si>
  <si>
    <t>CMG:training 0%
KRW:training 7,69%
training bagian lain 27,68%</t>
  </si>
  <si>
    <t>CMG:training HRGA 17%
training bagian lain 30,09%
KRW:training HRGA 75%
training bagian lain 34,36%</t>
  </si>
  <si>
    <t>L3</t>
  </si>
  <si>
    <t xml:space="preserve">Maximized Information Technology </t>
  </si>
  <si>
    <t>Integrated management system*</t>
  </si>
  <si>
    <t>Supporting</t>
  </si>
  <si>
    <t>Persentase Jumlah Proyek ICT aktual terhadap jumlah proyek ICT yang direncanakan</t>
  </si>
  <si>
    <r>
      <rPr>
        <u/>
        <sz val="11"/>
        <color indexed="8"/>
        <rFont val="Calibri"/>
        <family val="2"/>
        <scheme val="minor"/>
      </rPr>
      <t xml:space="preserve">Jumlah Proyek ICT yang done   </t>
    </r>
    <r>
      <rPr>
        <sz val="11"/>
        <color indexed="8"/>
        <rFont val="Calibri"/>
        <family val="2"/>
        <scheme val="minor"/>
      </rPr>
      <t xml:space="preserve">
   Total Jumlah Proyek ICT yang direncanakan</t>
    </r>
  </si>
  <si>
    <t>Dokumen Proyek ICT</t>
  </si>
  <si>
    <t xml:space="preserve">Information Tecnology Optimization* </t>
  </si>
  <si>
    <t>Persentase jumlah digitalizable admin job yang selesai dilakukan terhadap total jumlah digitalizable admin job yang direncanakan</t>
  </si>
  <si>
    <r>
      <rPr>
        <u/>
        <sz val="11"/>
        <color indexed="8"/>
        <rFont val="Calibri"/>
        <family val="2"/>
        <scheme val="minor"/>
      </rPr>
      <t xml:space="preserve">Jumlah admin job terdigitalisasi aktual   </t>
    </r>
    <r>
      <rPr>
        <sz val="11"/>
        <color indexed="8"/>
        <rFont val="Calibri"/>
        <family val="2"/>
        <scheme val="minor"/>
      </rPr>
      <t xml:space="preserve">
   Total Jumlah rencana admin job terdigitalisasi</t>
    </r>
  </si>
  <si>
    <t>L4</t>
  </si>
  <si>
    <t xml:space="preserve">Established Continuous Improvement Activity </t>
  </si>
  <si>
    <t>Training Improvement Coverage*</t>
  </si>
  <si>
    <t>Persentase jumlah karyawan yang telah melakukan training improvement</t>
  </si>
  <si>
    <r>
      <rPr>
        <u/>
        <sz val="11"/>
        <color indexed="8"/>
        <rFont val="Calibri"/>
        <family val="2"/>
        <scheme val="minor"/>
      </rPr>
      <t>Jumlah Karyawan sudah training improvement</t>
    </r>
    <r>
      <rPr>
        <sz val="11"/>
        <color indexed="8"/>
        <rFont val="Calibri"/>
        <family val="2"/>
        <scheme val="minor"/>
      </rPr>
      <t xml:space="preserve">
   Jumlah Karyawan</t>
    </r>
  </si>
  <si>
    <t>Ide Improvement*</t>
  </si>
  <si>
    <t>Persentase jumlah karyawan yang memberikan usulan improvement</t>
  </si>
  <si>
    <r>
      <rPr>
        <u/>
        <sz val="11"/>
        <color indexed="8"/>
        <rFont val="Calibri"/>
        <family val="2"/>
        <scheme val="minor"/>
      </rPr>
      <t xml:space="preserve">Jumlah Karyawan  berpartisipasi   </t>
    </r>
    <r>
      <rPr>
        <sz val="11"/>
        <color indexed="8"/>
        <rFont val="Calibri"/>
        <family val="2"/>
        <scheme val="minor"/>
      </rPr>
      <t xml:space="preserve">
   Jumlah Karyawan</t>
    </r>
  </si>
  <si>
    <t>Form Pencatatan Usulan Improvement</t>
  </si>
  <si>
    <t>Subtotal</t>
  </si>
  <si>
    <t>Sub Total</t>
  </si>
  <si>
    <t xml:space="preserve">KPI Posisi </t>
  </si>
  <si>
    <t>Bobot Perspektif Maksimal 10%</t>
  </si>
  <si>
    <t xml:space="preserve"> </t>
  </si>
  <si>
    <t>TOTAL</t>
  </si>
  <si>
    <t>APPROVAL</t>
  </si>
  <si>
    <t>Vincent G. Rusli</t>
  </si>
  <si>
    <t>Tanggal:</t>
  </si>
  <si>
    <t>Business Unit</t>
  </si>
  <si>
    <t>: PT Pralon</t>
  </si>
  <si>
    <t>Tahun Mulai Berlaku</t>
  </si>
  <si>
    <t>: 2022</t>
  </si>
  <si>
    <t>`</t>
  </si>
  <si>
    <t>TARGET 2022</t>
  </si>
  <si>
    <t>Data kosong</t>
  </si>
  <si>
    <t>Sebelumnya by Rp total AR</t>
  </si>
  <si>
    <t>19,07%</t>
  </si>
  <si>
    <t>ytd oct 11%</t>
  </si>
  <si>
    <t>13,13%</t>
  </si>
  <si>
    <t>82,9%</t>
  </si>
  <si>
    <t>Jumlah penambahan customer/agen aktif</t>
  </si>
  <si>
    <t>Pengembangan wilayah Cakupan Project*</t>
  </si>
  <si>
    <t>Pengembangan wilayah (Retail Jabo+Non-jabo)</t>
  </si>
  <si>
    <t>Jumlah penambahan wilayah cakupan project</t>
  </si>
  <si>
    <t>New Province</t>
  </si>
  <si>
    <t>By tonase deliv/SO</t>
  </si>
  <si>
    <t>0,2%</t>
  </si>
  <si>
    <t>Kehadiran Karyawan*</t>
  </si>
  <si>
    <t xml:space="preserve">Persentase karyawan yang masuk dengan ketidakhadiran karyawan (alfa &amp; ijin) </t>
  </si>
  <si>
    <t>Karyawan (alfa &amp; ijin)/Jumlah Karyawan</t>
  </si>
  <si>
    <t>Incident Rate*</t>
  </si>
  <si>
    <t>Persentase jumlah insiden kecelakaan kerja</t>
  </si>
  <si>
    <r>
      <rPr>
        <u/>
        <sz val="11"/>
        <color indexed="8"/>
        <rFont val="Calibri"/>
        <family val="2"/>
        <scheme val="minor"/>
      </rPr>
      <t xml:space="preserve">Total Jumlah Incident  </t>
    </r>
    <r>
      <rPr>
        <sz val="11"/>
        <color indexed="8"/>
        <rFont val="Calibri"/>
        <family val="2"/>
        <scheme val="minor"/>
      </rPr>
      <t xml:space="preserve">
   Total Man Power</t>
    </r>
  </si>
  <si>
    <t>Incident: 1-2</t>
  </si>
  <si>
    <t>Incident  ≥ 2</t>
  </si>
  <si>
    <t>Incident: 0</t>
  </si>
  <si>
    <t>Propinsi</t>
  </si>
  <si>
    <t>Incident: 1</t>
  </si>
  <si>
    <t>Prepared by</t>
  </si>
  <si>
    <t>Approved By</t>
  </si>
  <si>
    <t>Alfi Faozi</t>
  </si>
  <si>
    <t>Djoko Widjaja</t>
  </si>
  <si>
    <t>Acknowledge By</t>
  </si>
  <si>
    <t>Kevin Hazel</t>
  </si>
  <si>
    <r>
      <t xml:space="preserve">Claim </t>
    </r>
    <r>
      <rPr>
        <sz val="11"/>
        <color theme="1"/>
        <rFont val="Calibri"/>
        <family val="2"/>
      </rPr>
      <t xml:space="preserve">≥ </t>
    </r>
    <r>
      <rPr>
        <sz val="11"/>
        <color theme="1"/>
        <rFont val="Calibri"/>
        <family val="2"/>
        <scheme val="minor"/>
      </rPr>
      <t>2</t>
    </r>
  </si>
  <si>
    <r>
      <t xml:space="preserve">Bencana </t>
    </r>
    <r>
      <rPr>
        <sz val="11"/>
        <color theme="1"/>
        <rFont val="Calibri"/>
        <family val="2"/>
      </rPr>
      <t xml:space="preserve">≥ </t>
    </r>
    <r>
      <rPr>
        <sz val="11"/>
        <color theme="1"/>
        <rFont val="Calibri"/>
        <family val="2"/>
        <scheme val="minor"/>
      </rPr>
      <t>2</t>
    </r>
  </si>
  <si>
    <r>
      <t xml:space="preserve">Total durasi training yang dilakukan
</t>
    </r>
    <r>
      <rPr>
        <sz val="11"/>
        <color theme="1"/>
        <rFont val="Calibri"/>
        <family val="2"/>
        <scheme val="minor"/>
      </rPr>
      <t>Total Karyawan</t>
    </r>
  </si>
  <si>
    <t>Persentase antara AR yang terbayar (collected) pada bulan berjalan terhadap total AR pada bulan berjalan.</t>
  </si>
  <si>
    <t>jumlah pipa / fitting yang ditolak atau dikembalikan oleh customer dikarenakan kesalahan pada pihak PRALON (Defect, Dimensi, Tipe, dsb.)</t>
  </si>
  <si>
    <t>Stock available</t>
  </si>
  <si>
    <t>Improvement yang distandarisasi/ dijalankan</t>
  </si>
  <si>
    <t>PIC Data</t>
  </si>
  <si>
    <t>BALANCED SCORE CARD COMPANY LEVEL</t>
  </si>
  <si>
    <t>Pengembangan wilayah Cakupan Project</t>
  </si>
  <si>
    <t>Dokumen Insiden (HSE), Jumlah MP (HRGA)</t>
  </si>
  <si>
    <t>Form Notulensi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</si>
</sst>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3"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4"/>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sz val="10"/>
      <color theme="1"/>
      <name val="Calibri"/>
      <family val="2"/>
    </font>
    <font>
      <b/>
      <sz val="15"/>
      <color theme="1"/>
      <name val="Calibri"/>
      <family val="2"/>
      <scheme val="minor"/>
    </font>
    <font>
      <b/>
      <i/>
      <sz val="11"/>
      <color theme="1"/>
      <name val="Calibri"/>
      <family val="2"/>
      <scheme val="minor"/>
    </font>
    <font>
      <sz val="11"/>
      <color indexed="8"/>
      <name val="Calibri"/>
      <family val="2"/>
      <scheme val="minor"/>
    </font>
    <font>
      <u/>
      <sz val="11"/>
      <color indexed="8"/>
      <name val="Calibri"/>
      <family val="2"/>
      <scheme val="minor"/>
    </font>
    <font>
      <sz val="11"/>
      <color theme="1"/>
      <name val="Calibri"/>
      <family val="2"/>
    </font>
    <font>
      <u/>
      <sz val="11"/>
      <color theme="10"/>
      <name val="Calibri"/>
      <family val="2"/>
      <scheme val="minor"/>
    </font>
    <font>
      <sz val="11"/>
      <name val="Calibri"/>
      <family val="2"/>
      <scheme val="minor"/>
    </font>
    <font>
      <sz val="20"/>
      <color theme="1"/>
      <name val="Calibri"/>
      <family val="2"/>
      <scheme val="minor"/>
    </font>
    <font>
      <sz val="11"/>
      <color rgb="FF000000"/>
      <name val="Calibri"/>
      <family val="2"/>
      <scheme val="minor"/>
    </font>
    <font>
      <u/>
      <sz val="11"/>
      <color theme="1"/>
      <name val="Calibri"/>
      <family val="2"/>
      <scheme val="minor"/>
    </font>
    <font>
      <b/>
      <sz val="9"/>
      <color indexed="81"/>
      <name val="Tahoma"/>
      <family val="2"/>
    </font>
    <font>
      <sz val="9"/>
      <color indexed="81"/>
      <name val="Tahoma"/>
      <family val="2"/>
    </font>
    <font>
      <b/>
      <sz val="18"/>
      <color theme="1"/>
      <name val="Calibri"/>
      <family val="2"/>
      <scheme val="minor"/>
    </font>
    <font>
      <sz val="18"/>
      <color theme="1"/>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4" tint="-0.499984740745262"/>
        <bgColor indexed="64"/>
      </patternFill>
    </fill>
    <fill>
      <patternFill patternType="solid">
        <fgColor theme="0"/>
        <bgColor indexed="64"/>
      </patternFill>
    </fill>
    <fill>
      <patternFill patternType="solid">
        <fgColor rgb="FF00B050"/>
        <bgColor indexed="64"/>
      </patternFill>
    </fill>
    <fill>
      <patternFill patternType="solid">
        <fgColor theme="3" tint="0.59999389629810485"/>
        <bgColor indexed="64"/>
      </patternFill>
    </fill>
  </fills>
  <borders count="50">
    <border>
      <left/>
      <right/>
      <top/>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medium">
        <color indexed="64"/>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thin">
        <color theme="0" tint="-0.499984740745262"/>
      </right>
      <top style="medium">
        <color theme="0" tint="-0.499984740745262"/>
      </top>
      <bottom style="thin">
        <color theme="0" tint="-0.499984740745262"/>
      </bottom>
      <diagonal/>
    </border>
    <border>
      <left/>
      <right style="medium">
        <color indexed="64"/>
      </right>
      <top style="medium">
        <color theme="0" tint="-0.499984740745262"/>
      </top>
      <bottom style="thin">
        <color theme="0" tint="-0.499984740745262"/>
      </bottom>
      <diagonal/>
    </border>
    <border>
      <left style="medium">
        <color indexed="64"/>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style="medium">
        <color indexed="64"/>
      </right>
      <top style="thin">
        <color theme="0" tint="-0.499984740745262"/>
      </top>
      <bottom style="thin">
        <color theme="0" tint="-0.499984740745262"/>
      </bottom>
      <diagonal/>
    </border>
    <border>
      <left style="medium">
        <color theme="1" tint="0.499984740745262"/>
      </left>
      <right/>
      <top style="medium">
        <color theme="1" tint="0.499984740745262"/>
      </top>
      <bottom/>
      <diagonal/>
    </border>
    <border>
      <left/>
      <right/>
      <top style="medium">
        <color theme="1" tint="0.499984740745262"/>
      </top>
      <bottom/>
      <diagonal/>
    </border>
    <border>
      <left/>
      <right style="medium">
        <color theme="1" tint="0.499984740745262"/>
      </right>
      <top style="medium">
        <color theme="1" tint="0.499984740745262"/>
      </top>
      <bottom/>
      <diagonal/>
    </border>
    <border>
      <left style="thin">
        <color indexed="64"/>
      </left>
      <right style="thin">
        <color indexed="64"/>
      </right>
      <top style="thin">
        <color indexed="64"/>
      </top>
      <bottom/>
      <diagonal/>
    </border>
    <border>
      <left style="medium">
        <color theme="1" tint="0.499984740745262"/>
      </left>
      <right/>
      <top/>
      <bottom/>
      <diagonal/>
    </border>
    <border>
      <left/>
      <right style="medium">
        <color theme="1" tint="0.499984740745262"/>
      </right>
      <top/>
      <bottom/>
      <diagonal/>
    </border>
    <border>
      <left style="thin">
        <color indexed="64"/>
      </left>
      <right style="thin">
        <color indexed="64"/>
      </right>
      <top/>
      <bottom style="thin">
        <color indexed="64"/>
      </bottom>
      <diagonal/>
    </border>
    <border>
      <left style="medium">
        <color theme="1" tint="0.499984740745262"/>
      </left>
      <right/>
      <top/>
      <bottom style="medium">
        <color theme="1" tint="0.499984740745262"/>
      </bottom>
      <diagonal/>
    </border>
    <border>
      <left/>
      <right/>
      <top/>
      <bottom style="medium">
        <color theme="1" tint="0.499984740745262"/>
      </bottom>
      <diagonal/>
    </border>
    <border>
      <left/>
      <right style="medium">
        <color theme="1" tint="0.499984740745262"/>
      </right>
      <top/>
      <bottom style="medium">
        <color theme="1" tint="0.499984740745262"/>
      </bottom>
      <diagonal/>
    </border>
    <border>
      <left style="medium">
        <color indexed="64"/>
      </left>
      <right/>
      <top style="thin">
        <color theme="0" tint="-0.499984740745262"/>
      </top>
      <bottom style="medium">
        <color theme="0" tint="-0.499984740745262"/>
      </bottom>
      <diagonal/>
    </border>
    <border>
      <left/>
      <right/>
      <top style="thin">
        <color theme="0" tint="-0.499984740745262"/>
      </top>
      <bottom style="medium">
        <color theme="0" tint="-0.499984740745262"/>
      </bottom>
      <diagonal/>
    </border>
    <border>
      <left/>
      <right style="thin">
        <color theme="0" tint="-0.499984740745262"/>
      </right>
      <top style="thin">
        <color theme="0" tint="-0.499984740745262"/>
      </top>
      <bottom style="medium">
        <color theme="0" tint="-0.499984740745262"/>
      </bottom>
      <diagonal/>
    </border>
    <border>
      <left/>
      <right style="medium">
        <color indexed="64"/>
      </right>
      <top style="thin">
        <color theme="0" tint="-0.499984740745262"/>
      </top>
      <bottom style="medium">
        <color theme="0" tint="-0.4999847407452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medium">
        <color theme="0" tint="-0.499984740745262"/>
      </top>
      <bottom/>
      <diagonal/>
    </border>
    <border>
      <left style="medium">
        <color theme="0" tint="-0.499984740745262"/>
      </left>
      <right/>
      <top style="medium">
        <color theme="0" tint="-0.499984740745262"/>
      </top>
      <bottom/>
      <diagonal/>
    </border>
    <border>
      <left/>
      <right style="medium">
        <color theme="0" tint="-0.499984740745262"/>
      </right>
      <top style="medium">
        <color theme="0" tint="-0.499984740745262"/>
      </top>
      <bottom/>
      <diagonal/>
    </border>
    <border>
      <left style="medium">
        <color theme="0" tint="-0.499984740745262"/>
      </left>
      <right/>
      <top/>
      <bottom/>
      <diagonal/>
    </border>
    <border>
      <left/>
      <right style="medium">
        <color theme="0" tint="-0.499984740745262"/>
      </right>
      <top/>
      <bottom/>
      <diagonal/>
    </border>
    <border>
      <left style="thin">
        <color indexed="64"/>
      </left>
      <right style="thin">
        <color indexed="64"/>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right/>
      <top/>
      <bottom style="medium">
        <color theme="0" tint="-0.499984740745262"/>
      </bottom>
      <diagonal/>
    </border>
    <border>
      <left style="medium">
        <color theme="0" tint="-0.499984740745262"/>
      </left>
      <right/>
      <top/>
      <bottom style="medium">
        <color theme="0" tint="-0.499984740745262"/>
      </bottom>
      <diagonal/>
    </border>
    <border>
      <left/>
      <right style="medium">
        <color theme="0" tint="-0.499984740745262"/>
      </right>
      <top/>
      <bottom style="medium">
        <color theme="0" tint="-0.499984740745262"/>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323">
    <xf numFmtId="0" fontId="0" fillId="0" borderId="0" xfId="0"/>
    <xf numFmtId="0" fontId="4" fillId="0" borderId="0" xfId="0" applyFont="1"/>
    <xf numFmtId="0" fontId="0" fillId="0" borderId="0" xfId="0" applyAlignment="1">
      <alignment wrapText="1"/>
    </xf>
    <xf numFmtId="0" fontId="5" fillId="0" borderId="0" xfId="0" applyFont="1"/>
    <xf numFmtId="0" fontId="3" fillId="0" borderId="0" xfId="0" applyFont="1"/>
    <xf numFmtId="0" fontId="3" fillId="0" borderId="0" xfId="0" applyFont="1" applyAlignment="1">
      <alignment horizontal="center"/>
    </xf>
    <xf numFmtId="0" fontId="3" fillId="0" borderId="5" xfId="0" applyFont="1" applyBorder="1"/>
    <xf numFmtId="0" fontId="3" fillId="0" borderId="7" xfId="0" applyFont="1" applyBorder="1"/>
    <xf numFmtId="0" fontId="3" fillId="0" borderId="9" xfId="0" applyFont="1" applyBorder="1"/>
    <xf numFmtId="0" fontId="3" fillId="0" borderId="11" xfId="0" applyFont="1" applyBorder="1"/>
    <xf numFmtId="0" fontId="6" fillId="0" borderId="12" xfId="0" applyFont="1" applyBorder="1"/>
    <xf numFmtId="0" fontId="6" fillId="0" borderId="13" xfId="0" applyFont="1" applyBorder="1"/>
    <xf numFmtId="0" fontId="7" fillId="0" borderId="14" xfId="0" applyFont="1" applyBorder="1"/>
    <xf numFmtId="0" fontId="7" fillId="0" borderId="0" xfId="0" applyFont="1"/>
    <xf numFmtId="0" fontId="8" fillId="0" borderId="0" xfId="0" quotePrefix="1" applyFont="1" applyAlignment="1">
      <alignment horizontal="left" vertical="center" wrapText="1"/>
    </xf>
    <xf numFmtId="0" fontId="8" fillId="0" borderId="16" xfId="0" quotePrefix="1" applyFont="1" applyBorder="1" applyAlignment="1">
      <alignment vertical="center"/>
    </xf>
    <xf numFmtId="0" fontId="8" fillId="0" borderId="0" xfId="0" quotePrefix="1" applyFont="1" applyAlignment="1">
      <alignment vertical="center" wrapText="1"/>
    </xf>
    <xf numFmtId="0" fontId="8" fillId="0" borderId="17" xfId="0" quotePrefix="1" applyFont="1" applyBorder="1" applyAlignment="1">
      <alignment vertical="center" wrapText="1"/>
    </xf>
    <xf numFmtId="0" fontId="8" fillId="0" borderId="19" xfId="0" quotePrefix="1" applyFont="1" applyBorder="1" applyAlignment="1">
      <alignment vertical="center"/>
    </xf>
    <xf numFmtId="0" fontId="8" fillId="0" borderId="20" xfId="0" quotePrefix="1" applyFont="1" applyBorder="1" applyAlignment="1">
      <alignment vertical="center" wrapText="1"/>
    </xf>
    <xf numFmtId="0" fontId="8" fillId="0" borderId="21" xfId="0" quotePrefix="1" applyFont="1" applyBorder="1" applyAlignment="1">
      <alignment vertical="center" wrapText="1"/>
    </xf>
    <xf numFmtId="0" fontId="3" fillId="0" borderId="0" xfId="0" applyFont="1" applyAlignment="1">
      <alignment horizontal="left"/>
    </xf>
    <xf numFmtId="0" fontId="3" fillId="0" borderId="23" xfId="0" applyFont="1" applyBorder="1" applyAlignment="1">
      <alignment horizontal="left"/>
    </xf>
    <xf numFmtId="0" fontId="3" fillId="0" borderId="25" xfId="0" applyFont="1" applyBorder="1" applyAlignment="1">
      <alignment horizontal="left"/>
    </xf>
    <xf numFmtId="0" fontId="3" fillId="3" borderId="29" xfId="0" applyFont="1" applyFill="1" applyBorder="1" applyAlignment="1">
      <alignment horizontal="center" vertical="center" wrapText="1"/>
    </xf>
    <xf numFmtId="0" fontId="3" fillId="3" borderId="29" xfId="0" applyFont="1" applyFill="1" applyBorder="1" applyAlignment="1">
      <alignment horizontal="center" vertical="center"/>
    </xf>
    <xf numFmtId="0" fontId="3" fillId="3" borderId="18" xfId="0" applyFont="1" applyFill="1" applyBorder="1" applyAlignment="1">
      <alignment horizontal="center" vertical="center"/>
    </xf>
    <xf numFmtId="0" fontId="3" fillId="4" borderId="29" xfId="0" applyFont="1" applyFill="1" applyBorder="1" applyAlignment="1">
      <alignment horizontal="center" vertical="center"/>
    </xf>
    <xf numFmtId="0" fontId="3" fillId="2" borderId="29" xfId="0" applyFont="1" applyFill="1" applyBorder="1" applyAlignment="1">
      <alignment horizontal="center" vertical="center"/>
    </xf>
    <xf numFmtId="0" fontId="3" fillId="5" borderId="29" xfId="0" applyFont="1" applyFill="1" applyBorder="1" applyAlignment="1">
      <alignment horizontal="center" vertical="center"/>
    </xf>
    <xf numFmtId="0" fontId="2" fillId="6" borderId="29" xfId="0" applyFont="1" applyFill="1" applyBorder="1" applyAlignment="1">
      <alignment horizontal="left" vertical="center"/>
    </xf>
    <xf numFmtId="0" fontId="3" fillId="6" borderId="29" xfId="0" applyFont="1" applyFill="1" applyBorder="1" applyAlignment="1">
      <alignment horizontal="center" vertical="center" wrapText="1"/>
    </xf>
    <xf numFmtId="0" fontId="3" fillId="6" borderId="29" xfId="0" applyFont="1" applyFill="1" applyBorder="1" applyAlignment="1">
      <alignment horizontal="center" vertical="center"/>
    </xf>
    <xf numFmtId="0" fontId="0" fillId="6" borderId="29" xfId="0" applyFill="1" applyBorder="1" applyAlignment="1">
      <alignment horizontal="center" vertical="center" wrapText="1"/>
    </xf>
    <xf numFmtId="0" fontId="3" fillId="6" borderId="28" xfId="0" applyFont="1" applyFill="1" applyBorder="1" applyAlignment="1">
      <alignment horizontal="center" vertical="center" wrapText="1"/>
    </xf>
    <xf numFmtId="0" fontId="3" fillId="6" borderId="29" xfId="0" applyFont="1" applyFill="1" applyBorder="1" applyAlignment="1">
      <alignment horizontal="left" vertical="center"/>
    </xf>
    <xf numFmtId="0" fontId="0" fillId="0" borderId="29" xfId="0" applyBorder="1" applyAlignment="1">
      <alignment horizontal="center" vertical="center" wrapText="1"/>
    </xf>
    <xf numFmtId="0" fontId="0" fillId="0" borderId="29" xfId="0" applyBorder="1" applyAlignment="1">
      <alignment horizontal="center" vertical="center"/>
    </xf>
    <xf numFmtId="0" fontId="0" fillId="0" borderId="0" xfId="0" applyAlignment="1">
      <alignment horizontal="center" vertical="center"/>
    </xf>
    <xf numFmtId="0" fontId="3" fillId="0" borderId="29" xfId="0" applyFont="1" applyBorder="1" applyAlignment="1">
      <alignment horizontal="center" vertical="center" wrapText="1"/>
    </xf>
    <xf numFmtId="0" fontId="3" fillId="0" borderId="29" xfId="0" applyFont="1" applyBorder="1" applyAlignment="1">
      <alignment horizontal="center" vertical="center"/>
    </xf>
    <xf numFmtId="0" fontId="0" fillId="0" borderId="29" xfId="1" applyNumberFormat="1" applyFont="1" applyFill="1" applyBorder="1" applyAlignment="1">
      <alignment horizontal="center" vertical="center" wrapText="1"/>
    </xf>
    <xf numFmtId="10" fontId="1" fillId="0" borderId="29" xfId="1" applyNumberFormat="1" applyFont="1" applyFill="1" applyBorder="1" applyAlignment="1">
      <alignment horizontal="center" vertical="center" wrapText="1"/>
    </xf>
    <xf numFmtId="9" fontId="0" fillId="0" borderId="29" xfId="1" applyFont="1" applyFill="1" applyBorder="1" applyAlignment="1">
      <alignment horizontal="center" vertical="top"/>
    </xf>
    <xf numFmtId="0" fontId="0" fillId="0" borderId="29" xfId="1" applyNumberFormat="1" applyFont="1" applyFill="1" applyBorder="1" applyAlignment="1">
      <alignment horizontal="center" vertical="top" wrapText="1"/>
    </xf>
    <xf numFmtId="9" fontId="0" fillId="0" borderId="29" xfId="2" applyNumberFormat="1" applyFont="1" applyFill="1" applyBorder="1" applyAlignment="1">
      <alignment horizontal="center" vertical="center" wrapText="1"/>
    </xf>
    <xf numFmtId="0" fontId="0" fillId="0" borderId="29" xfId="1" applyNumberFormat="1" applyFont="1" applyBorder="1" applyAlignment="1">
      <alignment horizontal="center" vertical="center" wrapText="1"/>
    </xf>
    <xf numFmtId="9" fontId="0" fillId="0" borderId="29" xfId="2" applyNumberFormat="1" applyFont="1" applyFill="1" applyBorder="1" applyAlignment="1">
      <alignment horizontal="center" vertical="center"/>
    </xf>
    <xf numFmtId="164" fontId="0" fillId="0" borderId="29" xfId="1" applyNumberFormat="1" applyFont="1" applyBorder="1" applyAlignment="1">
      <alignment horizontal="center" vertical="center"/>
    </xf>
    <xf numFmtId="0" fontId="0" fillId="0" borderId="29" xfId="2" applyFont="1" applyFill="1" applyBorder="1" applyAlignment="1">
      <alignment horizontal="left" vertical="center"/>
    </xf>
    <xf numFmtId="9" fontId="1" fillId="0" borderId="29" xfId="1" applyFont="1" applyFill="1" applyBorder="1" applyAlignment="1">
      <alignment horizontal="center" vertical="center" wrapText="1"/>
    </xf>
    <xf numFmtId="164" fontId="1" fillId="0" borderId="29" xfId="1" applyNumberFormat="1" applyFont="1" applyFill="1" applyBorder="1" applyAlignment="1">
      <alignment horizontal="center" vertical="center" wrapText="1"/>
    </xf>
    <xf numFmtId="164" fontId="0" fillId="0" borderId="29" xfId="1" applyNumberFormat="1" applyFont="1" applyFill="1" applyBorder="1" applyAlignment="1">
      <alignment horizontal="center" vertical="top"/>
    </xf>
    <xf numFmtId="0" fontId="0" fillId="0" borderId="29" xfId="2" applyFont="1" applyFill="1" applyBorder="1" applyAlignment="1">
      <alignment horizontal="left" vertical="center" wrapText="1"/>
    </xf>
    <xf numFmtId="0" fontId="3" fillId="3" borderId="29" xfId="0" applyFont="1" applyFill="1" applyBorder="1" applyAlignment="1">
      <alignment horizontal="center"/>
    </xf>
    <xf numFmtId="9" fontId="3" fillId="7" borderId="29" xfId="1" applyFont="1" applyFill="1" applyBorder="1" applyAlignment="1">
      <alignment horizontal="center"/>
    </xf>
    <xf numFmtId="9" fontId="1" fillId="0" borderId="29" xfId="1" applyFont="1" applyBorder="1" applyAlignment="1">
      <alignment horizontal="center"/>
    </xf>
    <xf numFmtId="0" fontId="3" fillId="0" borderId="29" xfId="1" applyNumberFormat="1" applyFont="1" applyBorder="1" applyAlignment="1">
      <alignment horizontal="center" wrapText="1"/>
    </xf>
    <xf numFmtId="0" fontId="3" fillId="3" borderId="29" xfId="0" applyFont="1" applyFill="1" applyBorder="1"/>
    <xf numFmtId="0" fontId="3" fillId="0" borderId="29" xfId="0" applyFont="1" applyBorder="1" applyAlignment="1">
      <alignment horizontal="left" vertical="center"/>
    </xf>
    <xf numFmtId="0" fontId="0" fillId="0" borderId="0" xfId="0" applyAlignment="1">
      <alignment horizontal="center" vertical="center" wrapText="1"/>
    </xf>
    <xf numFmtId="0" fontId="14" fillId="0" borderId="29" xfId="2" applyBorder="1" applyAlignment="1">
      <alignment horizontal="left" vertical="center" wrapText="1"/>
    </xf>
    <xf numFmtId="9" fontId="1" fillId="0" borderId="29" xfId="1" applyFont="1" applyBorder="1" applyAlignment="1">
      <alignment horizontal="center" vertical="center" wrapText="1"/>
    </xf>
    <xf numFmtId="0" fontId="0" fillId="0" borderId="29" xfId="0" applyBorder="1" applyAlignment="1">
      <alignment vertical="center"/>
    </xf>
    <xf numFmtId="0" fontId="0" fillId="0" borderId="0" xfId="0" applyAlignment="1">
      <alignment vertical="center"/>
    </xf>
    <xf numFmtId="2" fontId="3" fillId="0" borderId="29" xfId="1" applyNumberFormat="1" applyFont="1" applyBorder="1" applyAlignment="1">
      <alignment horizontal="center" wrapText="1"/>
    </xf>
    <xf numFmtId="9" fontId="3" fillId="0" borderId="0" xfId="1" applyFont="1" applyFill="1" applyBorder="1" applyAlignment="1">
      <alignment horizontal="center"/>
    </xf>
    <xf numFmtId="9" fontId="0" fillId="0" borderId="0" xfId="1" applyFont="1" applyFill="1" applyBorder="1" applyAlignment="1">
      <alignment horizontal="center"/>
    </xf>
    <xf numFmtId="0" fontId="3" fillId="0" borderId="0" xfId="0" applyFont="1" applyAlignment="1">
      <alignment horizontal="center" wrapText="1"/>
    </xf>
    <xf numFmtId="0" fontId="0" fillId="0" borderId="0" xfId="1" applyNumberFormat="1" applyFont="1" applyFill="1" applyBorder="1" applyAlignment="1">
      <alignment horizontal="center" wrapText="1"/>
    </xf>
    <xf numFmtId="0" fontId="0" fillId="0" borderId="0" xfId="0" applyAlignment="1">
      <alignment horizontal="center"/>
    </xf>
    <xf numFmtId="0" fontId="0" fillId="0" borderId="0" xfId="0" applyAlignment="1">
      <alignment horizontal="left"/>
    </xf>
    <xf numFmtId="0" fontId="0" fillId="0" borderId="15" xfId="0" applyBorder="1"/>
    <xf numFmtId="0" fontId="0" fillId="0" borderId="31" xfId="0" applyBorder="1"/>
    <xf numFmtId="0" fontId="0" fillId="0" borderId="30" xfId="0" applyBorder="1"/>
    <xf numFmtId="0" fontId="0" fillId="0" borderId="34" xfId="0" applyBorder="1" applyAlignment="1">
      <alignment horizontal="center"/>
    </xf>
    <xf numFmtId="0" fontId="0" fillId="0" borderId="35" xfId="0" applyBorder="1" applyAlignment="1">
      <alignment horizontal="center"/>
    </xf>
    <xf numFmtId="0" fontId="0" fillId="0" borderId="0" xfId="0" applyAlignment="1">
      <alignment horizontal="center" wrapText="1"/>
    </xf>
    <xf numFmtId="0" fontId="0" fillId="0" borderId="35" xfId="0" applyBorder="1" applyAlignment="1">
      <alignment horizontal="center" wrapText="1"/>
    </xf>
    <xf numFmtId="0" fontId="0" fillId="0" borderId="0" xfId="0" applyAlignment="1">
      <alignment vertical="center" wrapText="1"/>
    </xf>
    <xf numFmtId="0" fontId="0" fillId="0" borderId="36" xfId="0" applyBorder="1" applyAlignment="1">
      <alignment horizontal="center" vertical="center" wrapText="1"/>
    </xf>
    <xf numFmtId="0" fontId="0" fillId="0" borderId="9" xfId="0" applyBorder="1" applyAlignment="1">
      <alignment horizontal="left" vertical="center" wrapText="1"/>
    </xf>
    <xf numFmtId="0" fontId="0" fillId="0" borderId="18" xfId="0" applyBorder="1"/>
    <xf numFmtId="0" fontId="0" fillId="0" borderId="42" xfId="0" applyBorder="1"/>
    <xf numFmtId="10" fontId="0" fillId="0" borderId="0" xfId="1" applyNumberFormat="1" applyFont="1"/>
    <xf numFmtId="0" fontId="0" fillId="0" borderId="29" xfId="0" applyFill="1" applyBorder="1" applyAlignment="1">
      <alignment horizontal="left" vertical="center"/>
    </xf>
    <xf numFmtId="9" fontId="0" fillId="0" borderId="29" xfId="0" applyNumberFormat="1" applyFill="1" applyBorder="1" applyAlignment="1">
      <alignment horizontal="center" vertical="center"/>
    </xf>
    <xf numFmtId="0" fontId="0" fillId="0" borderId="29" xfId="0" applyFill="1" applyBorder="1" applyAlignment="1">
      <alignment horizontal="center" vertical="center" wrapText="1"/>
    </xf>
    <xf numFmtId="10" fontId="0" fillId="0" borderId="29" xfId="0" applyNumberFormat="1" applyFill="1" applyBorder="1" applyAlignment="1">
      <alignment horizontal="center" vertical="center" wrapText="1"/>
    </xf>
    <xf numFmtId="0" fontId="0" fillId="0" borderId="29" xfId="0" applyFill="1" applyBorder="1" applyAlignment="1">
      <alignment horizontal="center" vertical="center"/>
    </xf>
    <xf numFmtId="0" fontId="0" fillId="0" borderId="0" xfId="0" applyFill="1" applyAlignment="1">
      <alignment horizontal="center" vertical="center"/>
    </xf>
    <xf numFmtId="0" fontId="3" fillId="0" borderId="29" xfId="0" applyFont="1" applyFill="1" applyBorder="1" applyAlignment="1">
      <alignment horizontal="center" vertical="center" wrapText="1"/>
    </xf>
    <xf numFmtId="9" fontId="3" fillId="0" borderId="29" xfId="1" applyFont="1" applyFill="1" applyBorder="1" applyAlignment="1">
      <alignment horizontal="center" vertical="center" wrapText="1"/>
    </xf>
    <xf numFmtId="0" fontId="3" fillId="0" borderId="29" xfId="0" applyFont="1" applyFill="1" applyBorder="1" applyAlignment="1">
      <alignment horizontal="center" vertical="center"/>
    </xf>
    <xf numFmtId="4" fontId="0" fillId="0" borderId="29" xfId="0" applyNumberFormat="1" applyFill="1" applyBorder="1" applyAlignment="1">
      <alignment horizontal="center" vertical="center" wrapText="1"/>
    </xf>
    <xf numFmtId="164" fontId="11" fillId="0" borderId="29" xfId="0" applyNumberFormat="1" applyFont="1" applyFill="1" applyBorder="1" applyAlignment="1">
      <alignment horizontal="center" vertical="center" wrapText="1"/>
    </xf>
    <xf numFmtId="9" fontId="3" fillId="0" borderId="29" xfId="0" applyNumberFormat="1" applyFont="1" applyFill="1" applyBorder="1" applyAlignment="1">
      <alignment horizontal="center" vertical="center" wrapText="1"/>
    </xf>
    <xf numFmtId="0" fontId="0" fillId="0" borderId="29" xfId="0" applyFill="1" applyBorder="1" applyAlignment="1">
      <alignment horizontal="left" vertical="center" wrapText="1"/>
    </xf>
    <xf numFmtId="9" fontId="0" fillId="0" borderId="29" xfId="0" applyNumberFormat="1" applyFill="1" applyBorder="1" applyAlignment="1">
      <alignment horizontal="center" vertical="center" wrapText="1"/>
    </xf>
    <xf numFmtId="0" fontId="0" fillId="0" borderId="29" xfId="0" applyFill="1" applyBorder="1" applyAlignment="1">
      <alignment horizontal="left"/>
    </xf>
    <xf numFmtId="0" fontId="0" fillId="0" borderId="0" xfId="0" applyFill="1"/>
    <xf numFmtId="0" fontId="0" fillId="0" borderId="29" xfId="0" applyFill="1" applyBorder="1" applyAlignment="1">
      <alignment horizontal="center" vertical="top" wrapText="1"/>
    </xf>
    <xf numFmtId="0" fontId="0" fillId="0" borderId="29" xfId="0" applyFill="1" applyBorder="1" applyAlignment="1">
      <alignment horizontal="center" wrapText="1"/>
    </xf>
    <xf numFmtId="0" fontId="1" fillId="0" borderId="29" xfId="1" applyNumberFormat="1" applyFont="1" applyFill="1" applyBorder="1" applyAlignment="1">
      <alignment horizontal="center" vertical="center" wrapText="1"/>
    </xf>
    <xf numFmtId="0" fontId="3" fillId="0" borderId="0" xfId="0" applyFont="1" applyFill="1"/>
    <xf numFmtId="0" fontId="15" fillId="0" borderId="29" xfId="0" applyFont="1" applyFill="1" applyBorder="1" applyAlignment="1">
      <alignment horizontal="center" vertical="center" wrapText="1"/>
    </xf>
    <xf numFmtId="164" fontId="0" fillId="0" borderId="29" xfId="1" applyNumberFormat="1" applyFont="1" applyFill="1" applyBorder="1" applyAlignment="1">
      <alignment horizontal="center" vertical="center"/>
    </xf>
    <xf numFmtId="0" fontId="16" fillId="0" borderId="29" xfId="0" applyFont="1" applyFill="1" applyBorder="1" applyAlignment="1">
      <alignment horizontal="center" vertical="center" wrapText="1"/>
    </xf>
    <xf numFmtId="0" fontId="16" fillId="0" borderId="29" xfId="0" applyFont="1" applyFill="1" applyBorder="1" applyAlignment="1">
      <alignment horizontal="center" vertical="top" wrapText="1"/>
    </xf>
    <xf numFmtId="9" fontId="0" fillId="0" borderId="29" xfId="1" applyFont="1" applyFill="1" applyBorder="1" applyAlignment="1">
      <alignment horizontal="center" vertical="center" wrapText="1"/>
    </xf>
    <xf numFmtId="0" fontId="18" fillId="0" borderId="29" xfId="0" applyFont="1" applyFill="1" applyBorder="1" applyAlignment="1">
      <alignment horizontal="center" vertical="center" wrapText="1"/>
    </xf>
    <xf numFmtId="0" fontId="0" fillId="0" borderId="15" xfId="2" applyFont="1" applyFill="1" applyBorder="1" applyAlignment="1">
      <alignment vertical="center"/>
    </xf>
    <xf numFmtId="9" fontId="0" fillId="0" borderId="15" xfId="0" applyNumberFormat="1" applyFill="1" applyBorder="1" applyAlignment="1">
      <alignment horizontal="center" vertical="center"/>
    </xf>
    <xf numFmtId="0" fontId="0" fillId="0" borderId="15" xfId="0" applyFill="1" applyBorder="1" applyAlignment="1">
      <alignment horizontal="center" vertical="center" wrapText="1"/>
    </xf>
    <xf numFmtId="164" fontId="11" fillId="0" borderId="15" xfId="0" applyNumberFormat="1" applyFont="1" applyFill="1" applyBorder="1" applyAlignment="1">
      <alignment horizontal="center" vertical="center" wrapText="1"/>
    </xf>
    <xf numFmtId="4" fontId="0" fillId="0" borderId="28" xfId="0" applyNumberFormat="1" applyFill="1" applyBorder="1" applyAlignment="1">
      <alignment horizontal="center" vertical="center" wrapText="1"/>
    </xf>
    <xf numFmtId="0" fontId="0" fillId="0" borderId="28" xfId="0" applyFill="1" applyBorder="1" applyAlignment="1">
      <alignment horizontal="center" vertical="center" wrapText="1"/>
    </xf>
    <xf numFmtId="9" fontId="0" fillId="0" borderId="28" xfId="0" applyNumberFormat="1" applyFill="1" applyBorder="1" applyAlignment="1">
      <alignment horizontal="center" vertical="center" wrapText="1"/>
    </xf>
    <xf numFmtId="0" fontId="0" fillId="0" borderId="28" xfId="1" applyNumberFormat="1" applyFont="1" applyFill="1" applyBorder="1" applyAlignment="1">
      <alignment horizontal="center" vertical="center" wrapText="1"/>
    </xf>
    <xf numFmtId="164" fontId="1" fillId="0" borderId="28" xfId="1" applyNumberFormat="1" applyFont="1" applyFill="1" applyBorder="1" applyAlignment="1">
      <alignment horizontal="center" vertical="center" wrapText="1"/>
    </xf>
    <xf numFmtId="0" fontId="1" fillId="0" borderId="28" xfId="1" applyNumberFormat="1" applyFont="1" applyFill="1" applyBorder="1" applyAlignment="1">
      <alignment horizontal="center" vertical="center" wrapText="1"/>
    </xf>
    <xf numFmtId="165" fontId="0" fillId="0" borderId="29" xfId="0" applyNumberFormat="1" applyBorder="1" applyAlignment="1">
      <alignment horizontal="center" vertical="center" wrapText="1"/>
    </xf>
    <xf numFmtId="164" fontId="0" fillId="0" borderId="28" xfId="1" applyNumberFormat="1" applyFont="1" applyFill="1" applyBorder="1" applyAlignment="1">
      <alignment horizontal="center" vertical="center" wrapText="1"/>
    </xf>
    <xf numFmtId="9" fontId="0" fillId="0" borderId="28" xfId="1" applyNumberFormat="1" applyFont="1" applyFill="1" applyBorder="1" applyAlignment="1">
      <alignment horizontal="center" vertical="center" wrapText="1"/>
    </xf>
    <xf numFmtId="0" fontId="3" fillId="0" borderId="0" xfId="0" applyFont="1" applyFill="1" applyBorder="1"/>
    <xf numFmtId="0" fontId="0" fillId="0" borderId="0" xfId="0" applyFill="1" applyBorder="1"/>
    <xf numFmtId="0" fontId="3" fillId="0" borderId="0" xfId="0" applyFont="1" applyFill="1" applyAlignment="1">
      <alignment horizontal="center"/>
    </xf>
    <xf numFmtId="164" fontId="0" fillId="0" borderId="29" xfId="1" applyNumberFormat="1" applyFont="1" applyFill="1" applyBorder="1" applyAlignment="1">
      <alignment horizontal="center" vertical="center" wrapText="1"/>
    </xf>
    <xf numFmtId="9" fontId="0" fillId="0" borderId="29" xfId="1" applyNumberFormat="1" applyFont="1" applyFill="1" applyBorder="1" applyAlignment="1">
      <alignment horizontal="center" vertical="center" wrapText="1"/>
    </xf>
    <xf numFmtId="0" fontId="0" fillId="0" borderId="29" xfId="2" applyFont="1" applyFill="1" applyBorder="1" applyAlignment="1">
      <alignment vertical="center" wrapText="1"/>
    </xf>
    <xf numFmtId="0" fontId="3" fillId="3" borderId="18" xfId="0" applyFont="1" applyFill="1" applyBorder="1" applyAlignment="1">
      <alignment horizontal="center" vertical="center"/>
    </xf>
    <xf numFmtId="0" fontId="3" fillId="0" borderId="0" xfId="0" applyFont="1" applyAlignment="1">
      <alignment horizontal="center"/>
    </xf>
    <xf numFmtId="0" fontId="3" fillId="0" borderId="0" xfId="0" applyFont="1" applyBorder="1"/>
    <xf numFmtId="0" fontId="0" fillId="0" borderId="31" xfId="0" applyBorder="1" applyAlignment="1">
      <alignment horizontal="center" vertical="center"/>
    </xf>
    <xf numFmtId="0" fontId="0" fillId="0" borderId="45"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35" xfId="0" applyBorder="1" applyAlignment="1">
      <alignment horizontal="center" vertical="center" wrapText="1"/>
    </xf>
    <xf numFmtId="0" fontId="0" fillId="0" borderId="42" xfId="0" applyBorder="1" applyAlignment="1">
      <alignment horizontal="center" vertical="center"/>
    </xf>
    <xf numFmtId="0" fontId="0" fillId="0" borderId="43" xfId="0" applyBorder="1" applyAlignment="1">
      <alignment horizontal="center" vertical="center" wrapText="1"/>
    </xf>
    <xf numFmtId="0" fontId="0" fillId="0" borderId="42" xfId="0" applyBorder="1" applyAlignment="1">
      <alignment horizontal="center" vertical="center" wrapText="1"/>
    </xf>
    <xf numFmtId="0" fontId="0" fillId="0" borderId="44" xfId="0" applyBorder="1" applyAlignment="1">
      <alignment horizontal="center" vertical="center" wrapText="1"/>
    </xf>
    <xf numFmtId="0" fontId="0" fillId="0" borderId="44" xfId="0" applyBorder="1" applyAlignment="1">
      <alignment horizontal="center" vertical="center"/>
    </xf>
    <xf numFmtId="0" fontId="3" fillId="0" borderId="0" xfId="0" applyFont="1" applyAlignment="1">
      <alignment vertical="center"/>
    </xf>
    <xf numFmtId="9" fontId="0" fillId="0" borderId="29" xfId="1" applyFont="1" applyFill="1" applyBorder="1" applyAlignment="1">
      <alignment horizontal="center" vertical="center"/>
    </xf>
    <xf numFmtId="0" fontId="3" fillId="0" borderId="0" xfId="0" applyFont="1" applyFill="1" applyAlignment="1">
      <alignment vertical="center"/>
    </xf>
    <xf numFmtId="0" fontId="3" fillId="0" borderId="29" xfId="1" applyNumberFormat="1" applyFont="1" applyBorder="1" applyAlignment="1">
      <alignment horizontal="center" vertical="center" wrapText="1"/>
    </xf>
    <xf numFmtId="0" fontId="3" fillId="3" borderId="29" xfId="0" applyFont="1" applyFill="1" applyBorder="1" applyAlignment="1">
      <alignment vertical="center"/>
    </xf>
    <xf numFmtId="0" fontId="0" fillId="0" borderId="0" xfId="0" applyBorder="1" applyAlignment="1">
      <alignment horizontal="center" vertical="center"/>
    </xf>
    <xf numFmtId="0" fontId="0" fillId="0" borderId="0" xfId="0" applyBorder="1"/>
    <xf numFmtId="0" fontId="0" fillId="0" borderId="0" xfId="0" applyBorder="1" applyAlignment="1">
      <alignment horizontal="center" vertical="center" wrapText="1"/>
    </xf>
    <xf numFmtId="0" fontId="0" fillId="0" borderId="47" xfId="0" applyBorder="1" applyAlignment="1">
      <alignment horizontal="center" vertical="center"/>
    </xf>
    <xf numFmtId="0" fontId="0" fillId="0" borderId="49" xfId="0" applyBorder="1" applyAlignment="1">
      <alignment horizontal="center" vertical="center"/>
    </xf>
    <xf numFmtId="0" fontId="3" fillId="0" borderId="0" xfId="0" applyFont="1" applyAlignment="1">
      <alignment horizontal="center" vertical="center" wrapText="1"/>
    </xf>
    <xf numFmtId="0" fontId="3" fillId="0" borderId="45" xfId="0" applyFont="1" applyBorder="1" applyAlignment="1">
      <alignment horizontal="center" vertical="center" wrapText="1"/>
    </xf>
    <xf numFmtId="0" fontId="3" fillId="0" borderId="49" xfId="0" applyFont="1" applyBorder="1" applyAlignment="1">
      <alignment horizontal="center" vertical="center" wrapText="1"/>
    </xf>
    <xf numFmtId="0" fontId="3" fillId="0" borderId="9" xfId="0" applyFont="1" applyBorder="1" applyAlignment="1">
      <alignment horizontal="center" vertical="center" wrapText="1"/>
    </xf>
    <xf numFmtId="0" fontId="3" fillId="0" borderId="0" xfId="0" applyFont="1" applyBorder="1" applyAlignment="1">
      <alignment horizontal="center" vertical="center" wrapText="1"/>
    </xf>
    <xf numFmtId="0" fontId="3" fillId="0" borderId="37" xfId="0" applyFont="1" applyBorder="1" applyAlignment="1">
      <alignment horizontal="center" vertical="center" wrapText="1"/>
    </xf>
    <xf numFmtId="0" fontId="3" fillId="0" borderId="38"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39" xfId="0" applyFont="1" applyBorder="1" applyAlignment="1">
      <alignment horizontal="center" vertical="center" wrapText="1"/>
    </xf>
    <xf numFmtId="0" fontId="3" fillId="0" borderId="40" xfId="0" applyFont="1" applyBorder="1" applyAlignment="1">
      <alignment horizontal="center" vertical="center" wrapText="1"/>
    </xf>
    <xf numFmtId="0" fontId="3" fillId="0" borderId="41" xfId="0" applyFont="1" applyBorder="1" applyAlignment="1">
      <alignment horizontal="center" vertical="center" wrapText="1"/>
    </xf>
    <xf numFmtId="0" fontId="3" fillId="0" borderId="0" xfId="0" applyFont="1" applyAlignment="1">
      <alignment horizontal="center" vertical="center"/>
    </xf>
    <xf numFmtId="0" fontId="3" fillId="9" borderId="29" xfId="0" applyFont="1" applyFill="1" applyBorder="1" applyAlignment="1">
      <alignment horizontal="center" vertical="center"/>
    </xf>
    <xf numFmtId="9" fontId="3" fillId="9" borderId="29" xfId="1" applyFont="1" applyFill="1" applyBorder="1" applyAlignment="1">
      <alignment horizontal="center" vertical="center"/>
    </xf>
    <xf numFmtId="0" fontId="0" fillId="0" borderId="0" xfId="0" applyFont="1" applyAlignment="1">
      <alignment vertical="center"/>
    </xf>
    <xf numFmtId="0" fontId="0" fillId="6" borderId="29" xfId="0" applyFont="1" applyFill="1" applyBorder="1" applyAlignment="1">
      <alignment horizontal="center" vertical="center" wrapText="1"/>
    </xf>
    <xf numFmtId="0" fontId="0" fillId="0" borderId="29" xfId="0" applyFont="1" applyFill="1" applyBorder="1" applyAlignment="1">
      <alignment horizontal="left" vertical="center"/>
    </xf>
    <xf numFmtId="9" fontId="0" fillId="0" borderId="29" xfId="0" applyNumberFormat="1" applyFont="1" applyFill="1" applyBorder="1" applyAlignment="1">
      <alignment horizontal="center" vertical="center"/>
    </xf>
    <xf numFmtId="0" fontId="0" fillId="0" borderId="29" xfId="0" applyFont="1" applyFill="1" applyBorder="1" applyAlignment="1">
      <alignment horizontal="center" vertical="center" wrapText="1"/>
    </xf>
    <xf numFmtId="10" fontId="0" fillId="0" borderId="29" xfId="0" applyNumberFormat="1" applyFont="1" applyFill="1" applyBorder="1" applyAlignment="1">
      <alignment horizontal="center" vertical="center" wrapText="1"/>
    </xf>
    <xf numFmtId="0" fontId="0" fillId="0" borderId="29" xfId="0" applyFont="1" applyFill="1" applyBorder="1" applyAlignment="1">
      <alignment horizontal="center" vertical="center"/>
    </xf>
    <xf numFmtId="165" fontId="0" fillId="0" borderId="29" xfId="0" applyNumberFormat="1" applyFont="1" applyBorder="1" applyAlignment="1">
      <alignment horizontal="center" vertical="center" wrapText="1"/>
    </xf>
    <xf numFmtId="0" fontId="0" fillId="0" borderId="0" xfId="0" applyFont="1" applyAlignment="1">
      <alignment horizontal="center" vertical="center"/>
    </xf>
    <xf numFmtId="0" fontId="0" fillId="0" borderId="0" xfId="0" applyFont="1" applyFill="1" applyAlignment="1">
      <alignment horizontal="center" vertical="center"/>
    </xf>
    <xf numFmtId="4" fontId="0" fillId="0" borderId="29" xfId="0" applyNumberFormat="1" applyFont="1" applyFill="1" applyBorder="1" applyAlignment="1">
      <alignment horizontal="center" vertical="center" wrapText="1"/>
    </xf>
    <xf numFmtId="0" fontId="0" fillId="0" borderId="29" xfId="0" applyFont="1" applyFill="1" applyBorder="1" applyAlignment="1">
      <alignment horizontal="left" vertical="center" wrapText="1"/>
    </xf>
    <xf numFmtId="9" fontId="0" fillId="0" borderId="29" xfId="0" applyNumberFormat="1" applyFont="1" applyFill="1" applyBorder="1" applyAlignment="1">
      <alignment horizontal="center" vertical="center" wrapText="1"/>
    </xf>
    <xf numFmtId="10" fontId="0" fillId="0" borderId="29" xfId="1" applyNumberFormat="1" applyFont="1" applyFill="1" applyBorder="1" applyAlignment="1">
      <alignment horizontal="center" vertical="center" wrapText="1"/>
    </xf>
    <xf numFmtId="0" fontId="0" fillId="0" borderId="0" xfId="0" applyFont="1" applyFill="1" applyAlignment="1">
      <alignment vertical="center"/>
    </xf>
    <xf numFmtId="9" fontId="0" fillId="0" borderId="15" xfId="0" applyNumberFormat="1" applyFont="1" applyFill="1" applyBorder="1" applyAlignment="1">
      <alignment horizontal="center" vertical="center"/>
    </xf>
    <xf numFmtId="0" fontId="0" fillId="0" borderId="15" xfId="0" applyFont="1" applyFill="1" applyBorder="1" applyAlignment="1">
      <alignment horizontal="center" vertical="center" wrapText="1"/>
    </xf>
    <xf numFmtId="4" fontId="3" fillId="0" borderId="28" xfId="0" applyNumberFormat="1" applyFont="1" applyFill="1" applyBorder="1" applyAlignment="1">
      <alignment horizontal="center" vertical="center" wrapText="1"/>
    </xf>
    <xf numFmtId="9" fontId="3" fillId="0" borderId="28" xfId="0" applyNumberFormat="1" applyFont="1" applyFill="1" applyBorder="1" applyAlignment="1">
      <alignment horizontal="center" vertical="center" wrapText="1"/>
    </xf>
    <xf numFmtId="0" fontId="3" fillId="0" borderId="28" xfId="0" applyFont="1" applyFill="1" applyBorder="1" applyAlignment="1">
      <alignment horizontal="center" vertical="center" wrapText="1"/>
    </xf>
    <xf numFmtId="0" fontId="3" fillId="0" borderId="28" xfId="1" applyNumberFormat="1" applyFont="1" applyFill="1" applyBorder="1" applyAlignment="1">
      <alignment horizontal="center" vertical="center" wrapText="1"/>
    </xf>
    <xf numFmtId="164" fontId="3" fillId="0" borderId="28" xfId="1" applyNumberFormat="1" applyFont="1" applyFill="1" applyBorder="1" applyAlignment="1">
      <alignment horizontal="center" vertical="center" wrapText="1"/>
    </xf>
    <xf numFmtId="9" fontId="3" fillId="0" borderId="28" xfId="1" applyNumberFormat="1" applyFont="1" applyFill="1" applyBorder="1" applyAlignment="1">
      <alignment horizontal="center" vertical="center" wrapText="1"/>
    </xf>
    <xf numFmtId="0" fontId="0" fillId="0" borderId="46" xfId="0" applyBorder="1" applyAlignment="1">
      <alignment horizontal="center" vertical="center"/>
    </xf>
    <xf numFmtId="0" fontId="21" fillId="0" borderId="0" xfId="0" applyFont="1"/>
    <xf numFmtId="0" fontId="22" fillId="0" borderId="0" xfId="0" applyFont="1"/>
    <xf numFmtId="0" fontId="22" fillId="0" borderId="0" xfId="0" applyFont="1" applyAlignment="1">
      <alignment wrapText="1"/>
    </xf>
    <xf numFmtId="0" fontId="0" fillId="0" borderId="48" xfId="0" applyBorder="1" applyAlignment="1">
      <alignment horizontal="center" vertical="center"/>
    </xf>
    <xf numFmtId="0" fontId="3" fillId="0" borderId="0" xfId="0" applyFont="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3" fillId="0" borderId="10" xfId="0" applyFont="1" applyBorder="1" applyAlignment="1">
      <alignment horizontal="center"/>
    </xf>
    <xf numFmtId="0" fontId="8" fillId="0" borderId="16" xfId="0" quotePrefix="1" applyFont="1" applyBorder="1" applyAlignment="1">
      <alignment horizontal="left" vertical="center" wrapText="1"/>
    </xf>
    <xf numFmtId="0" fontId="8" fillId="0" borderId="0" xfId="0" quotePrefix="1" applyFont="1" applyAlignment="1">
      <alignment horizontal="left" vertical="center" wrapText="1"/>
    </xf>
    <xf numFmtId="0" fontId="8" fillId="0" borderId="17" xfId="0" quotePrefix="1" applyFont="1" applyBorder="1" applyAlignment="1">
      <alignment horizontal="left" vertical="center" wrapText="1"/>
    </xf>
    <xf numFmtId="0" fontId="3" fillId="0" borderId="1" xfId="0" applyFont="1" applyBorder="1" applyAlignment="1">
      <alignment horizontal="center"/>
    </xf>
    <xf numFmtId="0" fontId="3" fillId="0" borderId="2" xfId="0" applyFont="1" applyBorder="1" applyAlignment="1">
      <alignment horizont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3" borderId="15" xfId="0" applyFont="1" applyFill="1" applyBorder="1" applyAlignment="1">
      <alignment horizontal="center" vertical="center" wrapText="1"/>
    </xf>
    <xf numFmtId="0" fontId="3" fillId="3" borderId="18" xfId="0" applyFont="1" applyFill="1" applyBorder="1" applyAlignment="1">
      <alignment horizontal="center" vertical="center" wrapText="1"/>
    </xf>
    <xf numFmtId="0" fontId="3" fillId="3" borderId="15" xfId="0" applyFont="1" applyFill="1" applyBorder="1" applyAlignment="1">
      <alignment horizontal="center" vertical="center"/>
    </xf>
    <xf numFmtId="0" fontId="3" fillId="3" borderId="18" xfId="0" applyFont="1" applyFill="1" applyBorder="1" applyAlignment="1">
      <alignment horizontal="center" vertical="center"/>
    </xf>
    <xf numFmtId="0" fontId="3" fillId="0" borderId="22" xfId="0" applyFont="1" applyBorder="1" applyAlignment="1">
      <alignment horizontal="center"/>
    </xf>
    <xf numFmtId="0" fontId="3" fillId="0" borderId="23" xfId="0" applyFont="1" applyBorder="1" applyAlignment="1">
      <alignment horizontal="center"/>
    </xf>
    <xf numFmtId="0" fontId="3" fillId="0" borderId="24" xfId="0" applyFont="1" applyBorder="1" applyAlignment="1">
      <alignment horizontal="center"/>
    </xf>
    <xf numFmtId="0" fontId="3" fillId="0" borderId="0" xfId="0" applyFont="1" applyFill="1" applyAlignment="1">
      <alignment horizontal="center"/>
    </xf>
    <xf numFmtId="0" fontId="0" fillId="0" borderId="15" xfId="0" applyFill="1" applyBorder="1" applyAlignment="1">
      <alignment horizontal="center" vertical="center" wrapText="1"/>
    </xf>
    <xf numFmtId="0" fontId="0" fillId="0" borderId="30" xfId="0" applyFill="1" applyBorder="1" applyAlignment="1">
      <alignment horizontal="center" vertical="center" wrapText="1"/>
    </xf>
    <xf numFmtId="0" fontId="0" fillId="0" borderId="18" xfId="0" applyFill="1" applyBorder="1" applyAlignment="1">
      <alignment horizontal="center" vertical="center" wrapText="1"/>
    </xf>
    <xf numFmtId="9" fontId="0" fillId="0" borderId="15" xfId="1" applyFont="1" applyFill="1" applyBorder="1" applyAlignment="1">
      <alignment horizontal="center" vertical="center"/>
    </xf>
    <xf numFmtId="9" fontId="0" fillId="0" borderId="30" xfId="1" applyFont="1" applyFill="1" applyBorder="1" applyAlignment="1">
      <alignment horizontal="center" vertical="center"/>
    </xf>
    <xf numFmtId="9" fontId="0" fillId="0" borderId="18" xfId="1" applyFont="1" applyFill="1" applyBorder="1" applyAlignment="1">
      <alignment horizontal="center" vertical="center"/>
    </xf>
    <xf numFmtId="9" fontId="0" fillId="0" borderId="15" xfId="0" applyNumberFormat="1" applyFill="1" applyBorder="1" applyAlignment="1">
      <alignment horizontal="center" vertical="center" wrapText="1"/>
    </xf>
    <xf numFmtId="9" fontId="0" fillId="0" borderId="30" xfId="0" applyNumberFormat="1" applyFill="1" applyBorder="1" applyAlignment="1">
      <alignment horizontal="center" vertical="center" wrapText="1"/>
    </xf>
    <xf numFmtId="0" fontId="0" fillId="0" borderId="29" xfId="0" applyFill="1" applyBorder="1" applyAlignment="1">
      <alignment horizontal="center" vertical="center"/>
    </xf>
    <xf numFmtId="9" fontId="0" fillId="0" borderId="15" xfId="2" applyNumberFormat="1" applyFont="1" applyFill="1" applyBorder="1" applyAlignment="1">
      <alignment horizontal="center" vertical="center" wrapText="1"/>
    </xf>
    <xf numFmtId="9" fontId="0" fillId="0" borderId="30" xfId="2" applyNumberFormat="1" applyFont="1" applyFill="1" applyBorder="1" applyAlignment="1">
      <alignment horizontal="center" vertical="center" wrapText="1"/>
    </xf>
    <xf numFmtId="9" fontId="0" fillId="0" borderId="18" xfId="2" applyNumberFormat="1" applyFont="1" applyFill="1" applyBorder="1" applyAlignment="1">
      <alignment horizontal="center" vertical="center" wrapText="1"/>
    </xf>
    <xf numFmtId="0" fontId="0" fillId="0" borderId="29" xfId="0" applyFill="1" applyBorder="1" applyAlignment="1">
      <alignment horizontal="center" vertical="center" wrapText="1"/>
    </xf>
    <xf numFmtId="9" fontId="0" fillId="0" borderId="15" xfId="1" applyFont="1" applyFill="1" applyBorder="1" applyAlignment="1">
      <alignment horizontal="center" vertical="center" wrapText="1"/>
    </xf>
    <xf numFmtId="9" fontId="0" fillId="0" borderId="30" xfId="1" applyFont="1" applyFill="1" applyBorder="1" applyAlignment="1">
      <alignment horizontal="center" vertical="center" wrapText="1"/>
    </xf>
    <xf numFmtId="9" fontId="0" fillId="0" borderId="18" xfId="1" applyFont="1" applyFill="1" applyBorder="1" applyAlignment="1">
      <alignment horizontal="center" vertical="center" wrapText="1"/>
    </xf>
    <xf numFmtId="9" fontId="0" fillId="0" borderId="15" xfId="0" applyNumberFormat="1" applyFill="1" applyBorder="1" applyAlignment="1">
      <alignment horizontal="center" vertical="center"/>
    </xf>
    <xf numFmtId="9" fontId="0" fillId="0" borderId="30" xfId="0" applyNumberFormat="1" applyFill="1" applyBorder="1" applyAlignment="1">
      <alignment horizontal="center" vertical="center"/>
    </xf>
    <xf numFmtId="9" fontId="0" fillId="0" borderId="18" xfId="0" applyNumberFormat="1" applyFill="1" applyBorder="1" applyAlignment="1">
      <alignment horizontal="center" vertical="center"/>
    </xf>
    <xf numFmtId="0" fontId="0" fillId="0" borderId="30" xfId="0" applyFill="1" applyBorder="1" applyAlignment="1">
      <alignment horizontal="center" vertical="center"/>
    </xf>
    <xf numFmtId="0" fontId="0" fillId="0" borderId="18" xfId="0" applyFill="1" applyBorder="1" applyAlignment="1">
      <alignment horizontal="center" vertical="center"/>
    </xf>
    <xf numFmtId="0" fontId="0" fillId="0" borderId="31" xfId="0" applyBorder="1" applyAlignment="1">
      <alignment horizontal="center" wrapText="1"/>
    </xf>
    <xf numFmtId="0" fontId="0" fillId="0" borderId="33" xfId="0" applyBorder="1" applyAlignment="1">
      <alignment horizontal="center" wrapText="1"/>
    </xf>
    <xf numFmtId="9" fontId="0" fillId="0" borderId="29" xfId="0" applyNumberFormat="1" applyBorder="1" applyAlignment="1">
      <alignment horizontal="center" vertical="center" wrapText="1"/>
    </xf>
    <xf numFmtId="0" fontId="0" fillId="0" borderId="29" xfId="0" applyBorder="1" applyAlignment="1">
      <alignment horizontal="center" vertical="center" wrapText="1"/>
    </xf>
    <xf numFmtId="9" fontId="0" fillId="0" borderId="29" xfId="1" applyFont="1" applyBorder="1" applyAlignment="1">
      <alignment horizontal="center" vertical="center"/>
    </xf>
    <xf numFmtId="0" fontId="3" fillId="3" borderId="29" xfId="0" applyFont="1" applyFill="1" applyBorder="1" applyAlignment="1">
      <alignment horizontal="center"/>
    </xf>
    <xf numFmtId="0" fontId="0" fillId="0" borderId="15" xfId="0" applyFill="1" applyBorder="1" applyAlignment="1">
      <alignment horizontal="center" vertical="center"/>
    </xf>
    <xf numFmtId="0" fontId="17" fillId="0" borderId="29" xfId="0" applyFont="1" applyFill="1" applyBorder="1" applyAlignment="1">
      <alignment horizontal="center" vertical="center" wrapText="1"/>
    </xf>
    <xf numFmtId="0" fontId="3" fillId="3" borderId="26" xfId="0" applyFont="1" applyFill="1" applyBorder="1" applyAlignment="1">
      <alignment horizontal="center" vertical="center"/>
    </xf>
    <xf numFmtId="0" fontId="3" fillId="3" borderId="27" xfId="0" applyFont="1" applyFill="1" applyBorder="1" applyAlignment="1">
      <alignment horizontal="center" vertical="center"/>
    </xf>
    <xf numFmtId="0" fontId="3" fillId="3" borderId="28" xfId="0" applyFont="1" applyFill="1" applyBorder="1" applyAlignment="1">
      <alignment horizontal="center" vertical="center"/>
    </xf>
    <xf numFmtId="0" fontId="17" fillId="0" borderId="29" xfId="0" applyFont="1" applyFill="1" applyBorder="1" applyAlignment="1">
      <alignment horizontal="center" vertical="center"/>
    </xf>
    <xf numFmtId="0" fontId="0" fillId="0" borderId="0" xfId="0" applyAlignment="1">
      <alignment horizontal="left"/>
    </xf>
    <xf numFmtId="0" fontId="0" fillId="0" borderId="32" xfId="0" applyBorder="1" applyAlignment="1">
      <alignment horizontal="center"/>
    </xf>
    <xf numFmtId="0" fontId="0" fillId="0" borderId="31" xfId="0" applyBorder="1" applyAlignment="1">
      <alignment horizontal="center"/>
    </xf>
    <xf numFmtId="0" fontId="0" fillId="0" borderId="33" xfId="0" applyBorder="1" applyAlignment="1">
      <alignment horizontal="center"/>
    </xf>
    <xf numFmtId="0" fontId="3" fillId="4" borderId="15"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0" fillId="0" borderId="34" xfId="0" applyBorder="1" applyAlignment="1">
      <alignment horizontal="center"/>
    </xf>
    <xf numFmtId="0" fontId="0" fillId="0" borderId="0" xfId="0" applyAlignment="1">
      <alignment horizontal="center"/>
    </xf>
    <xf numFmtId="0" fontId="0" fillId="0" borderId="35" xfId="0" applyBorder="1" applyAlignment="1">
      <alignment horizontal="center"/>
    </xf>
    <xf numFmtId="0" fontId="0" fillId="0" borderId="0" xfId="0" applyAlignment="1">
      <alignment horizontal="center" wrapText="1"/>
    </xf>
    <xf numFmtId="0" fontId="0" fillId="0" borderId="35" xfId="0" applyBorder="1" applyAlignment="1">
      <alignment horizontal="center" wrapText="1"/>
    </xf>
    <xf numFmtId="0" fontId="0" fillId="0" borderId="43" xfId="0" applyBorder="1" applyAlignment="1">
      <alignment horizontal="left" wrapText="1"/>
    </xf>
    <xf numFmtId="0" fontId="0" fillId="0" borderId="42" xfId="0" applyBorder="1" applyAlignment="1">
      <alignment horizontal="left" wrapText="1"/>
    </xf>
    <xf numFmtId="0" fontId="0" fillId="0" borderId="44" xfId="0" applyBorder="1" applyAlignment="1">
      <alignment horizontal="left" wrapText="1"/>
    </xf>
    <xf numFmtId="0" fontId="0" fillId="0" borderId="42" xfId="0" applyBorder="1" applyAlignment="1">
      <alignment horizontal="left"/>
    </xf>
    <xf numFmtId="0" fontId="0" fillId="0" borderId="44" xfId="0" applyBorder="1" applyAlignment="1">
      <alignment horizontal="left"/>
    </xf>
    <xf numFmtId="0" fontId="3" fillId="8" borderId="15" xfId="0" applyFont="1" applyFill="1" applyBorder="1" applyAlignment="1">
      <alignment horizontal="center" vertical="center" wrapText="1"/>
    </xf>
    <xf numFmtId="0" fontId="3" fillId="8" borderId="18" xfId="0" applyFont="1" applyFill="1" applyBorder="1" applyAlignment="1">
      <alignment horizontal="center" vertical="center" wrapText="1"/>
    </xf>
    <xf numFmtId="0" fontId="0" fillId="0" borderId="9" xfId="0" applyBorder="1" applyAlignment="1">
      <alignment horizontal="left" vertical="center" wrapText="1"/>
    </xf>
    <xf numFmtId="0" fontId="0" fillId="0" borderId="37" xfId="0" applyBorder="1" applyAlignment="1">
      <alignment horizontal="left" vertical="center" wrapText="1"/>
    </xf>
    <xf numFmtId="0" fontId="0" fillId="0" borderId="38" xfId="0" applyBorder="1" applyAlignment="1">
      <alignment horizontal="center" vertical="center" wrapText="1"/>
    </xf>
    <xf numFmtId="0" fontId="0" fillId="0" borderId="10"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0" fontId="0" fillId="0" borderId="41" xfId="0" applyBorder="1" applyAlignment="1">
      <alignment horizontal="center" vertical="center" wrapText="1"/>
    </xf>
    <xf numFmtId="0" fontId="9" fillId="4" borderId="26" xfId="0" applyFont="1" applyFill="1" applyBorder="1" applyAlignment="1">
      <alignment horizontal="center" vertical="center"/>
    </xf>
    <xf numFmtId="0" fontId="9" fillId="4" borderId="27" xfId="0" applyFont="1" applyFill="1" applyBorder="1" applyAlignment="1">
      <alignment horizontal="center" vertical="center"/>
    </xf>
    <xf numFmtId="0" fontId="9" fillId="3" borderId="26" xfId="0" applyFont="1" applyFill="1" applyBorder="1" applyAlignment="1">
      <alignment horizontal="center" vertical="center" wrapText="1"/>
    </xf>
    <xf numFmtId="0" fontId="9" fillId="3" borderId="27" xfId="0" applyFont="1" applyFill="1" applyBorder="1" applyAlignment="1">
      <alignment horizontal="center" vertical="center" wrapText="1"/>
    </xf>
    <xf numFmtId="0" fontId="9" fillId="3" borderId="28" xfId="0" applyFont="1" applyFill="1" applyBorder="1" applyAlignment="1">
      <alignment horizontal="center" vertical="center" wrapText="1"/>
    </xf>
    <xf numFmtId="0" fontId="9" fillId="5" borderId="26" xfId="0" applyFont="1" applyFill="1" applyBorder="1" applyAlignment="1">
      <alignment horizontal="center" vertical="center" wrapText="1"/>
    </xf>
    <xf numFmtId="0" fontId="3" fillId="5" borderId="27" xfId="0" applyFont="1" applyFill="1" applyBorder="1" applyAlignment="1">
      <alignment horizontal="center" vertical="center" wrapText="1"/>
    </xf>
    <xf numFmtId="0" fontId="3" fillId="5" borderId="28" xfId="0" applyFont="1" applyFill="1" applyBorder="1" applyAlignment="1">
      <alignment horizontal="center" vertical="center" wrapText="1"/>
    </xf>
    <xf numFmtId="0" fontId="3" fillId="0" borderId="0" xfId="0" applyFont="1" applyBorder="1" applyAlignment="1">
      <alignment horizontal="center"/>
    </xf>
    <xf numFmtId="0" fontId="3" fillId="2" borderId="15" xfId="0" applyFont="1" applyFill="1" applyBorder="1" applyAlignment="1">
      <alignment horizontal="center" vertical="center" wrapText="1"/>
    </xf>
    <xf numFmtId="0" fontId="3" fillId="2" borderId="18" xfId="0" applyFont="1" applyFill="1" applyBorder="1" applyAlignment="1">
      <alignment horizontal="center" vertical="center" wrapText="1"/>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3" borderId="26" xfId="0" applyFont="1" applyFill="1" applyBorder="1" applyAlignment="1">
      <alignment horizontal="center" vertical="center" wrapText="1"/>
    </xf>
    <xf numFmtId="0" fontId="3" fillId="3" borderId="27" xfId="0" applyFont="1" applyFill="1" applyBorder="1" applyAlignment="1">
      <alignment horizontal="center" vertical="center" wrapText="1"/>
    </xf>
    <xf numFmtId="0" fontId="3" fillId="3" borderId="28" xfId="0" applyFont="1" applyFill="1" applyBorder="1" applyAlignment="1">
      <alignment horizontal="center" vertical="center" wrapText="1"/>
    </xf>
    <xf numFmtId="0" fontId="3" fillId="5" borderId="26" xfId="0" applyFont="1" applyFill="1" applyBorder="1" applyAlignment="1">
      <alignment horizontal="center" vertical="center" wrapText="1"/>
    </xf>
    <xf numFmtId="0" fontId="0" fillId="0" borderId="29" xfId="0" applyFont="1" applyFill="1" applyBorder="1" applyAlignment="1">
      <alignment horizontal="center" vertical="center" wrapText="1"/>
    </xf>
    <xf numFmtId="9" fontId="0" fillId="0" borderId="15" xfId="0" applyNumberFormat="1" applyFont="1" applyFill="1" applyBorder="1" applyAlignment="1">
      <alignment horizontal="center" vertical="center"/>
    </xf>
    <xf numFmtId="9" fontId="0" fillId="0" borderId="18" xfId="0" applyNumberFormat="1" applyFont="1" applyFill="1" applyBorder="1" applyAlignment="1">
      <alignment horizontal="center" vertical="center"/>
    </xf>
    <xf numFmtId="0" fontId="0" fillId="0" borderId="15" xfId="0" applyFont="1" applyFill="1" applyBorder="1" applyAlignment="1">
      <alignment horizontal="center" vertical="center" wrapText="1"/>
    </xf>
    <xf numFmtId="0" fontId="0" fillId="0" borderId="30" xfId="0" applyFont="1" applyFill="1" applyBorder="1" applyAlignment="1">
      <alignment horizontal="center" vertical="center" wrapText="1"/>
    </xf>
    <xf numFmtId="0" fontId="0" fillId="0" borderId="18" xfId="0" applyFont="1" applyFill="1" applyBorder="1" applyAlignment="1">
      <alignment horizontal="center" vertical="center" wrapText="1"/>
    </xf>
    <xf numFmtId="9" fontId="0" fillId="0" borderId="15" xfId="0" applyNumberFormat="1" applyFont="1" applyFill="1" applyBorder="1" applyAlignment="1">
      <alignment horizontal="center" vertical="center" wrapText="1"/>
    </xf>
    <xf numFmtId="9" fontId="0" fillId="0" borderId="30" xfId="0" applyNumberFormat="1" applyFont="1" applyFill="1" applyBorder="1" applyAlignment="1">
      <alignment horizontal="center" vertical="center" wrapText="1"/>
    </xf>
    <xf numFmtId="0" fontId="0" fillId="0" borderId="29" xfId="0" applyFont="1" applyFill="1" applyBorder="1" applyAlignment="1">
      <alignment horizontal="center" vertical="center"/>
    </xf>
    <xf numFmtId="0" fontId="0" fillId="0" borderId="30" xfId="0" applyFont="1" applyFill="1" applyBorder="1" applyAlignment="1">
      <alignment horizontal="center" vertical="center"/>
    </xf>
    <xf numFmtId="0" fontId="0" fillId="0" borderId="18" xfId="0" applyFont="1" applyFill="1" applyBorder="1" applyAlignment="1">
      <alignment horizontal="center" vertical="center"/>
    </xf>
    <xf numFmtId="9" fontId="0" fillId="0" borderId="30" xfId="0" applyNumberFormat="1" applyFont="1" applyFill="1" applyBorder="1" applyAlignment="1">
      <alignment horizontal="center" vertical="center"/>
    </xf>
    <xf numFmtId="0" fontId="0" fillId="0" borderId="15" xfId="0" applyFont="1" applyFill="1" applyBorder="1" applyAlignment="1">
      <alignment horizontal="center" vertical="center"/>
    </xf>
    <xf numFmtId="0" fontId="3" fillId="3" borderId="29" xfId="0" applyFont="1" applyFill="1" applyBorder="1" applyAlignment="1">
      <alignment horizontal="center" vertical="center"/>
    </xf>
    <xf numFmtId="0" fontId="3" fillId="9" borderId="29" xfId="0" applyFont="1" applyFill="1" applyBorder="1" applyAlignment="1">
      <alignment horizontal="center" vertical="center"/>
    </xf>
    <xf numFmtId="0" fontId="0" fillId="0" borderId="34" xfId="0" applyBorder="1" applyAlignment="1">
      <alignment horizontal="center" vertical="center"/>
    </xf>
    <xf numFmtId="0" fontId="0" fillId="0" borderId="0" xfId="0" applyAlignment="1">
      <alignment horizontal="center" vertical="center"/>
    </xf>
    <xf numFmtId="0" fontId="0" fillId="0" borderId="35" xfId="0" applyBorder="1" applyAlignment="1">
      <alignment horizontal="center" vertical="center"/>
    </xf>
    <xf numFmtId="0" fontId="0" fillId="0" borderId="0" xfId="0" applyAlignment="1">
      <alignment horizontal="center" vertical="center" wrapText="1"/>
    </xf>
    <xf numFmtId="0" fontId="0" fillId="0" borderId="35" xfId="0" applyBorder="1" applyAlignment="1">
      <alignment horizontal="center" vertical="center" wrapText="1"/>
    </xf>
    <xf numFmtId="0" fontId="0" fillId="0" borderId="32" xfId="0" applyBorder="1" applyAlignment="1">
      <alignment horizontal="center" vertical="center"/>
    </xf>
    <xf numFmtId="0" fontId="0" fillId="0" borderId="31" xfId="0" applyBorder="1" applyAlignment="1">
      <alignment horizontal="center" vertical="center"/>
    </xf>
    <xf numFmtId="0" fontId="0" fillId="0" borderId="33"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28" xfId="0" applyBorder="1" applyAlignment="1">
      <alignment horizontal="center" vertical="center"/>
    </xf>
    <xf numFmtId="0" fontId="3" fillId="0" borderId="26" xfId="0" applyFont="1" applyBorder="1" applyAlignment="1">
      <alignment horizontal="center" vertical="center" wrapText="1"/>
    </xf>
    <xf numFmtId="0" fontId="3" fillId="0" borderId="28" xfId="0" applyFont="1" applyBorder="1" applyAlignment="1">
      <alignment horizontal="center" vertical="center" wrapText="1"/>
    </xf>
    <xf numFmtId="0" fontId="0" fillId="0" borderId="31" xfId="0" applyBorder="1" applyAlignment="1">
      <alignment horizontal="center" vertical="center" wrapText="1"/>
    </xf>
    <xf numFmtId="0" fontId="0" fillId="0" borderId="33" xfId="0" applyBorder="1" applyAlignment="1">
      <alignment horizontal="center" vertical="center" wrapText="1"/>
    </xf>
    <xf numFmtId="0" fontId="3" fillId="0" borderId="29" xfId="0" applyFont="1" applyBorder="1" applyAlignment="1">
      <alignment horizontal="center" vertical="center" wrapText="1"/>
    </xf>
    <xf numFmtId="0" fontId="0" fillId="0" borderId="29" xfId="0" applyBorder="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5" Type="http://schemas.openxmlformats.org/officeDocument/2006/relationships/externalLink" Target="externalLinks/externalLink1.xml"/><Relationship Id="rId15" Type="http://schemas.openxmlformats.org/officeDocument/2006/relationships/styles" Target="styles.xml"/><Relationship Id="rId10"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theme" Target="theme/theme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215319</xdr:colOff>
      <xdr:row>62</xdr:row>
      <xdr:rowOff>20321</xdr:rowOff>
    </xdr:from>
    <xdr:to>
      <xdr:col>8</xdr:col>
      <xdr:colOff>73367</xdr:colOff>
      <xdr:row>64</xdr:row>
      <xdr:rowOff>98326</xdr:rowOff>
    </xdr:to>
    <xdr:sp macro="" textlink="">
      <xdr:nvSpPr>
        <xdr:cNvPr id="2" name="TextBox 56">
          <a:extLst>
            <a:ext uri="{FF2B5EF4-FFF2-40B4-BE49-F238E27FC236}">
              <a16:creationId xmlns:a16="http://schemas.microsoft.com/office/drawing/2014/main" id="{23BDC4EF-8858-4429-B46C-6606BAC3CFC8}"/>
            </a:ext>
          </a:extLst>
        </xdr:cNvPr>
        <xdr:cNvSpPr txBox="1"/>
      </xdr:nvSpPr>
      <xdr:spPr>
        <a:xfrm>
          <a:off x="215319" y="12078971"/>
          <a:ext cx="5052348" cy="44630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50" indent="-285750">
            <a:buFont typeface="Arial" panose="020B0604020202020204" pitchFamily="34" charset="0"/>
            <a:buChar char="•"/>
          </a:pPr>
          <a:r>
            <a:rPr lang="id-ID" sz="1200" b="1" i="1"/>
            <a:t>Fx </a:t>
          </a:r>
          <a:r>
            <a:rPr lang="id-ID" sz="1200" i="1"/>
            <a:t>indicates objective number </a:t>
          </a:r>
          <a:r>
            <a:rPr lang="id-ID" sz="1200" b="1" i="1"/>
            <a:t>x</a:t>
          </a:r>
          <a:r>
            <a:rPr lang="id-ID" sz="1200" i="1"/>
            <a:t> in </a:t>
          </a:r>
          <a:r>
            <a:rPr lang="id-ID" sz="1200" b="1" i="1"/>
            <a:t>F</a:t>
          </a:r>
          <a:r>
            <a:rPr lang="id-ID" sz="1200" i="1"/>
            <a:t>inancial Perspective</a:t>
          </a:r>
        </a:p>
        <a:p>
          <a:pPr marL="285750" indent="-285750">
            <a:buFont typeface="Arial" panose="020B0604020202020204" pitchFamily="34" charset="0"/>
            <a:buChar char="•"/>
          </a:pPr>
          <a:r>
            <a:rPr lang="id-ID" sz="1200" b="1" i="1"/>
            <a:t>Cx</a:t>
          </a:r>
          <a:r>
            <a:rPr lang="id-ID" sz="1200" i="1"/>
            <a:t> indicates objective number </a:t>
          </a:r>
          <a:r>
            <a:rPr lang="id-ID" sz="1200" b="1" i="1"/>
            <a:t>x</a:t>
          </a:r>
          <a:r>
            <a:rPr lang="id-ID" sz="1200" i="1"/>
            <a:t> in </a:t>
          </a:r>
          <a:r>
            <a:rPr lang="id-ID" sz="1200" b="1" i="1"/>
            <a:t>C</a:t>
          </a:r>
          <a:r>
            <a:rPr lang="id-ID" sz="1200" i="1"/>
            <a:t>ustomer Perspective</a:t>
          </a:r>
          <a:endParaRPr lang="en-US" sz="1200" i="1"/>
        </a:p>
      </xdr:txBody>
    </xdr:sp>
    <xdr:clientData/>
  </xdr:twoCellAnchor>
  <xdr:twoCellAnchor>
    <xdr:from>
      <xdr:col>9</xdr:col>
      <xdr:colOff>499335</xdr:colOff>
      <xdr:row>62</xdr:row>
      <xdr:rowOff>21050</xdr:rowOff>
    </xdr:from>
    <xdr:to>
      <xdr:col>18</xdr:col>
      <xdr:colOff>524813</xdr:colOff>
      <xdr:row>64</xdr:row>
      <xdr:rowOff>99055</xdr:rowOff>
    </xdr:to>
    <xdr:sp macro="" textlink="">
      <xdr:nvSpPr>
        <xdr:cNvPr id="3" name="TextBox 58">
          <a:extLst>
            <a:ext uri="{FF2B5EF4-FFF2-40B4-BE49-F238E27FC236}">
              <a16:creationId xmlns:a16="http://schemas.microsoft.com/office/drawing/2014/main" id="{6C15E935-73B9-4926-B1AC-302EEE41100D}"/>
            </a:ext>
          </a:extLst>
        </xdr:cNvPr>
        <xdr:cNvSpPr txBox="1"/>
      </xdr:nvSpPr>
      <xdr:spPr>
        <a:xfrm>
          <a:off x="6334985" y="12079700"/>
          <a:ext cx="5797628" cy="44630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285750" indent="-285750">
            <a:buFont typeface="Arial" panose="020B0604020202020204" pitchFamily="34" charset="0"/>
            <a:buChar char="•"/>
          </a:pPr>
          <a:r>
            <a:rPr lang="id-ID" sz="1200" b="1" i="1"/>
            <a:t>Px</a:t>
          </a:r>
          <a:r>
            <a:rPr lang="id-ID" sz="1200" i="1"/>
            <a:t> indicates objective number </a:t>
          </a:r>
          <a:r>
            <a:rPr lang="id-ID" sz="1200" b="1" i="1"/>
            <a:t>x</a:t>
          </a:r>
          <a:r>
            <a:rPr lang="id-ID" sz="1200" i="1"/>
            <a:t>  in Internal </a:t>
          </a:r>
          <a:r>
            <a:rPr lang="id-ID" sz="1200" b="1" i="1"/>
            <a:t>P</a:t>
          </a:r>
          <a:r>
            <a:rPr lang="id-ID" sz="1200" i="1"/>
            <a:t>rocess Perspective</a:t>
          </a:r>
        </a:p>
        <a:p>
          <a:pPr marL="285750" indent="-285750">
            <a:buFont typeface="Arial" panose="020B0604020202020204" pitchFamily="34" charset="0"/>
            <a:buChar char="•"/>
          </a:pPr>
          <a:r>
            <a:rPr lang="id-ID" sz="1200" b="1" i="1"/>
            <a:t>Lx</a:t>
          </a:r>
          <a:r>
            <a:rPr lang="id-ID" sz="1200" i="1"/>
            <a:t> indicates objective number </a:t>
          </a:r>
          <a:r>
            <a:rPr lang="id-ID" sz="1200" b="1" i="1"/>
            <a:t>x</a:t>
          </a:r>
          <a:r>
            <a:rPr lang="id-ID" sz="1200" i="1"/>
            <a:t> </a:t>
          </a:r>
          <a:r>
            <a:rPr lang="id-ID" sz="1200" b="1" i="1"/>
            <a:t>L</a:t>
          </a:r>
          <a:r>
            <a:rPr lang="id-ID" sz="1200" i="1"/>
            <a:t>earning and Growth Perspective</a:t>
          </a:r>
        </a:p>
      </xdr:txBody>
    </xdr:sp>
    <xdr:clientData/>
  </xdr:twoCellAnchor>
  <xdr:twoCellAnchor>
    <xdr:from>
      <xdr:col>2</xdr:col>
      <xdr:colOff>403282</xdr:colOff>
      <xdr:row>49</xdr:row>
      <xdr:rowOff>56417</xdr:rowOff>
    </xdr:from>
    <xdr:to>
      <xdr:col>18</xdr:col>
      <xdr:colOff>545353</xdr:colOff>
      <xdr:row>61</xdr:row>
      <xdr:rowOff>146447</xdr:rowOff>
    </xdr:to>
    <xdr:sp macro="" textlink="">
      <xdr:nvSpPr>
        <xdr:cNvPr id="4" name="Rectangle 3">
          <a:extLst>
            <a:ext uri="{FF2B5EF4-FFF2-40B4-BE49-F238E27FC236}">
              <a16:creationId xmlns:a16="http://schemas.microsoft.com/office/drawing/2014/main" id="{B253AC00-8107-433F-A453-38466A31D321}"/>
            </a:ext>
          </a:extLst>
        </xdr:cNvPr>
        <xdr:cNvSpPr/>
      </xdr:nvSpPr>
      <xdr:spPr bwMode="auto">
        <a:xfrm>
          <a:off x="1749482" y="9721117"/>
          <a:ext cx="10403671" cy="2299830"/>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xdr:spPr>
      <xdr:txBody>
        <a:bodyPr wrap="square" anchor="t"/>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base" latinLnBrk="0" hangingPunct="1"/>
          <a:endParaRPr lang="en-US" sz="1800">
            <a:effectLst/>
          </a:endParaRPr>
        </a:p>
      </xdr:txBody>
    </xdr:sp>
    <xdr:clientData/>
  </xdr:twoCellAnchor>
  <xdr:twoCellAnchor>
    <xdr:from>
      <xdr:col>2</xdr:col>
      <xdr:colOff>422077</xdr:colOff>
      <xdr:row>31</xdr:row>
      <xdr:rowOff>32621</xdr:rowOff>
    </xdr:from>
    <xdr:to>
      <xdr:col>18</xdr:col>
      <xdr:colOff>544286</xdr:colOff>
      <xdr:row>48</xdr:row>
      <xdr:rowOff>18143</xdr:rowOff>
    </xdr:to>
    <xdr:sp macro="" textlink="">
      <xdr:nvSpPr>
        <xdr:cNvPr id="5" name="Rectangle 4">
          <a:extLst>
            <a:ext uri="{FF2B5EF4-FFF2-40B4-BE49-F238E27FC236}">
              <a16:creationId xmlns:a16="http://schemas.microsoft.com/office/drawing/2014/main" id="{F6DF791E-6C00-42C4-8475-5AD8C6DFB3E2}"/>
            </a:ext>
          </a:extLst>
        </xdr:cNvPr>
        <xdr:cNvSpPr/>
      </xdr:nvSpPr>
      <xdr:spPr bwMode="auto">
        <a:xfrm>
          <a:off x="1768277" y="6382621"/>
          <a:ext cx="10383809" cy="3116072"/>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xdr:spPr>
      <xdr:txBody>
        <a:bodyPr wrap="square" anchor="t"/>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base" latinLnBrk="0" hangingPunct="1"/>
          <a:endParaRPr lang="en-US" sz="1800">
            <a:effectLst/>
          </a:endParaRPr>
        </a:p>
      </xdr:txBody>
    </xdr:sp>
    <xdr:clientData/>
  </xdr:twoCellAnchor>
  <xdr:twoCellAnchor>
    <xdr:from>
      <xdr:col>2</xdr:col>
      <xdr:colOff>378497</xdr:colOff>
      <xdr:row>11</xdr:row>
      <xdr:rowOff>62452</xdr:rowOff>
    </xdr:from>
    <xdr:to>
      <xdr:col>18</xdr:col>
      <xdr:colOff>526143</xdr:colOff>
      <xdr:row>20</xdr:row>
      <xdr:rowOff>115003</xdr:rowOff>
    </xdr:to>
    <xdr:sp macro="" textlink="">
      <xdr:nvSpPr>
        <xdr:cNvPr id="6" name="Rectangle 5">
          <a:extLst>
            <a:ext uri="{FF2B5EF4-FFF2-40B4-BE49-F238E27FC236}">
              <a16:creationId xmlns:a16="http://schemas.microsoft.com/office/drawing/2014/main" id="{73AE9077-5A70-46F6-8A6E-61DA4CB167B4}"/>
            </a:ext>
          </a:extLst>
        </xdr:cNvPr>
        <xdr:cNvSpPr/>
      </xdr:nvSpPr>
      <xdr:spPr bwMode="auto">
        <a:xfrm>
          <a:off x="1724697" y="2323052"/>
          <a:ext cx="10409246" cy="1709901"/>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xdr:spPr>
      <xdr:txBody>
        <a:bodyPr wrap="square" anchor="t"/>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fontAlgn="base" hangingPunct="0">
            <a:spcBef>
              <a:spcPct val="50000"/>
            </a:spcBef>
            <a:spcAft>
              <a:spcPct val="0"/>
            </a:spcAft>
            <a:defRPr/>
          </a:pPr>
          <a:endParaRPr lang="id-ID" sz="1800" b="1"/>
        </a:p>
      </xdr:txBody>
    </xdr:sp>
    <xdr:clientData/>
  </xdr:twoCellAnchor>
  <xdr:twoCellAnchor>
    <xdr:from>
      <xdr:col>1</xdr:col>
      <xdr:colOff>203</xdr:colOff>
      <xdr:row>11</xdr:row>
      <xdr:rowOff>38059</xdr:rowOff>
    </xdr:from>
    <xdr:to>
      <xdr:col>2</xdr:col>
      <xdr:colOff>373672</xdr:colOff>
      <xdr:row>20</xdr:row>
      <xdr:rowOff>142218</xdr:rowOff>
    </xdr:to>
    <xdr:sp macro="" textlink="">
      <xdr:nvSpPr>
        <xdr:cNvPr id="7" name="Rectangle 6">
          <a:extLst>
            <a:ext uri="{FF2B5EF4-FFF2-40B4-BE49-F238E27FC236}">
              <a16:creationId xmlns:a16="http://schemas.microsoft.com/office/drawing/2014/main" id="{A3C12504-C6C3-44D6-8022-AA7B79B28E33}"/>
            </a:ext>
          </a:extLst>
        </xdr:cNvPr>
        <xdr:cNvSpPr/>
      </xdr:nvSpPr>
      <xdr:spPr>
        <a:xfrm>
          <a:off x="228803" y="2298659"/>
          <a:ext cx="1491069" cy="1761509"/>
        </a:xfrm>
        <a:prstGeom prst="rect">
          <a:avLst/>
        </a:prstGeom>
        <a:solidFill>
          <a:schemeClr val="accent1"/>
        </a:solidFill>
        <a:ln cmpd="tri">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fontAlgn="base">
            <a:spcBef>
              <a:spcPct val="0"/>
            </a:spcBef>
            <a:spcAft>
              <a:spcPct val="0"/>
            </a:spcAft>
            <a:defRPr/>
          </a:pPr>
          <a:r>
            <a:rPr lang="en-US" sz="1400" b="1" i="1">
              <a:solidFill>
                <a:srgbClr val="FFFFFF"/>
              </a:solidFill>
              <a:latin typeface="Maiandra GD" pitchFamily="34" charset="0"/>
            </a:rPr>
            <a:t>FINANCIAL</a:t>
          </a:r>
        </a:p>
        <a:p>
          <a:pPr algn="ctr" fontAlgn="base">
            <a:spcBef>
              <a:spcPct val="0"/>
            </a:spcBef>
            <a:spcAft>
              <a:spcPct val="0"/>
            </a:spcAft>
            <a:defRPr/>
          </a:pPr>
          <a:r>
            <a:rPr lang="en-US" sz="1400" b="1" i="1">
              <a:solidFill>
                <a:srgbClr val="FFFFFF"/>
              </a:solidFill>
              <a:latin typeface="Maiandra GD" pitchFamily="34" charset="0"/>
            </a:rPr>
            <a:t>(25%)</a:t>
          </a:r>
          <a:endParaRPr lang="en-MY" sz="1400" b="1" i="1">
            <a:solidFill>
              <a:srgbClr val="FFFFFF"/>
            </a:solidFill>
            <a:latin typeface="Maiandra GD" pitchFamily="34" charset="0"/>
          </a:endParaRPr>
        </a:p>
      </xdr:txBody>
    </xdr:sp>
    <xdr:clientData/>
  </xdr:twoCellAnchor>
  <xdr:twoCellAnchor>
    <xdr:from>
      <xdr:col>4</xdr:col>
      <xdr:colOff>291353</xdr:colOff>
      <xdr:row>13</xdr:row>
      <xdr:rowOff>27214</xdr:rowOff>
    </xdr:from>
    <xdr:to>
      <xdr:col>10</xdr:col>
      <xdr:colOff>149412</xdr:colOff>
      <xdr:row>16</xdr:row>
      <xdr:rowOff>59765</xdr:rowOff>
    </xdr:to>
    <xdr:sp macro="" textlink="">
      <xdr:nvSpPr>
        <xdr:cNvPr id="8" name="Oval 11">
          <a:extLst>
            <a:ext uri="{FF2B5EF4-FFF2-40B4-BE49-F238E27FC236}">
              <a16:creationId xmlns:a16="http://schemas.microsoft.com/office/drawing/2014/main" id="{6755A111-9035-4038-B01A-54CFB5E7DA72}"/>
            </a:ext>
          </a:extLst>
        </xdr:cNvPr>
        <xdr:cNvSpPr>
          <a:spLocks noChangeArrowheads="1"/>
        </xdr:cNvSpPr>
      </xdr:nvSpPr>
      <xdr:spPr bwMode="auto">
        <a:xfrm>
          <a:off x="2920253" y="2656114"/>
          <a:ext cx="3706159" cy="585001"/>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400">
              <a:latin typeface="Arial Narrow" panose="020B0606020202030204" pitchFamily="34" charset="0"/>
            </a:rPr>
            <a:t>F1 Increase</a:t>
          </a:r>
          <a:r>
            <a:rPr lang="en-US" sz="1400" baseline="0">
              <a:latin typeface="Arial Narrow" panose="020B0606020202030204" pitchFamily="34" charset="0"/>
            </a:rPr>
            <a:t> Revenue Growth (60%)</a:t>
          </a:r>
          <a:endParaRPr lang="en-US" sz="1400">
            <a:solidFill>
              <a:schemeClr val="tx1"/>
            </a:solidFill>
            <a:effectLst/>
            <a:latin typeface="Arial Narrow" panose="020B0606020202030204" pitchFamily="34" charset="0"/>
          </a:endParaRPr>
        </a:p>
      </xdr:txBody>
    </xdr:sp>
    <xdr:clientData/>
  </xdr:twoCellAnchor>
  <xdr:twoCellAnchor>
    <xdr:from>
      <xdr:col>12</xdr:col>
      <xdr:colOff>174894</xdr:colOff>
      <xdr:row>13</xdr:row>
      <xdr:rowOff>44824</xdr:rowOff>
    </xdr:from>
    <xdr:to>
      <xdr:col>18</xdr:col>
      <xdr:colOff>26147</xdr:colOff>
      <xdr:row>16</xdr:row>
      <xdr:rowOff>36285</xdr:rowOff>
    </xdr:to>
    <xdr:sp macro="" textlink="">
      <xdr:nvSpPr>
        <xdr:cNvPr id="9" name="Oval 11">
          <a:extLst>
            <a:ext uri="{FF2B5EF4-FFF2-40B4-BE49-F238E27FC236}">
              <a16:creationId xmlns:a16="http://schemas.microsoft.com/office/drawing/2014/main" id="{200FEC55-CCEA-4528-A21B-B7CFBAF6F11F}"/>
            </a:ext>
          </a:extLst>
        </xdr:cNvPr>
        <xdr:cNvSpPr>
          <a:spLocks noChangeArrowheads="1"/>
        </xdr:cNvSpPr>
      </xdr:nvSpPr>
      <xdr:spPr bwMode="auto">
        <a:xfrm>
          <a:off x="7934594" y="2673724"/>
          <a:ext cx="3699353" cy="543911"/>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400">
              <a:latin typeface="Arial Narrow" panose="020B0606020202030204" pitchFamily="34" charset="0"/>
            </a:rPr>
            <a:t>F2 Manage Cost Efficiency</a:t>
          </a:r>
          <a:r>
            <a:rPr lang="en-US" sz="1400" baseline="0">
              <a:latin typeface="Arial Narrow" panose="020B0606020202030204" pitchFamily="34" charset="0"/>
            </a:rPr>
            <a:t> </a:t>
          </a:r>
          <a:r>
            <a:rPr lang="en-US" sz="1400">
              <a:latin typeface="Arial Narrow" panose="020B0606020202030204" pitchFamily="34" charset="0"/>
            </a:rPr>
            <a:t>(40%)</a:t>
          </a:r>
          <a:endParaRPr lang="en-US" sz="1400">
            <a:solidFill>
              <a:schemeClr val="tx1"/>
            </a:solidFill>
            <a:effectLst/>
            <a:latin typeface="Arial Narrow" panose="020B0606020202030204" pitchFamily="34" charset="0"/>
          </a:endParaRPr>
        </a:p>
      </xdr:txBody>
    </xdr:sp>
    <xdr:clientData/>
  </xdr:twoCellAnchor>
  <xdr:twoCellAnchor>
    <xdr:from>
      <xdr:col>1</xdr:col>
      <xdr:colOff>203</xdr:colOff>
      <xdr:row>21</xdr:row>
      <xdr:rowOff>25336</xdr:rowOff>
    </xdr:from>
    <xdr:to>
      <xdr:col>2</xdr:col>
      <xdr:colOff>373672</xdr:colOff>
      <xdr:row>30</xdr:row>
      <xdr:rowOff>176892</xdr:rowOff>
    </xdr:to>
    <xdr:sp macro="" textlink="">
      <xdr:nvSpPr>
        <xdr:cNvPr id="10" name="Rectangle 9">
          <a:extLst>
            <a:ext uri="{FF2B5EF4-FFF2-40B4-BE49-F238E27FC236}">
              <a16:creationId xmlns:a16="http://schemas.microsoft.com/office/drawing/2014/main" id="{46A12A46-F25A-4751-9B94-2FBEBBF301C7}"/>
            </a:ext>
          </a:extLst>
        </xdr:cNvPr>
        <xdr:cNvSpPr/>
      </xdr:nvSpPr>
      <xdr:spPr>
        <a:xfrm>
          <a:off x="228803" y="4127436"/>
          <a:ext cx="1491069" cy="2120056"/>
        </a:xfrm>
        <a:prstGeom prst="rect">
          <a:avLst/>
        </a:prstGeom>
        <a:solidFill>
          <a:schemeClr val="accent1"/>
        </a:solidFill>
        <a:ln cmpd="tri">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fontAlgn="base">
            <a:spcBef>
              <a:spcPct val="0"/>
            </a:spcBef>
            <a:spcAft>
              <a:spcPct val="0"/>
            </a:spcAft>
            <a:defRPr/>
          </a:pPr>
          <a:r>
            <a:rPr lang="en-US" sz="1400" b="1" i="1">
              <a:solidFill>
                <a:srgbClr val="FFFFFF"/>
              </a:solidFill>
              <a:latin typeface="Maiandra GD" pitchFamily="34" charset="0"/>
            </a:rPr>
            <a:t>CUSTOMER</a:t>
          </a:r>
        </a:p>
        <a:p>
          <a:pPr algn="ctr" fontAlgn="base">
            <a:spcBef>
              <a:spcPct val="0"/>
            </a:spcBef>
            <a:spcAft>
              <a:spcPct val="0"/>
            </a:spcAft>
            <a:defRPr/>
          </a:pPr>
          <a:r>
            <a:rPr lang="en-US" sz="1400" b="1" i="1">
              <a:solidFill>
                <a:srgbClr val="FFFFFF"/>
              </a:solidFill>
              <a:latin typeface="Maiandra GD" pitchFamily="34" charset="0"/>
            </a:rPr>
            <a:t>(20%)</a:t>
          </a:r>
          <a:endParaRPr lang="en-MY" sz="1400" b="1" i="1">
            <a:solidFill>
              <a:srgbClr val="FFFFFF"/>
            </a:solidFill>
            <a:latin typeface="Maiandra GD" pitchFamily="34" charset="0"/>
          </a:endParaRPr>
        </a:p>
      </xdr:txBody>
    </xdr:sp>
    <xdr:clientData/>
  </xdr:twoCellAnchor>
  <xdr:twoCellAnchor>
    <xdr:from>
      <xdr:col>2</xdr:col>
      <xdr:colOff>367824</xdr:colOff>
      <xdr:row>21</xdr:row>
      <xdr:rowOff>26564</xdr:rowOff>
    </xdr:from>
    <xdr:to>
      <xdr:col>18</xdr:col>
      <xdr:colOff>515471</xdr:colOff>
      <xdr:row>30</xdr:row>
      <xdr:rowOff>163285</xdr:rowOff>
    </xdr:to>
    <xdr:sp macro="" textlink="">
      <xdr:nvSpPr>
        <xdr:cNvPr id="11" name="Rectangle 10">
          <a:extLst>
            <a:ext uri="{FF2B5EF4-FFF2-40B4-BE49-F238E27FC236}">
              <a16:creationId xmlns:a16="http://schemas.microsoft.com/office/drawing/2014/main" id="{85B16BAF-01E4-40DD-ACEA-19CAD7398F98}"/>
            </a:ext>
          </a:extLst>
        </xdr:cNvPr>
        <xdr:cNvSpPr/>
      </xdr:nvSpPr>
      <xdr:spPr bwMode="auto">
        <a:xfrm>
          <a:off x="1714024" y="4128664"/>
          <a:ext cx="10409247" cy="2105221"/>
        </a:xfrm>
        <a:prstGeom prst="rect">
          <a:avLst/>
        </a:prstGeom>
        <a:solidFill>
          <a:sysClr val="window" lastClr="FFFFFF"/>
        </a:solidFill>
        <a:ln w="9525" cap="flat" cmpd="sng" algn="ctr">
          <a:solidFill>
            <a:sysClr val="windowText" lastClr="000000"/>
          </a:solidFill>
          <a:prstDash val="solid"/>
          <a:round/>
          <a:headEnd type="none" w="med" len="med"/>
          <a:tailEnd type="none" w="med" len="med"/>
        </a:ln>
        <a:effectLst/>
      </xdr:spPr>
      <xdr:txBody>
        <a:bodyPr wrap="square" anchor="t"/>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base" latinLnBrk="0" hangingPunct="1"/>
          <a:endParaRPr lang="en-US" sz="1800">
            <a:effectLst/>
          </a:endParaRPr>
        </a:p>
      </xdr:txBody>
    </xdr:sp>
    <xdr:clientData/>
  </xdr:twoCellAnchor>
  <xdr:twoCellAnchor>
    <xdr:from>
      <xdr:col>2</xdr:col>
      <xdr:colOff>397929</xdr:colOff>
      <xdr:row>7</xdr:row>
      <xdr:rowOff>136072</xdr:rowOff>
    </xdr:from>
    <xdr:to>
      <xdr:col>18</xdr:col>
      <xdr:colOff>524009</xdr:colOff>
      <xdr:row>11</xdr:row>
      <xdr:rowOff>26921</xdr:rowOff>
    </xdr:to>
    <xdr:sp macro="" textlink="">
      <xdr:nvSpPr>
        <xdr:cNvPr id="12" name="Rectangle 11">
          <a:extLst>
            <a:ext uri="{FF2B5EF4-FFF2-40B4-BE49-F238E27FC236}">
              <a16:creationId xmlns:a16="http://schemas.microsoft.com/office/drawing/2014/main" id="{EA688293-BB3F-4403-B905-B73C1C889547}"/>
            </a:ext>
          </a:extLst>
        </xdr:cNvPr>
        <xdr:cNvSpPr/>
      </xdr:nvSpPr>
      <xdr:spPr>
        <a:xfrm>
          <a:off x="1740500" y="1415143"/>
          <a:ext cx="10431223" cy="616564"/>
        </a:xfrm>
        <a:prstGeom prst="rect">
          <a:avLst/>
        </a:prstGeom>
        <a:solidFill>
          <a:schemeClr val="accent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fontAlgn="base">
            <a:spcBef>
              <a:spcPct val="0"/>
            </a:spcBef>
            <a:spcAft>
              <a:spcPct val="0"/>
            </a:spcAft>
            <a:defRPr/>
          </a:pPr>
          <a:r>
            <a:rPr lang="en-MY" sz="1400" b="1">
              <a:solidFill>
                <a:srgbClr val="FFFFFF"/>
              </a:solidFill>
              <a:latin typeface="Arial Narrow" pitchFamily="34" charset="0"/>
            </a:rPr>
            <a:t>Fokus, Produktif, Efisien,</a:t>
          </a:r>
          <a:r>
            <a:rPr lang="en-MY" sz="1400" b="1" baseline="0">
              <a:solidFill>
                <a:srgbClr val="FFFFFF"/>
              </a:solidFill>
              <a:latin typeface="Arial Narrow" pitchFamily="34" charset="0"/>
            </a:rPr>
            <a:t> Meningkatkan Kualitas Data, dan Kepuasan Pelanggan Adalah Jalan Untuk Mencapai Target 2022 Sebesar 19.600 Ton</a:t>
          </a:r>
          <a:endParaRPr lang="en-MY" sz="1400" b="1">
            <a:solidFill>
              <a:srgbClr val="FFFFFF"/>
            </a:solidFill>
            <a:latin typeface="Arial Narrow" pitchFamily="34" charset="0"/>
          </a:endParaRPr>
        </a:p>
      </xdr:txBody>
    </xdr:sp>
    <xdr:clientData/>
  </xdr:twoCellAnchor>
  <xdr:twoCellAnchor>
    <xdr:from>
      <xdr:col>1</xdr:col>
      <xdr:colOff>13551</xdr:colOff>
      <xdr:row>8</xdr:row>
      <xdr:rowOff>5227</xdr:rowOff>
    </xdr:from>
    <xdr:to>
      <xdr:col>2</xdr:col>
      <xdr:colOff>379653</xdr:colOff>
      <xdr:row>10</xdr:row>
      <xdr:rowOff>181700</xdr:rowOff>
    </xdr:to>
    <xdr:sp macro="" textlink="">
      <xdr:nvSpPr>
        <xdr:cNvPr id="13" name="TextBox 53">
          <a:extLst>
            <a:ext uri="{FF2B5EF4-FFF2-40B4-BE49-F238E27FC236}">
              <a16:creationId xmlns:a16="http://schemas.microsoft.com/office/drawing/2014/main" id="{4ABED3AC-4EAB-4CA2-8EE6-E2ED4C0CCF4A}"/>
            </a:ext>
          </a:extLst>
        </xdr:cNvPr>
        <xdr:cNvSpPr txBox="1">
          <a:spLocks noChangeArrowheads="1"/>
        </xdr:cNvSpPr>
      </xdr:nvSpPr>
      <xdr:spPr bwMode="auto">
        <a:xfrm>
          <a:off x="242151" y="1713377"/>
          <a:ext cx="1483702" cy="544773"/>
        </a:xfrm>
        <a:prstGeom prst="rect">
          <a:avLst/>
        </a:prstGeom>
        <a:solidFill>
          <a:schemeClr val="bg1"/>
        </a:solidFill>
        <a:ln w="9525">
          <a:noFill/>
          <a:miter lim="800000"/>
          <a:headEnd/>
          <a:tailEnd/>
        </a:ln>
        <a:effectLst>
          <a:outerShdw blurRad="50800" dist="38100" dir="5400000" algn="t" rotWithShape="0">
            <a:prstClr val="black">
              <a:alpha val="40000"/>
            </a:prstClr>
          </a:outerShdw>
        </a:effectLst>
      </xdr:spPr>
      <xdr:txBody>
        <a:bodyPr wrap="square" lIns="45720" rIns="45720"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fontAlgn="base">
            <a:spcBef>
              <a:spcPct val="0"/>
            </a:spcBef>
            <a:spcAft>
              <a:spcPct val="0"/>
            </a:spcAft>
            <a:buSzPct val="65000"/>
            <a:defRPr/>
          </a:pPr>
          <a:r>
            <a:rPr lang="en-US" sz="1600" b="1" i="1">
              <a:solidFill>
                <a:srgbClr val="000000"/>
              </a:solidFill>
              <a:cs typeface="Arial" charset="0"/>
            </a:rPr>
            <a:t>Company</a:t>
          </a:r>
        </a:p>
        <a:p>
          <a:pPr algn="ctr" fontAlgn="base">
            <a:spcBef>
              <a:spcPct val="0"/>
            </a:spcBef>
            <a:spcAft>
              <a:spcPct val="0"/>
            </a:spcAft>
            <a:buSzPct val="65000"/>
            <a:defRPr/>
          </a:pPr>
          <a:r>
            <a:rPr lang="en-US" sz="1600" b="1" i="1">
              <a:solidFill>
                <a:srgbClr val="000000"/>
              </a:solidFill>
              <a:cs typeface="Arial" charset="0"/>
            </a:rPr>
            <a:t>Strategy Map</a:t>
          </a:r>
        </a:p>
      </xdr:txBody>
    </xdr:sp>
    <xdr:clientData/>
  </xdr:twoCellAnchor>
  <xdr:twoCellAnchor>
    <xdr:from>
      <xdr:col>1</xdr:col>
      <xdr:colOff>0</xdr:colOff>
      <xdr:row>31</xdr:row>
      <xdr:rowOff>23976</xdr:rowOff>
    </xdr:from>
    <xdr:to>
      <xdr:col>2</xdr:col>
      <xdr:colOff>373469</xdr:colOff>
      <xdr:row>48</xdr:row>
      <xdr:rowOff>9071</xdr:rowOff>
    </xdr:to>
    <xdr:sp macro="" textlink="">
      <xdr:nvSpPr>
        <xdr:cNvPr id="14" name="Rectangle 13">
          <a:extLst>
            <a:ext uri="{FF2B5EF4-FFF2-40B4-BE49-F238E27FC236}">
              <a16:creationId xmlns:a16="http://schemas.microsoft.com/office/drawing/2014/main" id="{D360861B-7D97-4F52-A838-868F4E03CEBC}"/>
            </a:ext>
          </a:extLst>
        </xdr:cNvPr>
        <xdr:cNvSpPr/>
      </xdr:nvSpPr>
      <xdr:spPr>
        <a:xfrm>
          <a:off x="228600" y="6373976"/>
          <a:ext cx="1491069" cy="3115645"/>
        </a:xfrm>
        <a:prstGeom prst="rect">
          <a:avLst/>
        </a:prstGeom>
        <a:solidFill>
          <a:schemeClr val="accent1"/>
        </a:solidFill>
        <a:ln cmpd="tri">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fontAlgn="base">
            <a:spcBef>
              <a:spcPct val="0"/>
            </a:spcBef>
            <a:spcAft>
              <a:spcPct val="0"/>
            </a:spcAft>
            <a:defRPr/>
          </a:pPr>
          <a:r>
            <a:rPr lang="en-US" sz="1400" b="1" i="1">
              <a:solidFill>
                <a:srgbClr val="FFFFFF"/>
              </a:solidFill>
              <a:latin typeface="Maiandra GD" pitchFamily="34" charset="0"/>
            </a:rPr>
            <a:t>INTERNAL PROCESS</a:t>
          </a:r>
        </a:p>
        <a:p>
          <a:pPr algn="ctr" fontAlgn="base">
            <a:spcBef>
              <a:spcPct val="0"/>
            </a:spcBef>
            <a:spcAft>
              <a:spcPct val="0"/>
            </a:spcAft>
            <a:defRPr/>
          </a:pPr>
          <a:r>
            <a:rPr lang="en-US" sz="1400" b="1" i="1">
              <a:solidFill>
                <a:srgbClr val="FFFFFF"/>
              </a:solidFill>
              <a:latin typeface="Maiandra GD" pitchFamily="34" charset="0"/>
            </a:rPr>
            <a:t>(35%)</a:t>
          </a:r>
          <a:endParaRPr lang="en-MY" sz="1400" b="1" i="1">
            <a:solidFill>
              <a:srgbClr val="FFFFFF"/>
            </a:solidFill>
            <a:latin typeface="Maiandra GD" pitchFamily="34" charset="0"/>
          </a:endParaRPr>
        </a:p>
      </xdr:txBody>
    </xdr:sp>
    <xdr:clientData/>
  </xdr:twoCellAnchor>
  <xdr:twoCellAnchor>
    <xdr:from>
      <xdr:col>1</xdr:col>
      <xdr:colOff>884</xdr:colOff>
      <xdr:row>49</xdr:row>
      <xdr:rowOff>79373</xdr:rowOff>
    </xdr:from>
    <xdr:to>
      <xdr:col>2</xdr:col>
      <xdr:colOff>374353</xdr:colOff>
      <xdr:row>61</xdr:row>
      <xdr:rowOff>180065</xdr:rowOff>
    </xdr:to>
    <xdr:sp macro="" textlink="">
      <xdr:nvSpPr>
        <xdr:cNvPr id="15" name="Rectangle 14">
          <a:extLst>
            <a:ext uri="{FF2B5EF4-FFF2-40B4-BE49-F238E27FC236}">
              <a16:creationId xmlns:a16="http://schemas.microsoft.com/office/drawing/2014/main" id="{D600CCAD-C429-4115-827A-56FDC22FDB39}"/>
            </a:ext>
          </a:extLst>
        </xdr:cNvPr>
        <xdr:cNvSpPr/>
      </xdr:nvSpPr>
      <xdr:spPr>
        <a:xfrm>
          <a:off x="229484" y="9744073"/>
          <a:ext cx="1491069" cy="2310492"/>
        </a:xfrm>
        <a:prstGeom prst="rect">
          <a:avLst/>
        </a:prstGeom>
        <a:solidFill>
          <a:schemeClr val="accent1"/>
        </a:solidFill>
        <a:ln cmpd="tri">
          <a:no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wrap="square"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fontAlgn="base">
            <a:spcBef>
              <a:spcPct val="0"/>
            </a:spcBef>
            <a:spcAft>
              <a:spcPct val="0"/>
            </a:spcAft>
            <a:defRPr/>
          </a:pPr>
          <a:r>
            <a:rPr lang="en-US" sz="1400" b="1" i="1">
              <a:solidFill>
                <a:srgbClr val="FFFFFF"/>
              </a:solidFill>
              <a:latin typeface="Maiandra GD" pitchFamily="34" charset="0"/>
            </a:rPr>
            <a:t>LEARNING &amp; GROWTH</a:t>
          </a:r>
        </a:p>
        <a:p>
          <a:pPr algn="ctr" fontAlgn="base">
            <a:spcBef>
              <a:spcPct val="0"/>
            </a:spcBef>
            <a:spcAft>
              <a:spcPct val="0"/>
            </a:spcAft>
            <a:defRPr/>
          </a:pPr>
          <a:r>
            <a:rPr lang="en-US" sz="1400" b="1" i="1">
              <a:solidFill>
                <a:srgbClr val="FFFFFF"/>
              </a:solidFill>
              <a:latin typeface="Maiandra GD" pitchFamily="34" charset="0"/>
            </a:rPr>
            <a:t>20%</a:t>
          </a:r>
          <a:endParaRPr lang="en-MY" sz="1400" b="1" i="1">
            <a:solidFill>
              <a:srgbClr val="FFFFFF"/>
            </a:solidFill>
            <a:latin typeface="Maiandra GD" pitchFamily="34" charset="0"/>
          </a:endParaRPr>
        </a:p>
      </xdr:txBody>
    </xdr:sp>
    <xdr:clientData/>
  </xdr:twoCellAnchor>
  <xdr:twoCellAnchor>
    <xdr:from>
      <xdr:col>5</xdr:col>
      <xdr:colOff>556412</xdr:colOff>
      <xdr:row>26</xdr:row>
      <xdr:rowOff>22412</xdr:rowOff>
    </xdr:from>
    <xdr:to>
      <xdr:col>15</xdr:col>
      <xdr:colOff>410893</xdr:colOff>
      <xdr:row>36</xdr:row>
      <xdr:rowOff>7980</xdr:rowOff>
    </xdr:to>
    <xdr:cxnSp macro="">
      <xdr:nvCxnSpPr>
        <xdr:cNvPr id="16" name="Curved Connector 22">
          <a:extLst>
            <a:ext uri="{FF2B5EF4-FFF2-40B4-BE49-F238E27FC236}">
              <a16:creationId xmlns:a16="http://schemas.microsoft.com/office/drawing/2014/main" id="{F2FE434C-C9BF-43E8-A62D-B342083B45FD}"/>
            </a:ext>
          </a:extLst>
        </xdr:cNvPr>
        <xdr:cNvCxnSpPr>
          <a:endCxn id="48" idx="2"/>
        </xdr:cNvCxnSpPr>
      </xdr:nvCxnSpPr>
      <xdr:spPr>
        <a:xfrm rot="10800000">
          <a:off x="3826662" y="5045262"/>
          <a:ext cx="6267981" cy="2233468"/>
        </a:xfrm>
        <a:prstGeom prst="curvedConnector2">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63500</xdr:colOff>
      <xdr:row>26</xdr:row>
      <xdr:rowOff>90716</xdr:rowOff>
    </xdr:from>
    <xdr:to>
      <xdr:col>16</xdr:col>
      <xdr:colOff>181431</xdr:colOff>
      <xdr:row>35</xdr:row>
      <xdr:rowOff>117931</xdr:rowOff>
    </xdr:to>
    <xdr:cxnSp macro="">
      <xdr:nvCxnSpPr>
        <xdr:cNvPr id="17" name="Curved Connector 25">
          <a:extLst>
            <a:ext uri="{FF2B5EF4-FFF2-40B4-BE49-F238E27FC236}">
              <a16:creationId xmlns:a16="http://schemas.microsoft.com/office/drawing/2014/main" id="{DC57AA8F-1E72-4254-B016-41AA14F5639F}"/>
            </a:ext>
          </a:extLst>
        </xdr:cNvPr>
        <xdr:cNvCxnSpPr/>
      </xdr:nvCxnSpPr>
      <xdr:spPr>
        <a:xfrm rot="10800000">
          <a:off x="7823200" y="5113566"/>
          <a:ext cx="2683331" cy="2090965"/>
        </a:xfrm>
        <a:prstGeom prst="curvedConnector3">
          <a:avLst>
            <a:gd name="adj1" fmla="val 50000"/>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305041</xdr:colOff>
      <xdr:row>16</xdr:row>
      <xdr:rowOff>173628</xdr:rowOff>
    </xdr:from>
    <xdr:to>
      <xdr:col>8</xdr:col>
      <xdr:colOff>47665</xdr:colOff>
      <xdr:row>18</xdr:row>
      <xdr:rowOff>128985</xdr:rowOff>
    </xdr:to>
    <xdr:sp macro="" textlink="">
      <xdr:nvSpPr>
        <xdr:cNvPr id="18" name="Oval 11">
          <a:extLst>
            <a:ext uri="{FF2B5EF4-FFF2-40B4-BE49-F238E27FC236}">
              <a16:creationId xmlns:a16="http://schemas.microsoft.com/office/drawing/2014/main" id="{A8677F0D-617D-425B-A805-5CD8B5B7E886}"/>
            </a:ext>
          </a:extLst>
        </xdr:cNvPr>
        <xdr:cNvSpPr>
          <a:spLocks noChangeArrowheads="1"/>
        </xdr:cNvSpPr>
      </xdr:nvSpPr>
      <xdr:spPr bwMode="auto">
        <a:xfrm>
          <a:off x="2933941" y="3354978"/>
          <a:ext cx="2308024" cy="323657"/>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14300" indent="-114300" eaLnBrk="0" hangingPunct="0">
            <a:buFont typeface="Arial" panose="020B0604020202020204" pitchFamily="34" charset="0"/>
            <a:buChar char="•"/>
          </a:pPr>
          <a:r>
            <a:rPr lang="en-US" sz="1000">
              <a:latin typeface="Arial Narrow" panose="020B0606020202030204" pitchFamily="34" charset="0"/>
            </a:rPr>
            <a:t>Laba</a:t>
          </a:r>
          <a:r>
            <a:rPr lang="en-US" sz="1000" baseline="0">
              <a:latin typeface="Arial Narrow" panose="020B0606020202030204" pitchFamily="34" charset="0"/>
            </a:rPr>
            <a:t> bersih sebelum pajak</a:t>
          </a:r>
          <a:r>
            <a:rPr lang="en-US" sz="1000">
              <a:latin typeface="Arial Narrow" panose="020B0606020202030204" pitchFamily="34" charset="0"/>
            </a:rPr>
            <a:t> (30%)</a:t>
          </a:r>
        </a:p>
        <a:p>
          <a:pPr marL="114300" indent="-114300" eaLnBrk="0" hangingPunct="0">
            <a:buFont typeface="Arial" panose="020B0604020202020204" pitchFamily="34" charset="0"/>
            <a:buChar char="•"/>
          </a:pPr>
          <a:r>
            <a:rPr lang="en-US" sz="1000">
              <a:latin typeface="Arial Narrow" panose="020B0606020202030204" pitchFamily="34" charset="0"/>
            </a:rPr>
            <a:t>Total Kilogram</a:t>
          </a:r>
          <a:r>
            <a:rPr lang="en-US" sz="1000" baseline="0">
              <a:latin typeface="Arial Narrow" panose="020B0606020202030204" pitchFamily="34" charset="0"/>
            </a:rPr>
            <a:t> Penjualan (30%)</a:t>
          </a:r>
        </a:p>
        <a:p>
          <a:pPr marL="114300" indent="-114300" eaLnBrk="0" hangingPunct="0">
            <a:buFont typeface="Arial" panose="020B0604020202020204" pitchFamily="34" charset="0"/>
            <a:buChar char="•"/>
          </a:pPr>
          <a:r>
            <a:rPr lang="en-US" sz="1000" baseline="0">
              <a:latin typeface="Arial Narrow" panose="020B0606020202030204" pitchFamily="34" charset="0"/>
            </a:rPr>
            <a:t>Outstanding AR (40%)</a:t>
          </a:r>
          <a:r>
            <a:rPr lang="en-US" sz="1000">
              <a:latin typeface="Arial Narrow" panose="020B0606020202030204" pitchFamily="34" charset="0"/>
            </a:rPr>
            <a:t> </a:t>
          </a:r>
        </a:p>
      </xdr:txBody>
    </xdr:sp>
    <xdr:clientData/>
  </xdr:twoCellAnchor>
  <xdr:twoCellAnchor>
    <xdr:from>
      <xdr:col>12</xdr:col>
      <xdr:colOff>125387</xdr:colOff>
      <xdr:row>17</xdr:row>
      <xdr:rowOff>156346</xdr:rowOff>
    </xdr:from>
    <xdr:to>
      <xdr:col>15</xdr:col>
      <xdr:colOff>299356</xdr:colOff>
      <xdr:row>20</xdr:row>
      <xdr:rowOff>35649</xdr:rowOff>
    </xdr:to>
    <xdr:sp macro="" textlink="">
      <xdr:nvSpPr>
        <xdr:cNvPr id="19" name="Oval 11">
          <a:extLst>
            <a:ext uri="{FF2B5EF4-FFF2-40B4-BE49-F238E27FC236}">
              <a16:creationId xmlns:a16="http://schemas.microsoft.com/office/drawing/2014/main" id="{6F5C2A24-3938-44BF-86E8-7298B1C62F09}"/>
            </a:ext>
          </a:extLst>
        </xdr:cNvPr>
        <xdr:cNvSpPr>
          <a:spLocks noChangeArrowheads="1"/>
        </xdr:cNvSpPr>
      </xdr:nvSpPr>
      <xdr:spPr bwMode="auto">
        <a:xfrm>
          <a:off x="7885087" y="3521846"/>
          <a:ext cx="2098019" cy="431753"/>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14300" indent="-114300" eaLnBrk="0" hangingPunct="0">
            <a:buFont typeface="Arial" panose="020B0604020202020204" pitchFamily="34" charset="0"/>
            <a:buChar char="•"/>
          </a:pPr>
          <a:endParaRPr lang="en-US" sz="1100">
            <a:latin typeface="Arial Narrow" panose="020B0606020202030204" pitchFamily="34" charset="0"/>
          </a:endParaRPr>
        </a:p>
      </xdr:txBody>
    </xdr:sp>
    <xdr:clientData/>
  </xdr:twoCellAnchor>
  <xdr:twoCellAnchor>
    <xdr:from>
      <xdr:col>3</xdr:col>
      <xdr:colOff>163136</xdr:colOff>
      <xdr:row>26</xdr:row>
      <xdr:rowOff>108058</xdr:rowOff>
    </xdr:from>
    <xdr:to>
      <xdr:col>7</xdr:col>
      <xdr:colOff>350586</xdr:colOff>
      <xdr:row>29</xdr:row>
      <xdr:rowOff>162485</xdr:rowOff>
    </xdr:to>
    <xdr:sp macro="" textlink="">
      <xdr:nvSpPr>
        <xdr:cNvPr id="20" name="Oval 11">
          <a:extLst>
            <a:ext uri="{FF2B5EF4-FFF2-40B4-BE49-F238E27FC236}">
              <a16:creationId xmlns:a16="http://schemas.microsoft.com/office/drawing/2014/main" id="{D39CCDDF-C6C6-4111-B770-E84DC517C43F}"/>
            </a:ext>
          </a:extLst>
        </xdr:cNvPr>
        <xdr:cNvSpPr>
          <a:spLocks noChangeArrowheads="1"/>
        </xdr:cNvSpPr>
      </xdr:nvSpPr>
      <xdr:spPr bwMode="auto">
        <a:xfrm>
          <a:off x="2149779" y="4834272"/>
          <a:ext cx="2763736" cy="598713"/>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71450" indent="-171450">
            <a:buFont typeface="Arial" panose="020B0604020202020204" pitchFamily="34" charset="0"/>
            <a:buChar char="•"/>
          </a:pPr>
          <a:r>
            <a:rPr lang="en-US" sz="1000"/>
            <a:t>Score</a:t>
          </a:r>
          <a:r>
            <a:rPr lang="en-US" sz="1000" baseline="0"/>
            <a:t> kepuasan</a:t>
          </a:r>
          <a:r>
            <a:rPr lang="en-US" sz="1000"/>
            <a:t> (</a:t>
          </a:r>
          <a:r>
            <a:rPr lang="en-AU" sz="1000"/>
            <a:t>2</a:t>
          </a:r>
          <a:r>
            <a:rPr lang="id-ID" sz="1000"/>
            <a:t>0</a:t>
          </a:r>
          <a:r>
            <a:rPr lang="en-US" sz="1000"/>
            <a:t>%)</a:t>
          </a:r>
        </a:p>
        <a:p>
          <a:pPr marL="171450" indent="-171450">
            <a:buFont typeface="Arial" panose="020B0604020202020204" pitchFamily="34" charset="0"/>
            <a:buChar char="•"/>
          </a:pPr>
          <a:r>
            <a:rPr lang="en-US" sz="1000" baseline="0"/>
            <a:t>Claim (</a:t>
          </a:r>
          <a:r>
            <a:rPr lang="en-AU" sz="1000" baseline="0"/>
            <a:t>3</a:t>
          </a:r>
          <a:r>
            <a:rPr lang="id-ID" sz="1000" baseline="0"/>
            <a:t>0</a:t>
          </a:r>
          <a:r>
            <a:rPr lang="en-US" sz="1000" baseline="0"/>
            <a:t>%)</a:t>
          </a:r>
        </a:p>
        <a:p>
          <a:pPr marL="171450" indent="-171450">
            <a:buFont typeface="Arial" panose="020B0604020202020204" pitchFamily="34" charset="0"/>
            <a:buChar char="•"/>
          </a:pPr>
          <a:r>
            <a:rPr lang="en-US" sz="1000" baseline="0"/>
            <a:t>Product knowledge (20%)</a:t>
          </a:r>
        </a:p>
        <a:p>
          <a:pPr marL="171450" indent="-171450">
            <a:buFont typeface="Arial" panose="020B0604020202020204" pitchFamily="34" charset="0"/>
            <a:buChar char="•"/>
          </a:pPr>
          <a:r>
            <a:rPr lang="en-US" sz="1000" baseline="0"/>
            <a:t>Brand Image Development (30%)</a:t>
          </a:r>
        </a:p>
      </xdr:txBody>
    </xdr:sp>
    <xdr:clientData/>
  </xdr:twoCellAnchor>
  <xdr:twoCellAnchor>
    <xdr:from>
      <xdr:col>3</xdr:col>
      <xdr:colOff>282324</xdr:colOff>
      <xdr:row>39</xdr:row>
      <xdr:rowOff>107461</xdr:rowOff>
    </xdr:from>
    <xdr:to>
      <xdr:col>7</xdr:col>
      <xdr:colOff>112755</xdr:colOff>
      <xdr:row>45</xdr:row>
      <xdr:rowOff>48846</xdr:rowOff>
    </xdr:to>
    <xdr:sp macro="" textlink="">
      <xdr:nvSpPr>
        <xdr:cNvPr id="21" name="Oval 11">
          <a:extLst>
            <a:ext uri="{FF2B5EF4-FFF2-40B4-BE49-F238E27FC236}">
              <a16:creationId xmlns:a16="http://schemas.microsoft.com/office/drawing/2014/main" id="{5CF2282F-3DE3-40EB-9392-3F2BADAA9F6C}"/>
            </a:ext>
          </a:extLst>
        </xdr:cNvPr>
        <xdr:cNvSpPr>
          <a:spLocks noChangeArrowheads="1"/>
        </xdr:cNvSpPr>
      </xdr:nvSpPr>
      <xdr:spPr bwMode="auto">
        <a:xfrm>
          <a:off x="2269874" y="7930661"/>
          <a:ext cx="2395831" cy="1046285"/>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14300" marR="0" lvl="0" indent="-114300" algn="l" defTabSz="914400" rtl="0" eaLnBrk="0" fontAlgn="auto" latinLnBrk="0" hangingPunct="0">
            <a:lnSpc>
              <a:spcPct val="100000"/>
            </a:lnSpc>
            <a:spcBef>
              <a:spcPts val="0"/>
            </a:spcBef>
            <a:spcAft>
              <a:spcPts val="0"/>
            </a:spcAft>
            <a:buClrTx/>
            <a:buSzTx/>
            <a:buFont typeface="Arial" panose="020B0604020202020204" pitchFamily="34" charset="0"/>
            <a:buChar char="•"/>
            <a:tabLst/>
            <a:defRPr/>
          </a:pPr>
          <a:r>
            <a:rPr lang="en-US" sz="1000" kern="1200">
              <a:solidFill>
                <a:schemeClr val="tx1"/>
              </a:solidFill>
              <a:effectLst/>
              <a:latin typeface="+mn-lt"/>
              <a:ea typeface="+mn-ea"/>
              <a:cs typeface="+mn-cs"/>
            </a:rPr>
            <a:t>Rasio</a:t>
          </a:r>
          <a:r>
            <a:rPr lang="en-US" sz="1000" kern="1200" baseline="0">
              <a:solidFill>
                <a:schemeClr val="tx1"/>
              </a:solidFill>
              <a:effectLst/>
              <a:latin typeface="+mn-lt"/>
              <a:ea typeface="+mn-ea"/>
              <a:cs typeface="+mn-cs"/>
            </a:rPr>
            <a:t> Ketepatan</a:t>
          </a:r>
          <a:r>
            <a:rPr lang="en-US" sz="1000" kern="1200">
              <a:solidFill>
                <a:schemeClr val="tx1"/>
              </a:solidFill>
              <a:effectLst/>
              <a:latin typeface="+mn-lt"/>
              <a:ea typeface="+mn-ea"/>
              <a:cs typeface="+mn-cs"/>
            </a:rPr>
            <a:t> Produksi (25%)</a:t>
          </a:r>
          <a:endParaRPr lang="en-US" sz="1000" kern="1200" baseline="0">
            <a:solidFill>
              <a:schemeClr val="tx1"/>
            </a:solidFill>
            <a:effectLst/>
            <a:latin typeface="+mn-lt"/>
            <a:ea typeface="+mn-ea"/>
            <a:cs typeface="+mn-cs"/>
          </a:endParaRPr>
        </a:p>
        <a:p>
          <a:pPr marL="114300" marR="0" lvl="0" indent="-114300" algn="l" defTabSz="914400" rtl="0" eaLnBrk="0" fontAlgn="auto" latinLnBrk="0" hangingPunct="0">
            <a:lnSpc>
              <a:spcPct val="100000"/>
            </a:lnSpc>
            <a:spcBef>
              <a:spcPts val="0"/>
            </a:spcBef>
            <a:spcAft>
              <a:spcPts val="0"/>
            </a:spcAft>
            <a:buClrTx/>
            <a:buSzTx/>
            <a:buFont typeface="Arial" panose="020B0604020202020204" pitchFamily="34" charset="0"/>
            <a:buChar char="•"/>
            <a:tabLst/>
            <a:defRPr/>
          </a:pPr>
          <a:r>
            <a:rPr lang="en-US" sz="1000" kern="1200" baseline="0">
              <a:solidFill>
                <a:schemeClr val="tx1"/>
              </a:solidFill>
              <a:effectLst/>
              <a:latin typeface="+mn-lt"/>
              <a:ea typeface="+mn-ea"/>
              <a:cs typeface="+mn-cs"/>
            </a:rPr>
            <a:t>Presentase Scrap (15%)</a:t>
          </a:r>
        </a:p>
        <a:p>
          <a:pPr marL="114300" marR="0" lvl="0" indent="-114300" algn="l" defTabSz="914400" rtl="0" eaLnBrk="0" fontAlgn="auto" latinLnBrk="0" hangingPunct="0">
            <a:lnSpc>
              <a:spcPct val="100000"/>
            </a:lnSpc>
            <a:spcBef>
              <a:spcPts val="0"/>
            </a:spcBef>
            <a:spcAft>
              <a:spcPts val="0"/>
            </a:spcAft>
            <a:buClrTx/>
            <a:buSzTx/>
            <a:buFont typeface="Arial" panose="020B0604020202020204" pitchFamily="34" charset="0"/>
            <a:buChar char="•"/>
            <a:tabLst/>
            <a:defRPr/>
          </a:pPr>
          <a:r>
            <a:rPr lang="en-US" sz="1000" kern="1200" baseline="0">
              <a:solidFill>
                <a:schemeClr val="tx1"/>
              </a:solidFill>
              <a:effectLst/>
              <a:latin typeface="+mn-lt"/>
              <a:ea typeface="+mn-ea"/>
              <a:cs typeface="+mn-cs"/>
            </a:rPr>
            <a:t>Ketersediaan bahan baku (20%)</a:t>
          </a:r>
        </a:p>
        <a:p>
          <a:pPr marL="114300" marR="0" lvl="0" indent="-114300" algn="l" defTabSz="914400" rtl="0" eaLnBrk="0" fontAlgn="auto" latinLnBrk="0" hangingPunct="0">
            <a:lnSpc>
              <a:spcPct val="100000"/>
            </a:lnSpc>
            <a:spcBef>
              <a:spcPts val="0"/>
            </a:spcBef>
            <a:spcAft>
              <a:spcPts val="0"/>
            </a:spcAft>
            <a:buClrTx/>
            <a:buSzTx/>
            <a:buFont typeface="Arial" panose="020B0604020202020204" pitchFamily="34" charset="0"/>
            <a:buChar char="•"/>
            <a:tabLst/>
            <a:defRPr/>
          </a:pPr>
          <a:r>
            <a:rPr lang="en-US" sz="1000" kern="1200" baseline="0">
              <a:solidFill>
                <a:schemeClr val="tx1"/>
              </a:solidFill>
              <a:effectLst/>
              <a:latin typeface="+mn-lt"/>
              <a:ea typeface="+mn-ea"/>
              <a:cs typeface="+mn-cs"/>
            </a:rPr>
            <a:t>Rasio Utilisasi Mesin (15%)</a:t>
          </a:r>
        </a:p>
        <a:p>
          <a:pPr marL="114300" marR="0" lvl="0" indent="-114300" algn="l" defTabSz="914400" rtl="0" eaLnBrk="0" fontAlgn="auto" latinLnBrk="0" hangingPunct="0">
            <a:lnSpc>
              <a:spcPct val="100000"/>
            </a:lnSpc>
            <a:spcBef>
              <a:spcPts val="0"/>
            </a:spcBef>
            <a:spcAft>
              <a:spcPts val="0"/>
            </a:spcAft>
            <a:buClrTx/>
            <a:buSzTx/>
            <a:buFont typeface="Arial" panose="020B0604020202020204" pitchFamily="34" charset="0"/>
            <a:buChar char="•"/>
            <a:tabLst/>
            <a:defRPr/>
          </a:pPr>
          <a:r>
            <a:rPr lang="en-US" sz="1000" kern="1200" baseline="0">
              <a:solidFill>
                <a:schemeClr val="tx1"/>
              </a:solidFill>
              <a:effectLst/>
              <a:latin typeface="+mn-lt"/>
              <a:ea typeface="+mn-ea"/>
              <a:cs typeface="+mn-cs"/>
            </a:rPr>
            <a:t>Incident Rate (15%)</a:t>
          </a:r>
        </a:p>
        <a:p>
          <a:pPr marL="114300" marR="0" lvl="0" indent="-114300" algn="l" defTabSz="914400" rtl="0" eaLnBrk="0" fontAlgn="auto" latinLnBrk="0" hangingPunct="0">
            <a:lnSpc>
              <a:spcPct val="100000"/>
            </a:lnSpc>
            <a:spcBef>
              <a:spcPts val="0"/>
            </a:spcBef>
            <a:spcAft>
              <a:spcPts val="0"/>
            </a:spcAft>
            <a:buClrTx/>
            <a:buSzTx/>
            <a:buFont typeface="Arial" panose="020B0604020202020204" pitchFamily="34" charset="0"/>
            <a:buChar char="•"/>
            <a:tabLst/>
            <a:defRPr/>
          </a:pPr>
          <a:r>
            <a:rPr lang="en-US" sz="1000" kern="1200" baseline="0">
              <a:solidFill>
                <a:schemeClr val="tx1"/>
              </a:solidFill>
              <a:effectLst/>
              <a:latin typeface="+mn-lt"/>
              <a:ea typeface="+mn-ea"/>
              <a:cs typeface="+mn-cs"/>
            </a:rPr>
            <a:t>Bencana Kebakaran (10%)</a:t>
          </a:r>
        </a:p>
      </xdr:txBody>
    </xdr:sp>
    <xdr:clientData/>
  </xdr:twoCellAnchor>
  <xdr:twoCellAnchor>
    <xdr:from>
      <xdr:col>8</xdr:col>
      <xdr:colOff>493311</xdr:colOff>
      <xdr:row>39</xdr:row>
      <xdr:rowOff>108912</xdr:rowOff>
    </xdr:from>
    <xdr:to>
      <xdr:col>13</xdr:col>
      <xdr:colOff>444500</xdr:colOff>
      <xdr:row>42</xdr:row>
      <xdr:rowOff>18143</xdr:rowOff>
    </xdr:to>
    <xdr:sp macro="" textlink="">
      <xdr:nvSpPr>
        <xdr:cNvPr id="22" name="Oval 11">
          <a:extLst>
            <a:ext uri="{FF2B5EF4-FFF2-40B4-BE49-F238E27FC236}">
              <a16:creationId xmlns:a16="http://schemas.microsoft.com/office/drawing/2014/main" id="{14689A1A-1763-477C-8287-0923BAF74278}"/>
            </a:ext>
          </a:extLst>
        </xdr:cNvPr>
        <xdr:cNvSpPr>
          <a:spLocks noChangeArrowheads="1"/>
        </xdr:cNvSpPr>
      </xdr:nvSpPr>
      <xdr:spPr bwMode="auto">
        <a:xfrm>
          <a:off x="5700311" y="7610983"/>
          <a:ext cx="3171546" cy="453517"/>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14300" indent="-114300" eaLnBrk="0" hangingPunct="0">
            <a:buFont typeface="Arial" panose="020B0604020202020204" pitchFamily="34" charset="0"/>
            <a:buChar char="•"/>
          </a:pPr>
          <a:r>
            <a:rPr lang="en-US" sz="1000">
              <a:latin typeface="+mn-lt"/>
            </a:rPr>
            <a:t>Jumlah</a:t>
          </a:r>
          <a:r>
            <a:rPr lang="en-US" sz="1000" baseline="0">
              <a:latin typeface="+mn-lt"/>
            </a:rPr>
            <a:t> improvement yang distandarisasi (70%) </a:t>
          </a:r>
        </a:p>
        <a:p>
          <a:pPr marL="114300" indent="-114300" eaLnBrk="0" hangingPunct="0">
            <a:buFont typeface="Arial" panose="020B0604020202020204" pitchFamily="34" charset="0"/>
            <a:buChar char="•"/>
          </a:pPr>
          <a:r>
            <a:rPr lang="en-US" sz="1000" baseline="0">
              <a:latin typeface="+mn-lt"/>
            </a:rPr>
            <a:t>Jumlah formula baru (30%)</a:t>
          </a:r>
          <a:endParaRPr lang="id-ID" sz="1000">
            <a:latin typeface="+mn-lt"/>
          </a:endParaRPr>
        </a:p>
      </xdr:txBody>
    </xdr:sp>
    <xdr:clientData/>
  </xdr:twoCellAnchor>
  <xdr:twoCellAnchor>
    <xdr:from>
      <xdr:col>11</xdr:col>
      <xdr:colOff>7550</xdr:colOff>
      <xdr:row>48</xdr:row>
      <xdr:rowOff>78225</xdr:rowOff>
    </xdr:from>
    <xdr:to>
      <xdr:col>15</xdr:col>
      <xdr:colOff>482606</xdr:colOff>
      <xdr:row>50</xdr:row>
      <xdr:rowOff>168061</xdr:rowOff>
    </xdr:to>
    <xdr:sp macro="" textlink="">
      <xdr:nvSpPr>
        <xdr:cNvPr id="23" name="Oval 11">
          <a:extLst>
            <a:ext uri="{FF2B5EF4-FFF2-40B4-BE49-F238E27FC236}">
              <a16:creationId xmlns:a16="http://schemas.microsoft.com/office/drawing/2014/main" id="{6DC62301-A2F8-4445-BB18-9441C8EC2DBB}"/>
            </a:ext>
          </a:extLst>
        </xdr:cNvPr>
        <xdr:cNvSpPr>
          <a:spLocks noChangeArrowheads="1"/>
        </xdr:cNvSpPr>
      </xdr:nvSpPr>
      <xdr:spPr bwMode="auto">
        <a:xfrm>
          <a:off x="7125900" y="9558775"/>
          <a:ext cx="3040456" cy="458136"/>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14300" indent="-114300" eaLnBrk="0" hangingPunct="0">
            <a:buFont typeface="Arial" panose="020B0604020202020204" pitchFamily="34" charset="0"/>
            <a:buChar char="•"/>
          </a:pPr>
          <a:endParaRPr lang="en-US" sz="1200" baseline="0">
            <a:latin typeface="Arial Narrow" panose="020B0606020202030204" pitchFamily="34" charset="0"/>
          </a:endParaRPr>
        </a:p>
      </xdr:txBody>
    </xdr:sp>
    <xdr:clientData/>
  </xdr:twoCellAnchor>
  <xdr:twoCellAnchor>
    <xdr:from>
      <xdr:col>10</xdr:col>
      <xdr:colOff>407058</xdr:colOff>
      <xdr:row>26</xdr:row>
      <xdr:rowOff>27214</xdr:rowOff>
    </xdr:from>
    <xdr:to>
      <xdr:col>16</xdr:col>
      <xdr:colOff>344718</xdr:colOff>
      <xdr:row>36</xdr:row>
      <xdr:rowOff>45807</xdr:rowOff>
    </xdr:to>
    <xdr:cxnSp macro="">
      <xdr:nvCxnSpPr>
        <xdr:cNvPr id="24" name="Curved Connector 48">
          <a:extLst>
            <a:ext uri="{FF2B5EF4-FFF2-40B4-BE49-F238E27FC236}">
              <a16:creationId xmlns:a16="http://schemas.microsoft.com/office/drawing/2014/main" id="{B099EF6B-0C2A-41B8-865D-B14CCAEAD718}"/>
            </a:ext>
          </a:extLst>
        </xdr:cNvPr>
        <xdr:cNvCxnSpPr/>
      </xdr:nvCxnSpPr>
      <xdr:spPr>
        <a:xfrm flipV="1">
          <a:off x="6884058" y="5050064"/>
          <a:ext cx="3785760" cy="2266493"/>
        </a:xfrm>
        <a:prstGeom prst="curvedConnector3">
          <a:avLst>
            <a:gd name="adj1" fmla="val 99627"/>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467074</xdr:colOff>
      <xdr:row>51</xdr:row>
      <xdr:rowOff>36529</xdr:rowOff>
    </xdr:from>
    <xdr:to>
      <xdr:col>10</xdr:col>
      <xdr:colOff>312942</xdr:colOff>
      <xdr:row>53</xdr:row>
      <xdr:rowOff>71052</xdr:rowOff>
    </xdr:to>
    <xdr:sp macro="" textlink="">
      <xdr:nvSpPr>
        <xdr:cNvPr id="25" name="Oval 13">
          <a:extLst>
            <a:ext uri="{FF2B5EF4-FFF2-40B4-BE49-F238E27FC236}">
              <a16:creationId xmlns:a16="http://schemas.microsoft.com/office/drawing/2014/main" id="{7A37DCE5-2639-452F-8025-818E3624A8AB}"/>
            </a:ext>
          </a:extLst>
        </xdr:cNvPr>
        <xdr:cNvSpPr>
          <a:spLocks noChangeArrowheads="1"/>
        </xdr:cNvSpPr>
      </xdr:nvSpPr>
      <xdr:spPr bwMode="auto">
        <a:xfrm>
          <a:off x="4378674" y="10069529"/>
          <a:ext cx="2411268" cy="402823"/>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0" latinLnBrk="0" hangingPunct="0"/>
          <a:r>
            <a:rPr lang="en-US" sz="1200">
              <a:solidFill>
                <a:schemeClr val="tx1"/>
              </a:solidFill>
            </a:rPr>
            <a:t>L</a:t>
          </a:r>
          <a:r>
            <a:rPr lang="en-AU" sz="1200">
              <a:solidFill>
                <a:schemeClr val="tx1"/>
              </a:solidFill>
            </a:rPr>
            <a:t>2</a:t>
          </a:r>
          <a:r>
            <a:rPr lang="id-ID" sz="1200">
              <a:solidFill>
                <a:schemeClr val="tx1"/>
              </a:solidFill>
            </a:rPr>
            <a:t> </a:t>
          </a:r>
          <a:r>
            <a:rPr lang="id-ID" sz="1200" kern="1200">
              <a:solidFill>
                <a:schemeClr val="tx1"/>
              </a:solidFill>
              <a:effectLst/>
              <a:latin typeface="+mn-lt"/>
              <a:ea typeface="+mn-ea"/>
              <a:cs typeface="+mn-cs"/>
            </a:rPr>
            <a:t>Enhance Employee Competencies</a:t>
          </a:r>
          <a:r>
            <a:rPr lang="en-US" sz="1200" kern="1200">
              <a:solidFill>
                <a:schemeClr val="tx1"/>
              </a:solidFill>
              <a:effectLst/>
              <a:latin typeface="+mn-lt"/>
              <a:ea typeface="+mn-ea"/>
              <a:cs typeface="+mn-cs"/>
            </a:rPr>
            <a:t> (30%)</a:t>
          </a:r>
          <a:endParaRPr lang="en-US" sz="1200">
            <a:solidFill>
              <a:schemeClr val="tx1"/>
            </a:solidFill>
            <a:effectLst/>
          </a:endParaRPr>
        </a:p>
      </xdr:txBody>
    </xdr:sp>
    <xdr:clientData/>
  </xdr:twoCellAnchor>
  <xdr:twoCellAnchor>
    <xdr:from>
      <xdr:col>11</xdr:col>
      <xdr:colOff>12079</xdr:colOff>
      <xdr:row>51</xdr:row>
      <xdr:rowOff>49830</xdr:rowOff>
    </xdr:from>
    <xdr:to>
      <xdr:col>14</xdr:col>
      <xdr:colOff>272127</xdr:colOff>
      <xdr:row>53</xdr:row>
      <xdr:rowOff>46861</xdr:rowOff>
    </xdr:to>
    <xdr:sp macro="" textlink="">
      <xdr:nvSpPr>
        <xdr:cNvPr id="26" name="Oval 13">
          <a:extLst>
            <a:ext uri="{FF2B5EF4-FFF2-40B4-BE49-F238E27FC236}">
              <a16:creationId xmlns:a16="http://schemas.microsoft.com/office/drawing/2014/main" id="{04549261-A45F-4830-9BD5-0CEBFB80F36A}"/>
            </a:ext>
          </a:extLst>
        </xdr:cNvPr>
        <xdr:cNvSpPr>
          <a:spLocks noChangeArrowheads="1"/>
        </xdr:cNvSpPr>
      </xdr:nvSpPr>
      <xdr:spPr bwMode="auto">
        <a:xfrm>
          <a:off x="7130429" y="10082830"/>
          <a:ext cx="2184098" cy="365331"/>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200">
              <a:solidFill>
                <a:schemeClr val="tx1"/>
              </a:solidFill>
            </a:rPr>
            <a:t>L</a:t>
          </a:r>
          <a:r>
            <a:rPr lang="en-AU" sz="1200">
              <a:solidFill>
                <a:schemeClr val="tx1"/>
              </a:solidFill>
            </a:rPr>
            <a:t>3</a:t>
          </a:r>
          <a:r>
            <a:rPr lang="en-US" sz="1200">
              <a:solidFill>
                <a:schemeClr val="tx1"/>
              </a:solidFill>
            </a:rPr>
            <a:t> Maximized</a:t>
          </a:r>
          <a:r>
            <a:rPr lang="en-US" sz="1200" baseline="0">
              <a:solidFill>
                <a:schemeClr val="tx1"/>
              </a:solidFill>
            </a:rPr>
            <a:t> Information Technology</a:t>
          </a:r>
          <a:r>
            <a:rPr lang="en-US" sz="1200">
              <a:solidFill>
                <a:schemeClr val="tx1"/>
              </a:solidFill>
            </a:rPr>
            <a:t> (20%)</a:t>
          </a:r>
          <a:endParaRPr lang="en-US" sz="1200">
            <a:solidFill>
              <a:schemeClr val="tx1"/>
            </a:solidFill>
            <a:effectLst/>
          </a:endParaRPr>
        </a:p>
      </xdr:txBody>
    </xdr:sp>
    <xdr:clientData/>
  </xdr:twoCellAnchor>
  <xdr:twoCellAnchor>
    <xdr:from>
      <xdr:col>11</xdr:col>
      <xdr:colOff>68375</xdr:colOff>
      <xdr:row>53</xdr:row>
      <xdr:rowOff>84417</xdr:rowOff>
    </xdr:from>
    <xdr:to>
      <xdr:col>14</xdr:col>
      <xdr:colOff>373529</xdr:colOff>
      <xdr:row>60</xdr:row>
      <xdr:rowOff>33982</xdr:rowOff>
    </xdr:to>
    <xdr:sp macro="" textlink="">
      <xdr:nvSpPr>
        <xdr:cNvPr id="27" name="TextBox 26">
          <a:extLst>
            <a:ext uri="{FF2B5EF4-FFF2-40B4-BE49-F238E27FC236}">
              <a16:creationId xmlns:a16="http://schemas.microsoft.com/office/drawing/2014/main" id="{FC96A608-D993-4E72-B752-630CD387F8E5}"/>
            </a:ext>
          </a:extLst>
        </xdr:cNvPr>
        <xdr:cNvSpPr txBox="1"/>
      </xdr:nvSpPr>
      <xdr:spPr>
        <a:xfrm>
          <a:off x="7186725" y="10485717"/>
          <a:ext cx="2229204" cy="1238615"/>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84138" indent="-84138">
            <a:buFont typeface="Arial" panose="020B0604020202020204" pitchFamily="34" charset="0"/>
            <a:buChar char="•"/>
          </a:pPr>
          <a:r>
            <a:rPr lang="en-US" sz="1200" b="0" i="0" u="none" strike="noStrike" kern="1200">
              <a:solidFill>
                <a:schemeClr val="tx1"/>
              </a:solidFill>
              <a:effectLst/>
              <a:latin typeface="+mn-lt"/>
              <a:ea typeface="+mn-ea"/>
              <a:cs typeface="+mn-cs"/>
            </a:rPr>
            <a:t>Integrated</a:t>
          </a:r>
          <a:r>
            <a:rPr lang="en-US" sz="1200" b="0" i="0" u="none" strike="noStrike" kern="1200" baseline="0">
              <a:solidFill>
                <a:schemeClr val="tx1"/>
              </a:solidFill>
              <a:effectLst/>
              <a:latin typeface="+mn-lt"/>
              <a:ea typeface="+mn-ea"/>
              <a:cs typeface="+mn-cs"/>
            </a:rPr>
            <a:t> management system </a:t>
          </a:r>
          <a:r>
            <a:rPr lang="en-US" sz="1200" b="0" i="0" u="none" strike="noStrike" kern="1200">
              <a:solidFill>
                <a:schemeClr val="tx1"/>
              </a:solidFill>
              <a:effectLst/>
              <a:latin typeface="+mn-lt"/>
              <a:ea typeface="+mn-ea"/>
              <a:cs typeface="+mn-cs"/>
            </a:rPr>
            <a:t>(50%)</a:t>
          </a:r>
        </a:p>
        <a:p>
          <a:pPr marL="84138" indent="-84138">
            <a:buFont typeface="Arial" panose="020B0604020202020204" pitchFamily="34" charset="0"/>
            <a:buChar char="•"/>
          </a:pPr>
          <a:r>
            <a:rPr lang="en-US" sz="1200" b="0" i="0" u="none" strike="noStrike" kern="1200">
              <a:solidFill>
                <a:schemeClr val="tx1"/>
              </a:solidFill>
              <a:effectLst/>
              <a:latin typeface="+mn-lt"/>
              <a:ea typeface="+mn-ea"/>
              <a:cs typeface="+mn-cs"/>
            </a:rPr>
            <a:t>Information Tecnology</a:t>
          </a:r>
          <a:r>
            <a:rPr lang="en-US" sz="1200" b="0" i="0" u="none" strike="noStrike" kern="1200" baseline="0">
              <a:solidFill>
                <a:schemeClr val="tx1"/>
              </a:solidFill>
              <a:effectLst/>
              <a:latin typeface="+mn-lt"/>
              <a:ea typeface="+mn-ea"/>
              <a:cs typeface="+mn-cs"/>
            </a:rPr>
            <a:t> Optimization (50%)</a:t>
          </a:r>
          <a:endParaRPr lang="en-US" sz="1200" b="0" i="0" u="none" strike="noStrike" kern="1200">
            <a:solidFill>
              <a:schemeClr val="tx1"/>
            </a:solidFill>
            <a:effectLst/>
            <a:latin typeface="+mn-lt"/>
            <a:ea typeface="+mn-ea"/>
            <a:cs typeface="+mn-cs"/>
          </a:endParaRPr>
        </a:p>
        <a:p>
          <a:pPr marL="84138" indent="-84138">
            <a:buFont typeface="Arial" panose="020B0604020202020204" pitchFamily="34" charset="0"/>
            <a:buChar char="•"/>
          </a:pPr>
          <a:endParaRPr lang="en-US" sz="1200" b="0" i="0" u="none" strike="noStrike" kern="1200">
            <a:solidFill>
              <a:schemeClr val="tx1"/>
            </a:solidFill>
            <a:effectLst/>
            <a:latin typeface="+mn-lt"/>
            <a:ea typeface="+mn-ea"/>
            <a:cs typeface="+mn-cs"/>
          </a:endParaRPr>
        </a:p>
        <a:p>
          <a:pPr marL="84138" indent="-84138">
            <a:buFont typeface="Arial" panose="020B0604020202020204" pitchFamily="34" charset="0"/>
            <a:buChar char="•"/>
          </a:pPr>
          <a:endParaRPr lang="en-US" sz="1200" b="0" i="0" u="none" strike="noStrike" kern="1200">
            <a:solidFill>
              <a:schemeClr val="tx1"/>
            </a:solidFill>
            <a:effectLst/>
            <a:latin typeface="+mn-lt"/>
            <a:ea typeface="+mn-ea"/>
            <a:cs typeface="+mn-cs"/>
          </a:endParaRPr>
        </a:p>
      </xdr:txBody>
    </xdr:sp>
    <xdr:clientData/>
  </xdr:twoCellAnchor>
  <xdr:twoCellAnchor>
    <xdr:from>
      <xdr:col>6</xdr:col>
      <xdr:colOff>567145</xdr:colOff>
      <xdr:row>53</xdr:row>
      <xdr:rowOff>90465</xdr:rowOff>
    </xdr:from>
    <xdr:to>
      <xdr:col>11</xdr:col>
      <xdr:colOff>134329</xdr:colOff>
      <xdr:row>55</xdr:row>
      <xdr:rowOff>177542</xdr:rowOff>
    </xdr:to>
    <xdr:sp macro="" textlink="">
      <xdr:nvSpPr>
        <xdr:cNvPr id="28" name="TextBox 52">
          <a:extLst>
            <a:ext uri="{FF2B5EF4-FFF2-40B4-BE49-F238E27FC236}">
              <a16:creationId xmlns:a16="http://schemas.microsoft.com/office/drawing/2014/main" id="{70F9AFCC-7AF8-49DA-B18C-7C63B05B7923}"/>
            </a:ext>
          </a:extLst>
        </xdr:cNvPr>
        <xdr:cNvSpPr txBox="1"/>
      </xdr:nvSpPr>
      <xdr:spPr>
        <a:xfrm>
          <a:off x="4478745" y="10491765"/>
          <a:ext cx="2773934" cy="455377"/>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84138" indent="-84138">
            <a:buFont typeface="Arial" panose="020B0604020202020204" pitchFamily="34" charset="0"/>
            <a:buChar char="•"/>
          </a:pPr>
          <a:r>
            <a:rPr lang="id-ID" sz="1200">
              <a:solidFill>
                <a:schemeClr val="tx1"/>
              </a:solidFill>
            </a:rPr>
            <a:t>Training Hours </a:t>
          </a:r>
          <a:r>
            <a:rPr lang="en-US" sz="1200" baseline="0">
              <a:solidFill>
                <a:schemeClr val="tx1"/>
              </a:solidFill>
            </a:rPr>
            <a:t>(50%)</a:t>
          </a:r>
        </a:p>
        <a:p>
          <a:pPr marL="84138" indent="-84138">
            <a:buFont typeface="Arial" panose="020B0604020202020204" pitchFamily="34" charset="0"/>
            <a:buChar char="•"/>
          </a:pPr>
          <a:r>
            <a:rPr lang="en-US" sz="1200" baseline="0">
              <a:solidFill>
                <a:schemeClr val="tx1"/>
              </a:solidFill>
            </a:rPr>
            <a:t>Training Coverage (50%)</a:t>
          </a:r>
          <a:endParaRPr lang="id-ID" sz="1200">
            <a:solidFill>
              <a:schemeClr val="tx1"/>
            </a:solidFill>
          </a:endParaRPr>
        </a:p>
      </xdr:txBody>
    </xdr:sp>
    <xdr:clientData/>
  </xdr:twoCellAnchor>
  <xdr:twoCellAnchor>
    <xdr:from>
      <xdr:col>14</xdr:col>
      <xdr:colOff>482735</xdr:colOff>
      <xdr:row>51</xdr:row>
      <xdr:rowOff>25338</xdr:rowOff>
    </xdr:from>
    <xdr:to>
      <xdr:col>18</xdr:col>
      <xdr:colOff>344715</xdr:colOff>
      <xdr:row>53</xdr:row>
      <xdr:rowOff>51398</xdr:rowOff>
    </xdr:to>
    <xdr:sp macro="" textlink="">
      <xdr:nvSpPr>
        <xdr:cNvPr id="29" name="Oval 13">
          <a:extLst>
            <a:ext uri="{FF2B5EF4-FFF2-40B4-BE49-F238E27FC236}">
              <a16:creationId xmlns:a16="http://schemas.microsoft.com/office/drawing/2014/main" id="{01FD5899-A135-4FE4-AEFC-042A41D999A4}"/>
            </a:ext>
          </a:extLst>
        </xdr:cNvPr>
        <xdr:cNvSpPr>
          <a:spLocks noChangeArrowheads="1"/>
        </xdr:cNvSpPr>
      </xdr:nvSpPr>
      <xdr:spPr bwMode="auto">
        <a:xfrm>
          <a:off x="9525135" y="10058338"/>
          <a:ext cx="2427380" cy="394360"/>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200">
              <a:solidFill>
                <a:schemeClr val="tx1"/>
              </a:solidFill>
            </a:rPr>
            <a:t>L4 </a:t>
          </a:r>
          <a:r>
            <a:rPr lang="en-US" sz="1200" b="0" i="0" u="none" strike="noStrike" kern="1200">
              <a:solidFill>
                <a:schemeClr val="tx1"/>
              </a:solidFill>
              <a:effectLst/>
              <a:latin typeface="+mn-lt"/>
              <a:ea typeface="+mn-ea"/>
              <a:cs typeface="+mn-cs"/>
            </a:rPr>
            <a:t>Established Continuous Improvement Activity (20%)</a:t>
          </a:r>
          <a:r>
            <a:rPr lang="en-US" sz="1200"/>
            <a:t> </a:t>
          </a:r>
          <a:r>
            <a:rPr lang="en-US" sz="1200" baseline="0">
              <a:solidFill>
                <a:schemeClr val="tx1"/>
              </a:solidFill>
            </a:rPr>
            <a:t> </a:t>
          </a:r>
          <a:endParaRPr lang="en-US" sz="1200">
            <a:solidFill>
              <a:schemeClr val="tx1"/>
            </a:solidFill>
            <a:effectLst/>
          </a:endParaRPr>
        </a:p>
      </xdr:txBody>
    </xdr:sp>
    <xdr:clientData/>
  </xdr:twoCellAnchor>
  <xdr:twoCellAnchor>
    <xdr:from>
      <xdr:col>14</xdr:col>
      <xdr:colOff>544324</xdr:colOff>
      <xdr:row>53</xdr:row>
      <xdr:rowOff>61436</xdr:rowOff>
    </xdr:from>
    <xdr:to>
      <xdr:col>20</xdr:col>
      <xdr:colOff>15103</xdr:colOff>
      <xdr:row>55</xdr:row>
      <xdr:rowOff>166656</xdr:rowOff>
    </xdr:to>
    <xdr:sp macro="" textlink="">
      <xdr:nvSpPr>
        <xdr:cNvPr id="30" name="TextBox 52">
          <a:extLst>
            <a:ext uri="{FF2B5EF4-FFF2-40B4-BE49-F238E27FC236}">
              <a16:creationId xmlns:a16="http://schemas.microsoft.com/office/drawing/2014/main" id="{B30B877F-FBA4-43D0-BA0A-07C4F410DB8A}"/>
            </a:ext>
          </a:extLst>
        </xdr:cNvPr>
        <xdr:cNvSpPr txBox="1"/>
      </xdr:nvSpPr>
      <xdr:spPr>
        <a:xfrm>
          <a:off x="9586724" y="10462736"/>
          <a:ext cx="2798179" cy="473520"/>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84138" indent="-84138">
            <a:buFont typeface="Arial" panose="020B0604020202020204" pitchFamily="34" charset="0"/>
            <a:buChar char="•"/>
          </a:pPr>
          <a:r>
            <a:rPr lang="en-US" sz="1200" b="0" i="0" u="none" strike="noStrike" kern="1200">
              <a:solidFill>
                <a:schemeClr val="tx1"/>
              </a:solidFill>
              <a:effectLst/>
              <a:latin typeface="+mn-lt"/>
              <a:ea typeface="+mn-ea"/>
              <a:cs typeface="+mn-cs"/>
            </a:rPr>
            <a:t>Training</a:t>
          </a:r>
          <a:r>
            <a:rPr lang="en-US" sz="1200" b="0" i="0" u="none" strike="noStrike" kern="1200" baseline="0">
              <a:solidFill>
                <a:schemeClr val="tx1"/>
              </a:solidFill>
              <a:effectLst/>
              <a:latin typeface="+mn-lt"/>
              <a:ea typeface="+mn-ea"/>
              <a:cs typeface="+mn-cs"/>
            </a:rPr>
            <a:t> improvement coverage (40%)</a:t>
          </a:r>
          <a:endParaRPr lang="en-US" sz="1200"/>
        </a:p>
        <a:p>
          <a:pPr marL="84138" indent="-84138">
            <a:buFont typeface="Arial" panose="020B0604020202020204" pitchFamily="34" charset="0"/>
            <a:buChar char="•"/>
          </a:pPr>
          <a:r>
            <a:rPr lang="en-US" sz="1200" b="0" i="0" u="none" strike="noStrike" kern="1200">
              <a:solidFill>
                <a:schemeClr val="tx1"/>
              </a:solidFill>
              <a:effectLst/>
              <a:latin typeface="+mn-lt"/>
              <a:ea typeface="+mn-ea"/>
              <a:cs typeface="+mn-cs"/>
            </a:rPr>
            <a:t>Ide Improvement</a:t>
          </a:r>
          <a:r>
            <a:rPr lang="en-US" sz="1200"/>
            <a:t>(60%)</a:t>
          </a:r>
          <a:endParaRPr lang="id-ID" sz="1200" b="0" i="0" u="none" strike="noStrike" kern="1200">
            <a:solidFill>
              <a:schemeClr val="tx1"/>
            </a:solidFill>
            <a:effectLst/>
            <a:latin typeface="+mn-lt"/>
            <a:ea typeface="+mn-ea"/>
            <a:cs typeface="+mn-cs"/>
          </a:endParaRPr>
        </a:p>
      </xdr:txBody>
    </xdr:sp>
    <xdr:clientData/>
  </xdr:twoCellAnchor>
  <xdr:twoCellAnchor>
    <xdr:from>
      <xdr:col>1</xdr:col>
      <xdr:colOff>0</xdr:colOff>
      <xdr:row>1</xdr:row>
      <xdr:rowOff>0</xdr:rowOff>
    </xdr:from>
    <xdr:to>
      <xdr:col>18</xdr:col>
      <xdr:colOff>550333</xdr:colOff>
      <xdr:row>4</xdr:row>
      <xdr:rowOff>0</xdr:rowOff>
    </xdr:to>
    <xdr:sp macro="" textlink="">
      <xdr:nvSpPr>
        <xdr:cNvPr id="31" name="Rectangle 30">
          <a:extLst>
            <a:ext uri="{FF2B5EF4-FFF2-40B4-BE49-F238E27FC236}">
              <a16:creationId xmlns:a16="http://schemas.microsoft.com/office/drawing/2014/main" id="{6E1A922B-EEF7-45FA-B3F3-DA97F3753DEA}"/>
            </a:ext>
          </a:extLst>
        </xdr:cNvPr>
        <xdr:cNvSpPr/>
      </xdr:nvSpPr>
      <xdr:spPr>
        <a:xfrm>
          <a:off x="228600" y="82550"/>
          <a:ext cx="11929533" cy="552450"/>
        </a:xfrm>
        <a:prstGeom prst="rect">
          <a:avLst/>
        </a:prstGeom>
        <a:solidFill>
          <a:schemeClr val="accent1">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ysClr val="windowText" lastClr="000000"/>
              </a:solidFill>
            </a:rPr>
            <a:t>STRATEGIC</a:t>
          </a:r>
          <a:r>
            <a:rPr lang="en-US" sz="3600" b="1" baseline="0">
              <a:solidFill>
                <a:sysClr val="windowText" lastClr="000000"/>
              </a:solidFill>
            </a:rPr>
            <a:t> MAP - PT PRALON</a:t>
          </a:r>
          <a:endParaRPr lang="en-US" sz="3600" b="1">
            <a:solidFill>
              <a:sysClr val="windowText" lastClr="000000"/>
            </a:solidFill>
          </a:endParaRPr>
        </a:p>
      </xdr:txBody>
    </xdr:sp>
    <xdr:clientData/>
  </xdr:twoCellAnchor>
  <xdr:twoCellAnchor>
    <xdr:from>
      <xdr:col>3</xdr:col>
      <xdr:colOff>16176</xdr:colOff>
      <xdr:row>51</xdr:row>
      <xdr:rowOff>33501</xdr:rowOff>
    </xdr:from>
    <xdr:to>
      <xdr:col>6</xdr:col>
      <xdr:colOff>299357</xdr:colOff>
      <xdr:row>53</xdr:row>
      <xdr:rowOff>30532</xdr:rowOff>
    </xdr:to>
    <xdr:sp macro="" textlink="">
      <xdr:nvSpPr>
        <xdr:cNvPr id="32" name="Oval 13">
          <a:extLst>
            <a:ext uri="{FF2B5EF4-FFF2-40B4-BE49-F238E27FC236}">
              <a16:creationId xmlns:a16="http://schemas.microsoft.com/office/drawing/2014/main" id="{B5A70268-EB2B-4081-8F65-CEC9A195AFCF}"/>
            </a:ext>
          </a:extLst>
        </xdr:cNvPr>
        <xdr:cNvSpPr>
          <a:spLocks noChangeArrowheads="1"/>
        </xdr:cNvSpPr>
      </xdr:nvSpPr>
      <xdr:spPr bwMode="auto">
        <a:xfrm>
          <a:off x="2003726" y="10066501"/>
          <a:ext cx="2207231" cy="365331"/>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200">
              <a:solidFill>
                <a:schemeClr val="tx1"/>
              </a:solidFill>
            </a:rPr>
            <a:t>L</a:t>
          </a:r>
          <a:r>
            <a:rPr lang="en-AU" sz="1200">
              <a:solidFill>
                <a:schemeClr val="tx1"/>
              </a:solidFill>
            </a:rPr>
            <a:t>1</a:t>
          </a:r>
          <a:r>
            <a:rPr lang="en-US" sz="1200">
              <a:solidFill>
                <a:schemeClr val="tx1"/>
              </a:solidFill>
            </a:rPr>
            <a:t> Increase Employee Comitment (30%)</a:t>
          </a:r>
          <a:endParaRPr lang="en-US" sz="1200">
            <a:solidFill>
              <a:schemeClr val="tx1"/>
            </a:solidFill>
            <a:effectLst/>
          </a:endParaRPr>
        </a:p>
      </xdr:txBody>
    </xdr:sp>
    <xdr:clientData/>
  </xdr:twoCellAnchor>
  <xdr:twoCellAnchor>
    <xdr:from>
      <xdr:col>2</xdr:col>
      <xdr:colOff>562331</xdr:colOff>
      <xdr:row>53</xdr:row>
      <xdr:rowOff>77159</xdr:rowOff>
    </xdr:from>
    <xdr:to>
      <xdr:col>6</xdr:col>
      <xdr:colOff>358588</xdr:colOff>
      <xdr:row>58</xdr:row>
      <xdr:rowOff>13838</xdr:rowOff>
    </xdr:to>
    <xdr:sp macro="" textlink="">
      <xdr:nvSpPr>
        <xdr:cNvPr id="33" name="TextBox 32">
          <a:extLst>
            <a:ext uri="{FF2B5EF4-FFF2-40B4-BE49-F238E27FC236}">
              <a16:creationId xmlns:a16="http://schemas.microsoft.com/office/drawing/2014/main" id="{E9D54602-3B44-43A4-A2F3-D34F98D143A4}"/>
            </a:ext>
          </a:extLst>
        </xdr:cNvPr>
        <xdr:cNvSpPr txBox="1"/>
      </xdr:nvSpPr>
      <xdr:spPr>
        <a:xfrm>
          <a:off x="1904902" y="10355088"/>
          <a:ext cx="2372543" cy="843821"/>
        </a:xfrm>
        <a:prstGeom prst="rect">
          <a:avLst/>
        </a:prstGeom>
        <a:noFill/>
      </xdr:spPr>
      <xdr:txBody>
        <a:bodyPr wrap="square"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84138" indent="-84138">
            <a:buFont typeface="Arial" panose="020B0604020202020204" pitchFamily="34" charset="0"/>
            <a:buChar char="•"/>
          </a:pPr>
          <a:r>
            <a:rPr lang="en-US" sz="1200" b="0" i="0" u="none" strike="noStrike" kern="1200" baseline="0">
              <a:solidFill>
                <a:schemeClr val="tx1"/>
              </a:solidFill>
              <a:effectLst/>
              <a:latin typeface="+mn-lt"/>
              <a:ea typeface="+mn-ea"/>
              <a:cs typeface="+mn-cs"/>
            </a:rPr>
            <a:t>Kehadiran Karyawan</a:t>
          </a:r>
          <a:r>
            <a:rPr lang="id-ID" sz="1200" b="0" i="0" u="none" strike="noStrike" kern="1200" baseline="0">
              <a:solidFill>
                <a:schemeClr val="tx1"/>
              </a:solidFill>
              <a:effectLst/>
              <a:latin typeface="+mn-lt"/>
              <a:ea typeface="+mn-ea"/>
              <a:cs typeface="+mn-cs"/>
            </a:rPr>
            <a:t> </a:t>
          </a:r>
          <a:r>
            <a:rPr lang="en-US" sz="1200" b="0" i="0" u="none" strike="noStrike" kern="1200">
              <a:solidFill>
                <a:schemeClr val="tx1"/>
              </a:solidFill>
              <a:effectLst/>
              <a:latin typeface="+mn-lt"/>
              <a:ea typeface="+mn-ea"/>
              <a:cs typeface="+mn-cs"/>
            </a:rPr>
            <a:t>(25%)</a:t>
          </a:r>
        </a:p>
        <a:p>
          <a:pPr marL="84138" indent="-84138">
            <a:buFont typeface="Arial" panose="020B0604020202020204" pitchFamily="34" charset="0"/>
            <a:buChar char="•"/>
          </a:pPr>
          <a:r>
            <a:rPr lang="en-US" sz="1200" b="0" i="0" u="none" strike="noStrike" kern="1200" baseline="0">
              <a:solidFill>
                <a:schemeClr val="tx1"/>
              </a:solidFill>
              <a:effectLst/>
              <a:latin typeface="+mn-lt"/>
              <a:ea typeface="+mn-ea"/>
              <a:cs typeface="+mn-cs"/>
            </a:rPr>
            <a:t>Keterlambatan Karyawan (25%)</a:t>
          </a:r>
        </a:p>
        <a:p>
          <a:pPr marL="84138" indent="-84138">
            <a:buFont typeface="Arial" panose="020B0604020202020204" pitchFamily="34" charset="0"/>
            <a:buChar char="•"/>
          </a:pPr>
          <a:r>
            <a:rPr lang="en-US" sz="1200" b="0" i="0" u="none" strike="noStrike" kern="1200" baseline="0">
              <a:solidFill>
                <a:schemeClr val="tx1"/>
              </a:solidFill>
              <a:effectLst/>
              <a:latin typeface="+mn-lt"/>
              <a:ea typeface="+mn-ea"/>
              <a:cs typeface="+mn-cs"/>
            </a:rPr>
            <a:t>Overtime (25%)</a:t>
          </a:r>
        </a:p>
        <a:p>
          <a:pPr marL="84138" indent="-84138">
            <a:buFont typeface="Arial" panose="020B0604020202020204" pitchFamily="34" charset="0"/>
            <a:buChar char="•"/>
          </a:pPr>
          <a:r>
            <a:rPr lang="en-US" sz="1200" b="0" i="0" u="none" strike="noStrike" kern="1200" baseline="0">
              <a:solidFill>
                <a:schemeClr val="tx1"/>
              </a:solidFill>
              <a:effectLst/>
              <a:latin typeface="+mn-lt"/>
              <a:ea typeface="+mn-ea"/>
              <a:cs typeface="+mn-cs"/>
            </a:rPr>
            <a:t>Audit Compliance Rate (25%)</a:t>
          </a:r>
          <a:endParaRPr lang="en-US" sz="1200" b="0" i="0" u="none" strike="noStrike" kern="1200">
            <a:solidFill>
              <a:schemeClr val="tx1"/>
            </a:solidFill>
            <a:effectLst/>
            <a:latin typeface="+mn-lt"/>
            <a:ea typeface="+mn-ea"/>
            <a:cs typeface="+mn-cs"/>
          </a:endParaRPr>
        </a:p>
      </xdr:txBody>
    </xdr:sp>
    <xdr:clientData/>
  </xdr:twoCellAnchor>
  <xdr:twoCellAnchor>
    <xdr:from>
      <xdr:col>12</xdr:col>
      <xdr:colOff>188500</xdr:colOff>
      <xdr:row>16</xdr:row>
      <xdr:rowOff>62010</xdr:rowOff>
    </xdr:from>
    <xdr:to>
      <xdr:col>15</xdr:col>
      <xdr:colOff>573594</xdr:colOff>
      <xdr:row>18</xdr:row>
      <xdr:rowOff>20089</xdr:rowOff>
    </xdr:to>
    <xdr:sp macro="" textlink="">
      <xdr:nvSpPr>
        <xdr:cNvPr id="34" name="Oval 11">
          <a:extLst>
            <a:ext uri="{FF2B5EF4-FFF2-40B4-BE49-F238E27FC236}">
              <a16:creationId xmlns:a16="http://schemas.microsoft.com/office/drawing/2014/main" id="{C9B5A6DB-FC94-44A7-BC4D-DEB38ECF7E44}"/>
            </a:ext>
          </a:extLst>
        </xdr:cNvPr>
        <xdr:cNvSpPr>
          <a:spLocks noChangeArrowheads="1"/>
        </xdr:cNvSpPr>
      </xdr:nvSpPr>
      <xdr:spPr bwMode="auto">
        <a:xfrm>
          <a:off x="7948200" y="3243360"/>
          <a:ext cx="2309144" cy="326379"/>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14300" indent="-114300" eaLnBrk="0" hangingPunct="0">
            <a:buFont typeface="Arial" panose="020B0604020202020204" pitchFamily="34" charset="0"/>
            <a:buChar char="•"/>
          </a:pPr>
          <a:r>
            <a:rPr lang="en-US" sz="1000">
              <a:latin typeface="Arial Narrow" panose="020B0606020202030204" pitchFamily="34" charset="0"/>
            </a:rPr>
            <a:t>Biaya</a:t>
          </a:r>
          <a:r>
            <a:rPr lang="en-US" sz="1000" baseline="0">
              <a:latin typeface="Arial Narrow" panose="020B0606020202030204" pitchFamily="34" charset="0"/>
            </a:rPr>
            <a:t> produksi per Kilogram (60%)</a:t>
          </a:r>
        </a:p>
        <a:p>
          <a:pPr marL="114300" indent="-114300" eaLnBrk="0" hangingPunct="0">
            <a:buFont typeface="Arial" panose="020B0604020202020204" pitchFamily="34" charset="0"/>
            <a:buChar char="•"/>
          </a:pPr>
          <a:r>
            <a:rPr lang="en-US" sz="1000" baseline="0">
              <a:latin typeface="Arial Narrow" panose="020B0606020202030204" pitchFamily="34" charset="0"/>
            </a:rPr>
            <a:t>Rasio COGS per Revenue (40%) </a:t>
          </a:r>
        </a:p>
      </xdr:txBody>
    </xdr:sp>
    <xdr:clientData/>
  </xdr:twoCellAnchor>
  <xdr:twoCellAnchor>
    <xdr:from>
      <xdr:col>13</xdr:col>
      <xdr:colOff>489668</xdr:colOff>
      <xdr:row>23</xdr:row>
      <xdr:rowOff>9580</xdr:rowOff>
    </xdr:from>
    <xdr:to>
      <xdr:col>18</xdr:col>
      <xdr:colOff>271931</xdr:colOff>
      <xdr:row>26</xdr:row>
      <xdr:rowOff>20919</xdr:rowOff>
    </xdr:to>
    <xdr:sp macro="" textlink="">
      <xdr:nvSpPr>
        <xdr:cNvPr id="35" name="Rectangle 33848">
          <a:extLst>
            <a:ext uri="{FF2B5EF4-FFF2-40B4-BE49-F238E27FC236}">
              <a16:creationId xmlns:a16="http://schemas.microsoft.com/office/drawing/2014/main" id="{FF3745F4-35EC-4F92-B3C1-A2118ED12835}"/>
            </a:ext>
          </a:extLst>
        </xdr:cNvPr>
        <xdr:cNvSpPr>
          <a:spLocks noChangeArrowheads="1"/>
        </xdr:cNvSpPr>
      </xdr:nvSpPr>
      <xdr:spPr bwMode="auto">
        <a:xfrm>
          <a:off x="8890718" y="4479980"/>
          <a:ext cx="2989013" cy="563789"/>
        </a:xfrm>
        <a:prstGeom prst="flowChartAlternateProcess">
          <a:avLst/>
        </a:prstGeom>
        <a:solidFill>
          <a:sysClr val="window" lastClr="FFFFFF"/>
        </a:solidFill>
        <a:ln w="9525" algn="ctr">
          <a:solidFill>
            <a:schemeClr val="tx1"/>
          </a:solidFill>
          <a:miter lim="800000"/>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fontAlgn="base">
            <a:spcBef>
              <a:spcPct val="0"/>
            </a:spcBef>
            <a:spcAft>
              <a:spcPct val="0"/>
            </a:spcAft>
          </a:pPr>
          <a:r>
            <a:rPr lang="en-US" sz="1400">
              <a:solidFill>
                <a:srgbClr val="000000"/>
              </a:solidFill>
              <a:latin typeface="Arial Narrow" pitchFamily="34" charset="0"/>
              <a:ea typeface="MS PGothic"/>
              <a:cs typeface="MS PGothic"/>
            </a:rPr>
            <a:t>C3 Maximized</a:t>
          </a:r>
          <a:r>
            <a:rPr lang="en-US" sz="1400" baseline="0">
              <a:solidFill>
                <a:srgbClr val="000000"/>
              </a:solidFill>
              <a:latin typeface="Arial Narrow" pitchFamily="34" charset="0"/>
              <a:ea typeface="MS PGothic"/>
              <a:cs typeface="MS PGothic"/>
            </a:rPr>
            <a:t> Production Out Put</a:t>
          </a:r>
          <a:r>
            <a:rPr lang="en-US" sz="1400">
              <a:solidFill>
                <a:srgbClr val="000000"/>
              </a:solidFill>
              <a:latin typeface="Arial Narrow" pitchFamily="34" charset="0"/>
              <a:ea typeface="MS PGothic"/>
              <a:cs typeface="MS PGothic"/>
            </a:rPr>
            <a:t> (30%)</a:t>
          </a:r>
        </a:p>
      </xdr:txBody>
    </xdr:sp>
    <xdr:clientData/>
  </xdr:twoCellAnchor>
  <xdr:twoCellAnchor>
    <xdr:from>
      <xdr:col>13</xdr:col>
      <xdr:colOff>266482</xdr:colOff>
      <xdr:row>25</xdr:row>
      <xdr:rowOff>145143</xdr:rowOff>
    </xdr:from>
    <xdr:to>
      <xdr:col>17</xdr:col>
      <xdr:colOff>451346</xdr:colOff>
      <xdr:row>28</xdr:row>
      <xdr:rowOff>145143</xdr:rowOff>
    </xdr:to>
    <xdr:sp macro="" textlink="">
      <xdr:nvSpPr>
        <xdr:cNvPr id="36" name="Oval 11">
          <a:extLst>
            <a:ext uri="{FF2B5EF4-FFF2-40B4-BE49-F238E27FC236}">
              <a16:creationId xmlns:a16="http://schemas.microsoft.com/office/drawing/2014/main" id="{BEBCEC48-677F-41B7-82EC-5622E0E9FDB6}"/>
            </a:ext>
          </a:extLst>
        </xdr:cNvPr>
        <xdr:cNvSpPr>
          <a:spLocks noChangeArrowheads="1"/>
        </xdr:cNvSpPr>
      </xdr:nvSpPr>
      <xdr:spPr bwMode="auto">
        <a:xfrm>
          <a:off x="8693839" y="4689929"/>
          <a:ext cx="2761150" cy="544285"/>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71450" indent="-171450">
            <a:buFont typeface="Arial" panose="020B0604020202020204" pitchFamily="34" charset="0"/>
            <a:buChar char="•"/>
          </a:pPr>
          <a:r>
            <a:rPr lang="en-US" sz="1000" baseline="0"/>
            <a:t>Quality Compliance (50%)</a:t>
          </a:r>
        </a:p>
        <a:p>
          <a:pPr marL="171450" indent="-171450">
            <a:buFont typeface="Arial" panose="020B0604020202020204" pitchFamily="34" charset="0"/>
            <a:buChar char="•"/>
          </a:pPr>
          <a:r>
            <a:rPr lang="en-US" sz="1000" b="0" baseline="0">
              <a:solidFill>
                <a:schemeClr val="tx1"/>
              </a:solidFill>
            </a:rPr>
            <a:t>Stock available maximum (50%)</a:t>
          </a:r>
        </a:p>
      </xdr:txBody>
    </xdr:sp>
    <xdr:clientData/>
  </xdr:twoCellAnchor>
  <xdr:twoCellAnchor>
    <xdr:from>
      <xdr:col>8</xdr:col>
      <xdr:colOff>367822</xdr:colOff>
      <xdr:row>26</xdr:row>
      <xdr:rowOff>27216</xdr:rowOff>
    </xdr:from>
    <xdr:to>
      <xdr:col>12</xdr:col>
      <xdr:colOff>555272</xdr:colOff>
      <xdr:row>29</xdr:row>
      <xdr:rowOff>227738</xdr:rowOff>
    </xdr:to>
    <xdr:sp macro="" textlink="">
      <xdr:nvSpPr>
        <xdr:cNvPr id="37" name="Oval 11">
          <a:extLst>
            <a:ext uri="{FF2B5EF4-FFF2-40B4-BE49-F238E27FC236}">
              <a16:creationId xmlns:a16="http://schemas.microsoft.com/office/drawing/2014/main" id="{5456CCCE-59FE-493F-A9BB-C822D80F60EA}"/>
            </a:ext>
          </a:extLst>
        </xdr:cNvPr>
        <xdr:cNvSpPr>
          <a:spLocks noChangeArrowheads="1"/>
        </xdr:cNvSpPr>
      </xdr:nvSpPr>
      <xdr:spPr bwMode="auto">
        <a:xfrm>
          <a:off x="5574822" y="4753430"/>
          <a:ext cx="2763736" cy="744808"/>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71450" indent="-171450">
            <a:buFont typeface="Arial" panose="020B0604020202020204" pitchFamily="34" charset="0"/>
            <a:buChar char="•"/>
          </a:pPr>
          <a:r>
            <a:rPr lang="en-US" sz="1000"/>
            <a:t>Loyalitas</a:t>
          </a:r>
          <a:r>
            <a:rPr lang="en-US" sz="1000" baseline="0"/>
            <a:t> pelanggan (40%) inc distributor revenue growth</a:t>
          </a:r>
        </a:p>
        <a:p>
          <a:pPr marL="171450" indent="-171450">
            <a:buFont typeface="Arial" panose="020B0604020202020204" pitchFamily="34" charset="0"/>
            <a:buChar char="•"/>
          </a:pPr>
          <a:r>
            <a:rPr lang="en-US" sz="1000" baseline="0"/>
            <a:t>Penambahan pelanggan baru Retail (30%)</a:t>
          </a:r>
        </a:p>
        <a:p>
          <a:pPr marL="171450" indent="-171450">
            <a:buFont typeface="Arial" panose="020B0604020202020204" pitchFamily="34" charset="0"/>
            <a:buChar char="•"/>
          </a:pPr>
          <a:r>
            <a:rPr lang="en-US" sz="1000" baseline="0"/>
            <a:t>Penambahan kota cakupan project (30%)</a:t>
          </a:r>
        </a:p>
      </xdr:txBody>
    </xdr:sp>
    <xdr:clientData/>
  </xdr:twoCellAnchor>
  <xdr:twoCellAnchor>
    <xdr:from>
      <xdr:col>8</xdr:col>
      <xdr:colOff>536527</xdr:colOff>
      <xdr:row>35</xdr:row>
      <xdr:rowOff>163004</xdr:rowOff>
    </xdr:from>
    <xdr:to>
      <xdr:col>13</xdr:col>
      <xdr:colOff>289996</xdr:colOff>
      <xdr:row>39</xdr:row>
      <xdr:rowOff>89632</xdr:rowOff>
    </xdr:to>
    <xdr:sp macro="" textlink="">
      <xdr:nvSpPr>
        <xdr:cNvPr id="38" name="Oval 13">
          <a:extLst>
            <a:ext uri="{FF2B5EF4-FFF2-40B4-BE49-F238E27FC236}">
              <a16:creationId xmlns:a16="http://schemas.microsoft.com/office/drawing/2014/main" id="{5255F9B0-8BCF-4B44-8F66-8A79F01F7097}"/>
            </a:ext>
          </a:extLst>
        </xdr:cNvPr>
        <xdr:cNvSpPr>
          <a:spLocks noChangeArrowheads="1"/>
        </xdr:cNvSpPr>
      </xdr:nvSpPr>
      <xdr:spPr bwMode="auto">
        <a:xfrm>
          <a:off x="5730827" y="7249604"/>
          <a:ext cx="2960219" cy="663228"/>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400"/>
            <a:t>P2</a:t>
          </a:r>
          <a:r>
            <a:rPr lang="en-US" sz="1400" baseline="0"/>
            <a:t> Growth Trough Innovation (20%)</a:t>
          </a:r>
          <a:endParaRPr lang="en-US" sz="1400"/>
        </a:p>
      </xdr:txBody>
    </xdr:sp>
    <xdr:clientData/>
  </xdr:twoCellAnchor>
  <xdr:twoCellAnchor>
    <xdr:from>
      <xdr:col>14</xdr:col>
      <xdr:colOff>22411</xdr:colOff>
      <xdr:row>35</xdr:row>
      <xdr:rowOff>170477</xdr:rowOff>
    </xdr:from>
    <xdr:to>
      <xdr:col>18</xdr:col>
      <xdr:colOff>298818</xdr:colOff>
      <xdr:row>39</xdr:row>
      <xdr:rowOff>97105</xdr:rowOff>
    </xdr:to>
    <xdr:sp macro="" textlink="">
      <xdr:nvSpPr>
        <xdr:cNvPr id="39" name="Oval 13">
          <a:extLst>
            <a:ext uri="{FF2B5EF4-FFF2-40B4-BE49-F238E27FC236}">
              <a16:creationId xmlns:a16="http://schemas.microsoft.com/office/drawing/2014/main" id="{1604CA41-A0E0-4A25-BE54-A263D13303A2}"/>
            </a:ext>
          </a:extLst>
        </xdr:cNvPr>
        <xdr:cNvSpPr>
          <a:spLocks noChangeArrowheads="1"/>
        </xdr:cNvSpPr>
      </xdr:nvSpPr>
      <xdr:spPr bwMode="auto">
        <a:xfrm>
          <a:off x="9064811" y="7257077"/>
          <a:ext cx="2841807" cy="663228"/>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400"/>
            <a:t>P3</a:t>
          </a:r>
          <a:r>
            <a:rPr lang="en-US" sz="1400" baseline="0"/>
            <a:t> Drive Demand Via Customer Relation Management (30%)</a:t>
          </a:r>
          <a:endParaRPr lang="en-US" sz="1400"/>
        </a:p>
      </xdr:txBody>
    </xdr:sp>
    <xdr:clientData/>
  </xdr:twoCellAnchor>
  <xdr:twoCellAnchor>
    <xdr:from>
      <xdr:col>13</xdr:col>
      <xdr:colOff>616312</xdr:colOff>
      <xdr:row>38</xdr:row>
      <xdr:rowOff>96315</xdr:rowOff>
    </xdr:from>
    <xdr:to>
      <xdr:col>18</xdr:col>
      <xdr:colOff>395941</xdr:colOff>
      <xdr:row>43</xdr:row>
      <xdr:rowOff>9072</xdr:rowOff>
    </xdr:to>
    <xdr:sp macro="" textlink="">
      <xdr:nvSpPr>
        <xdr:cNvPr id="40" name="Oval 11">
          <a:extLst>
            <a:ext uri="{FF2B5EF4-FFF2-40B4-BE49-F238E27FC236}">
              <a16:creationId xmlns:a16="http://schemas.microsoft.com/office/drawing/2014/main" id="{6F447A74-4135-4E32-9671-1AF329BF9AFD}"/>
            </a:ext>
          </a:extLst>
        </xdr:cNvPr>
        <xdr:cNvSpPr>
          <a:spLocks noChangeArrowheads="1"/>
        </xdr:cNvSpPr>
      </xdr:nvSpPr>
      <xdr:spPr bwMode="auto">
        <a:xfrm>
          <a:off x="9043669" y="7416958"/>
          <a:ext cx="2999986" cy="819900"/>
        </a:xfrm>
        <a:prstGeom prst="roundRect">
          <a:avLst>
            <a:gd name="adj" fmla="val 16667"/>
          </a:avLst>
        </a:prstGeom>
        <a:noFill/>
        <a:ln w="9525">
          <a:no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14300" indent="-114300" eaLnBrk="0" hangingPunct="0">
            <a:buFont typeface="Arial" panose="020B0604020202020204" pitchFamily="34" charset="0"/>
            <a:buChar char="•"/>
          </a:pPr>
          <a:r>
            <a:rPr lang="en-US" sz="1000" baseline="0">
              <a:latin typeface="+mn-lt"/>
            </a:rPr>
            <a:t>Rasio ketepatan delivery (70%)</a:t>
          </a:r>
        </a:p>
        <a:p>
          <a:pPr marL="114300" indent="-114300" eaLnBrk="0" hangingPunct="0">
            <a:buFont typeface="Arial" panose="020B0604020202020204" pitchFamily="34" charset="0"/>
            <a:buChar char="•"/>
          </a:pPr>
          <a:r>
            <a:rPr lang="en-US" sz="1000" baseline="0">
              <a:latin typeface="+mn-lt"/>
            </a:rPr>
            <a:t>Management system score (30%)</a:t>
          </a:r>
          <a:endParaRPr lang="en-US" sz="1000" baseline="0">
            <a:solidFill>
              <a:srgbClr val="FF0000"/>
            </a:solidFill>
            <a:latin typeface="+mn-lt"/>
          </a:endParaRPr>
        </a:p>
      </xdr:txBody>
    </xdr:sp>
    <xdr:clientData/>
  </xdr:twoCellAnchor>
  <xdr:twoCellAnchor>
    <xdr:from>
      <xdr:col>5</xdr:col>
      <xdr:colOff>217714</xdr:colOff>
      <xdr:row>26</xdr:row>
      <xdr:rowOff>20919</xdr:rowOff>
    </xdr:from>
    <xdr:to>
      <xdr:col>16</xdr:col>
      <xdr:colOff>58764</xdr:colOff>
      <xdr:row>36</xdr:row>
      <xdr:rowOff>63500</xdr:rowOff>
    </xdr:to>
    <xdr:cxnSp macro="">
      <xdr:nvCxnSpPr>
        <xdr:cNvPr id="41" name="Curved Connector 22">
          <a:extLst>
            <a:ext uri="{FF2B5EF4-FFF2-40B4-BE49-F238E27FC236}">
              <a16:creationId xmlns:a16="http://schemas.microsoft.com/office/drawing/2014/main" id="{E0840F7D-D83D-4990-936E-0919195AA48F}"/>
            </a:ext>
          </a:extLst>
        </xdr:cNvPr>
        <xdr:cNvCxnSpPr>
          <a:endCxn id="35" idx="2"/>
        </xdr:cNvCxnSpPr>
      </xdr:nvCxnSpPr>
      <xdr:spPr>
        <a:xfrm flipV="1">
          <a:off x="3487964" y="5043769"/>
          <a:ext cx="6895900" cy="2290481"/>
        </a:xfrm>
        <a:prstGeom prst="curvedConnector2">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163288</xdr:colOff>
      <xdr:row>26</xdr:row>
      <xdr:rowOff>9074</xdr:rowOff>
    </xdr:from>
    <xdr:to>
      <xdr:col>7</xdr:col>
      <xdr:colOff>9072</xdr:colOff>
      <xdr:row>36</xdr:row>
      <xdr:rowOff>63501</xdr:rowOff>
    </xdr:to>
    <xdr:cxnSp macro="">
      <xdr:nvCxnSpPr>
        <xdr:cNvPr id="42" name="Curved Connector 22">
          <a:extLst>
            <a:ext uri="{FF2B5EF4-FFF2-40B4-BE49-F238E27FC236}">
              <a16:creationId xmlns:a16="http://schemas.microsoft.com/office/drawing/2014/main" id="{AB975A5C-BD23-418F-B662-3D07332608E7}"/>
            </a:ext>
          </a:extLst>
        </xdr:cNvPr>
        <xdr:cNvCxnSpPr/>
      </xdr:nvCxnSpPr>
      <xdr:spPr>
        <a:xfrm rot="5400000" flipH="1" flipV="1">
          <a:off x="2846616" y="5618846"/>
          <a:ext cx="2302327" cy="1128484"/>
        </a:xfrm>
        <a:prstGeom prst="curvedConnector3">
          <a:avLst>
            <a:gd name="adj1" fmla="val 50000"/>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331370</xdr:colOff>
      <xdr:row>35</xdr:row>
      <xdr:rowOff>143993</xdr:rowOff>
    </xdr:from>
    <xdr:to>
      <xdr:col>8</xdr:col>
      <xdr:colOff>119528</xdr:colOff>
      <xdr:row>39</xdr:row>
      <xdr:rowOff>70621</xdr:rowOff>
    </xdr:to>
    <xdr:sp macro="" textlink="">
      <xdr:nvSpPr>
        <xdr:cNvPr id="43" name="Oval 13">
          <a:extLst>
            <a:ext uri="{FF2B5EF4-FFF2-40B4-BE49-F238E27FC236}">
              <a16:creationId xmlns:a16="http://schemas.microsoft.com/office/drawing/2014/main" id="{5C24B06C-F315-4668-9684-3DC3357A021D}"/>
            </a:ext>
          </a:extLst>
        </xdr:cNvPr>
        <xdr:cNvSpPr>
          <a:spLocks noChangeArrowheads="1"/>
        </xdr:cNvSpPr>
      </xdr:nvSpPr>
      <xdr:spPr bwMode="auto">
        <a:xfrm>
          <a:off x="2318920" y="7230593"/>
          <a:ext cx="2994908" cy="663228"/>
        </a:xfrm>
        <a:prstGeom prst="roundRect">
          <a:avLst>
            <a:gd name="adj" fmla="val 16667"/>
          </a:avLst>
        </a:prstGeom>
        <a:solidFill>
          <a:schemeClr val="bg1"/>
        </a:solidFill>
        <a:ln w="9525">
          <a:solidFill>
            <a:schemeClr val="tx1"/>
          </a:solidFill>
          <a:round/>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eaLnBrk="0" hangingPunct="0"/>
          <a:r>
            <a:rPr lang="en-US" sz="1400"/>
            <a:t>P1</a:t>
          </a:r>
          <a:r>
            <a:rPr lang="en-US" sz="1400" baseline="0"/>
            <a:t> Operational Excellence (60%)</a:t>
          </a:r>
          <a:endParaRPr lang="en-US" sz="1400"/>
        </a:p>
      </xdr:txBody>
    </xdr:sp>
    <xdr:clientData/>
  </xdr:twoCellAnchor>
  <xdr:twoCellAnchor>
    <xdr:from>
      <xdr:col>16</xdr:col>
      <xdr:colOff>36286</xdr:colOff>
      <xdr:row>16</xdr:row>
      <xdr:rowOff>27214</xdr:rowOff>
    </xdr:from>
    <xdr:to>
      <xdr:col>16</xdr:col>
      <xdr:colOff>36287</xdr:colOff>
      <xdr:row>22</xdr:row>
      <xdr:rowOff>163286</xdr:rowOff>
    </xdr:to>
    <xdr:cxnSp macro="">
      <xdr:nvCxnSpPr>
        <xdr:cNvPr id="44" name="Straight Arrow Connector 43">
          <a:extLst>
            <a:ext uri="{FF2B5EF4-FFF2-40B4-BE49-F238E27FC236}">
              <a16:creationId xmlns:a16="http://schemas.microsoft.com/office/drawing/2014/main" id="{98862575-3D90-46E7-A813-3F64E91EAABD}"/>
            </a:ext>
          </a:extLst>
        </xdr:cNvPr>
        <xdr:cNvCxnSpPr/>
      </xdr:nvCxnSpPr>
      <xdr:spPr>
        <a:xfrm flipV="1">
          <a:off x="10361386" y="3208564"/>
          <a:ext cx="1" cy="1240972"/>
        </a:xfrm>
        <a:prstGeom prst="straightConnector1">
          <a:avLst/>
        </a:prstGeom>
        <a:ln w="38100">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208643</xdr:colOff>
      <xdr:row>16</xdr:row>
      <xdr:rowOff>81645</xdr:rowOff>
    </xdr:from>
    <xdr:to>
      <xdr:col>8</xdr:col>
      <xdr:colOff>54428</xdr:colOff>
      <xdr:row>23</xdr:row>
      <xdr:rowOff>81643</xdr:rowOff>
    </xdr:to>
    <xdr:cxnSp macro="">
      <xdr:nvCxnSpPr>
        <xdr:cNvPr id="45" name="Curved Connector 22">
          <a:extLst>
            <a:ext uri="{FF2B5EF4-FFF2-40B4-BE49-F238E27FC236}">
              <a16:creationId xmlns:a16="http://schemas.microsoft.com/office/drawing/2014/main" id="{989A36CF-9837-4625-B007-A6BD67F28585}"/>
            </a:ext>
          </a:extLst>
        </xdr:cNvPr>
        <xdr:cNvCxnSpPr/>
      </xdr:nvCxnSpPr>
      <xdr:spPr>
        <a:xfrm rot="5400000" flipH="1" flipV="1">
          <a:off x="4039962" y="3343276"/>
          <a:ext cx="1289048" cy="1128485"/>
        </a:xfrm>
        <a:prstGeom prst="curvedConnector3">
          <a:avLst>
            <a:gd name="adj1" fmla="val 50000"/>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154216</xdr:colOff>
      <xdr:row>16</xdr:row>
      <xdr:rowOff>99785</xdr:rowOff>
    </xdr:from>
    <xdr:to>
      <xdr:col>10</xdr:col>
      <xdr:colOff>562430</xdr:colOff>
      <xdr:row>23</xdr:row>
      <xdr:rowOff>90714</xdr:rowOff>
    </xdr:to>
    <xdr:cxnSp macro="">
      <xdr:nvCxnSpPr>
        <xdr:cNvPr id="46" name="Curved Connector 25">
          <a:extLst>
            <a:ext uri="{FF2B5EF4-FFF2-40B4-BE49-F238E27FC236}">
              <a16:creationId xmlns:a16="http://schemas.microsoft.com/office/drawing/2014/main" id="{D983FC39-B23C-42D6-9B07-E7AFA119BBCD}"/>
            </a:ext>
          </a:extLst>
        </xdr:cNvPr>
        <xdr:cNvCxnSpPr/>
      </xdr:nvCxnSpPr>
      <xdr:spPr>
        <a:xfrm rot="16200000" flipV="1">
          <a:off x="5874658" y="3396343"/>
          <a:ext cx="1279979" cy="1049564"/>
        </a:xfrm>
        <a:prstGeom prst="curvedConnector3">
          <a:avLst>
            <a:gd name="adj1" fmla="val 50000"/>
          </a:avLst>
        </a:prstGeom>
        <a:ln w="38100">
          <a:solidFill>
            <a:schemeClr val="tx1"/>
          </a:solidFill>
          <a:tailEnd type="stealt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441856</xdr:colOff>
      <xdr:row>23</xdr:row>
      <xdr:rowOff>14061</xdr:rowOff>
    </xdr:from>
    <xdr:to>
      <xdr:col>13</xdr:col>
      <xdr:colOff>224119</xdr:colOff>
      <xdr:row>26</xdr:row>
      <xdr:rowOff>25400</xdr:rowOff>
    </xdr:to>
    <xdr:sp macro="" textlink="">
      <xdr:nvSpPr>
        <xdr:cNvPr id="47" name="Rectangle 33848">
          <a:extLst>
            <a:ext uri="{FF2B5EF4-FFF2-40B4-BE49-F238E27FC236}">
              <a16:creationId xmlns:a16="http://schemas.microsoft.com/office/drawing/2014/main" id="{AFC377AE-3D2F-485D-9D95-F9A22F760EF4}"/>
            </a:ext>
          </a:extLst>
        </xdr:cNvPr>
        <xdr:cNvSpPr>
          <a:spLocks noChangeArrowheads="1"/>
        </xdr:cNvSpPr>
      </xdr:nvSpPr>
      <xdr:spPr bwMode="auto">
        <a:xfrm>
          <a:off x="5636156" y="4484461"/>
          <a:ext cx="2989013" cy="563789"/>
        </a:xfrm>
        <a:prstGeom prst="flowChartAlternateProcess">
          <a:avLst/>
        </a:prstGeom>
        <a:solidFill>
          <a:sysClr val="window" lastClr="FFFFFF"/>
        </a:solidFill>
        <a:ln w="9525" algn="ctr">
          <a:solidFill>
            <a:schemeClr val="tx1"/>
          </a:solidFill>
          <a:miter lim="800000"/>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fontAlgn="base">
            <a:spcBef>
              <a:spcPct val="0"/>
            </a:spcBef>
            <a:spcAft>
              <a:spcPct val="0"/>
            </a:spcAft>
          </a:pPr>
          <a:r>
            <a:rPr lang="en-US" sz="1400">
              <a:solidFill>
                <a:srgbClr val="000000"/>
              </a:solidFill>
              <a:latin typeface="Arial Narrow" pitchFamily="34" charset="0"/>
              <a:ea typeface="MS PGothic"/>
              <a:cs typeface="MS PGothic"/>
            </a:rPr>
            <a:t>C2 Expand</a:t>
          </a:r>
          <a:r>
            <a:rPr lang="en-US" sz="1400" baseline="0">
              <a:solidFill>
                <a:srgbClr val="000000"/>
              </a:solidFill>
              <a:latin typeface="Arial Narrow" pitchFamily="34" charset="0"/>
              <a:ea typeface="MS PGothic"/>
              <a:cs typeface="MS PGothic"/>
            </a:rPr>
            <a:t> Market Share</a:t>
          </a:r>
          <a:r>
            <a:rPr lang="en-US" sz="1400">
              <a:solidFill>
                <a:srgbClr val="000000"/>
              </a:solidFill>
              <a:latin typeface="Arial Narrow" pitchFamily="34" charset="0"/>
              <a:ea typeface="MS PGothic"/>
              <a:cs typeface="MS PGothic"/>
            </a:rPr>
            <a:t> (30%)</a:t>
          </a:r>
        </a:p>
      </xdr:txBody>
    </xdr:sp>
    <xdr:clientData/>
  </xdr:twoCellAnchor>
  <xdr:twoCellAnchor>
    <xdr:from>
      <xdr:col>3</xdr:col>
      <xdr:colOff>334279</xdr:colOff>
      <xdr:row>23</xdr:row>
      <xdr:rowOff>11073</xdr:rowOff>
    </xdr:from>
    <xdr:to>
      <xdr:col>8</xdr:col>
      <xdr:colOff>134471</xdr:colOff>
      <xdr:row>26</xdr:row>
      <xdr:rowOff>22412</xdr:rowOff>
    </xdr:to>
    <xdr:sp macro="" textlink="">
      <xdr:nvSpPr>
        <xdr:cNvPr id="48" name="Rectangle 33848">
          <a:extLst>
            <a:ext uri="{FF2B5EF4-FFF2-40B4-BE49-F238E27FC236}">
              <a16:creationId xmlns:a16="http://schemas.microsoft.com/office/drawing/2014/main" id="{2D7F187C-E4C5-462E-98CE-2247810E62AE}"/>
            </a:ext>
          </a:extLst>
        </xdr:cNvPr>
        <xdr:cNvSpPr>
          <a:spLocks noChangeArrowheads="1"/>
        </xdr:cNvSpPr>
      </xdr:nvSpPr>
      <xdr:spPr bwMode="auto">
        <a:xfrm>
          <a:off x="2321829" y="4481473"/>
          <a:ext cx="3006942" cy="563789"/>
        </a:xfrm>
        <a:prstGeom prst="flowChartAlternateProcess">
          <a:avLst/>
        </a:prstGeom>
        <a:solidFill>
          <a:sysClr val="window" lastClr="FFFFFF"/>
        </a:solidFill>
        <a:ln w="9525" algn="ctr">
          <a:solidFill>
            <a:schemeClr val="tx1"/>
          </a:solidFill>
          <a:miter lim="800000"/>
          <a:headEnd/>
          <a:tailEnd/>
        </a:ln>
      </xdr:spPr>
      <xdr:txBody>
        <a:bodyPr wrap="square" anchor="ct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fontAlgn="base">
            <a:spcBef>
              <a:spcPct val="0"/>
            </a:spcBef>
            <a:spcAft>
              <a:spcPct val="0"/>
            </a:spcAft>
          </a:pPr>
          <a:r>
            <a:rPr lang="en-US" sz="1400">
              <a:solidFill>
                <a:srgbClr val="000000"/>
              </a:solidFill>
              <a:latin typeface="Arial Narrow" pitchFamily="34" charset="0"/>
              <a:ea typeface="MS PGothic"/>
              <a:cs typeface="MS PGothic"/>
            </a:rPr>
            <a:t>C1 Customer Experience (40%)</a:t>
          </a:r>
        </a:p>
      </xdr:txBody>
    </xdr:sp>
    <xdr:clientData/>
  </xdr:twoCellAnchor>
  <xdr:twoCellAnchor>
    <xdr:from>
      <xdr:col>3</xdr:col>
      <xdr:colOff>82179</xdr:colOff>
      <xdr:row>45</xdr:row>
      <xdr:rowOff>119528</xdr:rowOff>
    </xdr:from>
    <xdr:to>
      <xdr:col>18</xdr:col>
      <xdr:colOff>209176</xdr:colOff>
      <xdr:row>45</xdr:row>
      <xdr:rowOff>119529</xdr:rowOff>
    </xdr:to>
    <xdr:cxnSp macro="">
      <xdr:nvCxnSpPr>
        <xdr:cNvPr id="49" name="Straight Connector 48">
          <a:extLst>
            <a:ext uri="{FF2B5EF4-FFF2-40B4-BE49-F238E27FC236}">
              <a16:creationId xmlns:a16="http://schemas.microsoft.com/office/drawing/2014/main" id="{C580E25F-8D67-4519-9CB8-3E7B700AC613}"/>
            </a:ext>
          </a:extLst>
        </xdr:cNvPr>
        <xdr:cNvCxnSpPr/>
      </xdr:nvCxnSpPr>
      <xdr:spPr>
        <a:xfrm>
          <a:off x="2069729" y="9047628"/>
          <a:ext cx="9747247" cy="1"/>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434777</xdr:colOff>
      <xdr:row>45</xdr:row>
      <xdr:rowOff>136072</xdr:rowOff>
    </xdr:from>
    <xdr:to>
      <xdr:col>16</xdr:col>
      <xdr:colOff>435429</xdr:colOff>
      <xdr:row>51</xdr:row>
      <xdr:rowOff>9035</xdr:rowOff>
    </xdr:to>
    <xdr:cxnSp macro="">
      <xdr:nvCxnSpPr>
        <xdr:cNvPr id="50" name="Straight Arrow Connector 49">
          <a:extLst>
            <a:ext uri="{FF2B5EF4-FFF2-40B4-BE49-F238E27FC236}">
              <a16:creationId xmlns:a16="http://schemas.microsoft.com/office/drawing/2014/main" id="{28041679-F721-41BF-9EFF-D94EBBAD659F}"/>
            </a:ext>
          </a:extLst>
        </xdr:cNvPr>
        <xdr:cNvCxnSpPr/>
      </xdr:nvCxnSpPr>
      <xdr:spPr>
        <a:xfrm flipV="1">
          <a:off x="10759877" y="9064172"/>
          <a:ext cx="652" cy="977863"/>
        </a:xfrm>
        <a:prstGeom prst="straightConnector1">
          <a:avLst/>
        </a:prstGeom>
        <a:ln w="38100">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403934</xdr:colOff>
      <xdr:row>45</xdr:row>
      <xdr:rowOff>159658</xdr:rowOff>
    </xdr:from>
    <xdr:to>
      <xdr:col>4</xdr:col>
      <xdr:colOff>404586</xdr:colOff>
      <xdr:row>51</xdr:row>
      <xdr:rowOff>32621</xdr:rowOff>
    </xdr:to>
    <xdr:cxnSp macro="">
      <xdr:nvCxnSpPr>
        <xdr:cNvPr id="51" name="Straight Arrow Connector 50">
          <a:extLst>
            <a:ext uri="{FF2B5EF4-FFF2-40B4-BE49-F238E27FC236}">
              <a16:creationId xmlns:a16="http://schemas.microsoft.com/office/drawing/2014/main" id="{F3EF5A73-0851-4B47-9E78-F1D1E0036DBB}"/>
            </a:ext>
          </a:extLst>
        </xdr:cNvPr>
        <xdr:cNvCxnSpPr/>
      </xdr:nvCxnSpPr>
      <xdr:spPr>
        <a:xfrm flipV="1">
          <a:off x="3032834" y="9087758"/>
          <a:ext cx="652" cy="977863"/>
        </a:xfrm>
        <a:prstGeom prst="straightConnector1">
          <a:avLst/>
        </a:prstGeom>
        <a:ln w="38100">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320476</xdr:colOff>
      <xdr:row>45</xdr:row>
      <xdr:rowOff>148772</xdr:rowOff>
    </xdr:from>
    <xdr:to>
      <xdr:col>8</xdr:col>
      <xdr:colOff>321128</xdr:colOff>
      <xdr:row>51</xdr:row>
      <xdr:rowOff>21735</xdr:rowOff>
    </xdr:to>
    <xdr:cxnSp macro="">
      <xdr:nvCxnSpPr>
        <xdr:cNvPr id="52" name="Straight Arrow Connector 51">
          <a:extLst>
            <a:ext uri="{FF2B5EF4-FFF2-40B4-BE49-F238E27FC236}">
              <a16:creationId xmlns:a16="http://schemas.microsoft.com/office/drawing/2014/main" id="{A3F74E72-AAE2-41A4-93FE-B68AA2DD1CC6}"/>
            </a:ext>
          </a:extLst>
        </xdr:cNvPr>
        <xdr:cNvCxnSpPr/>
      </xdr:nvCxnSpPr>
      <xdr:spPr>
        <a:xfrm flipV="1">
          <a:off x="5514776" y="9076872"/>
          <a:ext cx="652" cy="977863"/>
        </a:xfrm>
        <a:prstGeom prst="straightConnector1">
          <a:avLst/>
        </a:prstGeom>
        <a:ln w="38100">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12</xdr:col>
      <xdr:colOff>382162</xdr:colOff>
      <xdr:row>46</xdr:row>
      <xdr:rowOff>1814</xdr:rowOff>
    </xdr:from>
    <xdr:to>
      <xdr:col>12</xdr:col>
      <xdr:colOff>382814</xdr:colOff>
      <xdr:row>51</xdr:row>
      <xdr:rowOff>56206</xdr:rowOff>
    </xdr:to>
    <xdr:cxnSp macro="">
      <xdr:nvCxnSpPr>
        <xdr:cNvPr id="53" name="Straight Arrow Connector 52">
          <a:extLst>
            <a:ext uri="{FF2B5EF4-FFF2-40B4-BE49-F238E27FC236}">
              <a16:creationId xmlns:a16="http://schemas.microsoft.com/office/drawing/2014/main" id="{94A6D2F5-F0DE-4DD0-9467-E7B68FC5A3EF}"/>
            </a:ext>
          </a:extLst>
        </xdr:cNvPr>
        <xdr:cNvCxnSpPr/>
      </xdr:nvCxnSpPr>
      <xdr:spPr>
        <a:xfrm flipV="1">
          <a:off x="8141862" y="9114064"/>
          <a:ext cx="652" cy="975142"/>
        </a:xfrm>
        <a:prstGeom prst="straightConnector1">
          <a:avLst/>
        </a:prstGeom>
        <a:ln w="38100">
          <a:tailEnd type="triangle"/>
        </a:ln>
      </xdr:spPr>
      <xdr:style>
        <a:lnRef idx="3">
          <a:schemeClr val="dk1"/>
        </a:lnRef>
        <a:fillRef idx="0">
          <a:schemeClr val="dk1"/>
        </a:fillRef>
        <a:effectRef idx="2">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63500</xdr:colOff>
      <xdr:row>0</xdr:row>
      <xdr:rowOff>0</xdr:rowOff>
    </xdr:from>
    <xdr:to>
      <xdr:col>1</xdr:col>
      <xdr:colOff>1030834</xdr:colOff>
      <xdr:row>1</xdr:row>
      <xdr:rowOff>134591</xdr:rowOff>
    </xdr:to>
    <xdr:pic>
      <xdr:nvPicPr>
        <xdr:cNvPr id="2" name="Picture 1">
          <a:extLst>
            <a:ext uri="{FF2B5EF4-FFF2-40B4-BE49-F238E27FC236}">
              <a16:creationId xmlns:a16="http://schemas.microsoft.com/office/drawing/2014/main" id="{7D8DC95C-A138-4D50-A9AD-A29367A2B3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2100" y="0"/>
          <a:ext cx="967334" cy="388591"/>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317499</xdr:colOff>
      <xdr:row>0</xdr:row>
      <xdr:rowOff>54429</xdr:rowOff>
    </xdr:from>
    <xdr:to>
      <xdr:col>2</xdr:col>
      <xdr:colOff>985870</xdr:colOff>
      <xdr:row>3</xdr:row>
      <xdr:rowOff>27214</xdr:rowOff>
    </xdr:to>
    <xdr:pic>
      <xdr:nvPicPr>
        <xdr:cNvPr id="3" name="Picture 2">
          <a:extLst>
            <a:ext uri="{FF2B5EF4-FFF2-40B4-BE49-F238E27FC236}">
              <a16:creationId xmlns:a16="http://schemas.microsoft.com/office/drawing/2014/main" id="{70957071-FA85-44D9-A04D-09A256FC2A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4285" y="54429"/>
          <a:ext cx="1738799" cy="698499"/>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UBLIC/031%20Project/028.%20TBR%20Conversion%20Cost%20Improvement%20Project/Project%20Data/Reduce%20Complexity/MOM%20Meeting%20Reduce%20Complexit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20MN%20Files/20.%20Budget%202017/000.%20Versi%201%20-%2007.10.2016/GB17-COMPILE-3-SUM%20MN%2005.10.201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02.Routine/0.Standard%20report/Standard%20Reports(to%20be%20discuss)%20V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W:\Office\PRALON\Convert%20Data%20Sales%20v2%20(2017022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fscmg\CMS\Office\PRALON\Convert%20Data%20Sales%20v2%20(20170227).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live/PUBLIC/2_Division%20Strategic%20Map/Marketing%20&amp;%20Sales%20Retail/rev_%20Strategic%20Map%20Template_v2_Marketing_31102016.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live/PUBLIC/2_Division%20Strategic%20Map/Plant%20C/Document%20Plant%20C_v5.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HRGA%20Manager/Downloads/Strategic%20Map%20Deployment%20PT%20Pralon%20(Director+div)%20-%20REV%20(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HRGA%20Manager/Downloads/Strategic%20Map%20Deployment%20PT%20Pralon%20(Director+div)%20-%20REV%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eting ke 1"/>
      <sheetName val="Meeting Ke dua"/>
    </sheetNames>
    <sheetDataSet>
      <sheetData sheetId="0">
        <row r="3">
          <cell r="O3">
            <v>1</v>
          </cell>
        </row>
      </sheetData>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tailed ALL 05.10.16"/>
      <sheetName val="Detailed Bef Depr 30.09.16"/>
      <sheetName val="Depre 2017 05.10.16"/>
      <sheetName val="Template New Capex 17"/>
      <sheetName val="CC New"/>
      <sheetName val="Reference 1"/>
      <sheetName val="Reference 2"/>
      <sheetName val="GROUP B"/>
    </sheetNames>
    <sheetDataSet>
      <sheetData sheetId="0"/>
      <sheetData sheetId="1" refreshError="1"/>
      <sheetData sheetId="2">
        <row r="7">
          <cell r="B7" t="str">
            <v>Logistik</v>
          </cell>
        </row>
      </sheetData>
      <sheetData sheetId="3"/>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司段"/>
      <sheetName val="format"/>
      <sheetName val="INDEX"/>
      <sheetName val="1A"/>
      <sheetName val="1A.1"/>
      <sheetName val="1A.2"/>
      <sheetName val="1A.3"/>
      <sheetName val="1A.4"/>
      <sheetName val="1A.5"/>
      <sheetName val="1A.6"/>
      <sheetName val="1A.7"/>
      <sheetName val="1A.8"/>
      <sheetName val="1A.9"/>
      <sheetName val="1A.10"/>
      <sheetName val="1A.11"/>
      <sheetName val="1A.12"/>
      <sheetName val="1A.13"/>
      <sheetName val="1A.14"/>
      <sheetName val="1A.15"/>
      <sheetName val="1A.16"/>
      <sheetName val="1A.17"/>
      <sheetName val="1A.18"/>
      <sheetName val="1A.19"/>
      <sheetName val="1A.20"/>
      <sheetName val="1A.21"/>
      <sheetName val="1A.22"/>
      <sheetName val="1A.23"/>
      <sheetName val="1A.24"/>
      <sheetName val="1A.25"/>
      <sheetName val="1A.26"/>
      <sheetName val="1A.27"/>
      <sheetName val="1A.28"/>
      <sheetName val="1A.29"/>
      <sheetName val="1B"/>
      <sheetName val="1B.1"/>
      <sheetName val="1B.2"/>
      <sheetName val="1B.3"/>
      <sheetName val="1C.1"/>
      <sheetName val="1C.2"/>
      <sheetName val="2A"/>
      <sheetName val="2A.1"/>
      <sheetName val="2B"/>
      <sheetName val="2B.1"/>
      <sheetName val="2B.2"/>
      <sheetName val="2B.3"/>
      <sheetName val="2B.4"/>
      <sheetName val="2B.5"/>
      <sheetName val="2B.6"/>
      <sheetName val="2B.7"/>
      <sheetName val="2B.8"/>
      <sheetName val="2B.9"/>
      <sheetName val="2B.10"/>
      <sheetName val="2B.11"/>
      <sheetName val="2B.12"/>
      <sheetName val="2B.13"/>
      <sheetName val="2B.14"/>
      <sheetName val="2B.15"/>
      <sheetName val="2B.16"/>
      <sheetName val="2B.17"/>
      <sheetName val="2B.18"/>
      <sheetName val="2B.19"/>
      <sheetName val="2B.20"/>
      <sheetName val="3"/>
      <sheetName val="4"/>
      <sheetName val="4.1"/>
      <sheetName val="4.2"/>
      <sheetName val="4.3"/>
      <sheetName val="5"/>
      <sheetName val="5.1"/>
      <sheetName val="5.2"/>
      <sheetName val="5.3"/>
      <sheetName val="5.4"/>
      <sheetName val="6"/>
      <sheetName val="7"/>
      <sheetName val="8.1"/>
      <sheetName val="8.2"/>
      <sheetName val="8.3"/>
      <sheetName val="8.4"/>
      <sheetName val="8.5"/>
      <sheetName val="8.6"/>
      <sheetName val="8.7"/>
      <sheetName val="8.8"/>
      <sheetName val="8.9"/>
      <sheetName val="9.1"/>
      <sheetName val="9.2"/>
      <sheetName val="9.3"/>
      <sheetName val="9.4"/>
      <sheetName val="9.5"/>
      <sheetName val="9.6"/>
      <sheetName val="9.7"/>
      <sheetName val="9.8"/>
      <sheetName val="9.9"/>
      <sheetName val="9.10"/>
      <sheetName val="9.11"/>
      <sheetName val="10.1"/>
      <sheetName val="10.2"/>
      <sheetName val="10.3"/>
      <sheetName val="10.4"/>
      <sheetName val="10.5"/>
      <sheetName val="10.6"/>
      <sheetName val="10.7"/>
      <sheetName val="10.8"/>
      <sheetName val="11.1"/>
      <sheetName val="11.2"/>
      <sheetName val="11.3"/>
      <sheetName val="11.4"/>
      <sheetName val="11.5"/>
      <sheetName val="11.6"/>
      <sheetName val="12"/>
      <sheetName val="12.1"/>
      <sheetName val="12.2"/>
      <sheetName val="12.3"/>
      <sheetName val="12.4"/>
      <sheetName val="13.1"/>
      <sheetName val="13.2"/>
      <sheetName val="13.3"/>
      <sheetName val="13.4"/>
      <sheetName val="14.1"/>
      <sheetName val="14.2"/>
      <sheetName val="14.3"/>
      <sheetName val="15.1"/>
      <sheetName val="15.2"/>
      <sheetName val="15.3"/>
      <sheetName val="15.4"/>
      <sheetName val="15.5"/>
      <sheetName val="15.6"/>
      <sheetName val="15.7"/>
      <sheetName val="15.8"/>
      <sheetName val="15.9"/>
      <sheetName val="15.10"/>
      <sheetName val="15.11"/>
      <sheetName val="16.1"/>
      <sheetName val="16.2"/>
      <sheetName val="16.3"/>
      <sheetName val="16.4"/>
      <sheetName val="16.5"/>
      <sheetName val="16.6"/>
      <sheetName val="16.7"/>
      <sheetName val="16.8"/>
      <sheetName val="16.9"/>
      <sheetName val="16.10"/>
      <sheetName val="16.11"/>
      <sheetName val="16.12"/>
      <sheetName val="16.13"/>
      <sheetName val="16.14"/>
      <sheetName val="16.15"/>
      <sheetName val="16.16"/>
      <sheetName val="16.17"/>
      <sheetName val="16.18"/>
      <sheetName val="16.19"/>
      <sheetName val="16.20"/>
      <sheetName val="16.21"/>
      <sheetName val="16.22"/>
      <sheetName val="17.1"/>
      <sheetName val="17.2"/>
      <sheetName val="17.3"/>
      <sheetName val="17.4"/>
      <sheetName val="15年投资申请"/>
      <sheetName val="Database"/>
      <sheetName val="Instruction"/>
      <sheetName val="Sheet2"/>
      <sheetName val="Sales branch breakdown"/>
    </sheetNames>
    <sheetDataSet>
      <sheetData sheetId="0">
        <row r="15">
          <cell r="B15" t="str">
            <v>佳通轮胎</v>
          </cell>
          <cell r="C15" t="str">
            <v>GITI Tire Group</v>
          </cell>
        </row>
        <row r="16">
          <cell r="B16" t="str">
            <v>佳通轮胎(中国）投资有限公司</v>
          </cell>
          <cell r="C16" t="str">
            <v xml:space="preserve">GITI Tire (China) Investment Company Ltd. </v>
          </cell>
        </row>
        <row r="17">
          <cell r="B17" t="str">
            <v>安徽佳通轮胎有限公司</v>
          </cell>
          <cell r="C17" t="str">
            <v>GITI Tire (Anhui) Co., Ltd.</v>
          </cell>
        </row>
        <row r="18">
          <cell r="B18" t="str">
            <v>安徽佳通上海办事处</v>
          </cell>
          <cell r="C18" t="str">
            <v>GITI Tire (Anhui) Co., Ltd.(Shanghai Office)</v>
          </cell>
        </row>
        <row r="19">
          <cell r="B19" t="str">
            <v>安徽佳通乘用子午线轮胎有限公司</v>
          </cell>
          <cell r="C19" t="str">
            <v>GITI  Radial Tire (Anhui) Co., Ltd.</v>
          </cell>
        </row>
        <row r="20">
          <cell r="B20" t="str">
            <v>福建佳通轮胎有限公司</v>
          </cell>
          <cell r="C20" t="str">
            <v>GITI Tire (Fujian) Co., Ltd.</v>
          </cell>
        </row>
        <row r="21">
          <cell r="B21" t="str">
            <v>银川佳通长城轮胎有限公司</v>
          </cell>
          <cell r="C21" t="str">
            <v>GITI Greatwall Tire (Yinchuan) Co., Ltd.</v>
          </cell>
        </row>
        <row r="22">
          <cell r="B22" t="str">
            <v>银川佳通轮胎有限公司</v>
          </cell>
          <cell r="C22" t="str">
            <v>GITI Tire (Yinchuan) Co., Ltd.</v>
          </cell>
        </row>
        <row r="23">
          <cell r="B23" t="str">
            <v>重庆佳通轮胎有限公司</v>
          </cell>
          <cell r="C23" t="str">
            <v>GITI Tire (Chongqing) Co., Ltd.</v>
          </cell>
        </row>
        <row r="24">
          <cell r="B24" t="str">
            <v>桦林佳通轮胎有限公司</v>
          </cell>
          <cell r="C24" t="str">
            <v>GITI Tire (Hualin) Co., Ltd.</v>
          </cell>
        </row>
        <row r="25">
          <cell r="B25" t="str">
            <v>桦林乘用子午胎有限公司</v>
          </cell>
          <cell r="C25" t="str">
            <v>GITI Radial Tire (Mudanjiang) Co., Ltd.</v>
          </cell>
        </row>
        <row r="26">
          <cell r="B26" t="str">
            <v>佳通轮胎股份有限公司</v>
          </cell>
          <cell r="C26" t="str">
            <v>GITI Tire Corporation</v>
          </cell>
        </row>
        <row r="27">
          <cell r="B27" t="str">
            <v>佳通轮胎股份有限公司上海分公司</v>
          </cell>
          <cell r="C27" t="str">
            <v>GITI Tire Corporation (Shanghai Branch)</v>
          </cell>
        </row>
        <row r="28">
          <cell r="B28" t="str">
            <v>桦林轮胎上海办事处</v>
          </cell>
          <cell r="C28" t="str">
            <v>GITI Tire (Hualin) Co., Ltd. (Shanghai Office)</v>
          </cell>
        </row>
        <row r="29">
          <cell r="B29" t="str">
            <v>安徽佳井橡塑制品有限公司</v>
          </cell>
          <cell r="C29" t="str">
            <v>Anhui Primwell Rubber &amp; Plastics Co., Ltd.</v>
          </cell>
        </row>
        <row r="30">
          <cell r="B30" t="str">
            <v>安徽佳元工业纤维有限公司</v>
          </cell>
          <cell r="C30" t="str">
            <v>Anhui Prime Cord Fabrics Co., Ltd.</v>
          </cell>
        </row>
        <row r="31">
          <cell r="B31" t="str">
            <v>湖北佳通钢帘线有限公司</v>
          </cell>
          <cell r="C31" t="str">
            <v>GITI Steel Cord (Hubei) Co., Ltd.</v>
          </cell>
        </row>
        <row r="32">
          <cell r="B32" t="str">
            <v>安徽佳通钢帘线有限公司</v>
          </cell>
          <cell r="C32" t="str">
            <v>GITI Steel Cord (Anhui) Co., Ltd</v>
          </cell>
        </row>
        <row r="33">
          <cell r="B33" t="str">
            <v>上海精和模具有限公司</v>
          </cell>
          <cell r="C33" t="str">
            <v>3S Engineering Shanghai Co., Ltd.</v>
          </cell>
        </row>
        <row r="34">
          <cell r="B34" t="str">
            <v>安徽佳通机械有限公司</v>
          </cell>
          <cell r="C34" t="str">
            <v>GITI Machinery(Anhui) Company Ltd.</v>
          </cell>
        </row>
        <row r="35">
          <cell r="B35" t="str">
            <v>合肥佳林景观工程有限公司</v>
          </cell>
          <cell r="C35" t="str">
            <v>Hefei Jia Lin Garden Project Co., Ltd.</v>
          </cell>
        </row>
        <row r="36">
          <cell r="B36" t="str">
            <v>安徽传佳房地产咨询有限公司</v>
          </cell>
          <cell r="C36" t="str">
            <v>Anhui Chuanjia Property Development Co., Ltd.</v>
          </cell>
        </row>
        <row r="37">
          <cell r="B37" t="str">
            <v>GITI TIRE USA PTE LTD</v>
          </cell>
          <cell r="C37" t="str">
            <v>GITI TIRE USA PTE LTD</v>
          </cell>
        </row>
        <row r="38">
          <cell r="B38" t="str">
            <v>GITI PROPERTY (USA) LIMITED</v>
          </cell>
          <cell r="C38" t="str">
            <v>GITI PROPERTY (USA) LIMITED</v>
          </cell>
        </row>
        <row r="39">
          <cell r="B39" t="str">
            <v>Giti Tire (Canada) Ltd</v>
          </cell>
          <cell r="C39" t="str">
            <v>Giti Tire (Canada) Ltd</v>
          </cell>
        </row>
        <row r="40">
          <cell r="B40" t="str">
            <v>GITI Tire Company Ltd</v>
          </cell>
          <cell r="C40" t="str">
            <v>GITI Tire Company Ltd</v>
          </cell>
        </row>
        <row r="41">
          <cell r="B41" t="str">
            <v>GITI Tire Global Trading Pte Ltd</v>
          </cell>
          <cell r="C41" t="str">
            <v>GITI Tire Global Trading Pte Ltd</v>
          </cell>
        </row>
        <row r="42">
          <cell r="B42" t="str">
            <v>GITI Tire Global Enterprise Pte Ltd</v>
          </cell>
          <cell r="C42" t="str">
            <v>GITI Tire Global Enterprise Pte Ltd</v>
          </cell>
        </row>
        <row r="43">
          <cell r="B43" t="str">
            <v>Denham Pte Ltd</v>
          </cell>
          <cell r="C43" t="str">
            <v>Denham Pte Ltd</v>
          </cell>
        </row>
        <row r="44">
          <cell r="B44" t="str">
            <v>Primwell-Inoac Pte Ltd</v>
          </cell>
          <cell r="C44" t="str">
            <v>Primwell-Inoac Pte Ltd</v>
          </cell>
        </row>
        <row r="45">
          <cell r="B45" t="str">
            <v>GITI Resources Pte Ltd</v>
          </cell>
          <cell r="C45" t="str">
            <v>GITI Resources Pte Ltd</v>
          </cell>
        </row>
        <row r="46">
          <cell r="B46" t="str">
            <v>Morning leaf Pte LTd</v>
          </cell>
          <cell r="C46" t="str">
            <v>Morningleaf Pte LTd</v>
          </cell>
        </row>
        <row r="47">
          <cell r="B47" t="str">
            <v>GITI TIRE (EUROPE) B.V.</v>
          </cell>
          <cell r="C47" t="str">
            <v>GITI TIRE (EUROPE) B.V.</v>
          </cell>
        </row>
        <row r="48">
          <cell r="B48" t="str">
            <v>GITI Tire(UK) Ltd</v>
          </cell>
          <cell r="C48" t="str">
            <v>GITI Tire(UK)Ltd</v>
          </cell>
        </row>
        <row r="49">
          <cell r="B49" t="str">
            <v>GITI Tire Deutschland GmbH</v>
          </cell>
          <cell r="C49" t="str">
            <v>GITI Tire Deutschland GmbH</v>
          </cell>
        </row>
        <row r="50">
          <cell r="B50" t="str">
            <v>投资上海分公司</v>
          </cell>
          <cell r="C50" t="str">
            <v>GITI Tire (China) Investment Company Ltd. (Shanghai Branch)</v>
          </cell>
        </row>
        <row r="51">
          <cell r="B51" t="str">
            <v>投资临沂分公司</v>
          </cell>
          <cell r="C51" t="str">
            <v>GITI Tire (China) Investment Company Ltd. (Linyi Branch)</v>
          </cell>
        </row>
        <row r="52">
          <cell r="B52" t="str">
            <v>投资云南分公司</v>
          </cell>
          <cell r="C52" t="str">
            <v>GITI Tire (China) Investment Company Ltd. (Yunnan Branch)</v>
          </cell>
        </row>
        <row r="53">
          <cell r="B53" t="str">
            <v>投资内蒙古分公司</v>
          </cell>
          <cell r="C53" t="str">
            <v>GITI Tire (China) Investment Company Ltd. (Inner Mongolia Branch)</v>
          </cell>
        </row>
        <row r="54">
          <cell r="B54" t="str">
            <v>投资北京分公司</v>
          </cell>
          <cell r="C54" t="str">
            <v>GITI Tire (China) Investment Company Ltd. (Beijing Branch)</v>
          </cell>
        </row>
        <row r="55">
          <cell r="B55" t="str">
            <v>投资南充分公司</v>
          </cell>
          <cell r="C55" t="str">
            <v>GITI Tire (China) Investment Company Ltd. (Nanchong Branch)</v>
          </cell>
        </row>
        <row r="56">
          <cell r="B56" t="str">
            <v>投资吉林分公司</v>
          </cell>
          <cell r="C56" t="str">
            <v>GITI Tire (China) Investment Company Ltd. (Jilin Branch)</v>
          </cell>
        </row>
        <row r="57">
          <cell r="B57" t="str">
            <v>投资唐山分公司</v>
          </cell>
          <cell r="C57" t="str">
            <v>GITI Tire (China) Investment Company Ltd. (Tangshan Branch)</v>
          </cell>
        </row>
        <row r="58">
          <cell r="B58" t="str">
            <v>投资四川分公司</v>
          </cell>
          <cell r="C58" t="str">
            <v>GITI Tire (China) Investment Company Ltd. (Sichuan Branch)</v>
          </cell>
        </row>
        <row r="59">
          <cell r="B59" t="str">
            <v>投资大理分公司</v>
          </cell>
          <cell r="C59" t="str">
            <v>GITI Tire (China) Investment Company Ltd. (Dali Branch)</v>
          </cell>
        </row>
        <row r="60">
          <cell r="B60" t="str">
            <v>投资大连分公司</v>
          </cell>
          <cell r="C60" t="str">
            <v>GITI Tire (China) Investment Company Ltd. (DaliAN Branch)</v>
          </cell>
        </row>
        <row r="61">
          <cell r="B61" t="str">
            <v>投资天津分公司</v>
          </cell>
          <cell r="C61" t="str">
            <v>GITI Tire (China) Investment Company Ltd. (Dalian Branch)</v>
          </cell>
        </row>
        <row r="62">
          <cell r="B62" t="str">
            <v>投资宁夏分公司</v>
          </cell>
          <cell r="C62" t="str">
            <v>GITI Tire (China) Investment Company Ltd. (Ninxia Branch)</v>
          </cell>
        </row>
        <row r="63">
          <cell r="B63" t="str">
            <v>投资安徽分公司</v>
          </cell>
          <cell r="C63" t="str">
            <v>GITI Tire (China) Investment Company Ltd. (Anhui Branch)</v>
          </cell>
        </row>
        <row r="64">
          <cell r="B64" t="str">
            <v>投资宜宾分公司</v>
          </cell>
          <cell r="C64" t="str">
            <v>GITI Tire (China) Investment Company Ltd. (Anhui Branch)</v>
          </cell>
        </row>
        <row r="65">
          <cell r="B65" t="str">
            <v>投资宜昌分公司</v>
          </cell>
          <cell r="C65" t="str">
            <v>GITI Tire (China) Investment Company Ltd. (Yichang Branch)</v>
          </cell>
        </row>
        <row r="66">
          <cell r="B66" t="str">
            <v>投资山东分公司</v>
          </cell>
          <cell r="C66" t="str">
            <v>GITI Tire (China) Investment Company Ltd. (Shandong Branch)</v>
          </cell>
        </row>
        <row r="67">
          <cell r="B67" t="str">
            <v>投资山西分公司</v>
          </cell>
          <cell r="C67" t="str">
            <v>GITI Tire (China) Investment Company Ltd. (Shanxi Branch)</v>
          </cell>
        </row>
        <row r="68">
          <cell r="B68" t="str">
            <v>投资广东分公司</v>
          </cell>
          <cell r="C68" t="str">
            <v>GITI Tire (China) Investment Company Ltd. (Guangdong Branch)</v>
          </cell>
        </row>
        <row r="69">
          <cell r="B69" t="str">
            <v>投资广西分公司</v>
          </cell>
          <cell r="C69" t="str">
            <v>GITI Tire (China) Investment Company Ltd. (Guangxi Branch)</v>
          </cell>
        </row>
        <row r="70">
          <cell r="B70" t="str">
            <v>投资库尔勒分公司</v>
          </cell>
          <cell r="C70" t="str">
            <v>GITI Tire (China) Investment Company Ltd. (Korla Branch)</v>
          </cell>
        </row>
        <row r="71">
          <cell r="B71" t="str">
            <v>投资张家口分公司</v>
          </cell>
          <cell r="C71" t="str">
            <v>GITI Tire (China) Investment Company Ltd. (Zhangjiakou Branch)</v>
          </cell>
        </row>
        <row r="72">
          <cell r="B72" t="str">
            <v>投资新疆分公司</v>
          </cell>
          <cell r="C72" t="str">
            <v>GITI Tire (China) Investment Company Ltd. (Zhangjiakou Branch)</v>
          </cell>
        </row>
        <row r="73">
          <cell r="B73" t="str">
            <v>投资柳州分公司</v>
          </cell>
          <cell r="C73" t="str">
            <v>GITI Tire (China) Investment Company Ltd. (Liuzhou Branch)</v>
          </cell>
        </row>
        <row r="74">
          <cell r="B74" t="str">
            <v>投资柳州分公司</v>
          </cell>
          <cell r="C74" t="str">
            <v>GITI Tire (China) Investment Company Ltd. (Liuzhou Branch)</v>
          </cell>
        </row>
        <row r="75">
          <cell r="B75" t="str">
            <v>投资汕头分公司</v>
          </cell>
          <cell r="C75" t="str">
            <v>GITI Tire (China) Investment Company Ltd. (Shantou Branch)</v>
          </cell>
        </row>
        <row r="76">
          <cell r="B76" t="str">
            <v>投资江苏分公司</v>
          </cell>
          <cell r="C76" t="str">
            <v>GITI Tire (China) Investment Company Ltd. (Jiangsu Branch)</v>
          </cell>
        </row>
        <row r="77">
          <cell r="B77" t="str">
            <v>投资江西分公司</v>
          </cell>
          <cell r="C77" t="str">
            <v>GITI Tire (China) Investment Company Ltd. (Jiangxi Branch)</v>
          </cell>
        </row>
        <row r="78">
          <cell r="B78" t="str">
            <v>投资河北分公司</v>
          </cell>
          <cell r="C78" t="str">
            <v>GITI Tire (China) Investment Company Ltd. (Hebei Branch)</v>
          </cell>
        </row>
        <row r="79">
          <cell r="B79" t="str">
            <v>投资河南分公司</v>
          </cell>
          <cell r="C79" t="str">
            <v>GITI Tire (China) Investment Company Ltd. (Henan Branch)</v>
          </cell>
        </row>
        <row r="80">
          <cell r="B80" t="str">
            <v>投资浙江分公司</v>
          </cell>
          <cell r="C80" t="str">
            <v>GITI Tire (China) Investment Company Ltd. (Zhejiang Branch)</v>
          </cell>
        </row>
        <row r="81">
          <cell r="B81" t="str">
            <v>投资海口分公司</v>
          </cell>
          <cell r="C81" t="str">
            <v>GITI Tire (China) Investment Company Ltd. (Haikou Branch)</v>
          </cell>
        </row>
        <row r="82">
          <cell r="B82" t="str">
            <v>投资淮安分公司</v>
          </cell>
          <cell r="C82" t="str">
            <v>GITI Tire (China) Investment Company Ltd. (Huai’an Branch)</v>
          </cell>
        </row>
        <row r="83">
          <cell r="B83" t="str">
            <v>投资温州分公司</v>
          </cell>
          <cell r="C83" t="str">
            <v>GITI Tire (China) Investment Company Ltd. (Wenzhou Branch)</v>
          </cell>
        </row>
        <row r="84">
          <cell r="B84" t="str">
            <v>投资湖北分公司</v>
          </cell>
          <cell r="C84" t="str">
            <v>GITI Tire (China) Investment Company Ltd. (Hubei Branch)</v>
          </cell>
        </row>
        <row r="85">
          <cell r="B85" t="str">
            <v>投资湛江分公司</v>
          </cell>
          <cell r="C85" t="str">
            <v>GITI Tire (China) Investment Company Ltd. (Zhanjiang Branch)</v>
          </cell>
        </row>
        <row r="86">
          <cell r="B86" t="str">
            <v>投资牡丹江分公司</v>
          </cell>
          <cell r="C86" t="str">
            <v>GITI Tire (China) Investment Company Ltd. (Mudanjiang Branch)</v>
          </cell>
        </row>
        <row r="87">
          <cell r="B87" t="str">
            <v>投资甘肃分公司</v>
          </cell>
          <cell r="C87" t="str">
            <v>GITI Tire (China) Investment Company Ltd. (Gansu Branch)</v>
          </cell>
        </row>
        <row r="88">
          <cell r="B88" t="str">
            <v>投资研发分公司</v>
          </cell>
          <cell r="C88" t="str">
            <v>GITI Tire (China) Investment Company Ltd. (R&amp;D Branch)</v>
          </cell>
        </row>
        <row r="89">
          <cell r="B89" t="str">
            <v>投资福建分公司</v>
          </cell>
          <cell r="C89" t="str">
            <v>GITI Tire (China) Investment Company Ltd. (Fujian Branch)</v>
          </cell>
        </row>
        <row r="90">
          <cell r="B90" t="str">
            <v>投资芜湖分公司</v>
          </cell>
          <cell r="C90" t="str">
            <v>GITI Tire (China) Investment Company Ltd. (Wuhu Branch)</v>
          </cell>
        </row>
        <row r="91">
          <cell r="B91" t="str">
            <v>投资莆田分公司</v>
          </cell>
          <cell r="C91" t="str">
            <v>GITI Tire (China) Investment Company Ltd. (Putian Branch)</v>
          </cell>
        </row>
        <row r="92">
          <cell r="B92" t="str">
            <v>投资贵州分公司</v>
          </cell>
          <cell r="C92" t="str">
            <v>GITI Tire (China) Investment Company Ltd. (Guizhou Branch)</v>
          </cell>
        </row>
        <row r="93">
          <cell r="B93" t="str">
            <v>投资赣州分公司</v>
          </cell>
          <cell r="C93" t="str">
            <v>GITI Tire (China) Investment Company Ltd. (Ganzhou Branch)</v>
          </cell>
        </row>
        <row r="94">
          <cell r="B94" t="str">
            <v>投资辽宁分公司</v>
          </cell>
          <cell r="C94" t="str">
            <v>GITI Tire (China) Investment Company Ltd. (Liaoning Branch)</v>
          </cell>
        </row>
        <row r="95">
          <cell r="B95" t="str">
            <v>投资重庆分公司</v>
          </cell>
          <cell r="C95" t="str">
            <v>GITI Tire (China) Investment Company Ltd. (Chongqing Branch)</v>
          </cell>
        </row>
        <row r="96">
          <cell r="B96" t="str">
            <v>投资阜阳分公司</v>
          </cell>
          <cell r="C96" t="str">
            <v>GITI Tire (China) Investment Company Ltd. (Fuyang Branch)</v>
          </cell>
        </row>
        <row r="97">
          <cell r="B97" t="str">
            <v>投资陕西分公司</v>
          </cell>
          <cell r="C97" t="str">
            <v>GITI Tire (China) Investment Company Ltd. (Shaanxi Branch)</v>
          </cell>
        </row>
        <row r="98">
          <cell r="B98" t="str">
            <v>投资青岛分公司</v>
          </cell>
          <cell r="C98" t="str">
            <v>GITI Tire (China) Investment Company Ltd. (Qingdao Branch)</v>
          </cell>
        </row>
        <row r="99">
          <cell r="B99" t="str">
            <v>投资驻马店分公司</v>
          </cell>
          <cell r="C99" t="str">
            <v>GITI Tire (China) Investment Company Ltd. (Zhumadian Branch)</v>
          </cell>
        </row>
        <row r="100">
          <cell r="B100" t="str">
            <v>投资黑龙江分公司</v>
          </cell>
          <cell r="C100" t="str">
            <v>GITI Tire (China) Investment Company Ltd. (Zhumadian Branch)</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refreshError="1"/>
      <sheetData sheetId="158" refreshError="1"/>
      <sheetData sheetId="159" refreshError="1"/>
      <sheetData sheetId="160" refreshError="1"/>
      <sheetData sheetId="16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Database"/>
      <sheetName val="Dashboard"/>
      <sheetName val="Lampiran"/>
      <sheetName val="Lampiran Customer"/>
      <sheetName val="Lampiran Customer 2"/>
      <sheetName val="Dashboard (KEY)"/>
      <sheetName val="Menu"/>
      <sheetName val="Init"/>
      <sheetName val="Sales - INPUT DATA"/>
      <sheetName val="Sales - Detail"/>
      <sheetName val="Sales - Summary"/>
      <sheetName val="Customer Summary"/>
      <sheetName val="Customer Detail - Retail Jabo"/>
      <sheetName val="Customer Detail - RetailNonJabo"/>
      <sheetName val="Customer Detail - Project"/>
      <sheetName val="Customer Detail - Lainnya"/>
      <sheetName val="Customer Status - ALL"/>
      <sheetName val="Customer Status - Retail Jabo"/>
      <sheetName val="Customer Status - Retail NonJab"/>
      <sheetName val="Customer Status - Project"/>
      <sheetName val="Customer Top - Retail"/>
      <sheetName val="Customer Top - Project"/>
      <sheetName val="Product - Weight"/>
      <sheetName val="Product - Qty"/>
      <sheetName val="Provinsi - Summary-Rp"/>
      <sheetName val="Lampiran - Provinsi"/>
      <sheetName val="Provinsi-Status-ALL"/>
      <sheetName val="Provinsi-Status-Retail"/>
      <sheetName val="Provinsi-Status-Project"/>
      <sheetName val="Provinsi-Detail-Rp-Retail Jabo"/>
      <sheetName val="Provinsi-Detail-Rp-Retail Non-J"/>
      <sheetName val="Provinsi-Detail-Rp-Project"/>
      <sheetName val="Provinsi-Detail-Rp-Lainnya"/>
      <sheetName val="Provinsi - Summary-Cust"/>
      <sheetName val="Provinsi-Detail-Cust-Retail Jab"/>
      <sheetName val="Provinsi-Detail-Cust-Retail Non"/>
      <sheetName val="Provinsi-Detail-Cust-Project"/>
      <sheetName val="Provinsi-Detail-Cust-Lainnya"/>
    </sheetNames>
    <sheetDataSet>
      <sheetData sheetId="0"/>
      <sheetData sheetId="1"/>
      <sheetData sheetId="2"/>
      <sheetData sheetId="3"/>
      <sheetData sheetId="4"/>
      <sheetData sheetId="5"/>
      <sheetData sheetId="6"/>
      <sheetData sheetId="7"/>
      <sheetData sheetId="8"/>
      <sheetData sheetId="9"/>
      <sheetData sheetId="10"/>
      <sheetData sheetId="11">
        <row r="5">
          <cell r="I5" t="str">
            <v>Retail Jabodetabek</v>
          </cell>
          <cell r="J5" t="str">
            <v>Retail Non Jabodetabek</v>
          </cell>
          <cell r="K5" t="str">
            <v>Project</v>
          </cell>
          <cell r="L5" t="str">
            <v>Lainnya</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ther Database"/>
      <sheetName val="Dashboard"/>
      <sheetName val="Lampiran"/>
      <sheetName val="Lampiran Customer"/>
      <sheetName val="Lampiran Customer 2"/>
      <sheetName val="Dashboard (KEY)"/>
      <sheetName val="Menu"/>
      <sheetName val="Init"/>
      <sheetName val="Sales - INPUT DATA"/>
      <sheetName val="Sales - Detail"/>
      <sheetName val="Sales - Summary"/>
      <sheetName val="Customer Summary"/>
      <sheetName val="Customer Detail - Retail Jabo"/>
      <sheetName val="Customer Detail - RetailNonJabo"/>
      <sheetName val="Customer Detail - Project"/>
      <sheetName val="Customer Detail - Lainnya"/>
      <sheetName val="Customer Status - ALL"/>
      <sheetName val="Customer Status - Retail Jabo"/>
      <sheetName val="Customer Status - Retail NonJab"/>
      <sheetName val="Customer Status - Project"/>
      <sheetName val="Customer Top - Retail"/>
      <sheetName val="Customer Top - Project"/>
      <sheetName val="Product - Weight"/>
      <sheetName val="Product - Qty"/>
      <sheetName val="Provinsi - Summary-Rp"/>
      <sheetName val="Lampiran - Provinsi"/>
      <sheetName val="Provinsi-Status-ALL"/>
      <sheetName val="Provinsi-Status-Retail"/>
      <sheetName val="Provinsi-Status-Project"/>
      <sheetName val="Provinsi-Detail-Rp-Retail Jabo"/>
      <sheetName val="Provinsi-Detail-Rp-Retail Non-J"/>
      <sheetName val="Provinsi-Detail-Rp-Project"/>
      <sheetName val="Provinsi-Detail-Rp-Lainnya"/>
      <sheetName val="Provinsi - Summary-Cust"/>
      <sheetName val="Provinsi-Detail-Cust-Retail Jab"/>
      <sheetName val="Provinsi-Detail-Cust-Retail Non"/>
      <sheetName val="Provinsi-Detail-Cust-Project"/>
      <sheetName val="Provinsi-Detail-Cust-Lainnya"/>
    </sheetNames>
    <sheetDataSet>
      <sheetData sheetId="0"/>
      <sheetData sheetId="1"/>
      <sheetData sheetId="2"/>
      <sheetData sheetId="3"/>
      <sheetData sheetId="4"/>
      <sheetData sheetId="5"/>
      <sheetData sheetId="6"/>
      <sheetData sheetId="7"/>
      <sheetData sheetId="8"/>
      <sheetData sheetId="9"/>
      <sheetData sheetId="10"/>
      <sheetData sheetId="11">
        <row r="5">
          <cell r="I5" t="str">
            <v>Retail Jabodetabek</v>
          </cell>
          <cell r="J5" t="str">
            <v>Retail Non Jabodetabek</v>
          </cell>
          <cell r="K5" t="str">
            <v>Project</v>
          </cell>
          <cell r="L5" t="str">
            <v>Lainnya</v>
          </cell>
        </row>
      </sheetData>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
      <sheetName val="Strategic Map Division"/>
      <sheetName val="KPI List"/>
      <sheetName val="Weight"/>
      <sheetName val="Parking lot"/>
      <sheetName val="Tab"/>
    </sheetNames>
    <sheetDataSet>
      <sheetData sheetId="0"/>
      <sheetData sheetId="1"/>
      <sheetData sheetId="2"/>
      <sheetData sheetId="3"/>
      <sheetData sheetId="4"/>
      <sheetData sheetId="5">
        <row r="3">
          <cell r="B3" t="str">
            <v>Capital Expenditure</v>
          </cell>
          <cell r="C3" t="str">
            <v>Approved but not closed yet</v>
          </cell>
          <cell r="D3" t="str">
            <v>Expansion - Equipment</v>
          </cell>
        </row>
        <row r="4">
          <cell r="B4" t="str">
            <v>Operation Expenditure</v>
          </cell>
          <cell r="C4" t="str">
            <v>New Investment or New Operational Expenses or New SGA Expenses</v>
          </cell>
          <cell r="D4" t="str">
            <v>Expansion - Building</v>
          </cell>
        </row>
        <row r="5">
          <cell r="B5" t="str">
            <v>Selling and General Administration</v>
          </cell>
          <cell r="D5" t="str">
            <v>Expansion - Mold</v>
          </cell>
        </row>
        <row r="6">
          <cell r="D6" t="str">
            <v>Expansion - Modification &amp; Overhaul</v>
          </cell>
        </row>
        <row r="7">
          <cell r="D7" t="str">
            <v>Non expansion - equipment</v>
          </cell>
        </row>
        <row r="8">
          <cell r="D8" t="str">
            <v>Maintenance - Building</v>
          </cell>
        </row>
        <row r="9">
          <cell r="D9" t="str">
            <v>IT</v>
          </cell>
        </row>
        <row r="10">
          <cell r="D10" t="str">
            <v>Training &amp; System Development</v>
          </cell>
        </row>
        <row r="11">
          <cell r="D11" t="str">
            <v>Additional Manpower</v>
          </cell>
        </row>
        <row r="12">
          <cell r="D12" t="str">
            <v>New or Additional Part or Material Stock</v>
          </cell>
        </row>
        <row r="13">
          <cell r="D13" t="str">
            <v>Other Investments</v>
          </cell>
        </row>
        <row r="14">
          <cell r="D14" t="str">
            <v>Other Operational Expenses</v>
          </cell>
        </row>
        <row r="15">
          <cell r="D15" t="str">
            <v>Other SGA Expenses</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at (0)"/>
      <sheetName val="Format (up to Ast KPI Owner)"/>
      <sheetName val="Strategy Map (1) "/>
      <sheetName val="KPI Divisi (2)"/>
      <sheetName val="KPI Individu PH (2)"/>
      <sheetName val="Mengetahui (2)"/>
      <sheetName val="PA Form  (Plant Head) (5)"/>
      <sheetName val="KPI Departemen PPC (6)"/>
      <sheetName val="KPI Departemen Prod (7)"/>
      <sheetName val="KPI Departemen Technical (6)"/>
      <sheetName val="KPI Departemen K3L (8)"/>
      <sheetName val="KPI Departemen QC (9)"/>
    </sheetNames>
    <sheetDataSet>
      <sheetData sheetId="0" refreshError="1"/>
      <sheetData sheetId="1" refreshError="1"/>
      <sheetData sheetId="2" refreshError="1"/>
      <sheetData sheetId="3">
        <row r="14">
          <cell r="G14" t="str">
            <v>Conversion Cost</v>
          </cell>
          <cell r="H14" t="str">
            <v>Rp/Kg</v>
          </cell>
          <cell r="I14">
            <v>1</v>
          </cell>
          <cell r="J14">
            <v>7.4999999999999997E-2</v>
          </cell>
          <cell r="K14" t="str">
            <v>by Costing</v>
          </cell>
          <cell r="L14" t="str">
            <v>by Costing</v>
          </cell>
          <cell r="M14" t="str">
            <v>by Costing</v>
          </cell>
          <cell r="N14" t="str">
            <v>by Costing</v>
          </cell>
          <cell r="O14">
            <v>10474.243987701946</v>
          </cell>
          <cell r="P14">
            <v>10474.243987701946</v>
          </cell>
          <cell r="Q14">
            <v>10474.243987701946</v>
          </cell>
        </row>
        <row r="15">
          <cell r="G15" t="str">
            <v>Material Usage Variance</v>
          </cell>
          <cell r="H15" t="str">
            <v>%</v>
          </cell>
          <cell r="I15">
            <v>0.55000000000000004</v>
          </cell>
          <cell r="J15">
            <v>9.6250000000000002E-2</v>
          </cell>
          <cell r="K15" t="str">
            <v>by Costing</v>
          </cell>
          <cell r="L15" t="str">
            <v>by Costing</v>
          </cell>
          <cell r="M15" t="str">
            <v>by Costing</v>
          </cell>
          <cell r="N15" t="str">
            <v>by Costing</v>
          </cell>
          <cell r="O15" t="str">
            <v>± 3%</v>
          </cell>
          <cell r="P15" t="str">
            <v>± 3%</v>
          </cell>
          <cell r="Q15" t="str">
            <v>± 3%</v>
          </cell>
        </row>
        <row r="16">
          <cell r="G16" t="str">
            <v>Budget Variance</v>
          </cell>
          <cell r="H16" t="str">
            <v>%</v>
          </cell>
          <cell r="I16">
            <v>0.45</v>
          </cell>
          <cell r="J16">
            <v>7.8750000000000001E-2</v>
          </cell>
          <cell r="K16" t="str">
            <v>by Costing</v>
          </cell>
          <cell r="L16" t="str">
            <v>by Costing</v>
          </cell>
          <cell r="M16" t="str">
            <v>by Costing</v>
          </cell>
          <cell r="N16" t="str">
            <v>by Costing</v>
          </cell>
          <cell r="O16" t="str">
            <v>± 8%</v>
          </cell>
          <cell r="P16" t="str">
            <v>± 8%</v>
          </cell>
          <cell r="Q16" t="str">
            <v>± 8%</v>
          </cell>
        </row>
        <row r="17">
          <cell r="G17" t="str">
            <v>Tube output</v>
          </cell>
          <cell r="H17" t="str">
            <v>pcs/year</v>
          </cell>
          <cell r="I17">
            <v>1</v>
          </cell>
          <cell r="J17">
            <v>2.2499999999999999E-2</v>
          </cell>
          <cell r="O17">
            <v>1634353</v>
          </cell>
          <cell r="P17">
            <v>1660000</v>
          </cell>
          <cell r="Q17">
            <v>3294353</v>
          </cell>
        </row>
        <row r="18">
          <cell r="G18" t="str">
            <v>Reject Rate ( OEM )</v>
          </cell>
          <cell r="H18" t="str">
            <v>PPM</v>
          </cell>
          <cell r="I18">
            <v>0.2</v>
          </cell>
          <cell r="J18">
            <v>2.5500000000000002E-2</v>
          </cell>
          <cell r="L18">
            <v>95.982595156078375</v>
          </cell>
          <cell r="N18">
            <v>102.20632346079499</v>
          </cell>
          <cell r="O18">
            <v>5</v>
          </cell>
          <cell r="P18">
            <v>5</v>
          </cell>
          <cell r="Q18">
            <v>5</v>
          </cell>
        </row>
        <row r="19">
          <cell r="G19" t="str">
            <v>Claim Teknis (AM Tube LT)</v>
          </cell>
          <cell r="H19" t="str">
            <v>PPM</v>
          </cell>
          <cell r="I19">
            <v>0.25</v>
          </cell>
          <cell r="J19">
            <v>3.1875000000000001E-2</v>
          </cell>
          <cell r="M19" t="str">
            <v>Max 350</v>
          </cell>
          <cell r="N19">
            <v>256</v>
          </cell>
          <cell r="O19">
            <v>350</v>
          </cell>
          <cell r="P19">
            <v>350</v>
          </cell>
          <cell r="Q19">
            <v>350</v>
          </cell>
        </row>
        <row r="20">
          <cell r="G20" t="str">
            <v>Claim Teknis (AM Tube TB)</v>
          </cell>
          <cell r="H20" t="str">
            <v>PPM</v>
          </cell>
          <cell r="I20">
            <v>0.2</v>
          </cell>
          <cell r="J20">
            <v>2.5500000000000002E-2</v>
          </cell>
          <cell r="M20" t="str">
            <v>Max 800</v>
          </cell>
          <cell r="N20">
            <v>811</v>
          </cell>
          <cell r="O20">
            <v>800</v>
          </cell>
          <cell r="P20">
            <v>800</v>
          </cell>
          <cell r="Q20">
            <v>800</v>
          </cell>
        </row>
        <row r="21">
          <cell r="G21" t="str">
            <v>Total Compliance</v>
          </cell>
          <cell r="H21" t="str">
            <v>%</v>
          </cell>
          <cell r="I21">
            <v>0.15</v>
          </cell>
          <cell r="J21">
            <v>1.9125E-2</v>
          </cell>
          <cell r="O21">
            <v>0.95</v>
          </cell>
          <cell r="P21">
            <v>0.95</v>
          </cell>
          <cell r="Q21">
            <v>0.95</v>
          </cell>
        </row>
        <row r="22">
          <cell r="G22" t="str">
            <v>On Time Delivery (OEM)</v>
          </cell>
          <cell r="H22" t="str">
            <v>%</v>
          </cell>
          <cell r="I22">
            <v>0.2</v>
          </cell>
          <cell r="J22">
            <v>2.5500000000000002E-2</v>
          </cell>
          <cell r="M22">
            <v>1</v>
          </cell>
          <cell r="N22">
            <v>1</v>
          </cell>
          <cell r="O22">
            <v>1</v>
          </cell>
          <cell r="P22">
            <v>1</v>
          </cell>
          <cell r="Q22">
            <v>1</v>
          </cell>
        </row>
        <row r="23">
          <cell r="G23" t="str">
            <v>Productivity Direct</v>
          </cell>
          <cell r="H23" t="str">
            <v>Kg /Man/Hour</v>
          </cell>
          <cell r="I23">
            <v>0.25</v>
          </cell>
          <cell r="J23">
            <v>2.5000000000000001E-2</v>
          </cell>
          <cell r="M23" t="str">
            <v>Max 13.90+10%</v>
          </cell>
          <cell r="N23">
            <v>12.5</v>
          </cell>
          <cell r="O23">
            <v>3</v>
          </cell>
          <cell r="P23">
            <v>2.9</v>
          </cell>
          <cell r="Q23">
            <v>3</v>
          </cell>
        </row>
        <row r="24">
          <cell r="G24" t="str">
            <v>OEE</v>
          </cell>
          <cell r="H24" t="str">
            <v>%</v>
          </cell>
          <cell r="I24">
            <v>0.25</v>
          </cell>
          <cell r="J24">
            <v>2.5000000000000001E-2</v>
          </cell>
          <cell r="O24">
            <v>0.7</v>
          </cell>
          <cell r="P24">
            <v>0.7</v>
          </cell>
          <cell r="Q24">
            <v>0.7</v>
          </cell>
        </row>
        <row r="25">
          <cell r="G25" t="str">
            <v>OE Yield</v>
          </cell>
          <cell r="H25" t="str">
            <v>%</v>
          </cell>
          <cell r="I25">
            <v>0.2</v>
          </cell>
          <cell r="J25">
            <v>2.0000000000000004E-2</v>
          </cell>
          <cell r="N25">
            <v>0.72025770482855411</v>
          </cell>
          <cell r="O25">
            <v>0.85</v>
          </cell>
          <cell r="P25">
            <v>0.85</v>
          </cell>
          <cell r="Q25">
            <v>0.85</v>
          </cell>
        </row>
        <row r="26">
          <cell r="G26" t="str">
            <v>Capacity Utilization</v>
          </cell>
          <cell r="H26" t="str">
            <v>%</v>
          </cell>
          <cell r="I26">
            <v>0.3</v>
          </cell>
          <cell r="J26">
            <v>0.03</v>
          </cell>
          <cell r="K26">
            <v>0.95</v>
          </cell>
          <cell r="M26">
            <v>0.95</v>
          </cell>
          <cell r="O26">
            <v>0.70797184318821749</v>
          </cell>
          <cell r="P26">
            <v>0.6831275720164609</v>
          </cell>
          <cell r="Q26">
            <v>0.69523119130526534</v>
          </cell>
        </row>
        <row r="27">
          <cell r="G27" t="str">
            <v>Level Stock</v>
          </cell>
          <cell r="H27" t="str">
            <v>Day</v>
          </cell>
          <cell r="I27">
            <v>1</v>
          </cell>
          <cell r="J27">
            <v>0.05</v>
          </cell>
          <cell r="O27">
            <v>13</v>
          </cell>
          <cell r="P27">
            <v>13</v>
          </cell>
          <cell r="Q27">
            <v>13</v>
          </cell>
        </row>
        <row r="28">
          <cell r="G28" t="str">
            <v xml:space="preserve">Incident Frequency Rate </v>
          </cell>
          <cell r="H28" t="str">
            <v>Index rate</v>
          </cell>
          <cell r="I28">
            <v>0.3</v>
          </cell>
          <cell r="J28">
            <v>1.4999999999999999E-2</v>
          </cell>
          <cell r="K28" t="str">
            <v>NA</v>
          </cell>
          <cell r="L28">
            <v>16.39</v>
          </cell>
          <cell r="M28" t="str">
            <v>NA</v>
          </cell>
          <cell r="N28">
            <v>15.08</v>
          </cell>
          <cell r="O28">
            <v>18</v>
          </cell>
          <cell r="P28">
            <v>18</v>
          </cell>
          <cell r="Q28">
            <v>18</v>
          </cell>
        </row>
        <row r="29">
          <cell r="G29" t="str">
            <v xml:space="preserve">Incident Severity Rate </v>
          </cell>
          <cell r="H29" t="str">
            <v>Index rate</v>
          </cell>
          <cell r="I29">
            <v>0.3</v>
          </cell>
          <cell r="J29">
            <v>1.4999999999999999E-2</v>
          </cell>
          <cell r="K29" t="str">
            <v>NA</v>
          </cell>
          <cell r="L29">
            <v>2.79</v>
          </cell>
          <cell r="M29" t="str">
            <v>NA</v>
          </cell>
          <cell r="N29">
            <v>11.28</v>
          </cell>
          <cell r="O29">
            <v>18</v>
          </cell>
          <cell r="P29">
            <v>18</v>
          </cell>
          <cell r="Q29">
            <v>18</v>
          </cell>
        </row>
        <row r="30">
          <cell r="G30" t="str">
            <v>Number Of Fire Accident</v>
          </cell>
          <cell r="H30" t="str">
            <v>frex. (time)</v>
          </cell>
          <cell r="I30">
            <v>0.4</v>
          </cell>
          <cell r="J30">
            <v>2.0000000000000004E-2</v>
          </cell>
          <cell r="K30">
            <v>0</v>
          </cell>
          <cell r="L30">
            <v>0</v>
          </cell>
          <cell r="M30">
            <v>0</v>
          </cell>
          <cell r="N30">
            <v>0</v>
          </cell>
          <cell r="O30">
            <v>0</v>
          </cell>
          <cell r="P30">
            <v>0</v>
          </cell>
          <cell r="Q30">
            <v>0</v>
          </cell>
        </row>
        <row r="31">
          <cell r="G31" t="str">
            <v>Property Damage</v>
          </cell>
          <cell r="H31" t="str">
            <v>IDR</v>
          </cell>
          <cell r="I31">
            <v>0</v>
          </cell>
          <cell r="J31">
            <v>0</v>
          </cell>
          <cell r="K31" t="str">
            <v>NA</v>
          </cell>
          <cell r="L31" t="str">
            <v>NA</v>
          </cell>
          <cell r="M31" t="str">
            <v>NA</v>
          </cell>
          <cell r="N31" t="str">
            <v>NA</v>
          </cell>
          <cell r="O31" t="str">
            <v>n/a</v>
          </cell>
          <cell r="P31" t="str">
            <v>n/a</v>
          </cell>
          <cell r="Q31" t="str">
            <v>n/a</v>
          </cell>
        </row>
        <row r="32">
          <cell r="G32" t="str">
            <v>Production Loss</v>
          </cell>
          <cell r="H32" t="str">
            <v>IDR</v>
          </cell>
          <cell r="I32">
            <v>0</v>
          </cell>
          <cell r="J32">
            <v>0</v>
          </cell>
          <cell r="K32" t="str">
            <v>NA</v>
          </cell>
          <cell r="L32" t="str">
            <v>NA</v>
          </cell>
          <cell r="M32" t="str">
            <v>NA</v>
          </cell>
          <cell r="N32" t="str">
            <v>NA</v>
          </cell>
          <cell r="O32" t="str">
            <v>n/a</v>
          </cell>
          <cell r="P32" t="str">
            <v>n/a</v>
          </cell>
          <cell r="Q32" t="str">
            <v>n/a</v>
          </cell>
        </row>
        <row r="33">
          <cell r="G33" t="str">
            <v>Pemakaian air</v>
          </cell>
          <cell r="H33" t="str">
            <v>Liter/NWT</v>
          </cell>
          <cell r="I33">
            <v>0.3</v>
          </cell>
          <cell r="J33">
            <v>1.4999999999999999E-2</v>
          </cell>
          <cell r="M33" t="str">
            <v>7620 + 10%</v>
          </cell>
          <cell r="N33">
            <v>12151</v>
          </cell>
          <cell r="O33">
            <v>10627.769953628203</v>
          </cell>
          <cell r="P33">
            <v>10627.769953628203</v>
          </cell>
          <cell r="Q33">
            <v>10627.769953628203</v>
          </cell>
        </row>
        <row r="34">
          <cell r="G34" t="str">
            <v>Energy (listrik)</v>
          </cell>
          <cell r="H34" t="str">
            <v>KWH/NWT</v>
          </cell>
          <cell r="I34">
            <v>0.3</v>
          </cell>
          <cell r="J34">
            <v>1.4999999999999999E-2</v>
          </cell>
          <cell r="M34" t="str">
            <v>689 + 10%</v>
          </cell>
          <cell r="N34">
            <v>742</v>
          </cell>
          <cell r="O34">
            <v>742.1604536863623</v>
          </cell>
          <cell r="P34">
            <v>742.1604536863623</v>
          </cell>
          <cell r="Q34">
            <v>742.1604536863623</v>
          </cell>
        </row>
        <row r="35">
          <cell r="G35" t="str">
            <v>Energy (gas)</v>
          </cell>
          <cell r="H35" t="str">
            <v>M3 /NWT</v>
          </cell>
          <cell r="I35">
            <v>0.4</v>
          </cell>
          <cell r="J35">
            <v>2.0000000000000004E-2</v>
          </cell>
          <cell r="M35" t="str">
            <v>558 + 10%</v>
          </cell>
          <cell r="N35">
            <v>924</v>
          </cell>
          <cell r="O35">
            <v>833</v>
          </cell>
          <cell r="P35">
            <v>833</v>
          </cell>
          <cell r="Q35">
            <v>833</v>
          </cell>
        </row>
        <row r="36">
          <cell r="G36" t="str">
            <v>Scrap Compound</v>
          </cell>
          <cell r="H36" t="str">
            <v>PPM</v>
          </cell>
          <cell r="I36">
            <v>1</v>
          </cell>
          <cell r="J36">
            <v>3.7499999999999999E-2</v>
          </cell>
          <cell r="K36">
            <v>0.109</v>
          </cell>
          <cell r="L36">
            <v>7.5941666666666671E-2</v>
          </cell>
          <cell r="M36">
            <v>0.105</v>
          </cell>
          <cell r="N36">
            <v>8.1618181818181812E-2</v>
          </cell>
          <cell r="O36">
            <v>1050</v>
          </cell>
          <cell r="P36">
            <v>1050</v>
          </cell>
          <cell r="Q36">
            <v>1050</v>
          </cell>
        </row>
        <row r="37">
          <cell r="G37" t="str">
            <v>Scrap Tube</v>
          </cell>
          <cell r="H37" t="str">
            <v>PPM</v>
          </cell>
          <cell r="I37">
            <v>1</v>
          </cell>
          <cell r="J37">
            <v>3.7499999999999999E-2</v>
          </cell>
          <cell r="K37">
            <v>0.14499999999999999</v>
          </cell>
          <cell r="L37">
            <v>0.15615833333333332</v>
          </cell>
          <cell r="M37">
            <v>0.14499999999999999</v>
          </cell>
          <cell r="N37">
            <v>0.16213636363636363</v>
          </cell>
          <cell r="O37">
            <v>1450</v>
          </cell>
          <cell r="P37">
            <v>1450</v>
          </cell>
          <cell r="Q37">
            <v>1450</v>
          </cell>
        </row>
        <row r="38">
          <cell r="G38" t="str">
            <v>Tooling Availability (Mold, Drum, Die, Shaping Ring)</v>
          </cell>
          <cell r="H38" t="str">
            <v>%</v>
          </cell>
          <cell r="I38">
            <v>0.4</v>
          </cell>
          <cell r="J38">
            <v>0.05</v>
          </cell>
          <cell r="O38">
            <v>1</v>
          </cell>
          <cell r="P38">
            <v>1</v>
          </cell>
          <cell r="Q38">
            <v>1</v>
          </cell>
        </row>
        <row r="39">
          <cell r="G39" t="str">
            <v>Losses down time Mold AM Tube</v>
          </cell>
          <cell r="H39" t="str">
            <v>%</v>
          </cell>
          <cell r="I39">
            <v>0.2</v>
          </cell>
          <cell r="J39">
            <v>2.5000000000000001E-2</v>
          </cell>
          <cell r="M39" t="str">
            <v>Max 0.25%</v>
          </cell>
          <cell r="N39">
            <v>0.01</v>
          </cell>
          <cell r="O39">
            <v>5.0000000000000001E-4</v>
          </cell>
          <cell r="P39">
            <v>5.0000000000000001E-4</v>
          </cell>
          <cell r="Q39">
            <v>5.0000000000000001E-4</v>
          </cell>
        </row>
        <row r="40">
          <cell r="G40" t="str">
            <v>Losses down time Mold Bladder</v>
          </cell>
          <cell r="I40">
            <v>0.2</v>
          </cell>
          <cell r="J40">
            <v>2.5000000000000001E-2</v>
          </cell>
          <cell r="M40" t="str">
            <v>Max 0.1%</v>
          </cell>
          <cell r="N40">
            <v>0</v>
          </cell>
          <cell r="O40">
            <v>5.0000000000000001E-4</v>
          </cell>
          <cell r="P40">
            <v>5.0000000000000001E-4</v>
          </cell>
          <cell r="Q40">
            <v>5.0000000000000001E-4</v>
          </cell>
        </row>
        <row r="41">
          <cell r="G41" t="str">
            <v>Losses down time Drum TUB</v>
          </cell>
          <cell r="I41">
            <v>0.2</v>
          </cell>
          <cell r="J41">
            <v>2.5000000000000001E-2</v>
          </cell>
          <cell r="M41" t="str">
            <v>Max 0.1%</v>
          </cell>
          <cell r="N41">
            <v>0</v>
          </cell>
          <cell r="O41">
            <v>1E-3</v>
          </cell>
          <cell r="P41">
            <v>1E-3</v>
          </cell>
          <cell r="Q41">
            <v>1E-3</v>
          </cell>
        </row>
        <row r="42">
          <cell r="G42" t="str">
            <v xml:space="preserve">NPD Complete rate </v>
          </cell>
          <cell r="H42" t="str">
            <v>time line</v>
          </cell>
          <cell r="I42">
            <v>1</v>
          </cell>
          <cell r="J42">
            <v>0.05</v>
          </cell>
          <cell r="O42">
            <v>0.75</v>
          </cell>
          <cell r="P42">
            <v>0.75</v>
          </cell>
          <cell r="Q42">
            <v>0.75</v>
          </cell>
        </row>
        <row r="43">
          <cell r="G43" t="str">
            <v>• Level of Employee Commitment (Employee turn over)</v>
          </cell>
          <cell r="H43" t="str">
            <v>%</v>
          </cell>
          <cell r="I43">
            <v>0.6</v>
          </cell>
          <cell r="J43">
            <v>1.4999999999999999E-2</v>
          </cell>
          <cell r="N43">
            <v>2.3699999999999999E-2</v>
          </cell>
          <cell r="O43">
            <v>1.1849999999999999E-2</v>
          </cell>
          <cell r="P43">
            <v>1.1849999999999999E-2</v>
          </cell>
          <cell r="Q43">
            <v>2.3699999999999999E-2</v>
          </cell>
        </row>
        <row r="44">
          <cell r="G44" t="str">
            <v>- Kategori 1 : Management Level (grade 13Up)</v>
          </cell>
        </row>
        <row r="45">
          <cell r="G45" t="str">
            <v>- Kategori 2 : Staff (grade 7-12)</v>
          </cell>
        </row>
        <row r="46">
          <cell r="G46" t="str">
            <v xml:space="preserve">•% of on boarding activities completed : </v>
          </cell>
          <cell r="H46" t="str">
            <v>%</v>
          </cell>
          <cell r="I46">
            <v>0.4</v>
          </cell>
          <cell r="J46">
            <v>1.0000000000000002E-2</v>
          </cell>
          <cell r="K46" t="str">
            <v>NA</v>
          </cell>
          <cell r="L46" t="str">
            <v>NA</v>
          </cell>
          <cell r="M46" t="str">
            <v>NA</v>
          </cell>
          <cell r="N46" t="str">
            <v>NA</v>
          </cell>
          <cell r="O46">
            <v>1</v>
          </cell>
          <cell r="P46">
            <v>1</v>
          </cell>
          <cell r="Q46">
            <v>1</v>
          </cell>
        </row>
        <row r="47">
          <cell r="G47" t="str">
            <v>-% of new employee induction training</v>
          </cell>
        </row>
        <row r="48">
          <cell r="G48" t="str">
            <v>-Average rating on post hire interview</v>
          </cell>
        </row>
        <row r="49">
          <cell r="G49" t="str">
            <v>Training Actualization vs Training Plan</v>
          </cell>
          <cell r="H49" t="str">
            <v>%</v>
          </cell>
          <cell r="I49">
            <v>0.25</v>
          </cell>
          <cell r="J49">
            <v>1.1250000000000001E-2</v>
          </cell>
          <cell r="K49" t="str">
            <v>by HR&amp;Training</v>
          </cell>
          <cell r="L49" t="str">
            <v>by HR&amp;Training</v>
          </cell>
          <cell r="M49" t="str">
            <v>by HR&amp;Training</v>
          </cell>
          <cell r="N49" t="str">
            <v>by HR&amp;Training</v>
          </cell>
          <cell r="O49">
            <v>0.45</v>
          </cell>
          <cell r="P49">
            <v>0.45</v>
          </cell>
          <cell r="Q49">
            <v>0.9</v>
          </cell>
        </row>
        <row r="50">
          <cell r="G50" t="str">
            <v>Training in internal division</v>
          </cell>
          <cell r="H50" t="str">
            <v>%</v>
          </cell>
          <cell r="I50">
            <v>0.25</v>
          </cell>
          <cell r="J50">
            <v>1.1250000000000001E-2</v>
          </cell>
          <cell r="K50" t="str">
            <v>by HR&amp;Training</v>
          </cell>
          <cell r="L50" t="str">
            <v>by HR&amp;Training</v>
          </cell>
          <cell r="M50" t="str">
            <v>by HR&amp;Training</v>
          </cell>
          <cell r="N50" t="str">
            <v>by HR&amp;Training</v>
          </cell>
          <cell r="O50">
            <v>2</v>
          </cell>
          <cell r="P50">
            <v>2</v>
          </cell>
          <cell r="Q50">
            <v>4</v>
          </cell>
        </row>
        <row r="51">
          <cell r="G51" t="str">
            <v>Average training events</v>
          </cell>
          <cell r="H51" t="str">
            <v>man/days</v>
          </cell>
          <cell r="I51">
            <v>0.25</v>
          </cell>
          <cell r="J51">
            <v>1.1250000000000001E-2</v>
          </cell>
          <cell r="O51">
            <v>0.5</v>
          </cell>
          <cell r="P51">
            <v>0.5</v>
          </cell>
          <cell r="Q51">
            <v>1</v>
          </cell>
        </row>
        <row r="52">
          <cell r="G52" t="str">
            <v>Training coverage (% of employee attends one training/year at least)</v>
          </cell>
          <cell r="I52">
            <v>0.25</v>
          </cell>
          <cell r="J52">
            <v>1.1250000000000001E-2</v>
          </cell>
          <cell r="O52">
            <v>0.15</v>
          </cell>
          <cell r="P52">
            <v>0.15</v>
          </cell>
          <cell r="Q52">
            <v>0.3</v>
          </cell>
        </row>
        <row r="53">
          <cell r="G53" t="str">
            <v xml:space="preserve">Management System Score </v>
          </cell>
          <cell r="H53" t="str">
            <v>%</v>
          </cell>
          <cell r="I53">
            <v>1</v>
          </cell>
          <cell r="J53">
            <v>2.0000000000000004E-2</v>
          </cell>
          <cell r="K53" t="str">
            <v>by QA&amp;SMO</v>
          </cell>
          <cell r="L53" t="str">
            <v>by QA&amp;SMO</v>
          </cell>
          <cell r="M53" t="str">
            <v>by QA&amp;SMO</v>
          </cell>
          <cell r="N53" t="str">
            <v>by QA&amp;SMO</v>
          </cell>
          <cell r="O53">
            <v>0.9</v>
          </cell>
          <cell r="P53">
            <v>0.9</v>
          </cell>
          <cell r="Q53">
            <v>0.9</v>
          </cell>
        </row>
        <row r="54">
          <cell r="G54" t="str">
            <v>No of QCC &amp; QCP</v>
          </cell>
          <cell r="H54" t="str">
            <v>Number</v>
          </cell>
          <cell r="I54">
            <v>1</v>
          </cell>
          <cell r="J54">
            <v>1.0000000000000002E-2</v>
          </cell>
          <cell r="O54">
            <v>0</v>
          </cell>
          <cell r="P54">
            <v>7</v>
          </cell>
          <cell r="Q54">
            <v>7</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PI Existing 2021"/>
      <sheetName val="Strategic Company 2022"/>
      <sheetName val="Div. Manufacturing"/>
      <sheetName val="Form Director 2022"/>
      <sheetName val="Form Div Manufacturing"/>
      <sheetName val="Form Div Supporting (2)"/>
      <sheetName val="Form Finance&amp;Acc"/>
      <sheetName val="Form Div Sales&amp;Marketing  (2)"/>
      <sheetName val="Sumber data F&amp;A"/>
      <sheetName val="Sumber data S&amp;M"/>
      <sheetName val="Sumber data Manufacturing"/>
      <sheetName val="Sumber data Supporting"/>
      <sheetName val="Form Div Supporting"/>
      <sheetName val="Form Div Fin&amp;Acc"/>
      <sheetName val="Form Div Sales&amp;Marketing"/>
      <sheetName val="Strategic Map Division"/>
    </sheetNames>
    <sheetDataSet>
      <sheetData sheetId="0"/>
      <sheetData sheetId="1"/>
      <sheetData sheetId="2"/>
      <sheetData sheetId="3"/>
      <sheetData sheetId="4"/>
      <sheetData sheetId="5"/>
      <sheetData sheetId="6"/>
      <sheetData sheetId="7"/>
      <sheetData sheetId="8">
        <row r="4">
          <cell r="H4"/>
          <cell r="I4"/>
          <cell r="J4"/>
          <cell r="K4"/>
          <cell r="L4"/>
          <cell r="M4"/>
          <cell r="N4"/>
          <cell r="O4"/>
          <cell r="P4" t="str">
            <v>not yet</v>
          </cell>
          <cell r="R4" t="str">
            <v>Rp Mio</v>
          </cell>
        </row>
      </sheetData>
      <sheetData sheetId="9"/>
      <sheetData sheetId="10"/>
      <sheetData sheetId="11"/>
      <sheetData sheetId="12"/>
      <sheetData sheetId="13"/>
      <sheetData sheetId="14"/>
      <sheetData sheetId="1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PI Existing 2021"/>
      <sheetName val="Strategic Company 2022"/>
      <sheetName val="Div. Manufacturing"/>
      <sheetName val="Form Director 2022"/>
      <sheetName val="Form Div Manufacturing"/>
      <sheetName val="Form Div Supporting (2)"/>
      <sheetName val="Form Finance&amp;Acc"/>
      <sheetName val="Form Div Sales&amp;Marketing  (2)"/>
      <sheetName val="Sumber data F&amp;A"/>
      <sheetName val="Sumber data S&amp;M"/>
      <sheetName val="Sumber data Manufacturing"/>
      <sheetName val="Sumber data Supporting"/>
      <sheetName val="Form Div Supporting"/>
      <sheetName val="Form Div Fin&amp;Acc"/>
      <sheetName val="Form Div Sales&amp;Marketing"/>
      <sheetName val="Strategic Map Division"/>
    </sheetNames>
    <sheetDataSet>
      <sheetData sheetId="0"/>
      <sheetData sheetId="1"/>
      <sheetData sheetId="2"/>
      <sheetData sheetId="3"/>
      <sheetData sheetId="4"/>
      <sheetData sheetId="5"/>
      <sheetData sheetId="6"/>
      <sheetData sheetId="7"/>
      <sheetData sheetId="8">
        <row r="4">
          <cell r="T4"/>
          <cell r="U4"/>
          <cell r="V4"/>
          <cell r="W4"/>
          <cell r="X4"/>
          <cell r="Y4"/>
          <cell r="Z4"/>
          <cell r="AA4"/>
          <cell r="AB4"/>
          <cell r="AC4"/>
          <cell r="AD4"/>
          <cell r="AE4"/>
          <cell r="AF4" t="str">
            <v>not yet</v>
          </cell>
        </row>
        <row r="6">
          <cell r="D6">
            <v>0.8</v>
          </cell>
          <cell r="E6">
            <v>0.8</v>
          </cell>
          <cell r="F6">
            <v>0.8</v>
          </cell>
          <cell r="G6">
            <v>0.8</v>
          </cell>
          <cell r="H6">
            <v>0.8</v>
          </cell>
          <cell r="I6">
            <v>0.8</v>
          </cell>
          <cell r="J6">
            <v>0.8</v>
          </cell>
          <cell r="K6">
            <v>0.8</v>
          </cell>
          <cell r="L6">
            <v>0.8</v>
          </cell>
          <cell r="M6">
            <v>0.8</v>
          </cell>
          <cell r="N6">
            <v>0.8</v>
          </cell>
          <cell r="O6">
            <v>0.8</v>
          </cell>
          <cell r="T6" t="str">
            <v>not yet</v>
          </cell>
          <cell r="U6" t="str">
            <v>not yet</v>
          </cell>
          <cell r="V6" t="str">
            <v>not yet</v>
          </cell>
          <cell r="W6" t="str">
            <v>not yet</v>
          </cell>
          <cell r="X6" t="str">
            <v>not yet</v>
          </cell>
          <cell r="Y6" t="str">
            <v>not yet</v>
          </cell>
          <cell r="Z6" t="str">
            <v>not yet</v>
          </cell>
          <cell r="AA6" t="str">
            <v>not yet</v>
          </cell>
          <cell r="AB6" t="str">
            <v>not yet</v>
          </cell>
          <cell r="AC6" t="str">
            <v>not yet</v>
          </cell>
          <cell r="AD6" t="str">
            <v>not yet</v>
          </cell>
          <cell r="AE6" t="str">
            <v>not yet</v>
          </cell>
          <cell r="AF6" t="str">
            <v>not yet</v>
          </cell>
        </row>
        <row r="12">
          <cell r="D12" t="str">
            <v>not yet</v>
          </cell>
          <cell r="E12" t="str">
            <v>not yet</v>
          </cell>
          <cell r="F12" t="str">
            <v>not yet</v>
          </cell>
          <cell r="G12" t="str">
            <v>not yet</v>
          </cell>
          <cell r="H12" t="str">
            <v>not yet</v>
          </cell>
          <cell r="I12" t="str">
            <v>not yet</v>
          </cell>
          <cell r="J12" t="str">
            <v>not yet</v>
          </cell>
          <cell r="K12" t="str">
            <v>not yet</v>
          </cell>
          <cell r="L12" t="str">
            <v>not yet</v>
          </cell>
          <cell r="M12" t="str">
            <v>not yet</v>
          </cell>
          <cell r="N12" t="str">
            <v>not yet</v>
          </cell>
          <cell r="O12" t="str">
            <v>not yet</v>
          </cell>
          <cell r="T12" t="str">
            <v>not yet</v>
          </cell>
          <cell r="U12" t="str">
            <v>not yet</v>
          </cell>
          <cell r="V12" t="str">
            <v>not yet</v>
          </cell>
          <cell r="W12" t="str">
            <v>not yet</v>
          </cell>
          <cell r="X12" t="str">
            <v>not yet</v>
          </cell>
          <cell r="Y12" t="str">
            <v>not yet</v>
          </cell>
          <cell r="Z12" t="str">
            <v>not yet</v>
          </cell>
          <cell r="AA12" t="str">
            <v>not yet</v>
          </cell>
          <cell r="AB12" t="str">
            <v>not yet</v>
          </cell>
          <cell r="AC12" t="str">
            <v>not yet</v>
          </cell>
          <cell r="AD12" t="str">
            <v>not yet</v>
          </cell>
          <cell r="AE12" t="str">
            <v>not yet</v>
          </cell>
          <cell r="AF12" t="str">
            <v>not yet</v>
          </cell>
        </row>
        <row r="18">
          <cell r="T18" t="str">
            <v>not yet</v>
          </cell>
          <cell r="U18" t="str">
            <v>not yet</v>
          </cell>
          <cell r="V18" t="str">
            <v>not yet</v>
          </cell>
          <cell r="W18" t="str">
            <v>not yet</v>
          </cell>
          <cell r="X18" t="str">
            <v>not yet</v>
          </cell>
          <cell r="Y18" t="str">
            <v>not yet</v>
          </cell>
          <cell r="Z18" t="str">
            <v>not yet</v>
          </cell>
          <cell r="AA18" t="str">
            <v>not yet</v>
          </cell>
          <cell r="AB18" t="str">
            <v>not yet</v>
          </cell>
          <cell r="AC18" t="str">
            <v>not yet</v>
          </cell>
          <cell r="AD18" t="str">
            <v>not yet</v>
          </cell>
          <cell r="AE18" t="str">
            <v>not yet</v>
          </cell>
          <cell r="AF18" t="str">
            <v>not yet</v>
          </cell>
        </row>
        <row r="19">
          <cell r="T19"/>
          <cell r="U19"/>
          <cell r="V19"/>
          <cell r="W19"/>
          <cell r="X19"/>
          <cell r="Y19"/>
          <cell r="Z19"/>
          <cell r="AA19"/>
          <cell r="AB19"/>
          <cell r="AC19"/>
          <cell r="AD19"/>
          <cell r="AE19"/>
          <cell r="AF19" t="str">
            <v>not yet</v>
          </cell>
        </row>
        <row r="20">
          <cell r="T20" t="str">
            <v>not yet</v>
          </cell>
          <cell r="U20" t="str">
            <v>not yet</v>
          </cell>
          <cell r="V20" t="str">
            <v>not yet</v>
          </cell>
          <cell r="W20" t="str">
            <v>not yet</v>
          </cell>
          <cell r="X20" t="str">
            <v>not yet</v>
          </cell>
          <cell r="Y20" t="str">
            <v>not yet</v>
          </cell>
          <cell r="Z20" t="str">
            <v>not yet</v>
          </cell>
          <cell r="AA20" t="str">
            <v>not yet</v>
          </cell>
          <cell r="AB20" t="str">
            <v>not yet</v>
          </cell>
          <cell r="AC20" t="str">
            <v>not yet</v>
          </cell>
          <cell r="AD20" t="str">
            <v>not yet</v>
          </cell>
          <cell r="AE20" t="str">
            <v>not yet</v>
          </cell>
          <cell r="AF20" t="str">
            <v>not yet</v>
          </cell>
        </row>
        <row r="21">
          <cell r="T21"/>
          <cell r="U21"/>
          <cell r="V21"/>
          <cell r="W21"/>
          <cell r="X21"/>
          <cell r="Y21"/>
          <cell r="Z21"/>
          <cell r="AA21"/>
          <cell r="AB21"/>
          <cell r="AC21"/>
          <cell r="AD21"/>
          <cell r="AE21"/>
          <cell r="AF21" t="str">
            <v>not yet</v>
          </cell>
        </row>
        <row r="35">
          <cell r="T35" t="str">
            <v>not yet</v>
          </cell>
          <cell r="U35" t="str">
            <v>not yet</v>
          </cell>
          <cell r="V35" t="str">
            <v>not yet</v>
          </cell>
          <cell r="W35" t="str">
            <v>not yet</v>
          </cell>
          <cell r="X35" t="str">
            <v>not yet</v>
          </cell>
          <cell r="Y35" t="str">
            <v>not yet</v>
          </cell>
          <cell r="Z35" t="str">
            <v>not yet</v>
          </cell>
          <cell r="AA35" t="str">
            <v>not yet</v>
          </cell>
          <cell r="AB35" t="str">
            <v>not yet</v>
          </cell>
          <cell r="AC35" t="str">
            <v>not yet</v>
          </cell>
          <cell r="AD35" t="str">
            <v>not yet</v>
          </cell>
          <cell r="AE35" t="str">
            <v>not yet</v>
          </cell>
        </row>
      </sheetData>
      <sheetData sheetId="9">
        <row r="12">
          <cell r="D12" t="str">
            <v>not yet</v>
          </cell>
          <cell r="E12" t="str">
            <v>not yet</v>
          </cell>
          <cell r="F12" t="str">
            <v>not yet</v>
          </cell>
          <cell r="G12" t="str">
            <v>not yet</v>
          </cell>
          <cell r="H12" t="str">
            <v>not yet</v>
          </cell>
          <cell r="I12" t="str">
            <v>not yet</v>
          </cell>
          <cell r="J12" t="str">
            <v>not yet</v>
          </cell>
          <cell r="K12" t="str">
            <v>not yet</v>
          </cell>
          <cell r="L12" t="str">
            <v>not yet</v>
          </cell>
          <cell r="M12" t="str">
            <v>not yet</v>
          </cell>
          <cell r="N12" t="str">
            <v>not yet</v>
          </cell>
          <cell r="O12" t="str">
            <v>not yet</v>
          </cell>
          <cell r="T12" t="str">
            <v>not yet</v>
          </cell>
          <cell r="U12" t="str">
            <v>not yet</v>
          </cell>
          <cell r="V12" t="str">
            <v>not yet</v>
          </cell>
          <cell r="W12" t="str">
            <v>not yet</v>
          </cell>
          <cell r="X12" t="str">
            <v>not yet</v>
          </cell>
          <cell r="Y12" t="str">
            <v>not yet</v>
          </cell>
          <cell r="Z12" t="str">
            <v>not yet</v>
          </cell>
          <cell r="AA12" t="str">
            <v>not yet</v>
          </cell>
          <cell r="AB12" t="str">
            <v>not yet</v>
          </cell>
          <cell r="AC12" t="str">
            <v>not yet</v>
          </cell>
          <cell r="AD12" t="str">
            <v>not yet</v>
          </cell>
          <cell r="AE12" t="str">
            <v>not yet</v>
          </cell>
          <cell r="AF12" t="str">
            <v>not yet</v>
          </cell>
        </row>
        <row r="17">
          <cell r="D17"/>
          <cell r="E17"/>
          <cell r="F17"/>
          <cell r="G17"/>
          <cell r="H17"/>
          <cell r="I17"/>
          <cell r="J17"/>
          <cell r="K17"/>
          <cell r="L17"/>
          <cell r="M17"/>
          <cell r="N17"/>
          <cell r="O17"/>
          <cell r="T17"/>
          <cell r="U17"/>
          <cell r="V17"/>
          <cell r="W17"/>
          <cell r="X17"/>
          <cell r="Y17"/>
          <cell r="Z17"/>
          <cell r="AA17"/>
          <cell r="AB17"/>
          <cell r="AC17"/>
          <cell r="AD17"/>
          <cell r="AE17"/>
          <cell r="AF17" t="str">
            <v>not yet</v>
          </cell>
        </row>
        <row r="19">
          <cell r="D19"/>
          <cell r="E19"/>
          <cell r="F19"/>
          <cell r="G19"/>
          <cell r="H19"/>
          <cell r="I19"/>
          <cell r="J19"/>
          <cell r="K19"/>
          <cell r="L19"/>
          <cell r="M19"/>
          <cell r="N19"/>
          <cell r="O19"/>
          <cell r="T19"/>
          <cell r="U19"/>
          <cell r="V19"/>
          <cell r="W19"/>
          <cell r="X19"/>
          <cell r="Y19"/>
          <cell r="Z19"/>
          <cell r="AA19"/>
          <cell r="AB19"/>
          <cell r="AC19"/>
          <cell r="AD19"/>
          <cell r="AE19"/>
          <cell r="AF19" t="str">
            <v>not yet</v>
          </cell>
        </row>
        <row r="21">
          <cell r="D21"/>
          <cell r="E21"/>
          <cell r="F21"/>
          <cell r="G21"/>
          <cell r="H21"/>
          <cell r="I21"/>
          <cell r="J21"/>
          <cell r="K21"/>
          <cell r="L21"/>
          <cell r="M21"/>
          <cell r="N21"/>
          <cell r="O21"/>
          <cell r="T21"/>
          <cell r="U21"/>
          <cell r="V21"/>
          <cell r="W21"/>
          <cell r="X21"/>
          <cell r="Y21"/>
          <cell r="Z21"/>
          <cell r="AA21"/>
          <cell r="AB21"/>
          <cell r="AC21"/>
          <cell r="AD21"/>
          <cell r="AE21"/>
          <cell r="AF21" t="str">
            <v>not yet</v>
          </cell>
        </row>
        <row r="23">
          <cell r="D23" t="str">
            <v>not yet</v>
          </cell>
          <cell r="E23" t="str">
            <v>not yet</v>
          </cell>
          <cell r="F23" t="str">
            <v>not yet</v>
          </cell>
          <cell r="G23" t="str">
            <v>not yet</v>
          </cell>
          <cell r="H23" t="str">
            <v>not yet</v>
          </cell>
          <cell r="I23" t="str">
            <v>not yet</v>
          </cell>
          <cell r="J23" t="str">
            <v>not yet</v>
          </cell>
          <cell r="K23" t="str">
            <v>not yet</v>
          </cell>
          <cell r="L23" t="str">
            <v>not yet</v>
          </cell>
          <cell r="M23" t="str">
            <v>not yet</v>
          </cell>
          <cell r="N23" t="str">
            <v>not yet</v>
          </cell>
          <cell r="O23" t="str">
            <v>not yet</v>
          </cell>
          <cell r="T23" t="str">
            <v>not yet</v>
          </cell>
          <cell r="U23" t="str">
            <v>not yet</v>
          </cell>
          <cell r="V23" t="str">
            <v>not yet</v>
          </cell>
          <cell r="W23" t="str">
            <v>not yet</v>
          </cell>
          <cell r="X23" t="str">
            <v>not yet</v>
          </cell>
          <cell r="Y23" t="str">
            <v>not yet</v>
          </cell>
          <cell r="Z23" t="str">
            <v>not yet</v>
          </cell>
          <cell r="AA23" t="str">
            <v>not yet</v>
          </cell>
          <cell r="AB23" t="str">
            <v>not yet</v>
          </cell>
          <cell r="AC23" t="str">
            <v>not yet</v>
          </cell>
          <cell r="AD23" t="str">
            <v>not yet</v>
          </cell>
          <cell r="AE23" t="str">
            <v>not yet</v>
          </cell>
          <cell r="AF23" t="str">
            <v>not yet</v>
          </cell>
        </row>
        <row r="48">
          <cell r="D48" t="str">
            <v>not yet</v>
          </cell>
          <cell r="E48" t="str">
            <v>not yet</v>
          </cell>
          <cell r="F48" t="str">
            <v>not yet</v>
          </cell>
          <cell r="G48" t="str">
            <v>not yet</v>
          </cell>
          <cell r="H48" t="str">
            <v>not yet</v>
          </cell>
          <cell r="I48" t="str">
            <v>not yet</v>
          </cell>
          <cell r="J48" t="str">
            <v>not yet</v>
          </cell>
          <cell r="K48" t="str">
            <v>not yet</v>
          </cell>
          <cell r="L48" t="str">
            <v>not yet</v>
          </cell>
          <cell r="M48" t="str">
            <v>not yet</v>
          </cell>
          <cell r="N48" t="str">
            <v>not yet</v>
          </cell>
          <cell r="O48" t="str">
            <v>not yet</v>
          </cell>
          <cell r="T48" t="str">
            <v>not yet</v>
          </cell>
          <cell r="U48" t="str">
            <v>not yet</v>
          </cell>
          <cell r="V48" t="str">
            <v>not yet</v>
          </cell>
          <cell r="W48" t="str">
            <v>not yet</v>
          </cell>
          <cell r="X48" t="str">
            <v>not yet</v>
          </cell>
          <cell r="Y48" t="str">
            <v>not yet</v>
          </cell>
          <cell r="Z48" t="str">
            <v>not yet</v>
          </cell>
          <cell r="AA48" t="str">
            <v>not yet</v>
          </cell>
          <cell r="AB48" t="str">
            <v>not yet</v>
          </cell>
          <cell r="AC48" t="str">
            <v>not yet</v>
          </cell>
          <cell r="AD48" t="str">
            <v>not yet</v>
          </cell>
          <cell r="AE48" t="str">
            <v>not yet</v>
          </cell>
          <cell r="AF48" t="str">
            <v>not yet</v>
          </cell>
        </row>
        <row r="60">
          <cell r="D60"/>
          <cell r="E60"/>
          <cell r="F60"/>
          <cell r="G60"/>
          <cell r="H60"/>
          <cell r="I60"/>
          <cell r="J60"/>
          <cell r="K60"/>
          <cell r="L60"/>
          <cell r="M60"/>
          <cell r="N60"/>
          <cell r="O60"/>
          <cell r="T60"/>
          <cell r="U60"/>
          <cell r="V60"/>
          <cell r="W60"/>
          <cell r="X60"/>
          <cell r="Y60"/>
          <cell r="Z60"/>
          <cell r="AA60"/>
          <cell r="AB60"/>
          <cell r="AC60"/>
          <cell r="AD60"/>
          <cell r="AE60"/>
          <cell r="AF60" t="str">
            <v>not yet</v>
          </cell>
        </row>
        <row r="70">
          <cell r="T70" t="str">
            <v>not yet</v>
          </cell>
          <cell r="U70" t="str">
            <v>not yet</v>
          </cell>
          <cell r="V70" t="str">
            <v>not yet</v>
          </cell>
          <cell r="W70" t="str">
            <v>not yet</v>
          </cell>
          <cell r="X70" t="str">
            <v>not yet</v>
          </cell>
          <cell r="Y70" t="str">
            <v>not yet</v>
          </cell>
          <cell r="Z70" t="str">
            <v>not yet</v>
          </cell>
          <cell r="AA70" t="str">
            <v>not yet</v>
          </cell>
          <cell r="AB70" t="str">
            <v>not yet</v>
          </cell>
          <cell r="AC70" t="str">
            <v>not yet</v>
          </cell>
          <cell r="AD70" t="str">
            <v>not yet</v>
          </cell>
          <cell r="AE70" t="str">
            <v>not yet</v>
          </cell>
          <cell r="AF70" t="str">
            <v>not yet</v>
          </cell>
        </row>
        <row r="71">
          <cell r="T71"/>
          <cell r="U71"/>
          <cell r="V71"/>
          <cell r="W71"/>
          <cell r="X71"/>
          <cell r="Y71"/>
          <cell r="Z71"/>
          <cell r="AA71"/>
          <cell r="AB71"/>
          <cell r="AC71"/>
          <cell r="AD71"/>
          <cell r="AE71"/>
          <cell r="AF71" t="str">
            <v>not yet</v>
          </cell>
        </row>
        <row r="72">
          <cell r="T72" t="str">
            <v>not yet</v>
          </cell>
          <cell r="U72" t="str">
            <v>not yet</v>
          </cell>
          <cell r="V72" t="str">
            <v>not yet</v>
          </cell>
          <cell r="W72" t="str">
            <v>not yet</v>
          </cell>
          <cell r="X72" t="str">
            <v>not yet</v>
          </cell>
          <cell r="Y72" t="str">
            <v>not yet</v>
          </cell>
          <cell r="Z72" t="str">
            <v>not yet</v>
          </cell>
          <cell r="AA72" t="str">
            <v>not yet</v>
          </cell>
          <cell r="AB72" t="str">
            <v>not yet</v>
          </cell>
          <cell r="AC72" t="str">
            <v>not yet</v>
          </cell>
          <cell r="AD72" t="str">
            <v>not yet</v>
          </cell>
          <cell r="AE72" t="str">
            <v>not yet</v>
          </cell>
          <cell r="AF72" t="str">
            <v>not yet</v>
          </cell>
        </row>
        <row r="73">
          <cell r="T73"/>
          <cell r="U73"/>
          <cell r="V73"/>
          <cell r="W73"/>
          <cell r="X73"/>
          <cell r="Y73"/>
          <cell r="Z73"/>
          <cell r="AA73"/>
          <cell r="AB73"/>
          <cell r="AC73"/>
          <cell r="AD73"/>
          <cell r="AE73"/>
          <cell r="AF73" t="str">
            <v>not yet</v>
          </cell>
        </row>
        <row r="92">
          <cell r="T92" t="str">
            <v>not yet</v>
          </cell>
          <cell r="U92" t="str">
            <v>not yet</v>
          </cell>
          <cell r="V92" t="str">
            <v>not yet</v>
          </cell>
          <cell r="W92" t="str">
            <v>not yet</v>
          </cell>
          <cell r="X92" t="str">
            <v>not yet</v>
          </cell>
          <cell r="Y92" t="str">
            <v>not yet</v>
          </cell>
          <cell r="Z92" t="str">
            <v>not yet</v>
          </cell>
          <cell r="AA92" t="str">
            <v>not yet</v>
          </cell>
          <cell r="AB92" t="str">
            <v>not yet</v>
          </cell>
          <cell r="AC92" t="str">
            <v>not yet</v>
          </cell>
          <cell r="AD92" t="str">
            <v>not yet</v>
          </cell>
          <cell r="AE92" t="str">
            <v>not yet</v>
          </cell>
        </row>
      </sheetData>
      <sheetData sheetId="10">
        <row r="4">
          <cell r="D4"/>
          <cell r="E4"/>
          <cell r="F4"/>
          <cell r="G4"/>
          <cell r="H4"/>
          <cell r="I4"/>
          <cell r="J4"/>
          <cell r="K4"/>
          <cell r="L4"/>
          <cell r="M4"/>
          <cell r="N4"/>
          <cell r="O4"/>
          <cell r="T4"/>
          <cell r="U4"/>
          <cell r="V4"/>
          <cell r="W4"/>
          <cell r="X4"/>
          <cell r="Y4"/>
          <cell r="Z4"/>
          <cell r="AA4"/>
          <cell r="AB4"/>
          <cell r="AC4"/>
          <cell r="AD4"/>
          <cell r="AE4"/>
          <cell r="AF4"/>
        </row>
        <row r="8">
          <cell r="D8">
            <v>0</v>
          </cell>
          <cell r="E8">
            <v>0</v>
          </cell>
          <cell r="F8">
            <v>0</v>
          </cell>
          <cell r="G8">
            <v>0</v>
          </cell>
          <cell r="H8">
            <v>0</v>
          </cell>
          <cell r="I8">
            <v>0</v>
          </cell>
          <cell r="J8">
            <v>0</v>
          </cell>
          <cell r="K8">
            <v>0</v>
          </cell>
          <cell r="L8">
            <v>0</v>
          </cell>
          <cell r="M8">
            <v>0</v>
          </cell>
          <cell r="N8">
            <v>0</v>
          </cell>
          <cell r="O8">
            <v>0</v>
          </cell>
          <cell r="T8"/>
          <cell r="U8"/>
          <cell r="V8"/>
          <cell r="W8"/>
          <cell r="X8"/>
          <cell r="Y8"/>
          <cell r="Z8"/>
          <cell r="AA8"/>
          <cell r="AB8"/>
          <cell r="AC8"/>
          <cell r="AD8"/>
          <cell r="AE8"/>
          <cell r="AF8" t="str">
            <v>not yet</v>
          </cell>
        </row>
        <row r="23">
          <cell r="D23"/>
          <cell r="E23"/>
          <cell r="F23"/>
          <cell r="G23"/>
          <cell r="H23"/>
          <cell r="I23"/>
          <cell r="J23"/>
          <cell r="K23"/>
          <cell r="L23"/>
          <cell r="M23"/>
          <cell r="N23"/>
          <cell r="O23"/>
          <cell r="T23" t="str">
            <v>not yet</v>
          </cell>
          <cell r="U23" t="str">
            <v>not yet</v>
          </cell>
          <cell r="V23" t="str">
            <v>not yet</v>
          </cell>
          <cell r="W23" t="str">
            <v>not yet</v>
          </cell>
          <cell r="X23" t="str">
            <v>not yet</v>
          </cell>
          <cell r="Y23" t="str">
            <v>not yet</v>
          </cell>
          <cell r="Z23" t="str">
            <v>not yet</v>
          </cell>
          <cell r="AA23" t="str">
            <v>not yet</v>
          </cell>
          <cell r="AB23" t="str">
            <v>not yet</v>
          </cell>
          <cell r="AC23" t="str">
            <v>not yet</v>
          </cell>
          <cell r="AD23" t="str">
            <v>not yet</v>
          </cell>
          <cell r="AE23" t="str">
            <v>not yet</v>
          </cell>
          <cell r="AF23" t="str">
            <v>not yet</v>
          </cell>
        </row>
        <row r="32">
          <cell r="D32">
            <v>0.06</v>
          </cell>
          <cell r="E32">
            <v>0.06</v>
          </cell>
          <cell r="F32">
            <v>0.06</v>
          </cell>
          <cell r="G32">
            <v>0.06</v>
          </cell>
          <cell r="H32">
            <v>0.06</v>
          </cell>
          <cell r="I32">
            <v>0.06</v>
          </cell>
          <cell r="J32">
            <v>0.06</v>
          </cell>
          <cell r="K32">
            <v>0.06</v>
          </cell>
          <cell r="L32">
            <v>0.06</v>
          </cell>
          <cell r="M32">
            <v>0.06</v>
          </cell>
          <cell r="N32">
            <v>0.06</v>
          </cell>
          <cell r="O32">
            <v>0.06</v>
          </cell>
          <cell r="T32" t="str">
            <v>not yet</v>
          </cell>
          <cell r="U32" t="str">
            <v>not yet</v>
          </cell>
          <cell r="V32" t="str">
            <v>not yet</v>
          </cell>
          <cell r="W32" t="str">
            <v>not yet</v>
          </cell>
          <cell r="X32" t="str">
            <v>not yet</v>
          </cell>
          <cell r="Y32" t="str">
            <v>not yet</v>
          </cell>
          <cell r="Z32" t="str">
            <v>not yet</v>
          </cell>
          <cell r="AA32" t="str">
            <v>not yet</v>
          </cell>
          <cell r="AB32" t="str">
            <v>not yet</v>
          </cell>
          <cell r="AC32" t="str">
            <v>not yet</v>
          </cell>
          <cell r="AD32" t="str">
            <v>not yet</v>
          </cell>
          <cell r="AE32" t="str">
            <v>not yet</v>
          </cell>
          <cell r="AF32" t="str">
            <v>not yet</v>
          </cell>
        </row>
        <row r="38">
          <cell r="D38" t="str">
            <v>not yet</v>
          </cell>
          <cell r="E38" t="str">
            <v>not yet</v>
          </cell>
          <cell r="F38" t="str">
            <v>not yet</v>
          </cell>
          <cell r="G38" t="str">
            <v>not yet</v>
          </cell>
          <cell r="H38" t="str">
            <v>not yet</v>
          </cell>
          <cell r="I38" t="str">
            <v>not yet</v>
          </cell>
          <cell r="J38" t="str">
            <v>not yet</v>
          </cell>
          <cell r="K38" t="str">
            <v>not yet</v>
          </cell>
          <cell r="L38" t="str">
            <v>not yet</v>
          </cell>
          <cell r="M38" t="str">
            <v>not yet</v>
          </cell>
          <cell r="N38" t="str">
            <v>not yet</v>
          </cell>
          <cell r="O38" t="str">
            <v>not yet</v>
          </cell>
          <cell r="T38" t="str">
            <v>not yet</v>
          </cell>
          <cell r="U38" t="str">
            <v>not yet</v>
          </cell>
          <cell r="V38" t="str">
            <v>not yet</v>
          </cell>
          <cell r="W38" t="str">
            <v>not yet</v>
          </cell>
          <cell r="X38" t="str">
            <v>not yet</v>
          </cell>
          <cell r="Y38" t="str">
            <v>not yet</v>
          </cell>
          <cell r="Z38" t="str">
            <v>not yet</v>
          </cell>
          <cell r="AA38" t="str">
            <v>not yet</v>
          </cell>
          <cell r="AB38" t="str">
            <v>not yet</v>
          </cell>
          <cell r="AC38" t="str">
            <v>not yet</v>
          </cell>
          <cell r="AD38" t="str">
            <v>not yet</v>
          </cell>
          <cell r="AE38" t="str">
            <v>not yet</v>
          </cell>
          <cell r="AF38" t="str">
            <v>not yet</v>
          </cell>
        </row>
        <row r="44">
          <cell r="D44">
            <v>1</v>
          </cell>
          <cell r="E44">
            <v>1</v>
          </cell>
          <cell r="F44">
            <v>1</v>
          </cell>
          <cell r="G44">
            <v>1</v>
          </cell>
          <cell r="H44">
            <v>1</v>
          </cell>
          <cell r="I44">
            <v>1</v>
          </cell>
          <cell r="J44">
            <v>1</v>
          </cell>
          <cell r="K44">
            <v>1</v>
          </cell>
          <cell r="L44">
            <v>1</v>
          </cell>
          <cell r="M44">
            <v>1</v>
          </cell>
          <cell r="N44">
            <v>1</v>
          </cell>
          <cell r="O44">
            <v>1</v>
          </cell>
          <cell r="T44" t="str">
            <v>not yet</v>
          </cell>
          <cell r="U44" t="str">
            <v>not yet</v>
          </cell>
          <cell r="V44" t="str">
            <v>not yet</v>
          </cell>
          <cell r="W44" t="str">
            <v>not yet</v>
          </cell>
          <cell r="X44" t="str">
            <v>not yet</v>
          </cell>
          <cell r="Y44" t="str">
            <v>not yet</v>
          </cell>
          <cell r="Z44" t="str">
            <v>not yet</v>
          </cell>
          <cell r="AA44" t="str">
            <v>not yet</v>
          </cell>
          <cell r="AB44" t="str">
            <v>not yet</v>
          </cell>
          <cell r="AC44" t="str">
            <v>not yet</v>
          </cell>
          <cell r="AD44" t="str">
            <v>not yet</v>
          </cell>
          <cell r="AE44" t="str">
            <v>not yet</v>
          </cell>
          <cell r="AF44" t="str">
            <v>not yet</v>
          </cell>
        </row>
        <row r="63">
          <cell r="D63">
            <v>9</v>
          </cell>
          <cell r="E63">
            <v>9</v>
          </cell>
          <cell r="F63">
            <v>9</v>
          </cell>
          <cell r="G63">
            <v>9</v>
          </cell>
          <cell r="H63">
            <v>9</v>
          </cell>
          <cell r="I63">
            <v>9</v>
          </cell>
          <cell r="J63">
            <v>9</v>
          </cell>
          <cell r="K63">
            <v>9</v>
          </cell>
          <cell r="L63">
            <v>9</v>
          </cell>
          <cell r="M63">
            <v>9</v>
          </cell>
          <cell r="N63">
            <v>9</v>
          </cell>
          <cell r="O63">
            <v>9</v>
          </cell>
          <cell r="T63"/>
          <cell r="U63"/>
          <cell r="V63"/>
          <cell r="W63"/>
          <cell r="X63"/>
          <cell r="Y63"/>
          <cell r="Z63"/>
          <cell r="AA63"/>
          <cell r="AB63"/>
          <cell r="AC63"/>
          <cell r="AD63"/>
          <cell r="AE63"/>
          <cell r="AF63" t="str">
            <v>not yet</v>
          </cell>
        </row>
        <row r="69">
          <cell r="D69" t="str">
            <v>not yet</v>
          </cell>
          <cell r="E69" t="str">
            <v>not yet</v>
          </cell>
          <cell r="F69" t="str">
            <v>not yet</v>
          </cell>
          <cell r="G69" t="str">
            <v>not yet</v>
          </cell>
          <cell r="H69" t="str">
            <v>not yet</v>
          </cell>
          <cell r="I69" t="str">
            <v>not yet</v>
          </cell>
          <cell r="J69" t="str">
            <v>not yet</v>
          </cell>
          <cell r="K69" t="str">
            <v>not yet</v>
          </cell>
          <cell r="L69" t="str">
            <v>not yet</v>
          </cell>
          <cell r="M69" t="str">
            <v>not yet</v>
          </cell>
          <cell r="N69" t="str">
            <v>not yet</v>
          </cell>
          <cell r="O69" t="str">
            <v>not yet</v>
          </cell>
          <cell r="T69" t="str">
            <v>not yet</v>
          </cell>
          <cell r="U69" t="str">
            <v>not yet</v>
          </cell>
          <cell r="V69" t="str">
            <v>not yet</v>
          </cell>
          <cell r="W69" t="str">
            <v>not yet</v>
          </cell>
          <cell r="X69" t="str">
            <v>not yet</v>
          </cell>
          <cell r="Y69" t="str">
            <v>not yet</v>
          </cell>
          <cell r="Z69" t="str">
            <v>not yet</v>
          </cell>
          <cell r="AA69" t="str">
            <v>not yet</v>
          </cell>
          <cell r="AB69" t="str">
            <v>not yet</v>
          </cell>
          <cell r="AC69" t="str">
            <v>not yet</v>
          </cell>
          <cell r="AD69" t="str">
            <v>not yet</v>
          </cell>
          <cell r="AE69" t="str">
            <v>not yet</v>
          </cell>
          <cell r="AF69" t="str">
            <v>not yet</v>
          </cell>
        </row>
        <row r="90">
          <cell r="T90" t="str">
            <v>not yet</v>
          </cell>
          <cell r="U90" t="str">
            <v>not yet</v>
          </cell>
          <cell r="V90" t="str">
            <v>not yet</v>
          </cell>
          <cell r="W90" t="str">
            <v>not yet</v>
          </cell>
          <cell r="X90" t="str">
            <v>not yet</v>
          </cell>
          <cell r="Y90" t="str">
            <v>not yet</v>
          </cell>
          <cell r="Z90" t="str">
            <v>not yet</v>
          </cell>
          <cell r="AA90" t="str">
            <v>not yet</v>
          </cell>
          <cell r="AB90" t="str">
            <v>not yet</v>
          </cell>
          <cell r="AC90" t="str">
            <v>not yet</v>
          </cell>
          <cell r="AD90" t="str">
            <v>not yet</v>
          </cell>
          <cell r="AE90" t="str">
            <v>not yet</v>
          </cell>
          <cell r="AF90" t="str">
            <v>not yet</v>
          </cell>
        </row>
        <row r="91">
          <cell r="T91"/>
          <cell r="U91"/>
          <cell r="V91"/>
          <cell r="W91"/>
          <cell r="X91"/>
          <cell r="Y91"/>
          <cell r="Z91"/>
          <cell r="AA91"/>
          <cell r="AB91"/>
          <cell r="AC91"/>
          <cell r="AD91"/>
          <cell r="AE91"/>
          <cell r="AF91" t="str">
            <v>not yet</v>
          </cell>
        </row>
        <row r="92">
          <cell r="T92" t="str">
            <v>not yet</v>
          </cell>
          <cell r="U92" t="str">
            <v>not yet</v>
          </cell>
          <cell r="V92" t="str">
            <v>not yet</v>
          </cell>
          <cell r="W92" t="str">
            <v>not yet</v>
          </cell>
          <cell r="X92" t="str">
            <v>not yet</v>
          </cell>
          <cell r="Y92" t="str">
            <v>not yet</v>
          </cell>
          <cell r="Z92" t="str">
            <v>not yet</v>
          </cell>
          <cell r="AA92" t="str">
            <v>not yet</v>
          </cell>
          <cell r="AB92" t="str">
            <v>not yet</v>
          </cell>
          <cell r="AC92" t="str">
            <v>not yet</v>
          </cell>
          <cell r="AD92" t="str">
            <v>not yet</v>
          </cell>
          <cell r="AE92" t="str">
            <v>not yet</v>
          </cell>
          <cell r="AF92" t="str">
            <v>not yet</v>
          </cell>
        </row>
        <row r="93">
          <cell r="T93"/>
          <cell r="U93"/>
          <cell r="V93"/>
          <cell r="W93"/>
          <cell r="X93"/>
          <cell r="Y93"/>
          <cell r="Z93"/>
          <cell r="AA93"/>
          <cell r="AB93"/>
          <cell r="AC93"/>
          <cell r="AD93"/>
          <cell r="AE93"/>
          <cell r="AF93" t="str">
            <v>not yet</v>
          </cell>
        </row>
        <row r="156">
          <cell r="T156" t="str">
            <v>not yet</v>
          </cell>
          <cell r="U156" t="str">
            <v>not yet</v>
          </cell>
          <cell r="V156" t="str">
            <v>not yet</v>
          </cell>
          <cell r="W156" t="str">
            <v>not yet</v>
          </cell>
          <cell r="X156" t="str">
            <v>not yet</v>
          </cell>
          <cell r="Y156" t="str">
            <v>not yet</v>
          </cell>
          <cell r="Z156" t="str">
            <v>not yet</v>
          </cell>
          <cell r="AA156" t="str">
            <v>not yet</v>
          </cell>
          <cell r="AB156" t="str">
            <v>not yet</v>
          </cell>
          <cell r="AC156" t="str">
            <v>not yet</v>
          </cell>
          <cell r="AD156" t="str">
            <v>not yet</v>
          </cell>
          <cell r="AE156" t="str">
            <v>not yet</v>
          </cell>
        </row>
        <row r="175">
          <cell r="AF175" t="str">
            <v>not yet</v>
          </cell>
        </row>
      </sheetData>
      <sheetData sheetId="11">
        <row r="4">
          <cell r="D4">
            <v>0</v>
          </cell>
          <cell r="E4">
            <v>0</v>
          </cell>
          <cell r="F4">
            <v>0</v>
          </cell>
          <cell r="G4">
            <v>0</v>
          </cell>
          <cell r="H4">
            <v>0</v>
          </cell>
          <cell r="I4">
            <v>0</v>
          </cell>
          <cell r="J4">
            <v>0</v>
          </cell>
          <cell r="K4">
            <v>0</v>
          </cell>
          <cell r="L4">
            <v>0</v>
          </cell>
          <cell r="M4">
            <v>0</v>
          </cell>
          <cell r="N4">
            <v>0</v>
          </cell>
          <cell r="O4">
            <v>0</v>
          </cell>
          <cell r="T4" t="e">
            <v>#DIV/0!</v>
          </cell>
          <cell r="U4" t="e">
            <v>#DIV/0!</v>
          </cell>
          <cell r="V4" t="e">
            <v>#DIV/0!</v>
          </cell>
          <cell r="W4" t="e">
            <v>#DIV/0!</v>
          </cell>
          <cell r="X4" t="e">
            <v>#DIV/0!</v>
          </cell>
          <cell r="Y4" t="e">
            <v>#DIV/0!</v>
          </cell>
          <cell r="Z4" t="e">
            <v>#DIV/0!</v>
          </cell>
          <cell r="AA4" t="e">
            <v>#DIV/0!</v>
          </cell>
          <cell r="AB4" t="e">
            <v>#DIV/0!</v>
          </cell>
          <cell r="AC4" t="e">
            <v>#DIV/0!</v>
          </cell>
          <cell r="AD4" t="e">
            <v>#DIV/0!</v>
          </cell>
          <cell r="AE4" t="e">
            <v>#DIV/0!</v>
          </cell>
          <cell r="AF4" t="e">
            <v>#DIV/0!</v>
          </cell>
        </row>
        <row r="85">
          <cell r="D85">
            <v>0</v>
          </cell>
          <cell r="E85">
            <v>0</v>
          </cell>
          <cell r="F85">
            <v>0</v>
          </cell>
          <cell r="G85">
            <v>0</v>
          </cell>
          <cell r="H85">
            <v>0</v>
          </cell>
          <cell r="I85">
            <v>0</v>
          </cell>
          <cell r="J85">
            <v>0</v>
          </cell>
          <cell r="K85">
            <v>0</v>
          </cell>
          <cell r="L85">
            <v>0</v>
          </cell>
          <cell r="M85">
            <v>0</v>
          </cell>
          <cell r="N85">
            <v>0</v>
          </cell>
          <cell r="O85">
            <v>0</v>
          </cell>
          <cell r="T85"/>
          <cell r="U85"/>
          <cell r="V85"/>
          <cell r="W85"/>
          <cell r="X85"/>
          <cell r="Y85"/>
          <cell r="Z85"/>
          <cell r="AA85"/>
          <cell r="AB85"/>
          <cell r="AC85"/>
          <cell r="AD85"/>
          <cell r="AE85"/>
          <cell r="AF85" t="str">
            <v>not yet</v>
          </cell>
        </row>
        <row r="88">
          <cell r="D88"/>
          <cell r="E88"/>
          <cell r="F88"/>
          <cell r="G88"/>
          <cell r="H88"/>
          <cell r="I88"/>
          <cell r="J88"/>
          <cell r="K88"/>
          <cell r="L88"/>
          <cell r="M88"/>
          <cell r="N88"/>
          <cell r="O88"/>
          <cell r="T88" t="str">
            <v>not yet</v>
          </cell>
          <cell r="U88" t="str">
            <v>not yet</v>
          </cell>
          <cell r="V88" t="str">
            <v>not yet</v>
          </cell>
          <cell r="W88" t="str">
            <v>not yet</v>
          </cell>
          <cell r="X88" t="str">
            <v>not yet</v>
          </cell>
          <cell r="Y88" t="str">
            <v>not yet</v>
          </cell>
          <cell r="Z88" t="str">
            <v>not yet</v>
          </cell>
          <cell r="AA88" t="str">
            <v>not yet</v>
          </cell>
          <cell r="AB88" t="str">
            <v>not yet</v>
          </cell>
          <cell r="AC88" t="str">
            <v>not yet</v>
          </cell>
          <cell r="AD88" t="str">
            <v>not yet</v>
          </cell>
          <cell r="AE88" t="str">
            <v>not yet</v>
          </cell>
          <cell r="AF88" t="str">
            <v>not yet</v>
          </cell>
        </row>
        <row r="94">
          <cell r="D94">
            <v>2E-3</v>
          </cell>
          <cell r="E94">
            <v>2E-3</v>
          </cell>
          <cell r="F94">
            <v>2E-3</v>
          </cell>
          <cell r="G94">
            <v>2E-3</v>
          </cell>
          <cell r="H94">
            <v>2E-3</v>
          </cell>
          <cell r="I94">
            <v>2E-3</v>
          </cell>
          <cell r="J94">
            <v>2E-3</v>
          </cell>
          <cell r="K94">
            <v>2E-3</v>
          </cell>
          <cell r="L94">
            <v>2E-3</v>
          </cell>
          <cell r="M94">
            <v>2E-3</v>
          </cell>
          <cell r="N94">
            <v>2E-3</v>
          </cell>
          <cell r="O94">
            <v>2E-3</v>
          </cell>
          <cell r="T94" t="str">
            <v>not yet</v>
          </cell>
          <cell r="U94" t="str">
            <v>not yet</v>
          </cell>
          <cell r="V94" t="str">
            <v>not yet</v>
          </cell>
          <cell r="W94" t="str">
            <v>not yet</v>
          </cell>
          <cell r="X94" t="str">
            <v>not yet</v>
          </cell>
          <cell r="Y94" t="str">
            <v>not yet</v>
          </cell>
          <cell r="Z94" t="str">
            <v>not yet</v>
          </cell>
          <cell r="AA94" t="str">
            <v>not yet</v>
          </cell>
          <cell r="AB94" t="str">
            <v>not yet</v>
          </cell>
          <cell r="AC94" t="str">
            <v>not yet</v>
          </cell>
          <cell r="AD94" t="str">
            <v>not yet</v>
          </cell>
          <cell r="AE94" t="str">
            <v>not yet</v>
          </cell>
          <cell r="AF94" t="str">
            <v>not yet</v>
          </cell>
        </row>
        <row r="129">
          <cell r="T129" t="str">
            <v>not yet</v>
          </cell>
          <cell r="U129" t="str">
            <v>not yet</v>
          </cell>
          <cell r="V129" t="str">
            <v>not yet</v>
          </cell>
          <cell r="W129" t="str">
            <v>not yet</v>
          </cell>
          <cell r="X129" t="str">
            <v>not yet</v>
          </cell>
          <cell r="Y129" t="str">
            <v>not yet</v>
          </cell>
          <cell r="Z129" t="str">
            <v>not yet</v>
          </cell>
          <cell r="AA129" t="str">
            <v>not yet</v>
          </cell>
          <cell r="AB129" t="str">
            <v>not yet</v>
          </cell>
          <cell r="AC129" t="str">
            <v>not yet</v>
          </cell>
          <cell r="AD129" t="str">
            <v>not yet</v>
          </cell>
          <cell r="AE129" t="str">
            <v>not yet</v>
          </cell>
          <cell r="AF129" t="str">
            <v>not yet</v>
          </cell>
        </row>
        <row r="130">
          <cell r="T130"/>
          <cell r="U130"/>
          <cell r="V130"/>
          <cell r="W130"/>
          <cell r="X130"/>
          <cell r="Y130"/>
          <cell r="Z130"/>
          <cell r="AA130"/>
          <cell r="AB130"/>
          <cell r="AC130"/>
          <cell r="AD130"/>
          <cell r="AE130"/>
          <cell r="AF130" t="str">
            <v>not yet</v>
          </cell>
        </row>
        <row r="131">
          <cell r="T131" t="str">
            <v>not yet</v>
          </cell>
          <cell r="U131" t="str">
            <v>not yet</v>
          </cell>
          <cell r="V131" t="str">
            <v>not yet</v>
          </cell>
          <cell r="W131" t="str">
            <v>not yet</v>
          </cell>
          <cell r="X131" t="str">
            <v>not yet</v>
          </cell>
          <cell r="Y131" t="str">
            <v>not yet</v>
          </cell>
          <cell r="Z131" t="str">
            <v>not yet</v>
          </cell>
          <cell r="AA131" t="str">
            <v>not yet</v>
          </cell>
          <cell r="AB131" t="str">
            <v>not yet</v>
          </cell>
          <cell r="AC131" t="str">
            <v>not yet</v>
          </cell>
          <cell r="AD131" t="str">
            <v>not yet</v>
          </cell>
          <cell r="AE131" t="str">
            <v>not yet</v>
          </cell>
          <cell r="AF131" t="str">
            <v>not yet</v>
          </cell>
        </row>
        <row r="132">
          <cell r="T132"/>
          <cell r="U132"/>
          <cell r="V132"/>
          <cell r="W132"/>
          <cell r="X132"/>
          <cell r="Y132"/>
          <cell r="Z132"/>
          <cell r="AA132"/>
          <cell r="AB132"/>
          <cell r="AC132"/>
          <cell r="AD132"/>
          <cell r="AE132"/>
          <cell r="AF132" t="str">
            <v>not yet</v>
          </cell>
        </row>
        <row r="157">
          <cell r="T157">
            <v>0</v>
          </cell>
          <cell r="U157">
            <v>0</v>
          </cell>
          <cell r="V157">
            <v>0</v>
          </cell>
          <cell r="W157">
            <v>0</v>
          </cell>
          <cell r="X157">
            <v>0</v>
          </cell>
          <cell r="Y157">
            <v>0</v>
          </cell>
          <cell r="Z157">
            <v>0</v>
          </cell>
          <cell r="AA157">
            <v>0</v>
          </cell>
          <cell r="AB157">
            <v>0</v>
          </cell>
          <cell r="AC157">
            <v>0</v>
          </cell>
          <cell r="AD157">
            <v>0</v>
          </cell>
          <cell r="AE157">
            <v>0</v>
          </cell>
        </row>
      </sheetData>
      <sheetData sheetId="12"/>
      <sheetData sheetId="13"/>
      <sheetData sheetId="14"/>
      <sheetData sheetId="1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449D8E-B70C-4327-84C2-0C66B09CE4F1}">
  <sheetPr>
    <pageSetUpPr fitToPage="1"/>
  </sheetPr>
  <dimension ref="B1:V54"/>
  <sheetViews>
    <sheetView showGridLines="0" view="pageBreakPreview" zoomScale="55" zoomScaleNormal="70" zoomScaleSheetLayoutView="55" workbookViewId="0">
      <selection activeCell="W25" sqref="W25"/>
    </sheetView>
  </sheetViews>
  <sheetFormatPr defaultColWidth="9.1796875" defaultRowHeight="14.5" x14ac:dyDescent="0.35"/>
  <cols>
    <col min="1" max="1" width="3.26953125" customWidth="1"/>
    <col min="2" max="2" width="16" customWidth="1"/>
    <col min="20" max="20" width="1.7265625" customWidth="1"/>
    <col min="21" max="21" width="3.1796875" customWidth="1"/>
  </cols>
  <sheetData>
    <row r="1" spans="2:6" ht="6.75" customHeight="1" x14ac:dyDescent="0.35"/>
    <row r="6" spans="2:6" ht="18.5" x14ac:dyDescent="0.45">
      <c r="B6" s="1" t="s">
        <v>272</v>
      </c>
      <c r="D6" s="1" t="s">
        <v>273</v>
      </c>
      <c r="E6" s="1"/>
      <c r="F6" s="1"/>
    </row>
    <row r="7" spans="2:6" ht="18.5" x14ac:dyDescent="0.45">
      <c r="B7" s="1" t="s">
        <v>274</v>
      </c>
      <c r="D7" s="1" t="s">
        <v>275</v>
      </c>
      <c r="E7" s="1"/>
      <c r="F7" s="1"/>
    </row>
    <row r="20" spans="22:22" x14ac:dyDescent="0.35">
      <c r="V20" t="s">
        <v>267</v>
      </c>
    </row>
    <row r="30" spans="22:22" ht="39" customHeight="1" x14ac:dyDescent="0.35"/>
    <row r="31" spans="22:22" ht="22" customHeight="1" x14ac:dyDescent="0.35"/>
    <row r="54" spans="22:22" x14ac:dyDescent="0.35">
      <c r="V54" t="s">
        <v>276</v>
      </c>
    </row>
  </sheetData>
  <printOptions horizontalCentered="1"/>
  <pageMargins left="0" right="0" top="0.46" bottom="0" header="0" footer="0"/>
  <pageSetup paperSize="9" scale="56"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9B516-CBF2-40D8-87EF-E20087B0F531}">
  <dimension ref="B1:BN76"/>
  <sheetViews>
    <sheetView showGridLines="0" showRuler="0" zoomScale="55" zoomScaleNormal="55" zoomScalePageLayoutView="60" workbookViewId="0">
      <selection activeCell="L9" sqref="L9"/>
    </sheetView>
  </sheetViews>
  <sheetFormatPr defaultRowHeight="20" customHeight="1" x14ac:dyDescent="0.35"/>
  <cols>
    <col min="1" max="1" width="3.26953125" customWidth="1"/>
    <col min="2" max="2" width="15.26953125" customWidth="1"/>
    <col min="3" max="3" width="18.26953125" customWidth="1"/>
    <col min="4" max="4" width="6.7265625" customWidth="1"/>
    <col min="5" max="5" width="30" customWidth="1"/>
    <col min="6" max="6" width="12.1796875" customWidth="1"/>
    <col min="7" max="7" width="31.36328125" customWidth="1"/>
    <col min="8" max="8" width="11.26953125" customWidth="1"/>
    <col min="9" max="10" width="10.7265625" customWidth="1"/>
    <col min="11" max="11" width="38" customWidth="1"/>
    <col min="12" max="12" width="54.1796875" customWidth="1"/>
    <col min="13" max="13" width="45.90625" customWidth="1"/>
    <col min="14" max="14" width="25.54296875" customWidth="1"/>
    <col min="15" max="15" width="15.81640625" customWidth="1"/>
    <col min="16" max="16" width="12.7265625" customWidth="1"/>
    <col min="17" max="18" width="26.90625" customWidth="1"/>
    <col min="19" max="19" width="27.6328125" customWidth="1"/>
    <col min="20" max="21" width="26.90625" customWidth="1"/>
    <col min="22" max="22" width="12.7265625" customWidth="1"/>
    <col min="23" max="23" width="14.6328125" customWidth="1"/>
    <col min="24" max="24" width="12.7265625" customWidth="1"/>
    <col min="25" max="49" width="12.08984375" customWidth="1"/>
    <col min="50" max="62" width="13.26953125" customWidth="1"/>
    <col min="63" max="64" width="13.26953125" style="2" customWidth="1"/>
    <col min="65" max="65" width="28.453125" customWidth="1"/>
    <col min="66" max="66" width="18.7265625" customWidth="1"/>
  </cols>
  <sheetData>
    <row r="1" spans="2:66" ht="20" customHeight="1" thickBot="1" x14ac:dyDescent="0.4">
      <c r="P1" s="202" t="s">
        <v>0</v>
      </c>
      <c r="Q1" s="203"/>
      <c r="R1" s="203"/>
      <c r="S1" s="203"/>
      <c r="T1" s="203"/>
      <c r="U1" s="203"/>
      <c r="V1" s="203"/>
      <c r="W1" s="203"/>
      <c r="X1" s="203"/>
      <c r="Y1" s="203"/>
      <c r="Z1" s="203"/>
      <c r="AA1" s="203"/>
      <c r="AB1" s="203"/>
      <c r="AC1" s="203"/>
      <c r="AD1" s="203"/>
      <c r="AE1" s="203"/>
      <c r="AF1" s="203"/>
      <c r="AG1" s="203"/>
      <c r="AH1" s="203"/>
      <c r="AI1" s="203"/>
      <c r="AJ1" s="203"/>
      <c r="AK1" s="203"/>
      <c r="AL1" s="203"/>
      <c r="AM1" s="203"/>
      <c r="AN1" s="203"/>
      <c r="AO1" s="203"/>
      <c r="AP1" s="203"/>
      <c r="AQ1" s="203"/>
      <c r="AR1" s="203"/>
      <c r="AS1" s="203"/>
      <c r="AT1" s="203"/>
      <c r="AU1" s="203"/>
      <c r="AV1" s="203"/>
      <c r="AW1" s="203"/>
      <c r="AX1" s="203"/>
      <c r="AY1" s="203"/>
      <c r="AZ1" s="203"/>
      <c r="BA1" s="203"/>
      <c r="BB1" s="203"/>
      <c r="BC1" s="203"/>
      <c r="BD1" s="203"/>
      <c r="BE1" s="203"/>
      <c r="BF1" s="203"/>
      <c r="BG1" s="203"/>
      <c r="BH1" s="203"/>
      <c r="BI1" s="203"/>
      <c r="BJ1" s="203"/>
      <c r="BK1" s="203"/>
      <c r="BL1" s="203"/>
      <c r="BM1" s="204"/>
    </row>
    <row r="2" spans="2:66" ht="20" customHeight="1" x14ac:dyDescent="0.45">
      <c r="B2" s="1"/>
      <c r="C2" s="1"/>
      <c r="D2" s="1"/>
      <c r="E2" s="1"/>
      <c r="F2" s="1"/>
    </row>
    <row r="3" spans="2:66" ht="20" customHeight="1" thickBot="1" x14ac:dyDescent="0.4">
      <c r="B3" s="3" t="s">
        <v>1</v>
      </c>
      <c r="C3" s="3"/>
      <c r="D3" s="3"/>
      <c r="E3" s="3"/>
      <c r="F3" s="3"/>
      <c r="BM3" s="4"/>
    </row>
    <row r="4" spans="2:66" ht="20" customHeight="1" x14ac:dyDescent="0.35">
      <c r="B4" s="3" t="s">
        <v>2</v>
      </c>
      <c r="C4" s="3"/>
      <c r="D4" s="3"/>
      <c r="E4" s="3"/>
      <c r="F4" s="3"/>
      <c r="P4" s="195"/>
      <c r="Q4" s="195"/>
      <c r="R4" s="195"/>
      <c r="S4" s="195"/>
      <c r="T4" s="195"/>
      <c r="U4" s="195"/>
      <c r="V4" s="195"/>
      <c r="W4" s="195"/>
      <c r="X4" s="195"/>
      <c r="Y4" s="195"/>
      <c r="Z4" s="5"/>
      <c r="AA4" s="5"/>
      <c r="AB4" s="5"/>
      <c r="AC4" s="5"/>
      <c r="AD4" s="5"/>
      <c r="AE4" s="5"/>
      <c r="AF4" s="5"/>
      <c r="AG4" s="5"/>
      <c r="AH4" s="195"/>
      <c r="AI4" s="195"/>
      <c r="AJ4" s="195"/>
      <c r="AK4" s="4"/>
      <c r="AL4" s="4"/>
      <c r="AM4" s="4"/>
      <c r="AN4" s="4"/>
      <c r="AO4" s="4"/>
      <c r="AP4" s="4"/>
      <c r="AQ4" s="4"/>
      <c r="AR4" s="4"/>
      <c r="AS4" s="4"/>
      <c r="AT4" s="4"/>
      <c r="AU4" s="4"/>
      <c r="AV4" s="4"/>
      <c r="AW4" s="4"/>
      <c r="AX4" s="4"/>
      <c r="AY4" s="4"/>
      <c r="AZ4" s="4"/>
      <c r="BA4" s="4"/>
      <c r="BB4" s="4"/>
      <c r="BC4" s="4"/>
      <c r="BD4" s="4"/>
      <c r="BE4" s="4"/>
      <c r="BF4" s="4"/>
      <c r="BG4" s="4"/>
      <c r="BH4" s="205" t="s">
        <v>3</v>
      </c>
      <c r="BI4" s="206"/>
      <c r="BJ4" s="206"/>
      <c r="BK4" s="207"/>
      <c r="BL4" s="6" t="s">
        <v>4</v>
      </c>
      <c r="BM4" s="7"/>
    </row>
    <row r="5" spans="2:66" ht="20" customHeight="1" thickBot="1" x14ac:dyDescent="0.4">
      <c r="B5" s="3"/>
      <c r="C5" s="3"/>
      <c r="D5" s="3"/>
      <c r="E5" s="3"/>
      <c r="F5" s="3"/>
      <c r="P5" s="195"/>
      <c r="Q5" s="195"/>
      <c r="R5" s="195"/>
      <c r="S5" s="195"/>
      <c r="T5" s="195"/>
      <c r="U5" s="195"/>
      <c r="V5" s="195"/>
      <c r="W5" s="195"/>
      <c r="X5" s="195"/>
      <c r="Y5" s="195"/>
      <c r="Z5" s="5"/>
      <c r="AA5" s="5"/>
      <c r="AB5" s="5"/>
      <c r="AC5" s="5"/>
      <c r="AD5" s="5"/>
      <c r="AE5" s="5"/>
      <c r="AF5" s="5"/>
      <c r="AG5" s="5"/>
      <c r="AH5" s="195"/>
      <c r="AI5" s="195"/>
      <c r="AJ5" s="195"/>
      <c r="AK5" s="4"/>
      <c r="AL5" s="4"/>
      <c r="AM5" s="4"/>
      <c r="AN5" s="4"/>
      <c r="AO5" s="4"/>
      <c r="AP5" s="4"/>
      <c r="AQ5" s="4"/>
      <c r="AR5" s="4"/>
      <c r="AS5" s="4"/>
      <c r="AT5" s="4"/>
      <c r="AU5" s="4"/>
      <c r="AV5" s="4"/>
      <c r="AW5" s="4"/>
      <c r="AX5" s="4"/>
      <c r="AY5" s="4"/>
      <c r="AZ5" s="4"/>
      <c r="BA5" s="4"/>
      <c r="BB5" s="4"/>
      <c r="BC5" s="4"/>
      <c r="BD5" s="4"/>
      <c r="BE5" s="4"/>
      <c r="BF5" s="4"/>
      <c r="BG5" s="4"/>
      <c r="BH5" s="196" t="s">
        <v>5</v>
      </c>
      <c r="BI5" s="197"/>
      <c r="BJ5" s="197"/>
      <c r="BK5" s="198"/>
      <c r="BL5" s="8" t="s">
        <v>6</v>
      </c>
      <c r="BM5" s="9"/>
    </row>
    <row r="6" spans="2:66" ht="20" customHeight="1" x14ac:dyDescent="0.35">
      <c r="B6" s="10" t="s">
        <v>7</v>
      </c>
      <c r="C6" s="11"/>
      <c r="D6" s="11"/>
      <c r="E6" s="11"/>
      <c r="F6" s="11"/>
      <c r="G6" s="12"/>
      <c r="H6" s="13"/>
      <c r="K6" s="124"/>
      <c r="P6" s="195"/>
      <c r="Q6" s="195"/>
      <c r="R6" s="195"/>
      <c r="S6" s="195"/>
      <c r="T6" s="195"/>
      <c r="U6" s="195"/>
      <c r="V6" s="195"/>
      <c r="W6" s="195"/>
      <c r="X6" s="195"/>
      <c r="Y6" s="195"/>
      <c r="Z6" s="5"/>
      <c r="AA6" s="5"/>
      <c r="AB6" s="5"/>
      <c r="AC6" s="5"/>
      <c r="AD6" s="5"/>
      <c r="AE6" s="5"/>
      <c r="AF6" s="5"/>
      <c r="AG6" s="5"/>
      <c r="AH6" s="195"/>
      <c r="AI6" s="195"/>
      <c r="AJ6" s="195"/>
      <c r="AK6" s="4"/>
      <c r="AL6" s="4"/>
      <c r="AM6" s="4"/>
      <c r="AN6" s="4"/>
      <c r="AO6" s="4"/>
      <c r="AP6" s="4"/>
      <c r="AQ6" s="4"/>
      <c r="AR6" s="4"/>
      <c r="AS6" s="4"/>
      <c r="AT6" s="4"/>
      <c r="AU6" s="4"/>
      <c r="AV6" s="4"/>
      <c r="AW6" s="4"/>
      <c r="AX6" s="4"/>
      <c r="AY6" s="4"/>
      <c r="AZ6" s="4"/>
      <c r="BA6" s="4"/>
      <c r="BB6" s="4"/>
      <c r="BC6" s="4"/>
      <c r="BD6" s="4"/>
      <c r="BE6" s="4"/>
      <c r="BF6" s="4"/>
      <c r="BG6" s="4"/>
      <c r="BH6" s="196" t="s">
        <v>8</v>
      </c>
      <c r="BI6" s="197"/>
      <c r="BJ6" s="197"/>
      <c r="BK6" s="198"/>
      <c r="BL6" s="8" t="s">
        <v>9</v>
      </c>
      <c r="BM6" s="9"/>
    </row>
    <row r="7" spans="2:66" ht="20" customHeight="1" x14ac:dyDescent="0.35">
      <c r="B7" s="199" t="s">
        <v>10</v>
      </c>
      <c r="C7" s="200"/>
      <c r="D7" s="200"/>
      <c r="E7" s="200"/>
      <c r="F7" s="200"/>
      <c r="G7" s="201"/>
      <c r="H7" s="14"/>
      <c r="K7" s="125"/>
      <c r="P7" s="195"/>
      <c r="Q7" s="195"/>
      <c r="R7" s="195"/>
      <c r="S7" s="195"/>
      <c r="T7" s="195"/>
      <c r="U7" s="195"/>
      <c r="V7" s="195"/>
      <c r="W7" s="195"/>
      <c r="X7" s="195"/>
      <c r="Y7" s="195"/>
      <c r="Z7" s="5"/>
      <c r="AA7" s="5"/>
      <c r="AB7" s="5"/>
      <c r="AC7" s="5"/>
      <c r="AD7" s="5"/>
      <c r="AE7" s="5"/>
      <c r="AF7" s="5"/>
      <c r="AG7" s="5"/>
      <c r="AH7" s="195"/>
      <c r="AI7" s="195"/>
      <c r="AJ7" s="195"/>
      <c r="AK7" s="4"/>
      <c r="AL7" s="4"/>
      <c r="AM7" s="4"/>
      <c r="AN7" s="4"/>
      <c r="AO7" s="4"/>
      <c r="AP7" s="4"/>
      <c r="AQ7" s="4"/>
      <c r="AR7" s="4"/>
      <c r="AS7" s="4"/>
      <c r="AT7" s="4"/>
      <c r="AU7" s="4"/>
      <c r="AV7" s="4"/>
      <c r="AW7" s="4"/>
      <c r="AX7" s="4"/>
      <c r="AY7" s="4"/>
      <c r="AZ7" s="4"/>
      <c r="BA7" s="4"/>
      <c r="BB7" s="4"/>
      <c r="BC7" s="4"/>
      <c r="BD7" s="4"/>
      <c r="BE7" s="4"/>
      <c r="BF7" s="4"/>
      <c r="BG7" s="4"/>
      <c r="BH7" s="196" t="s">
        <v>11</v>
      </c>
      <c r="BI7" s="197"/>
      <c r="BJ7" s="197"/>
      <c r="BK7" s="198"/>
      <c r="BL7" s="8"/>
      <c r="BM7" s="9"/>
    </row>
    <row r="8" spans="2:66" ht="20" customHeight="1" x14ac:dyDescent="0.35">
      <c r="B8" s="15" t="s">
        <v>12</v>
      </c>
      <c r="C8" s="16"/>
      <c r="D8" s="16"/>
      <c r="E8" s="16"/>
      <c r="F8" s="16"/>
      <c r="G8" s="17"/>
      <c r="H8" s="16"/>
      <c r="P8" s="195"/>
      <c r="Q8" s="195"/>
      <c r="R8" s="195"/>
      <c r="S8" s="195"/>
      <c r="T8" s="195"/>
      <c r="U8" s="195"/>
      <c r="V8" s="195"/>
      <c r="W8" s="195"/>
      <c r="X8" s="195"/>
      <c r="Y8" s="195"/>
      <c r="Z8" s="5"/>
      <c r="AA8" s="5"/>
      <c r="AB8" s="5"/>
      <c r="AC8" s="5"/>
      <c r="AD8" s="5"/>
      <c r="AE8" s="5"/>
      <c r="AF8" s="5"/>
      <c r="AG8" s="5"/>
      <c r="AH8" s="195"/>
      <c r="AI8" s="195"/>
      <c r="AJ8" s="195"/>
      <c r="AK8" s="4"/>
      <c r="AL8" s="4"/>
      <c r="AM8" s="4"/>
      <c r="AN8" s="4"/>
      <c r="AO8" s="4"/>
      <c r="AP8" s="4"/>
      <c r="AQ8" s="4"/>
      <c r="AR8" s="4"/>
      <c r="AS8" s="4"/>
      <c r="AT8" s="4"/>
      <c r="AU8" s="4"/>
      <c r="AV8" s="4"/>
      <c r="AW8" s="4"/>
      <c r="AX8" s="4"/>
      <c r="AY8" s="4"/>
      <c r="AZ8" s="4"/>
      <c r="BA8" s="4"/>
      <c r="BB8" s="4"/>
      <c r="BC8" s="4"/>
      <c r="BD8" s="4"/>
      <c r="BE8" s="4"/>
      <c r="BF8" s="4"/>
      <c r="BG8" s="4"/>
      <c r="BH8" s="196" t="s">
        <v>13</v>
      </c>
      <c r="BI8" s="197"/>
      <c r="BJ8" s="197"/>
      <c r="BK8" s="198"/>
      <c r="BL8" s="8" t="s">
        <v>14</v>
      </c>
      <c r="BM8" s="9"/>
    </row>
    <row r="9" spans="2:66" ht="20" customHeight="1" thickBot="1" x14ac:dyDescent="0.4">
      <c r="B9" s="18" t="s">
        <v>15</v>
      </c>
      <c r="C9" s="19"/>
      <c r="D9" s="19"/>
      <c r="E9" s="19"/>
      <c r="F9" s="19"/>
      <c r="G9" s="20"/>
      <c r="H9" s="16"/>
      <c r="P9" s="4"/>
      <c r="Q9" s="4"/>
      <c r="R9" s="4"/>
      <c r="S9" s="4"/>
      <c r="T9" s="4"/>
      <c r="U9" s="4"/>
      <c r="V9" s="104"/>
      <c r="W9" s="104"/>
      <c r="X9" s="104"/>
      <c r="Y9" s="4"/>
      <c r="Z9" s="5"/>
      <c r="AA9" s="5"/>
      <c r="AB9" s="5"/>
      <c r="AC9" s="5"/>
      <c r="AD9" s="5"/>
      <c r="AE9" s="5"/>
      <c r="AF9" s="5"/>
      <c r="AG9" s="5"/>
      <c r="AH9" s="195"/>
      <c r="AI9" s="195"/>
      <c r="AJ9" s="195"/>
      <c r="AK9" s="21"/>
      <c r="AL9" s="21"/>
      <c r="AM9" s="21"/>
      <c r="AN9" s="21"/>
      <c r="AO9" s="21"/>
      <c r="AP9" s="21"/>
      <c r="AQ9" s="21"/>
      <c r="AR9" s="21"/>
      <c r="AS9" s="21"/>
      <c r="AT9" s="21"/>
      <c r="AU9" s="21"/>
      <c r="AV9" s="21"/>
      <c r="AW9" s="21"/>
      <c r="AX9" s="4"/>
      <c r="AY9" s="4"/>
      <c r="AZ9" s="4"/>
      <c r="BA9" s="4"/>
      <c r="BB9" s="4"/>
      <c r="BC9" s="4"/>
      <c r="BD9" s="4"/>
      <c r="BE9" s="4"/>
      <c r="BF9" s="4"/>
      <c r="BG9" s="4"/>
      <c r="BH9" s="212" t="s">
        <v>16</v>
      </c>
      <c r="BI9" s="213"/>
      <c r="BJ9" s="213"/>
      <c r="BK9" s="214"/>
      <c r="BL9" s="22"/>
      <c r="BM9" s="23"/>
    </row>
    <row r="10" spans="2:66" ht="21" customHeight="1" x14ac:dyDescent="0.35">
      <c r="V10" s="215"/>
      <c r="W10" s="215"/>
      <c r="X10" s="126"/>
      <c r="BN10" s="4"/>
    </row>
    <row r="11" spans="2:66" ht="20" customHeight="1" x14ac:dyDescent="0.35">
      <c r="BN11" s="4"/>
    </row>
    <row r="12" spans="2:66" ht="20" customHeight="1" x14ac:dyDescent="0.35">
      <c r="B12" s="208" t="s">
        <v>17</v>
      </c>
      <c r="C12" s="208" t="s">
        <v>18</v>
      </c>
      <c r="D12" s="210" t="s">
        <v>19</v>
      </c>
      <c r="E12" s="210" t="s">
        <v>20</v>
      </c>
      <c r="F12" s="210" t="s">
        <v>21</v>
      </c>
      <c r="G12" s="210" t="s">
        <v>22</v>
      </c>
      <c r="H12" s="208" t="s">
        <v>23</v>
      </c>
      <c r="I12" s="210" t="s">
        <v>24</v>
      </c>
      <c r="J12" s="210" t="s">
        <v>25</v>
      </c>
      <c r="K12" s="210" t="s">
        <v>26</v>
      </c>
      <c r="L12" s="210" t="s">
        <v>27</v>
      </c>
      <c r="M12" s="210" t="s">
        <v>28</v>
      </c>
      <c r="N12" s="210" t="s">
        <v>29</v>
      </c>
      <c r="O12" s="210" t="s">
        <v>30</v>
      </c>
      <c r="P12" s="208" t="s">
        <v>31</v>
      </c>
      <c r="Q12" s="210" t="s">
        <v>22</v>
      </c>
      <c r="R12" s="245" t="s">
        <v>32</v>
      </c>
      <c r="S12" s="246"/>
      <c r="T12" s="246"/>
      <c r="U12" s="247"/>
      <c r="V12" s="253" t="s">
        <v>33</v>
      </c>
      <c r="W12" s="253" t="s">
        <v>34</v>
      </c>
      <c r="X12" s="265" t="s">
        <v>277</v>
      </c>
      <c r="Y12" s="274" t="s">
        <v>35</v>
      </c>
      <c r="Z12" s="275"/>
      <c r="AA12" s="275"/>
      <c r="AB12" s="275"/>
      <c r="AC12" s="275"/>
      <c r="AD12" s="275"/>
      <c r="AE12" s="275"/>
      <c r="AF12" s="275"/>
      <c r="AG12" s="275"/>
      <c r="AH12" s="275"/>
      <c r="AI12" s="275"/>
      <c r="AJ12" s="275"/>
      <c r="AK12" s="276" t="s">
        <v>36</v>
      </c>
      <c r="AL12" s="277"/>
      <c r="AM12" s="277"/>
      <c r="AN12" s="277"/>
      <c r="AO12" s="277"/>
      <c r="AP12" s="277"/>
      <c r="AQ12" s="277"/>
      <c r="AR12" s="277"/>
      <c r="AS12" s="277"/>
      <c r="AT12" s="277"/>
      <c r="AU12" s="277"/>
      <c r="AV12" s="277"/>
      <c r="AW12" s="278"/>
      <c r="AX12" s="279" t="s">
        <v>37</v>
      </c>
      <c r="AY12" s="280"/>
      <c r="AZ12" s="280"/>
      <c r="BA12" s="280"/>
      <c r="BB12" s="280"/>
      <c r="BC12" s="280"/>
      <c r="BD12" s="280"/>
      <c r="BE12" s="280"/>
      <c r="BF12" s="280"/>
      <c r="BG12" s="280"/>
      <c r="BH12" s="280"/>
      <c r="BI12" s="280"/>
      <c r="BJ12" s="281"/>
      <c r="BK12" s="24" t="s">
        <v>38</v>
      </c>
      <c r="BL12" s="24" t="s">
        <v>39</v>
      </c>
      <c r="BM12" s="25" t="s">
        <v>40</v>
      </c>
      <c r="BN12" s="4"/>
    </row>
    <row r="13" spans="2:66" ht="20" customHeight="1" x14ac:dyDescent="0.35">
      <c r="B13" s="209"/>
      <c r="C13" s="209"/>
      <c r="D13" s="211"/>
      <c r="E13" s="211"/>
      <c r="F13" s="211"/>
      <c r="G13" s="211"/>
      <c r="H13" s="209"/>
      <c r="I13" s="211"/>
      <c r="J13" s="211"/>
      <c r="K13" s="211"/>
      <c r="L13" s="211"/>
      <c r="M13" s="211"/>
      <c r="N13" s="211"/>
      <c r="O13" s="211"/>
      <c r="P13" s="209"/>
      <c r="Q13" s="211"/>
      <c r="R13" s="26">
        <v>1</v>
      </c>
      <c r="S13" s="26">
        <v>2</v>
      </c>
      <c r="T13" s="26">
        <v>3</v>
      </c>
      <c r="U13" s="26">
        <v>4</v>
      </c>
      <c r="V13" s="254"/>
      <c r="W13" s="254"/>
      <c r="X13" s="266"/>
      <c r="Y13" s="27" t="s">
        <v>41</v>
      </c>
      <c r="Z13" s="27" t="s">
        <v>42</v>
      </c>
      <c r="AA13" s="27" t="s">
        <v>43</v>
      </c>
      <c r="AB13" s="27" t="s">
        <v>44</v>
      </c>
      <c r="AC13" s="27" t="s">
        <v>45</v>
      </c>
      <c r="AD13" s="27" t="s">
        <v>46</v>
      </c>
      <c r="AE13" s="27" t="s">
        <v>47</v>
      </c>
      <c r="AF13" s="27" t="s">
        <v>48</v>
      </c>
      <c r="AG13" s="27" t="s">
        <v>49</v>
      </c>
      <c r="AH13" s="27" t="s">
        <v>50</v>
      </c>
      <c r="AI13" s="27" t="s">
        <v>51</v>
      </c>
      <c r="AJ13" s="27" t="s">
        <v>52</v>
      </c>
      <c r="AK13" s="25" t="s">
        <v>41</v>
      </c>
      <c r="AL13" s="25" t="s">
        <v>42</v>
      </c>
      <c r="AM13" s="25" t="s">
        <v>43</v>
      </c>
      <c r="AN13" s="25" t="s">
        <v>44</v>
      </c>
      <c r="AO13" s="25" t="s">
        <v>45</v>
      </c>
      <c r="AP13" s="25" t="s">
        <v>46</v>
      </c>
      <c r="AQ13" s="25" t="s">
        <v>47</v>
      </c>
      <c r="AR13" s="25" t="s">
        <v>48</v>
      </c>
      <c r="AS13" s="25" t="s">
        <v>49</v>
      </c>
      <c r="AT13" s="25" t="s">
        <v>50</v>
      </c>
      <c r="AU13" s="25" t="s">
        <v>51</v>
      </c>
      <c r="AV13" s="25" t="s">
        <v>52</v>
      </c>
      <c r="AW13" s="28" t="s">
        <v>53</v>
      </c>
      <c r="AX13" s="29" t="s">
        <v>41</v>
      </c>
      <c r="AY13" s="29" t="s">
        <v>42</v>
      </c>
      <c r="AZ13" s="29" t="s">
        <v>43</v>
      </c>
      <c r="BA13" s="29" t="s">
        <v>44</v>
      </c>
      <c r="BB13" s="29" t="s">
        <v>45</v>
      </c>
      <c r="BC13" s="29" t="s">
        <v>46</v>
      </c>
      <c r="BD13" s="29" t="s">
        <v>47</v>
      </c>
      <c r="BE13" s="29" t="s">
        <v>48</v>
      </c>
      <c r="BF13" s="29" t="s">
        <v>49</v>
      </c>
      <c r="BG13" s="29" t="s">
        <v>50</v>
      </c>
      <c r="BH13" s="29" t="s">
        <v>51</v>
      </c>
      <c r="BI13" s="29" t="s">
        <v>52</v>
      </c>
      <c r="BJ13" s="28" t="s">
        <v>53</v>
      </c>
      <c r="BK13" s="24"/>
      <c r="BL13" s="24"/>
      <c r="BM13" s="25"/>
      <c r="BN13" s="4"/>
    </row>
    <row r="14" spans="2:66" ht="20" customHeight="1" x14ac:dyDescent="0.35">
      <c r="B14" s="30" t="s">
        <v>54</v>
      </c>
      <c r="C14" s="31"/>
      <c r="D14" s="31"/>
      <c r="E14" s="31"/>
      <c r="F14" s="31"/>
      <c r="G14" s="32"/>
      <c r="H14" s="32"/>
      <c r="I14" s="33"/>
      <c r="J14" s="33"/>
      <c r="K14" s="33"/>
      <c r="L14" s="33"/>
      <c r="M14" s="33"/>
      <c r="N14" s="33"/>
      <c r="O14" s="33"/>
      <c r="P14" s="31"/>
      <c r="Q14" s="34"/>
      <c r="R14" s="34"/>
      <c r="S14" s="34"/>
      <c r="T14" s="34"/>
      <c r="U14" s="34"/>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5"/>
    </row>
    <row r="15" spans="2:66" s="90" customFormat="1" ht="50" customHeight="1" x14ac:dyDescent="0.35">
      <c r="B15" s="228" t="s">
        <v>55</v>
      </c>
      <c r="C15" s="229">
        <v>0.25</v>
      </c>
      <c r="D15" s="228" t="s">
        <v>56</v>
      </c>
      <c r="E15" s="228" t="s">
        <v>57</v>
      </c>
      <c r="F15" s="232">
        <v>0.6</v>
      </c>
      <c r="G15" s="85" t="s">
        <v>58</v>
      </c>
      <c r="H15" s="86">
        <v>0.3</v>
      </c>
      <c r="I15" s="87" t="s">
        <v>59</v>
      </c>
      <c r="J15" s="87" t="s">
        <v>60</v>
      </c>
      <c r="K15" s="87" t="s">
        <v>61</v>
      </c>
      <c r="L15" s="87" t="s">
        <v>62</v>
      </c>
      <c r="M15" s="87" t="s">
        <v>63</v>
      </c>
      <c r="N15" s="87" t="s">
        <v>64</v>
      </c>
      <c r="O15" s="87" t="s">
        <v>65</v>
      </c>
      <c r="P15" s="88">
        <f>C15*F15*H15</f>
        <v>4.4999999999999998E-2</v>
      </c>
      <c r="Q15" s="85" t="s">
        <v>58</v>
      </c>
      <c r="R15" s="89" t="s">
        <v>66</v>
      </c>
      <c r="S15" s="89" t="s">
        <v>67</v>
      </c>
      <c r="T15" s="89" t="s">
        <v>68</v>
      </c>
      <c r="U15" s="89" t="s">
        <v>69</v>
      </c>
      <c r="V15" s="121">
        <v>10.914999999999999</v>
      </c>
      <c r="W15" s="38">
        <v>9.7759999999999998</v>
      </c>
      <c r="X15" s="39">
        <v>16.27</v>
      </c>
      <c r="Y15" s="39" t="str">
        <f>IF('[8]Sumber data F&amp;A'!H4="","",'[8]Sumber data F&amp;A'!H4)</f>
        <v/>
      </c>
      <c r="Z15" s="39" t="str">
        <f>IF('[8]Sumber data F&amp;A'!I4="","",'[8]Sumber data F&amp;A'!I4)</f>
        <v/>
      </c>
      <c r="AA15" s="39" t="str">
        <f>IF('[8]Sumber data F&amp;A'!J4="","",'[8]Sumber data F&amp;A'!J4)</f>
        <v/>
      </c>
      <c r="AB15" s="39" t="str">
        <f>IF('[8]Sumber data F&amp;A'!K4="","",'[8]Sumber data F&amp;A'!K4)</f>
        <v/>
      </c>
      <c r="AC15" s="39" t="str">
        <f>IF('[8]Sumber data F&amp;A'!L4="","",'[8]Sumber data F&amp;A'!L4)</f>
        <v/>
      </c>
      <c r="AD15" s="39" t="str">
        <f>IF('[8]Sumber data F&amp;A'!M4="","",'[8]Sumber data F&amp;A'!M4)</f>
        <v/>
      </c>
      <c r="AE15" s="39" t="str">
        <f>IF('[8]Sumber data F&amp;A'!N4="","",'[8]Sumber data F&amp;A'!N4)</f>
        <v/>
      </c>
      <c r="AF15" s="39" t="str">
        <f>IF('[8]Sumber data F&amp;A'!O4="","",'[8]Sumber data F&amp;A'!O4)</f>
        <v/>
      </c>
      <c r="AG15" s="39" t="str">
        <f>IF('[8]Sumber data F&amp;A'!P4="","",'[8]Sumber data F&amp;A'!P4)</f>
        <v>not yet</v>
      </c>
      <c r="AH15" s="39" t="str">
        <f>IF('[8]Sumber data F&amp;A'!Q4="","",'[8]Sumber data F&amp;A'!Q4)</f>
        <v/>
      </c>
      <c r="AI15" s="39" t="str">
        <f>IF('[8]Sumber data F&amp;A'!R4="","",'[8]Sumber data F&amp;A'!R4)</f>
        <v>Rp Mio</v>
      </c>
      <c r="AJ15" s="39">
        <v>16.27</v>
      </c>
      <c r="AK15" s="91" t="str">
        <f>IF('[9]Sumber data F&amp;A'!T4="","",'[9]Sumber data F&amp;A'!T4)</f>
        <v/>
      </c>
      <c r="AL15" s="91" t="str">
        <f>IF('[9]Sumber data F&amp;A'!U4="","",'[9]Sumber data F&amp;A'!U4)</f>
        <v/>
      </c>
      <c r="AM15" s="91" t="str">
        <f>IF('[9]Sumber data F&amp;A'!V4="","",'[9]Sumber data F&amp;A'!V4)</f>
        <v/>
      </c>
      <c r="AN15" s="91" t="str">
        <f>IF('[9]Sumber data F&amp;A'!W4="","",'[9]Sumber data F&amp;A'!W4)</f>
        <v/>
      </c>
      <c r="AO15" s="91" t="str">
        <f>IF('[9]Sumber data F&amp;A'!X4="","",'[9]Sumber data F&amp;A'!X4)</f>
        <v/>
      </c>
      <c r="AP15" s="91" t="str">
        <f>IF('[9]Sumber data F&amp;A'!Y4="","",'[9]Sumber data F&amp;A'!Y4)</f>
        <v/>
      </c>
      <c r="AQ15" s="91" t="str">
        <f>IF('[9]Sumber data F&amp;A'!Z4="","",'[9]Sumber data F&amp;A'!Z4)</f>
        <v/>
      </c>
      <c r="AR15" s="91" t="str">
        <f>IF('[9]Sumber data F&amp;A'!AA4="","",'[9]Sumber data F&amp;A'!AA4)</f>
        <v/>
      </c>
      <c r="AS15" s="91" t="str">
        <f>IF('[9]Sumber data F&amp;A'!AB4="","",'[9]Sumber data F&amp;A'!AB4)</f>
        <v/>
      </c>
      <c r="AT15" s="91" t="str">
        <f>IF('[9]Sumber data F&amp;A'!AC4="","",'[9]Sumber data F&amp;A'!AC4)</f>
        <v/>
      </c>
      <c r="AU15" s="91" t="str">
        <f>IF('[9]Sumber data F&amp;A'!AD4="","",'[9]Sumber data F&amp;A'!AD4)</f>
        <v/>
      </c>
      <c r="AV15" s="91" t="str">
        <f>IF('[9]Sumber data F&amp;A'!AE4="","",'[9]Sumber data F&amp;A'!AE4)</f>
        <v/>
      </c>
      <c r="AW15" s="91" t="str">
        <f>IF('[9]Sumber data F&amp;A'!AF4="not yet","",'[9]Sumber data F&amp;A'!AF4)</f>
        <v/>
      </c>
      <c r="AX15" s="92" t="str">
        <f>IF(OR(AK15="",Y15=""),"Not yet",AK15/Y15)</f>
        <v>Not yet</v>
      </c>
      <c r="AY15" s="92" t="str">
        <f t="shared" ref="AY15:BI19" si="0">IF(OR(AL15="",Z15=""),"Not Yet",AL15/Z15)</f>
        <v>Not Yet</v>
      </c>
      <c r="AZ15" s="92" t="str">
        <f t="shared" si="0"/>
        <v>Not Yet</v>
      </c>
      <c r="BA15" s="92" t="str">
        <f t="shared" si="0"/>
        <v>Not Yet</v>
      </c>
      <c r="BB15" s="92" t="str">
        <f t="shared" si="0"/>
        <v>Not Yet</v>
      </c>
      <c r="BC15" s="92" t="str">
        <f t="shared" si="0"/>
        <v>Not Yet</v>
      </c>
      <c r="BD15" s="92" t="str">
        <f t="shared" si="0"/>
        <v>Not Yet</v>
      </c>
      <c r="BE15" s="92" t="str">
        <f t="shared" si="0"/>
        <v>Not Yet</v>
      </c>
      <c r="BF15" s="92" t="str">
        <f t="shared" si="0"/>
        <v>Not Yet</v>
      </c>
      <c r="BG15" s="92" t="str">
        <f t="shared" si="0"/>
        <v>Not Yet</v>
      </c>
      <c r="BH15" s="92" t="str">
        <f t="shared" si="0"/>
        <v>Not Yet</v>
      </c>
      <c r="BI15" s="92" t="str">
        <f t="shared" si="0"/>
        <v>Not Yet</v>
      </c>
      <c r="BJ15" s="92" t="e">
        <f>IF(OR(AW15="",#REF!=""),"Not Yet",AW15/#REF!)</f>
        <v>#REF!</v>
      </c>
      <c r="BK15" s="91"/>
      <c r="BL15" s="91"/>
      <c r="BM15" s="93"/>
    </row>
    <row r="16" spans="2:66" s="90" customFormat="1" ht="50" customHeight="1" x14ac:dyDescent="0.35">
      <c r="B16" s="228"/>
      <c r="C16" s="230"/>
      <c r="D16" s="228"/>
      <c r="E16" s="228"/>
      <c r="F16" s="233"/>
      <c r="G16" s="85" t="s">
        <v>70</v>
      </c>
      <c r="H16" s="86">
        <v>0.3</v>
      </c>
      <c r="I16" s="87" t="s">
        <v>71</v>
      </c>
      <c r="J16" s="87" t="s">
        <v>60</v>
      </c>
      <c r="K16" s="87" t="s">
        <v>61</v>
      </c>
      <c r="L16" s="87" t="s">
        <v>72</v>
      </c>
      <c r="M16" s="87" t="s">
        <v>73</v>
      </c>
      <c r="N16" s="87" t="s">
        <v>74</v>
      </c>
      <c r="O16" s="87" t="s">
        <v>75</v>
      </c>
      <c r="P16" s="88">
        <f>C15*F15*H16</f>
        <v>4.4999999999999998E-2</v>
      </c>
      <c r="Q16" s="85" t="s">
        <v>70</v>
      </c>
      <c r="R16" s="89" t="s">
        <v>66</v>
      </c>
      <c r="S16" s="89" t="s">
        <v>67</v>
      </c>
      <c r="T16" s="89" t="s">
        <v>68</v>
      </c>
      <c r="U16" s="89" t="s">
        <v>69</v>
      </c>
      <c r="V16" s="87" t="s">
        <v>278</v>
      </c>
      <c r="W16" s="94">
        <v>14387.86</v>
      </c>
      <c r="X16" s="115">
        <v>19600</v>
      </c>
      <c r="Y16" s="91" t="str">
        <f>IF('[9]Sumber data S&amp;M'!D12="not yet","",'[9]Sumber data S&amp;M'!D12)</f>
        <v/>
      </c>
      <c r="Z16" s="91" t="str">
        <f>IF('[9]Sumber data S&amp;M'!E12="not yet","",'[9]Sumber data S&amp;M'!E12)</f>
        <v/>
      </c>
      <c r="AA16" s="91" t="str">
        <f>IF('[9]Sumber data S&amp;M'!F12="not yet","",'[9]Sumber data S&amp;M'!F12)</f>
        <v/>
      </c>
      <c r="AB16" s="91" t="str">
        <f>IF('[9]Sumber data S&amp;M'!G12="not yet","",'[9]Sumber data S&amp;M'!G12)</f>
        <v/>
      </c>
      <c r="AC16" s="91" t="str">
        <f>IF('[9]Sumber data S&amp;M'!H12="not yet","",'[9]Sumber data S&amp;M'!H12)</f>
        <v/>
      </c>
      <c r="AD16" s="91" t="str">
        <f>IF('[9]Sumber data S&amp;M'!I12="not yet","",'[9]Sumber data S&amp;M'!I12)</f>
        <v/>
      </c>
      <c r="AE16" s="91" t="str">
        <f>IF('[9]Sumber data S&amp;M'!J12="not yet","",'[9]Sumber data S&amp;M'!J12)</f>
        <v/>
      </c>
      <c r="AF16" s="91" t="str">
        <f>IF('[9]Sumber data S&amp;M'!K12="not yet","",'[9]Sumber data S&amp;M'!K12)</f>
        <v/>
      </c>
      <c r="AG16" s="91" t="str">
        <f>IF('[9]Sumber data S&amp;M'!L12="not yet","",'[9]Sumber data S&amp;M'!L12)</f>
        <v/>
      </c>
      <c r="AH16" s="91" t="str">
        <f>IF('[9]Sumber data S&amp;M'!M12="not yet","",'[9]Sumber data S&amp;M'!M12)</f>
        <v/>
      </c>
      <c r="AI16" s="91" t="str">
        <f>IF('[9]Sumber data S&amp;M'!N12="not yet","",'[9]Sumber data S&amp;M'!N12)</f>
        <v/>
      </c>
      <c r="AJ16" s="91" t="str">
        <f>IF('[9]Sumber data S&amp;M'!O12="not yet","",'[9]Sumber data S&amp;M'!O12)</f>
        <v/>
      </c>
      <c r="AK16" s="91" t="str">
        <f>IF('[9]Sumber data S&amp;M'!T12="not yet","",'[9]Sumber data S&amp;M'!T12)</f>
        <v/>
      </c>
      <c r="AL16" s="91" t="str">
        <f>IF('[9]Sumber data S&amp;M'!U12="not yet","",'[9]Sumber data S&amp;M'!U12)</f>
        <v/>
      </c>
      <c r="AM16" s="91" t="str">
        <f>IF('[9]Sumber data S&amp;M'!V12="not yet","",'[9]Sumber data S&amp;M'!V12)</f>
        <v/>
      </c>
      <c r="AN16" s="91" t="str">
        <f>IF('[9]Sumber data S&amp;M'!W12="not yet","",'[9]Sumber data S&amp;M'!W12)</f>
        <v/>
      </c>
      <c r="AO16" s="91" t="str">
        <f>IF('[9]Sumber data S&amp;M'!X12="not yet","",'[9]Sumber data S&amp;M'!X12)</f>
        <v/>
      </c>
      <c r="AP16" s="91" t="str">
        <f>IF('[9]Sumber data S&amp;M'!Y12="not yet","",'[9]Sumber data S&amp;M'!Y12)</f>
        <v/>
      </c>
      <c r="AQ16" s="91" t="str">
        <f>IF('[9]Sumber data S&amp;M'!Z12="not yet","",'[9]Sumber data S&amp;M'!Z12)</f>
        <v/>
      </c>
      <c r="AR16" s="91" t="str">
        <f>IF('[9]Sumber data S&amp;M'!AA12="not yet","",'[9]Sumber data S&amp;M'!AA12)</f>
        <v/>
      </c>
      <c r="AS16" s="91" t="str">
        <f>IF('[9]Sumber data S&amp;M'!AB12="not yet","",'[9]Sumber data S&amp;M'!AB12)</f>
        <v/>
      </c>
      <c r="AT16" s="91" t="str">
        <f>IF('[9]Sumber data S&amp;M'!AC12="not yet","",'[9]Sumber data S&amp;M'!AC12)</f>
        <v/>
      </c>
      <c r="AU16" s="91" t="str">
        <f>IF('[9]Sumber data S&amp;M'!AD12="not yet","",'[9]Sumber data S&amp;M'!AD12)</f>
        <v/>
      </c>
      <c r="AV16" s="91" t="str">
        <f>IF('[9]Sumber data S&amp;M'!AE12="not yet","",'[9]Sumber data S&amp;M'!AE12)</f>
        <v/>
      </c>
      <c r="AW16" s="91" t="str">
        <f>IF('[9]Sumber data S&amp;M'!AF12="not yet","",'[9]Sumber data S&amp;M'!AF12)</f>
        <v/>
      </c>
      <c r="AX16" s="92" t="str">
        <f>IF(OR(AK16="",Y16=""),"Not Yet",AK16/Y16)</f>
        <v>Not Yet</v>
      </c>
      <c r="AY16" s="92" t="str">
        <f t="shared" si="0"/>
        <v>Not Yet</v>
      </c>
      <c r="AZ16" s="92" t="str">
        <f t="shared" si="0"/>
        <v>Not Yet</v>
      </c>
      <c r="BA16" s="92" t="str">
        <f t="shared" si="0"/>
        <v>Not Yet</v>
      </c>
      <c r="BB16" s="92" t="str">
        <f t="shared" si="0"/>
        <v>Not Yet</v>
      </c>
      <c r="BC16" s="92" t="str">
        <f t="shared" si="0"/>
        <v>Not Yet</v>
      </c>
      <c r="BD16" s="92" t="str">
        <f t="shared" si="0"/>
        <v>Not Yet</v>
      </c>
      <c r="BE16" s="92" t="str">
        <f t="shared" si="0"/>
        <v>Not Yet</v>
      </c>
      <c r="BF16" s="92" t="str">
        <f t="shared" si="0"/>
        <v>Not Yet</v>
      </c>
      <c r="BG16" s="92" t="str">
        <f t="shared" si="0"/>
        <v>Not Yet</v>
      </c>
      <c r="BH16" s="92" t="str">
        <f t="shared" si="0"/>
        <v>Not Yet</v>
      </c>
      <c r="BI16" s="92" t="str">
        <f t="shared" si="0"/>
        <v>Not Yet</v>
      </c>
      <c r="BJ16" s="92" t="e">
        <f>IF(OR(AW16="",#REF!=""),"Not Yet",AW16/#REF!)</f>
        <v>#REF!</v>
      </c>
      <c r="BK16" s="91"/>
      <c r="BL16" s="91"/>
      <c r="BM16" s="93"/>
    </row>
    <row r="17" spans="2:66" s="90" customFormat="1" ht="50" customHeight="1" x14ac:dyDescent="0.35">
      <c r="B17" s="228"/>
      <c r="C17" s="230"/>
      <c r="D17" s="228"/>
      <c r="E17" s="228"/>
      <c r="F17" s="234"/>
      <c r="G17" s="85" t="s">
        <v>76</v>
      </c>
      <c r="H17" s="86">
        <v>0.4</v>
      </c>
      <c r="I17" s="87" t="s">
        <v>77</v>
      </c>
      <c r="J17" s="87" t="s">
        <v>60</v>
      </c>
      <c r="K17" s="87" t="s">
        <v>78</v>
      </c>
      <c r="L17" s="87" t="s">
        <v>79</v>
      </c>
      <c r="M17" s="95" t="s">
        <v>80</v>
      </c>
      <c r="N17" s="87" t="s">
        <v>81</v>
      </c>
      <c r="O17" s="87" t="s">
        <v>65</v>
      </c>
      <c r="P17" s="88">
        <f>C15*F15*H17</f>
        <v>0.06</v>
      </c>
      <c r="Q17" s="85" t="s">
        <v>76</v>
      </c>
      <c r="R17" s="89" t="s">
        <v>66</v>
      </c>
      <c r="S17" s="89" t="s">
        <v>67</v>
      </c>
      <c r="T17" s="89" t="s">
        <v>68</v>
      </c>
      <c r="U17" s="89" t="s">
        <v>69</v>
      </c>
      <c r="V17" s="87" t="s">
        <v>279</v>
      </c>
      <c r="W17" s="87" t="s">
        <v>279</v>
      </c>
      <c r="X17" s="117">
        <v>0.8</v>
      </c>
      <c r="Y17" s="96">
        <f>'[9]Sumber data F&amp;A'!D6</f>
        <v>0.8</v>
      </c>
      <c r="Z17" s="96">
        <f>'[9]Sumber data F&amp;A'!E6</f>
        <v>0.8</v>
      </c>
      <c r="AA17" s="96">
        <f>'[9]Sumber data F&amp;A'!F6</f>
        <v>0.8</v>
      </c>
      <c r="AB17" s="96">
        <f>'[9]Sumber data F&amp;A'!G6</f>
        <v>0.8</v>
      </c>
      <c r="AC17" s="96">
        <f>'[9]Sumber data F&amp;A'!H6</f>
        <v>0.8</v>
      </c>
      <c r="AD17" s="96">
        <f>'[9]Sumber data F&amp;A'!I6</f>
        <v>0.8</v>
      </c>
      <c r="AE17" s="96">
        <f>'[9]Sumber data F&amp;A'!J6</f>
        <v>0.8</v>
      </c>
      <c r="AF17" s="96">
        <f>'[9]Sumber data F&amp;A'!K6</f>
        <v>0.8</v>
      </c>
      <c r="AG17" s="96">
        <f>'[9]Sumber data F&amp;A'!L6</f>
        <v>0.8</v>
      </c>
      <c r="AH17" s="96">
        <f>'[9]Sumber data F&amp;A'!M6</f>
        <v>0.8</v>
      </c>
      <c r="AI17" s="96">
        <f>'[9]Sumber data F&amp;A'!N6</f>
        <v>0.8</v>
      </c>
      <c r="AJ17" s="96">
        <f>'[9]Sumber data F&amp;A'!O6</f>
        <v>0.8</v>
      </c>
      <c r="AK17" s="96" t="str">
        <f>IF('[9]Sumber data F&amp;A'!T6="not yet","",'[9]Sumber data F&amp;A'!T6)</f>
        <v/>
      </c>
      <c r="AL17" s="96" t="str">
        <f>IF('[9]Sumber data F&amp;A'!U6="not yet","",'[9]Sumber data F&amp;A'!U6)</f>
        <v/>
      </c>
      <c r="AM17" s="96" t="str">
        <f>IF('[9]Sumber data F&amp;A'!V6="not yet","",'[9]Sumber data F&amp;A'!V6)</f>
        <v/>
      </c>
      <c r="AN17" s="96" t="str">
        <f>IF('[9]Sumber data F&amp;A'!W6="not yet","",'[9]Sumber data F&amp;A'!W6)</f>
        <v/>
      </c>
      <c r="AO17" s="96" t="str">
        <f>IF('[9]Sumber data F&amp;A'!X6="not yet","",'[9]Sumber data F&amp;A'!X6)</f>
        <v/>
      </c>
      <c r="AP17" s="96" t="str">
        <f>IF('[9]Sumber data F&amp;A'!Y6="not yet","",'[9]Sumber data F&amp;A'!Y6)</f>
        <v/>
      </c>
      <c r="AQ17" s="96" t="str">
        <f>IF('[9]Sumber data F&amp;A'!Z6="not yet","",'[9]Sumber data F&amp;A'!Z6)</f>
        <v/>
      </c>
      <c r="AR17" s="96" t="str">
        <f>IF('[9]Sumber data F&amp;A'!AA6="not yet","",'[9]Sumber data F&amp;A'!AA6)</f>
        <v/>
      </c>
      <c r="AS17" s="96" t="str">
        <f>IF('[9]Sumber data F&amp;A'!AB6="not yet","",'[9]Sumber data F&amp;A'!AB6)</f>
        <v/>
      </c>
      <c r="AT17" s="96" t="str">
        <f>IF('[9]Sumber data F&amp;A'!AC6="not yet","",'[9]Sumber data F&amp;A'!AC6)</f>
        <v/>
      </c>
      <c r="AU17" s="96" t="str">
        <f>IF('[9]Sumber data F&amp;A'!AD6="not yet","",'[9]Sumber data F&amp;A'!AD6)</f>
        <v/>
      </c>
      <c r="AV17" s="96" t="str">
        <f>IF('[9]Sumber data F&amp;A'!AE6="not yet","",'[9]Sumber data F&amp;A'!AE6)</f>
        <v/>
      </c>
      <c r="AW17" s="96" t="str">
        <f>IF('[9]Sumber data F&amp;A'!AF6="not yet","",'[9]Sumber data F&amp;A'!AF6)</f>
        <v/>
      </c>
      <c r="AX17" s="92" t="str">
        <f>IF(OR(AK17="",Y17=""),"Not Yet",AK17/Y17)</f>
        <v>Not Yet</v>
      </c>
      <c r="AY17" s="92" t="str">
        <f t="shared" si="0"/>
        <v>Not Yet</v>
      </c>
      <c r="AZ17" s="92" t="str">
        <f t="shared" si="0"/>
        <v>Not Yet</v>
      </c>
      <c r="BA17" s="92" t="str">
        <f t="shared" si="0"/>
        <v>Not Yet</v>
      </c>
      <c r="BB17" s="92" t="str">
        <f t="shared" si="0"/>
        <v>Not Yet</v>
      </c>
      <c r="BC17" s="92" t="str">
        <f t="shared" si="0"/>
        <v>Not Yet</v>
      </c>
      <c r="BD17" s="92" t="str">
        <f t="shared" si="0"/>
        <v>Not Yet</v>
      </c>
      <c r="BE17" s="92" t="str">
        <f t="shared" si="0"/>
        <v>Not Yet</v>
      </c>
      <c r="BF17" s="92" t="str">
        <f t="shared" si="0"/>
        <v>Not Yet</v>
      </c>
      <c r="BG17" s="92" t="str">
        <f t="shared" si="0"/>
        <v>Not Yet</v>
      </c>
      <c r="BH17" s="92" t="str">
        <f t="shared" si="0"/>
        <v>Not Yet</v>
      </c>
      <c r="BI17" s="92" t="str">
        <f t="shared" si="0"/>
        <v>Not Yet</v>
      </c>
      <c r="BJ17" s="92" t="e">
        <f>IF(OR(AW17="",#REF!=""),"Not Yet",AW17/#REF!)</f>
        <v>#REF!</v>
      </c>
      <c r="BK17" s="91"/>
      <c r="BL17" s="91"/>
      <c r="BM17" s="93"/>
    </row>
    <row r="18" spans="2:66" s="90" customFormat="1" ht="50" customHeight="1" x14ac:dyDescent="0.35">
      <c r="B18" s="228"/>
      <c r="C18" s="230"/>
      <c r="D18" s="228" t="s">
        <v>82</v>
      </c>
      <c r="E18" s="228" t="s">
        <v>83</v>
      </c>
      <c r="F18" s="232">
        <v>0.4</v>
      </c>
      <c r="G18" s="85" t="s">
        <v>84</v>
      </c>
      <c r="H18" s="86">
        <v>0.6</v>
      </c>
      <c r="I18" s="87" t="s">
        <v>85</v>
      </c>
      <c r="J18" s="87" t="s">
        <v>86</v>
      </c>
      <c r="K18" s="87" t="s">
        <v>87</v>
      </c>
      <c r="L18" s="87" t="s">
        <v>88</v>
      </c>
      <c r="M18" s="95" t="s">
        <v>89</v>
      </c>
      <c r="N18" s="87" t="s">
        <v>90</v>
      </c>
      <c r="O18" s="87" t="s">
        <v>91</v>
      </c>
      <c r="P18" s="88">
        <f>C15*F18*H18</f>
        <v>0.06</v>
      </c>
      <c r="Q18" s="85" t="s">
        <v>84</v>
      </c>
      <c r="R18" s="89" t="s">
        <v>92</v>
      </c>
      <c r="S18" s="89" t="s">
        <v>93</v>
      </c>
      <c r="T18" s="89" t="s">
        <v>94</v>
      </c>
      <c r="U18" s="89" t="s">
        <v>95</v>
      </c>
      <c r="V18" s="87" t="s">
        <v>96</v>
      </c>
      <c r="W18" s="87" t="s">
        <v>97</v>
      </c>
      <c r="X18" s="116">
        <v>3598</v>
      </c>
      <c r="Y18" s="91" t="str">
        <f>IF('[9]Sumber data Manufacturing'!D4="","",'[9]Sumber data Manufacturing'!D4)</f>
        <v/>
      </c>
      <c r="Z18" s="91" t="str">
        <f>IF('[9]Sumber data Manufacturing'!E4="","",'[9]Sumber data Manufacturing'!E4)</f>
        <v/>
      </c>
      <c r="AA18" s="91" t="str">
        <f>IF('[9]Sumber data Manufacturing'!F4="","",'[9]Sumber data Manufacturing'!F4)</f>
        <v/>
      </c>
      <c r="AB18" s="91" t="str">
        <f>IF('[9]Sumber data Manufacturing'!G4="","",'[9]Sumber data Manufacturing'!G4)</f>
        <v/>
      </c>
      <c r="AC18" s="91" t="str">
        <f>IF('[9]Sumber data Manufacturing'!H4="","",'[9]Sumber data Manufacturing'!H4)</f>
        <v/>
      </c>
      <c r="AD18" s="91" t="str">
        <f>IF('[9]Sumber data Manufacturing'!I4="","",'[9]Sumber data Manufacturing'!I4)</f>
        <v/>
      </c>
      <c r="AE18" s="91" t="str">
        <f>IF('[9]Sumber data Manufacturing'!J4="","",'[9]Sumber data Manufacturing'!J4)</f>
        <v/>
      </c>
      <c r="AF18" s="91" t="str">
        <f>IF('[9]Sumber data Manufacturing'!K4="","",'[9]Sumber data Manufacturing'!K4)</f>
        <v/>
      </c>
      <c r="AG18" s="91" t="str">
        <f>IF('[9]Sumber data Manufacturing'!L4="","",'[9]Sumber data Manufacturing'!L4)</f>
        <v/>
      </c>
      <c r="AH18" s="91" t="str">
        <f>IF('[9]Sumber data Manufacturing'!M4="","",'[9]Sumber data Manufacturing'!M4)</f>
        <v/>
      </c>
      <c r="AI18" s="91" t="str">
        <f>IF('[9]Sumber data Manufacturing'!N4="","",'[9]Sumber data Manufacturing'!N4)</f>
        <v/>
      </c>
      <c r="AJ18" s="91" t="str">
        <f>IF('[9]Sumber data Manufacturing'!O4="","",'[9]Sumber data Manufacturing'!O4)</f>
        <v/>
      </c>
      <c r="AK18" s="91" t="str">
        <f>IF('[9]Sumber data Manufacturing'!T4="","",'[9]Sumber data Manufacturing'!T4)</f>
        <v/>
      </c>
      <c r="AL18" s="91" t="str">
        <f>IF('[9]Sumber data Manufacturing'!U4="","",'[9]Sumber data Manufacturing'!U4)</f>
        <v/>
      </c>
      <c r="AM18" s="91" t="str">
        <f>IF('[9]Sumber data Manufacturing'!V4="","",'[9]Sumber data Manufacturing'!V4)</f>
        <v/>
      </c>
      <c r="AN18" s="91" t="str">
        <f>IF('[9]Sumber data Manufacturing'!W4="","",'[9]Sumber data Manufacturing'!W4)</f>
        <v/>
      </c>
      <c r="AO18" s="91" t="str">
        <f>IF('[9]Sumber data Manufacturing'!X4="","",'[9]Sumber data Manufacturing'!X4)</f>
        <v/>
      </c>
      <c r="AP18" s="91" t="str">
        <f>IF('[9]Sumber data Manufacturing'!Y4="","",'[9]Sumber data Manufacturing'!Y4)</f>
        <v/>
      </c>
      <c r="AQ18" s="91" t="str">
        <f>IF('[9]Sumber data Manufacturing'!Z4="","",'[9]Sumber data Manufacturing'!Z4)</f>
        <v/>
      </c>
      <c r="AR18" s="91" t="str">
        <f>IF('[9]Sumber data Manufacturing'!AA4="","",'[9]Sumber data Manufacturing'!AA4)</f>
        <v/>
      </c>
      <c r="AS18" s="91" t="str">
        <f>IF('[9]Sumber data Manufacturing'!AB4="","",'[9]Sumber data Manufacturing'!AB4)</f>
        <v/>
      </c>
      <c r="AT18" s="91" t="str">
        <f>IF('[9]Sumber data Manufacturing'!AC4="","",'[9]Sumber data Manufacturing'!AC4)</f>
        <v/>
      </c>
      <c r="AU18" s="91" t="str">
        <f>IF('[9]Sumber data Manufacturing'!AD4="","",'[9]Sumber data Manufacturing'!AD4)</f>
        <v/>
      </c>
      <c r="AV18" s="91" t="str">
        <f>IF('[9]Sumber data Manufacturing'!AE4="","",'[9]Sumber data Manufacturing'!AE4)</f>
        <v/>
      </c>
      <c r="AW18" s="91" t="str">
        <f>IF('[9]Sumber data Manufacturing'!AF4="","",'[9]Sumber data Manufacturing'!AF4)</f>
        <v/>
      </c>
      <c r="AX18" s="92" t="str">
        <f>IF(OR(AK18="",Y18=""),"Not Yet",AK18/Y18)</f>
        <v>Not Yet</v>
      </c>
      <c r="AY18" s="92" t="str">
        <f t="shared" si="0"/>
        <v>Not Yet</v>
      </c>
      <c r="AZ18" s="92" t="str">
        <f t="shared" si="0"/>
        <v>Not Yet</v>
      </c>
      <c r="BA18" s="92" t="str">
        <f t="shared" si="0"/>
        <v>Not Yet</v>
      </c>
      <c r="BB18" s="92" t="str">
        <f t="shared" si="0"/>
        <v>Not Yet</v>
      </c>
      <c r="BC18" s="92" t="str">
        <f t="shared" si="0"/>
        <v>Not Yet</v>
      </c>
      <c r="BD18" s="92" t="str">
        <f t="shared" si="0"/>
        <v>Not Yet</v>
      </c>
      <c r="BE18" s="92" t="str">
        <f t="shared" si="0"/>
        <v>Not Yet</v>
      </c>
      <c r="BF18" s="92" t="str">
        <f t="shared" si="0"/>
        <v>Not Yet</v>
      </c>
      <c r="BG18" s="92" t="str">
        <f t="shared" si="0"/>
        <v>Not Yet</v>
      </c>
      <c r="BH18" s="92" t="str">
        <f t="shared" si="0"/>
        <v>Not Yet</v>
      </c>
      <c r="BI18" s="92" t="str">
        <f t="shared" si="0"/>
        <v>Not Yet</v>
      </c>
      <c r="BJ18" s="92" t="e">
        <f>IF(OR(AW18="",#REF!=""),"Not Yet",AW18/#REF!)</f>
        <v>#REF!</v>
      </c>
      <c r="BK18" s="91"/>
      <c r="BL18" s="91"/>
      <c r="BM18" s="93"/>
    </row>
    <row r="19" spans="2:66" s="90" customFormat="1" ht="50" customHeight="1" x14ac:dyDescent="0.35">
      <c r="B19" s="228"/>
      <c r="C19" s="231"/>
      <c r="D19" s="228"/>
      <c r="E19" s="228"/>
      <c r="F19" s="234"/>
      <c r="G19" s="97" t="s">
        <v>98</v>
      </c>
      <c r="H19" s="98">
        <v>0.4</v>
      </c>
      <c r="I19" s="87" t="s">
        <v>77</v>
      </c>
      <c r="J19" s="87" t="s">
        <v>86</v>
      </c>
      <c r="K19" s="87" t="s">
        <v>61</v>
      </c>
      <c r="L19" s="87" t="s">
        <v>99</v>
      </c>
      <c r="M19" s="95" t="s">
        <v>100</v>
      </c>
      <c r="N19" s="87" t="s">
        <v>64</v>
      </c>
      <c r="O19" s="87" t="s">
        <v>65</v>
      </c>
      <c r="P19" s="88">
        <f>C15*F18*H19</f>
        <v>4.0000000000000008E-2</v>
      </c>
      <c r="Q19" s="97" t="s">
        <v>98</v>
      </c>
      <c r="R19" s="89" t="s">
        <v>92</v>
      </c>
      <c r="S19" s="89" t="s">
        <v>93</v>
      </c>
      <c r="T19" s="89" t="s">
        <v>94</v>
      </c>
      <c r="U19" s="89" t="s">
        <v>95</v>
      </c>
      <c r="V19" s="98" t="s">
        <v>280</v>
      </c>
      <c r="W19" s="98" t="s">
        <v>281</v>
      </c>
      <c r="X19" s="117" t="s">
        <v>282</v>
      </c>
      <c r="Y19" s="98" t="str">
        <f>IF('[9]Sumber data F&amp;A'!D12="not yet","",'[9]Sumber data F&amp;A'!D12)</f>
        <v/>
      </c>
      <c r="Z19" s="98" t="str">
        <f>IF('[9]Sumber data F&amp;A'!E12="not yet","",'[9]Sumber data F&amp;A'!E12)</f>
        <v/>
      </c>
      <c r="AA19" s="98" t="str">
        <f>IF('[9]Sumber data F&amp;A'!F12="not yet","",'[9]Sumber data F&amp;A'!F12)</f>
        <v/>
      </c>
      <c r="AB19" s="98" t="str">
        <f>IF('[9]Sumber data F&amp;A'!G12="not yet","",'[9]Sumber data F&amp;A'!G12)</f>
        <v/>
      </c>
      <c r="AC19" s="98" t="str">
        <f>IF('[9]Sumber data F&amp;A'!H12="not yet","",'[9]Sumber data F&amp;A'!H12)</f>
        <v/>
      </c>
      <c r="AD19" s="98" t="str">
        <f>IF('[9]Sumber data F&amp;A'!I12="not yet","",'[9]Sumber data F&amp;A'!I12)</f>
        <v/>
      </c>
      <c r="AE19" s="98" t="str">
        <f>IF('[9]Sumber data F&amp;A'!J12="not yet","",'[9]Sumber data F&amp;A'!J12)</f>
        <v/>
      </c>
      <c r="AF19" s="98" t="str">
        <f>IF('[9]Sumber data F&amp;A'!K12="not yet","",'[9]Sumber data F&amp;A'!K12)</f>
        <v/>
      </c>
      <c r="AG19" s="98" t="str">
        <f>IF('[9]Sumber data F&amp;A'!L12="not yet","",'[9]Sumber data F&amp;A'!L12)</f>
        <v/>
      </c>
      <c r="AH19" s="98" t="str">
        <f>IF('[9]Sumber data F&amp;A'!M12="not yet","",'[9]Sumber data F&amp;A'!M12)</f>
        <v/>
      </c>
      <c r="AI19" s="98" t="str">
        <f>IF('[9]Sumber data F&amp;A'!N12="not yet","",'[9]Sumber data F&amp;A'!N12)</f>
        <v/>
      </c>
      <c r="AJ19" s="98" t="str">
        <f>IF('[9]Sumber data F&amp;A'!O12="not yet","",'[9]Sumber data F&amp;A'!O12)</f>
        <v/>
      </c>
      <c r="AK19" s="98" t="str">
        <f>IF('[9]Sumber data F&amp;A'!T12="not yet","",'[9]Sumber data F&amp;A'!T12)</f>
        <v/>
      </c>
      <c r="AL19" s="98" t="str">
        <f>IF('[9]Sumber data F&amp;A'!U12="not yet","",'[9]Sumber data F&amp;A'!U12)</f>
        <v/>
      </c>
      <c r="AM19" s="98" t="str">
        <f>IF('[9]Sumber data F&amp;A'!V12="not yet","",'[9]Sumber data F&amp;A'!V12)</f>
        <v/>
      </c>
      <c r="AN19" s="98" t="str">
        <f>IF('[9]Sumber data F&amp;A'!W12="not yet","",'[9]Sumber data F&amp;A'!W12)</f>
        <v/>
      </c>
      <c r="AO19" s="98" t="str">
        <f>IF('[9]Sumber data F&amp;A'!X12="not yet","",'[9]Sumber data F&amp;A'!X12)</f>
        <v/>
      </c>
      <c r="AP19" s="98" t="str">
        <f>IF('[9]Sumber data F&amp;A'!Y12="not yet","",'[9]Sumber data F&amp;A'!Y12)</f>
        <v/>
      </c>
      <c r="AQ19" s="98" t="str">
        <f>IF('[9]Sumber data F&amp;A'!Z12="not yet","",'[9]Sumber data F&amp;A'!Z12)</f>
        <v/>
      </c>
      <c r="AR19" s="98" t="str">
        <f>IF('[9]Sumber data F&amp;A'!AA12="not yet","",'[9]Sumber data F&amp;A'!AA12)</f>
        <v/>
      </c>
      <c r="AS19" s="98" t="str">
        <f>IF('[9]Sumber data F&amp;A'!AB12="not yet","",'[9]Sumber data F&amp;A'!AB12)</f>
        <v/>
      </c>
      <c r="AT19" s="98" t="str">
        <f>IF('[9]Sumber data F&amp;A'!AC12="not yet","",'[9]Sumber data F&amp;A'!AC12)</f>
        <v/>
      </c>
      <c r="AU19" s="98" t="str">
        <f>IF('[9]Sumber data F&amp;A'!AD12="not yet","",'[9]Sumber data F&amp;A'!AD12)</f>
        <v/>
      </c>
      <c r="AV19" s="98" t="str">
        <f>IF('[9]Sumber data F&amp;A'!AE12="not yet","",'[9]Sumber data F&amp;A'!AE12)</f>
        <v/>
      </c>
      <c r="AW19" s="98" t="str">
        <f>IF('[9]Sumber data F&amp;A'!AF12="not yet","",'[9]Sumber data F&amp;A'!AF12)</f>
        <v/>
      </c>
      <c r="AX19" s="92" t="str">
        <f>IF(OR(AK19="",Y19=""),"Not Yet",AK19/Y19)</f>
        <v>Not Yet</v>
      </c>
      <c r="AY19" s="92" t="str">
        <f t="shared" si="0"/>
        <v>Not Yet</v>
      </c>
      <c r="AZ19" s="92" t="str">
        <f t="shared" si="0"/>
        <v>Not Yet</v>
      </c>
      <c r="BA19" s="92" t="str">
        <f t="shared" si="0"/>
        <v>Not Yet</v>
      </c>
      <c r="BB19" s="92" t="str">
        <f t="shared" si="0"/>
        <v>Not Yet</v>
      </c>
      <c r="BC19" s="92" t="str">
        <f t="shared" si="0"/>
        <v>Not Yet</v>
      </c>
      <c r="BD19" s="92" t="str">
        <f t="shared" si="0"/>
        <v>Not Yet</v>
      </c>
      <c r="BE19" s="92" t="str">
        <f t="shared" si="0"/>
        <v>Not Yet</v>
      </c>
      <c r="BF19" s="92" t="str">
        <f t="shared" si="0"/>
        <v>Not Yet</v>
      </c>
      <c r="BG19" s="92" t="str">
        <f t="shared" si="0"/>
        <v>Not Yet</v>
      </c>
      <c r="BH19" s="92" t="str">
        <f t="shared" si="0"/>
        <v>Not Yet</v>
      </c>
      <c r="BI19" s="92" t="str">
        <f t="shared" si="0"/>
        <v>Not Yet</v>
      </c>
      <c r="BJ19" s="92" t="e">
        <f>IF(OR(AW19="",#REF!=""),"Not Yet",AW19/#REF!)</f>
        <v>#REF!</v>
      </c>
      <c r="BK19" s="41"/>
      <c r="BL19" s="87"/>
      <c r="BM19" s="89"/>
    </row>
    <row r="20" spans="2:66" s="100" customFormat="1" ht="50" customHeight="1" x14ac:dyDescent="0.35">
      <c r="B20" s="216" t="s">
        <v>101</v>
      </c>
      <c r="C20" s="219">
        <v>0.2</v>
      </c>
      <c r="D20" s="216" t="s">
        <v>102</v>
      </c>
      <c r="E20" s="216" t="s">
        <v>103</v>
      </c>
      <c r="F20" s="222">
        <v>0.4</v>
      </c>
      <c r="G20" s="97" t="s">
        <v>104</v>
      </c>
      <c r="H20" s="98">
        <v>0.2</v>
      </c>
      <c r="I20" s="87" t="s">
        <v>105</v>
      </c>
      <c r="J20" s="87" t="s">
        <v>60</v>
      </c>
      <c r="K20" s="87" t="s">
        <v>61</v>
      </c>
      <c r="L20" s="87" t="s">
        <v>106</v>
      </c>
      <c r="M20" s="87" t="s">
        <v>107</v>
      </c>
      <c r="N20" s="87" t="s">
        <v>108</v>
      </c>
      <c r="O20" s="87" t="s">
        <v>75</v>
      </c>
      <c r="P20" s="42">
        <f>C20*F20*H20</f>
        <v>1.6000000000000004E-2</v>
      </c>
      <c r="Q20" s="97" t="s">
        <v>104</v>
      </c>
      <c r="R20" s="89" t="s">
        <v>66</v>
      </c>
      <c r="S20" s="89" t="s">
        <v>67</v>
      </c>
      <c r="T20" s="89" t="s">
        <v>68</v>
      </c>
      <c r="U20" s="89" t="s">
        <v>69</v>
      </c>
      <c r="V20" s="41" t="s">
        <v>109</v>
      </c>
      <c r="W20" s="41" t="s">
        <v>109</v>
      </c>
      <c r="X20" s="118">
        <v>3</v>
      </c>
      <c r="Y20" s="87" t="str">
        <f>IF('[9]Sumber data S&amp;M'!D17="","",'[9]Sumber data S&amp;M'!D17)</f>
        <v/>
      </c>
      <c r="Z20" s="87" t="str">
        <f>IF('[9]Sumber data S&amp;M'!E17="","",'[9]Sumber data S&amp;M'!E17)</f>
        <v/>
      </c>
      <c r="AA20" s="87" t="str">
        <f>IF('[9]Sumber data S&amp;M'!F17="","",'[9]Sumber data S&amp;M'!F17)</f>
        <v/>
      </c>
      <c r="AB20" s="87" t="str">
        <f>IF('[9]Sumber data S&amp;M'!G17="","",'[9]Sumber data S&amp;M'!G17)</f>
        <v/>
      </c>
      <c r="AC20" s="87" t="str">
        <f>IF('[9]Sumber data S&amp;M'!H17="","",'[9]Sumber data S&amp;M'!H17)</f>
        <v/>
      </c>
      <c r="AD20" s="87" t="str">
        <f>IF('[9]Sumber data S&amp;M'!I17="","",'[9]Sumber data S&amp;M'!I17)</f>
        <v/>
      </c>
      <c r="AE20" s="87" t="str">
        <f>IF('[9]Sumber data S&amp;M'!J17="","",'[9]Sumber data S&amp;M'!J17)</f>
        <v/>
      </c>
      <c r="AF20" s="87" t="str">
        <f>IF('[9]Sumber data S&amp;M'!K17="","",'[9]Sumber data S&amp;M'!K17)</f>
        <v/>
      </c>
      <c r="AG20" s="87" t="str">
        <f>IF('[9]Sumber data S&amp;M'!L17="","",'[9]Sumber data S&amp;M'!L17)</f>
        <v/>
      </c>
      <c r="AH20" s="87" t="str">
        <f>IF('[9]Sumber data S&amp;M'!M17="","",'[9]Sumber data S&amp;M'!M17)</f>
        <v/>
      </c>
      <c r="AI20" s="87" t="str">
        <f>IF('[9]Sumber data S&amp;M'!N17="","",'[9]Sumber data S&amp;M'!N17)</f>
        <v/>
      </c>
      <c r="AJ20" s="87" t="str">
        <f>IF('[9]Sumber data S&amp;M'!O17="","",'[9]Sumber data S&amp;M'!O17)</f>
        <v/>
      </c>
      <c r="AK20" s="87" t="str">
        <f>IF('[9]Sumber data S&amp;M'!T17="","",'[9]Sumber data S&amp;M'!T17)</f>
        <v/>
      </c>
      <c r="AL20" s="87" t="str">
        <f>IF('[9]Sumber data S&amp;M'!U17="","",'[9]Sumber data S&amp;M'!U17)</f>
        <v/>
      </c>
      <c r="AM20" s="87" t="str">
        <f>IF('[9]Sumber data S&amp;M'!V17="","",'[9]Sumber data S&amp;M'!V17)</f>
        <v/>
      </c>
      <c r="AN20" s="87" t="str">
        <f>IF('[9]Sumber data S&amp;M'!W17="","",'[9]Sumber data S&amp;M'!W17)</f>
        <v/>
      </c>
      <c r="AO20" s="87" t="str">
        <f>IF('[9]Sumber data S&amp;M'!X17="","",'[9]Sumber data S&amp;M'!X17)</f>
        <v/>
      </c>
      <c r="AP20" s="87" t="str">
        <f>IF('[9]Sumber data S&amp;M'!Y17="","",'[9]Sumber data S&amp;M'!Y17)</f>
        <v/>
      </c>
      <c r="AQ20" s="87" t="str">
        <f>IF('[9]Sumber data S&amp;M'!Z17="","",'[9]Sumber data S&amp;M'!Z17)</f>
        <v/>
      </c>
      <c r="AR20" s="87" t="str">
        <f>IF('[9]Sumber data S&amp;M'!AA17="","",'[9]Sumber data S&amp;M'!AA17)</f>
        <v/>
      </c>
      <c r="AS20" s="87" t="str">
        <f>IF('[9]Sumber data S&amp;M'!AB17="","",'[9]Sumber data S&amp;M'!AB17)</f>
        <v/>
      </c>
      <c r="AT20" s="87" t="str">
        <f>IF('[9]Sumber data S&amp;M'!AC17="","",'[9]Sumber data S&amp;M'!AC17)</f>
        <v/>
      </c>
      <c r="AU20" s="87" t="str">
        <f>IF('[9]Sumber data S&amp;M'!AD17="","",'[9]Sumber data S&amp;M'!AD17)</f>
        <v/>
      </c>
      <c r="AV20" s="87" t="str">
        <f>IF('[9]Sumber data S&amp;M'!AE17="","",'[9]Sumber data S&amp;M'!AE17)</f>
        <v/>
      </c>
      <c r="AW20" s="87" t="str">
        <f>IF('[9]Sumber data S&amp;M'!AF17="not yet","",'[9]Sumber data S&amp;M'!AF17)</f>
        <v/>
      </c>
      <c r="AX20" s="43"/>
      <c r="AY20" s="43"/>
      <c r="AZ20" s="43"/>
      <c r="BA20" s="43"/>
      <c r="BB20" s="43"/>
      <c r="BC20" s="43"/>
      <c r="BD20" s="43"/>
      <c r="BE20" s="43"/>
      <c r="BF20" s="43"/>
      <c r="BG20" s="43"/>
      <c r="BH20" s="43"/>
      <c r="BI20" s="43"/>
      <c r="BJ20" s="43"/>
      <c r="BK20" s="44"/>
      <c r="BL20" s="87"/>
      <c r="BM20" s="99"/>
    </row>
    <row r="21" spans="2:66" s="100" customFormat="1" ht="50" customHeight="1" x14ac:dyDescent="0.35">
      <c r="B21" s="217"/>
      <c r="C21" s="220"/>
      <c r="D21" s="217"/>
      <c r="E21" s="217"/>
      <c r="F21" s="223"/>
      <c r="G21" s="97" t="s">
        <v>110</v>
      </c>
      <c r="H21" s="98">
        <v>0.3</v>
      </c>
      <c r="I21" s="87" t="s">
        <v>111</v>
      </c>
      <c r="J21" s="87" t="s">
        <v>112</v>
      </c>
      <c r="K21" s="87" t="s">
        <v>113</v>
      </c>
      <c r="L21" s="87" t="s">
        <v>114</v>
      </c>
      <c r="M21" s="87" t="s">
        <v>115</v>
      </c>
      <c r="N21" s="87" t="s">
        <v>116</v>
      </c>
      <c r="O21" s="87" t="s">
        <v>91</v>
      </c>
      <c r="P21" s="42">
        <f>C20*F20*H21</f>
        <v>2.4000000000000004E-2</v>
      </c>
      <c r="Q21" s="97" t="s">
        <v>110</v>
      </c>
      <c r="R21" s="87" t="s">
        <v>117</v>
      </c>
      <c r="S21" s="87" t="s">
        <v>118</v>
      </c>
      <c r="T21" s="87" t="s">
        <v>119</v>
      </c>
      <c r="U21" s="87" t="s">
        <v>120</v>
      </c>
      <c r="V21" s="41" t="s">
        <v>109</v>
      </c>
      <c r="W21" s="41" t="s">
        <v>109</v>
      </c>
      <c r="X21" s="118">
        <v>0</v>
      </c>
      <c r="Y21" s="87">
        <f>'[9]Sumber data Manufacturing'!D8</f>
        <v>0</v>
      </c>
      <c r="Z21" s="87">
        <f>'[9]Sumber data Manufacturing'!E8</f>
        <v>0</v>
      </c>
      <c r="AA21" s="87">
        <f>'[9]Sumber data Manufacturing'!F8</f>
        <v>0</v>
      </c>
      <c r="AB21" s="87">
        <f>'[9]Sumber data Manufacturing'!G8</f>
        <v>0</v>
      </c>
      <c r="AC21" s="87">
        <f>'[9]Sumber data Manufacturing'!H8</f>
        <v>0</v>
      </c>
      <c r="AD21" s="87">
        <f>'[9]Sumber data Manufacturing'!I8</f>
        <v>0</v>
      </c>
      <c r="AE21" s="87">
        <f>'[9]Sumber data Manufacturing'!J8</f>
        <v>0</v>
      </c>
      <c r="AF21" s="87">
        <f>'[9]Sumber data Manufacturing'!K8</f>
        <v>0</v>
      </c>
      <c r="AG21" s="87">
        <f>'[9]Sumber data Manufacturing'!L8</f>
        <v>0</v>
      </c>
      <c r="AH21" s="87">
        <f>'[9]Sumber data Manufacturing'!M8</f>
        <v>0</v>
      </c>
      <c r="AI21" s="87">
        <f>'[9]Sumber data Manufacturing'!N8</f>
        <v>0</v>
      </c>
      <c r="AJ21" s="87">
        <f>'[9]Sumber data Manufacturing'!O8</f>
        <v>0</v>
      </c>
      <c r="AK21" s="87" t="str">
        <f>IF('[9]Sumber data Manufacturing'!T8="","",'[9]Sumber data Manufacturing'!T8)</f>
        <v/>
      </c>
      <c r="AL21" s="87" t="str">
        <f>IF('[9]Sumber data Manufacturing'!U8="","",'[9]Sumber data Manufacturing'!U8)</f>
        <v/>
      </c>
      <c r="AM21" s="87" t="str">
        <f>IF('[9]Sumber data Manufacturing'!V8="","",'[9]Sumber data Manufacturing'!V8)</f>
        <v/>
      </c>
      <c r="AN21" s="87" t="str">
        <f>IF('[9]Sumber data Manufacturing'!W8="","",'[9]Sumber data Manufacturing'!W8)</f>
        <v/>
      </c>
      <c r="AO21" s="87" t="str">
        <f>IF('[9]Sumber data Manufacturing'!X8="","",'[9]Sumber data Manufacturing'!X8)</f>
        <v/>
      </c>
      <c r="AP21" s="87" t="str">
        <f>IF('[9]Sumber data Manufacturing'!Y8="","",'[9]Sumber data Manufacturing'!Y8)</f>
        <v/>
      </c>
      <c r="AQ21" s="87" t="str">
        <f>IF('[9]Sumber data Manufacturing'!Z8="","",'[9]Sumber data Manufacturing'!Z8)</f>
        <v/>
      </c>
      <c r="AR21" s="87" t="str">
        <f>IF('[9]Sumber data Manufacturing'!AA8="","",'[9]Sumber data Manufacturing'!AA8)</f>
        <v/>
      </c>
      <c r="AS21" s="87" t="str">
        <f>IF('[9]Sumber data Manufacturing'!AB8="","",'[9]Sumber data Manufacturing'!AB8)</f>
        <v/>
      </c>
      <c r="AT21" s="87" t="str">
        <f>IF('[9]Sumber data Manufacturing'!AC8="","",'[9]Sumber data Manufacturing'!AC8)</f>
        <v/>
      </c>
      <c r="AU21" s="87" t="str">
        <f>IF('[9]Sumber data Manufacturing'!AD8="","",'[9]Sumber data Manufacturing'!AD8)</f>
        <v/>
      </c>
      <c r="AV21" s="87" t="str">
        <f>IF('[9]Sumber data Manufacturing'!AE8="","",'[9]Sumber data Manufacturing'!AE8)</f>
        <v/>
      </c>
      <c r="AW21" s="87" t="str">
        <f>IF('[9]Sumber data Manufacturing'!AF8="not yet","",'[9]Sumber data Manufacturing'!AF8)</f>
        <v/>
      </c>
      <c r="AX21" s="92"/>
      <c r="AY21" s="43"/>
      <c r="AZ21" s="43"/>
      <c r="BA21" s="43"/>
      <c r="BB21" s="43"/>
      <c r="BC21" s="43"/>
      <c r="BD21" s="43"/>
      <c r="BE21" s="43"/>
      <c r="BF21" s="43"/>
      <c r="BG21" s="43"/>
      <c r="BH21" s="43"/>
      <c r="BI21" s="43"/>
      <c r="BJ21" s="43"/>
      <c r="BK21" s="44"/>
      <c r="BL21" s="87"/>
      <c r="BM21" s="99"/>
    </row>
    <row r="22" spans="2:66" s="100" customFormat="1" ht="50" customHeight="1" x14ac:dyDescent="0.35">
      <c r="B22" s="217"/>
      <c r="C22" s="220"/>
      <c r="D22" s="217"/>
      <c r="E22" s="217"/>
      <c r="F22" s="223"/>
      <c r="G22" s="97" t="s">
        <v>121</v>
      </c>
      <c r="H22" s="98">
        <v>0.2</v>
      </c>
      <c r="I22" s="87" t="s">
        <v>105</v>
      </c>
      <c r="J22" s="101" t="s">
        <v>60</v>
      </c>
      <c r="K22" s="87" t="s">
        <v>122</v>
      </c>
      <c r="L22" s="87" t="s">
        <v>123</v>
      </c>
      <c r="M22" s="87" t="s">
        <v>107</v>
      </c>
      <c r="N22" s="87" t="s">
        <v>124</v>
      </c>
      <c r="O22" s="87" t="s">
        <v>75</v>
      </c>
      <c r="P22" s="42">
        <f>C20*F20*H22</f>
        <v>1.6000000000000004E-2</v>
      </c>
      <c r="Q22" s="97" t="s">
        <v>121</v>
      </c>
      <c r="R22" s="89" t="s">
        <v>66</v>
      </c>
      <c r="S22" s="89" t="s">
        <v>67</v>
      </c>
      <c r="T22" s="89" t="s">
        <v>68</v>
      </c>
      <c r="U22" s="89" t="s">
        <v>69</v>
      </c>
      <c r="V22" s="41" t="s">
        <v>109</v>
      </c>
      <c r="W22" s="41" t="s">
        <v>109</v>
      </c>
      <c r="X22" s="118">
        <v>75</v>
      </c>
      <c r="Y22" s="87" t="str">
        <f>IF('[9]Sumber data S&amp;M'!D19="","",'[9]Sumber data S&amp;M'!D19)</f>
        <v/>
      </c>
      <c r="Z22" s="87" t="str">
        <f>IF('[9]Sumber data S&amp;M'!E19="","",'[9]Sumber data S&amp;M'!E19)</f>
        <v/>
      </c>
      <c r="AA22" s="87" t="str">
        <f>IF('[9]Sumber data S&amp;M'!F19="","",'[9]Sumber data S&amp;M'!F19)</f>
        <v/>
      </c>
      <c r="AB22" s="87" t="str">
        <f>IF('[9]Sumber data S&amp;M'!G19="","",'[9]Sumber data S&amp;M'!G19)</f>
        <v/>
      </c>
      <c r="AC22" s="87" t="str">
        <f>IF('[9]Sumber data S&amp;M'!H19="","",'[9]Sumber data S&amp;M'!H19)</f>
        <v/>
      </c>
      <c r="AD22" s="87" t="str">
        <f>IF('[9]Sumber data S&amp;M'!I19="","",'[9]Sumber data S&amp;M'!I19)</f>
        <v/>
      </c>
      <c r="AE22" s="87" t="str">
        <f>IF('[9]Sumber data S&amp;M'!J19="","",'[9]Sumber data S&amp;M'!J19)</f>
        <v/>
      </c>
      <c r="AF22" s="87" t="str">
        <f>IF('[9]Sumber data S&amp;M'!K19="","",'[9]Sumber data S&amp;M'!K19)</f>
        <v/>
      </c>
      <c r="AG22" s="87" t="str">
        <f>IF('[9]Sumber data S&amp;M'!L19="","",'[9]Sumber data S&amp;M'!L19)</f>
        <v/>
      </c>
      <c r="AH22" s="87" t="str">
        <f>IF('[9]Sumber data S&amp;M'!M19="","",'[9]Sumber data S&amp;M'!M19)</f>
        <v/>
      </c>
      <c r="AI22" s="87" t="str">
        <f>IF('[9]Sumber data S&amp;M'!N19="","",'[9]Sumber data S&amp;M'!N19)</f>
        <v/>
      </c>
      <c r="AJ22" s="87" t="str">
        <f>IF('[9]Sumber data S&amp;M'!O19="","",'[9]Sumber data S&amp;M'!O19)</f>
        <v/>
      </c>
      <c r="AK22" s="87" t="str">
        <f>IF('[9]Sumber data S&amp;M'!T19="","",'[9]Sumber data S&amp;M'!T19)</f>
        <v/>
      </c>
      <c r="AL22" s="87" t="str">
        <f>IF('[9]Sumber data S&amp;M'!U19="","",'[9]Sumber data S&amp;M'!U19)</f>
        <v/>
      </c>
      <c r="AM22" s="87" t="str">
        <f>IF('[9]Sumber data S&amp;M'!V19="","",'[9]Sumber data S&amp;M'!V19)</f>
        <v/>
      </c>
      <c r="AN22" s="87" t="str">
        <f>IF('[9]Sumber data S&amp;M'!W19="","",'[9]Sumber data S&amp;M'!W19)</f>
        <v/>
      </c>
      <c r="AO22" s="87" t="str">
        <f>IF('[9]Sumber data S&amp;M'!X19="","",'[9]Sumber data S&amp;M'!X19)</f>
        <v/>
      </c>
      <c r="AP22" s="87" t="str">
        <f>IF('[9]Sumber data S&amp;M'!Y19="","",'[9]Sumber data S&amp;M'!Y19)</f>
        <v/>
      </c>
      <c r="AQ22" s="87" t="str">
        <f>IF('[9]Sumber data S&amp;M'!Z19="","",'[9]Sumber data S&amp;M'!Z19)</f>
        <v/>
      </c>
      <c r="AR22" s="87" t="str">
        <f>IF('[9]Sumber data S&amp;M'!AA19="","",'[9]Sumber data S&amp;M'!AA19)</f>
        <v/>
      </c>
      <c r="AS22" s="87" t="str">
        <f>IF('[9]Sumber data S&amp;M'!AB19="","",'[9]Sumber data S&amp;M'!AB19)</f>
        <v/>
      </c>
      <c r="AT22" s="87" t="str">
        <f>IF('[9]Sumber data S&amp;M'!AC19="","",'[9]Sumber data S&amp;M'!AC19)</f>
        <v/>
      </c>
      <c r="AU22" s="87" t="str">
        <f>IF('[9]Sumber data S&amp;M'!AD19="","",'[9]Sumber data S&amp;M'!AD19)</f>
        <v/>
      </c>
      <c r="AV22" s="87" t="str">
        <f>IF('[9]Sumber data S&amp;M'!AE19="","",'[9]Sumber data S&amp;M'!AE19)</f>
        <v/>
      </c>
      <c r="AW22" s="87" t="str">
        <f>IF('[9]Sumber data S&amp;M'!AF19="not yet","",'[9]Sumber data S&amp;M'!AF19)</f>
        <v/>
      </c>
      <c r="AX22" s="43"/>
      <c r="AY22" s="43"/>
      <c r="AZ22" s="43"/>
      <c r="BA22" s="43"/>
      <c r="BB22" s="43"/>
      <c r="BC22" s="43"/>
      <c r="BD22" s="43"/>
      <c r="BE22" s="43"/>
      <c r="BF22" s="43"/>
      <c r="BG22" s="43"/>
      <c r="BH22" s="43"/>
      <c r="BI22" s="43"/>
      <c r="BJ22" s="43"/>
      <c r="BK22" s="44"/>
      <c r="BL22" s="87"/>
      <c r="BM22" s="99"/>
    </row>
    <row r="23" spans="2:66" s="100" customFormat="1" ht="50" customHeight="1" x14ac:dyDescent="0.35">
      <c r="B23" s="217"/>
      <c r="C23" s="220"/>
      <c r="D23" s="217"/>
      <c r="E23" s="217"/>
      <c r="F23" s="223"/>
      <c r="G23" s="97" t="s">
        <v>125</v>
      </c>
      <c r="H23" s="98">
        <v>0.3</v>
      </c>
      <c r="I23" s="87" t="s">
        <v>105</v>
      </c>
      <c r="J23" s="101" t="s">
        <v>60</v>
      </c>
      <c r="K23" s="87" t="s">
        <v>122</v>
      </c>
      <c r="L23" s="87" t="s">
        <v>126</v>
      </c>
      <c r="M23" s="87" t="s">
        <v>127</v>
      </c>
      <c r="N23" s="87" t="s">
        <v>128</v>
      </c>
      <c r="O23" s="87" t="s">
        <v>75</v>
      </c>
      <c r="P23" s="42">
        <f>C20*F20*H23</f>
        <v>2.4000000000000004E-2</v>
      </c>
      <c r="Q23" s="97" t="s">
        <v>125</v>
      </c>
      <c r="R23" s="89" t="s">
        <v>66</v>
      </c>
      <c r="S23" s="89" t="s">
        <v>67</v>
      </c>
      <c r="T23" s="89" t="s">
        <v>68</v>
      </c>
      <c r="U23" s="89" t="s">
        <v>69</v>
      </c>
      <c r="V23" s="41" t="s">
        <v>109</v>
      </c>
      <c r="W23" s="41" t="s">
        <v>109</v>
      </c>
      <c r="X23" s="118">
        <v>2</v>
      </c>
      <c r="Y23" s="87" t="str">
        <f>IF('[9]Sumber data S&amp;M'!D21="","",'[9]Sumber data S&amp;M'!D21)</f>
        <v/>
      </c>
      <c r="Z23" s="87" t="str">
        <f>IF('[9]Sumber data S&amp;M'!E21="","",'[9]Sumber data S&amp;M'!E21)</f>
        <v/>
      </c>
      <c r="AA23" s="87" t="str">
        <f>IF('[9]Sumber data S&amp;M'!F21="","",'[9]Sumber data S&amp;M'!F21)</f>
        <v/>
      </c>
      <c r="AB23" s="87" t="str">
        <f>IF('[9]Sumber data S&amp;M'!G21="","",'[9]Sumber data S&amp;M'!G21)</f>
        <v/>
      </c>
      <c r="AC23" s="87" t="str">
        <f>IF('[9]Sumber data S&amp;M'!H21="","",'[9]Sumber data S&amp;M'!H21)</f>
        <v/>
      </c>
      <c r="AD23" s="87" t="str">
        <f>IF('[9]Sumber data S&amp;M'!I21="","",'[9]Sumber data S&amp;M'!I21)</f>
        <v/>
      </c>
      <c r="AE23" s="87" t="str">
        <f>IF('[9]Sumber data S&amp;M'!J21="","",'[9]Sumber data S&amp;M'!J21)</f>
        <v/>
      </c>
      <c r="AF23" s="87" t="str">
        <f>IF('[9]Sumber data S&amp;M'!K21="","",'[9]Sumber data S&amp;M'!K21)</f>
        <v/>
      </c>
      <c r="AG23" s="87" t="str">
        <f>IF('[9]Sumber data S&amp;M'!L21="","",'[9]Sumber data S&amp;M'!L21)</f>
        <v/>
      </c>
      <c r="AH23" s="87" t="str">
        <f>IF('[9]Sumber data S&amp;M'!M21="","",'[9]Sumber data S&amp;M'!M21)</f>
        <v/>
      </c>
      <c r="AI23" s="87" t="str">
        <f>IF('[9]Sumber data S&amp;M'!N21="","",'[9]Sumber data S&amp;M'!N21)</f>
        <v/>
      </c>
      <c r="AJ23" s="87" t="str">
        <f>IF('[9]Sumber data S&amp;M'!O21="","",'[9]Sumber data S&amp;M'!O21)</f>
        <v/>
      </c>
      <c r="AK23" s="87" t="str">
        <f>IF('[9]Sumber data S&amp;M'!T21="","",'[9]Sumber data S&amp;M'!T21)</f>
        <v/>
      </c>
      <c r="AL23" s="87" t="str">
        <f>IF('[9]Sumber data S&amp;M'!U21="","",'[9]Sumber data S&amp;M'!U21)</f>
        <v/>
      </c>
      <c r="AM23" s="87" t="str">
        <f>IF('[9]Sumber data S&amp;M'!V21="","",'[9]Sumber data S&amp;M'!V21)</f>
        <v/>
      </c>
      <c r="AN23" s="87" t="str">
        <f>IF('[9]Sumber data S&amp;M'!W21="","",'[9]Sumber data S&amp;M'!W21)</f>
        <v/>
      </c>
      <c r="AO23" s="87" t="str">
        <f>IF('[9]Sumber data S&amp;M'!X21="","",'[9]Sumber data S&amp;M'!X21)</f>
        <v/>
      </c>
      <c r="AP23" s="87" t="str">
        <f>IF('[9]Sumber data S&amp;M'!Y21="","",'[9]Sumber data S&amp;M'!Y21)</f>
        <v/>
      </c>
      <c r="AQ23" s="87" t="str">
        <f>IF('[9]Sumber data S&amp;M'!Z21="","",'[9]Sumber data S&amp;M'!Z21)</f>
        <v/>
      </c>
      <c r="AR23" s="87" t="str">
        <f>IF('[9]Sumber data S&amp;M'!AA21="","",'[9]Sumber data S&amp;M'!AA21)</f>
        <v/>
      </c>
      <c r="AS23" s="87" t="str">
        <f>IF('[9]Sumber data S&amp;M'!AB21="","",'[9]Sumber data S&amp;M'!AB21)</f>
        <v/>
      </c>
      <c r="AT23" s="87" t="str">
        <f>IF('[9]Sumber data S&amp;M'!AC21="","",'[9]Sumber data S&amp;M'!AC21)</f>
        <v/>
      </c>
      <c r="AU23" s="87" t="str">
        <f>IF('[9]Sumber data S&amp;M'!AD21="","",'[9]Sumber data S&amp;M'!AD21)</f>
        <v/>
      </c>
      <c r="AV23" s="87" t="str">
        <f>IF('[9]Sumber data S&amp;M'!AE21="","",'[9]Sumber data S&amp;M'!AE21)</f>
        <v/>
      </c>
      <c r="AW23" s="87" t="str">
        <f>IF('[9]Sumber data S&amp;M'!AF21="not yet","",'[9]Sumber data S&amp;M'!AF21)</f>
        <v/>
      </c>
      <c r="AX23" s="43"/>
      <c r="AY23" s="43"/>
      <c r="AZ23" s="43"/>
      <c r="BA23" s="43"/>
      <c r="BB23" s="43"/>
      <c r="BC23" s="43"/>
      <c r="BD23" s="43"/>
      <c r="BE23" s="43"/>
      <c r="BF23" s="43"/>
      <c r="BG23" s="43"/>
      <c r="BH23" s="43"/>
      <c r="BI23" s="43"/>
      <c r="BJ23" s="43"/>
      <c r="BK23" s="44"/>
      <c r="BL23" s="87"/>
      <c r="BM23" s="99"/>
    </row>
    <row r="24" spans="2:66" s="100" customFormat="1" ht="50" customHeight="1" x14ac:dyDescent="0.35">
      <c r="B24" s="217"/>
      <c r="C24" s="220"/>
      <c r="D24" s="224" t="s">
        <v>129</v>
      </c>
      <c r="E24" s="224" t="s">
        <v>130</v>
      </c>
      <c r="F24" s="225">
        <v>0.3</v>
      </c>
      <c r="G24" s="85" t="s">
        <v>131</v>
      </c>
      <c r="H24" s="45">
        <v>0.4</v>
      </c>
      <c r="I24" s="87" t="s">
        <v>77</v>
      </c>
      <c r="J24" s="87" t="s">
        <v>60</v>
      </c>
      <c r="K24" s="87" t="s">
        <v>133</v>
      </c>
      <c r="L24" s="87" t="s">
        <v>134</v>
      </c>
      <c r="M24" s="95" t="s">
        <v>135</v>
      </c>
      <c r="N24" s="87" t="s">
        <v>136</v>
      </c>
      <c r="O24" s="87" t="s">
        <v>75</v>
      </c>
      <c r="P24" s="42">
        <f>C20*F24*H24</f>
        <v>2.4E-2</v>
      </c>
      <c r="Q24" s="85" t="s">
        <v>131</v>
      </c>
      <c r="R24" s="89" t="s">
        <v>66</v>
      </c>
      <c r="S24" s="89" t="s">
        <v>67</v>
      </c>
      <c r="T24" s="89" t="s">
        <v>68</v>
      </c>
      <c r="U24" s="89" t="s">
        <v>69</v>
      </c>
      <c r="V24" s="51">
        <v>0.82850000000000001</v>
      </c>
      <c r="W24" s="51">
        <v>0.67349999999999999</v>
      </c>
      <c r="X24" s="122" t="s">
        <v>283</v>
      </c>
      <c r="Y24" s="98" t="str">
        <f>IF('[9]Sumber data S&amp;M'!D23="not yet","",'[9]Sumber data S&amp;M'!D23)</f>
        <v/>
      </c>
      <c r="Z24" s="98" t="str">
        <f>IF('[9]Sumber data S&amp;M'!E23="not yet","",'[9]Sumber data S&amp;M'!E23)</f>
        <v/>
      </c>
      <c r="AA24" s="98" t="str">
        <f>IF('[9]Sumber data S&amp;M'!F23="not yet","",'[9]Sumber data S&amp;M'!F23)</f>
        <v/>
      </c>
      <c r="AB24" s="98" t="str">
        <f>IF('[9]Sumber data S&amp;M'!G23="not yet","",'[9]Sumber data S&amp;M'!G23)</f>
        <v/>
      </c>
      <c r="AC24" s="98" t="str">
        <f>IF('[9]Sumber data S&amp;M'!H23="not yet","",'[9]Sumber data S&amp;M'!H23)</f>
        <v/>
      </c>
      <c r="AD24" s="98" t="str">
        <f>IF('[9]Sumber data S&amp;M'!I23="not yet","",'[9]Sumber data S&amp;M'!I23)</f>
        <v/>
      </c>
      <c r="AE24" s="98" t="str">
        <f>IF('[9]Sumber data S&amp;M'!J23="not yet","",'[9]Sumber data S&amp;M'!J23)</f>
        <v/>
      </c>
      <c r="AF24" s="98" t="str">
        <f>IF('[9]Sumber data S&amp;M'!K23="not yet","",'[9]Sumber data S&amp;M'!K23)</f>
        <v/>
      </c>
      <c r="AG24" s="98" t="str">
        <f>IF('[9]Sumber data S&amp;M'!L23="not yet","",'[9]Sumber data S&amp;M'!L23)</f>
        <v/>
      </c>
      <c r="AH24" s="98" t="str">
        <f>IF('[9]Sumber data S&amp;M'!M23="not yet","",'[9]Sumber data S&amp;M'!M23)</f>
        <v/>
      </c>
      <c r="AI24" s="98" t="str">
        <f>IF('[9]Sumber data S&amp;M'!N23="not yet","",'[9]Sumber data S&amp;M'!N23)</f>
        <v/>
      </c>
      <c r="AJ24" s="98" t="str">
        <f>IF('[9]Sumber data S&amp;M'!O23="not yet","",'[9]Sumber data S&amp;M'!O23)</f>
        <v/>
      </c>
      <c r="AK24" s="98" t="str">
        <f>IF('[9]Sumber data S&amp;M'!T23="not yet","",'[9]Sumber data S&amp;M'!T23)</f>
        <v/>
      </c>
      <c r="AL24" s="98" t="str">
        <f>IF('[9]Sumber data S&amp;M'!U23="not yet","",'[9]Sumber data S&amp;M'!U23)</f>
        <v/>
      </c>
      <c r="AM24" s="98" t="str">
        <f>IF('[9]Sumber data S&amp;M'!V23="not yet","",'[9]Sumber data S&amp;M'!V23)</f>
        <v/>
      </c>
      <c r="AN24" s="98" t="str">
        <f>IF('[9]Sumber data S&amp;M'!W23="not yet","",'[9]Sumber data S&amp;M'!W23)</f>
        <v/>
      </c>
      <c r="AO24" s="98" t="str">
        <f>IF('[9]Sumber data S&amp;M'!X23="not yet","",'[9]Sumber data S&amp;M'!X23)</f>
        <v/>
      </c>
      <c r="AP24" s="98" t="str">
        <f>IF('[9]Sumber data S&amp;M'!Y23="not yet","",'[9]Sumber data S&amp;M'!Y23)</f>
        <v/>
      </c>
      <c r="AQ24" s="98" t="str">
        <f>IF('[9]Sumber data S&amp;M'!Z23="not yet","",'[9]Sumber data S&amp;M'!Z23)</f>
        <v/>
      </c>
      <c r="AR24" s="98" t="str">
        <f>IF('[9]Sumber data S&amp;M'!AA23="not yet","",'[9]Sumber data S&amp;M'!AA23)</f>
        <v/>
      </c>
      <c r="AS24" s="98" t="str">
        <f>IF('[9]Sumber data S&amp;M'!AB23="not yet","",'[9]Sumber data S&amp;M'!AB23)</f>
        <v/>
      </c>
      <c r="AT24" s="98" t="str">
        <f>IF('[9]Sumber data S&amp;M'!AC23="not yet","",'[9]Sumber data S&amp;M'!AC23)</f>
        <v/>
      </c>
      <c r="AU24" s="98" t="str">
        <f>IF('[9]Sumber data S&amp;M'!AD23="not yet","",'[9]Sumber data S&amp;M'!AD23)</f>
        <v/>
      </c>
      <c r="AV24" s="98" t="str">
        <f>IF('[9]Sumber data S&amp;M'!AE23="not yet","",'[9]Sumber data S&amp;M'!AE23)</f>
        <v/>
      </c>
      <c r="AW24" s="98" t="str">
        <f>IF('[9]Sumber data S&amp;M'!AF23="not yet","",'[9]Sumber data S&amp;M'!AF23)</f>
        <v/>
      </c>
      <c r="AX24" s="52"/>
      <c r="AY24" s="52"/>
      <c r="AZ24" s="52"/>
      <c r="BA24" s="52"/>
      <c r="BB24" s="52"/>
      <c r="BC24" s="52"/>
      <c r="BD24" s="52"/>
      <c r="BE24" s="52"/>
      <c r="BF24" s="52"/>
      <c r="BG24" s="52"/>
      <c r="BH24" s="52"/>
      <c r="BI24" s="52"/>
      <c r="BJ24" s="52"/>
      <c r="BK24" s="44"/>
      <c r="BL24" s="102"/>
      <c r="BM24" s="99"/>
    </row>
    <row r="25" spans="2:66" s="100" customFormat="1" ht="50" customHeight="1" x14ac:dyDescent="0.35">
      <c r="B25" s="217"/>
      <c r="C25" s="220"/>
      <c r="D25" s="224"/>
      <c r="E25" s="224"/>
      <c r="F25" s="226"/>
      <c r="G25" s="53" t="s">
        <v>286</v>
      </c>
      <c r="H25" s="45">
        <v>0.3</v>
      </c>
      <c r="I25" s="87" t="s">
        <v>142</v>
      </c>
      <c r="J25" s="87" t="s">
        <v>60</v>
      </c>
      <c r="K25" s="87" t="s">
        <v>122</v>
      </c>
      <c r="L25" s="87" t="s">
        <v>284</v>
      </c>
      <c r="M25" s="87" t="s">
        <v>143</v>
      </c>
      <c r="N25" s="87" t="s">
        <v>136</v>
      </c>
      <c r="O25" s="87" t="s">
        <v>75</v>
      </c>
      <c r="P25" s="42">
        <f>C20*F24*H25</f>
        <v>1.7999999999999999E-2</v>
      </c>
      <c r="Q25" s="53" t="s">
        <v>141</v>
      </c>
      <c r="R25" s="89" t="s">
        <v>66</v>
      </c>
      <c r="S25" s="89" t="s">
        <v>67</v>
      </c>
      <c r="T25" s="89" t="s">
        <v>68</v>
      </c>
      <c r="U25" s="89" t="s">
        <v>69</v>
      </c>
      <c r="V25" s="103">
        <v>110116</v>
      </c>
      <c r="W25" s="103">
        <v>116</v>
      </c>
      <c r="X25" s="120">
        <v>490</v>
      </c>
      <c r="Y25" s="87" t="str">
        <f>IF('[9]Sumber data S&amp;M'!D48="not yet","",'[9]Sumber data S&amp;M'!D48)</f>
        <v/>
      </c>
      <c r="Z25" s="87" t="str">
        <f>IF('[9]Sumber data S&amp;M'!E48="not yet","",'[9]Sumber data S&amp;M'!E48)</f>
        <v/>
      </c>
      <c r="AA25" s="87" t="str">
        <f>IF('[9]Sumber data S&amp;M'!F48="not yet","",'[9]Sumber data S&amp;M'!F48)</f>
        <v/>
      </c>
      <c r="AB25" s="87" t="str">
        <f>IF('[9]Sumber data S&amp;M'!G48="not yet","",'[9]Sumber data S&amp;M'!G48)</f>
        <v/>
      </c>
      <c r="AC25" s="87" t="str">
        <f>IF('[9]Sumber data S&amp;M'!H48="not yet","",'[9]Sumber data S&amp;M'!H48)</f>
        <v/>
      </c>
      <c r="AD25" s="87" t="str">
        <f>IF('[9]Sumber data S&amp;M'!I48="not yet","",'[9]Sumber data S&amp;M'!I48)</f>
        <v/>
      </c>
      <c r="AE25" s="87" t="str">
        <f>IF('[9]Sumber data S&amp;M'!J48="not yet","",'[9]Sumber data S&amp;M'!J48)</f>
        <v/>
      </c>
      <c r="AF25" s="87" t="str">
        <f>IF('[9]Sumber data S&amp;M'!K48="not yet","",'[9]Sumber data S&amp;M'!K48)</f>
        <v/>
      </c>
      <c r="AG25" s="87" t="str">
        <f>IF('[9]Sumber data S&amp;M'!L48="not yet","",'[9]Sumber data S&amp;M'!L48)</f>
        <v/>
      </c>
      <c r="AH25" s="87" t="str">
        <f>IF('[9]Sumber data S&amp;M'!M48="not yet","",'[9]Sumber data S&amp;M'!M48)</f>
        <v/>
      </c>
      <c r="AI25" s="87" t="str">
        <f>IF('[9]Sumber data S&amp;M'!N48="not yet","",'[9]Sumber data S&amp;M'!N48)</f>
        <v/>
      </c>
      <c r="AJ25" s="87" t="str">
        <f>IF('[9]Sumber data S&amp;M'!O48="not yet","",'[9]Sumber data S&amp;M'!O48)</f>
        <v/>
      </c>
      <c r="AK25" s="87" t="str">
        <f>IF('[9]Sumber data S&amp;M'!T48="not yet","",'[9]Sumber data S&amp;M'!T48)</f>
        <v/>
      </c>
      <c r="AL25" s="87" t="str">
        <f>IF('[9]Sumber data S&amp;M'!U48="not yet","",'[9]Sumber data S&amp;M'!U48)</f>
        <v/>
      </c>
      <c r="AM25" s="87" t="str">
        <f>IF('[9]Sumber data S&amp;M'!V48="not yet","",'[9]Sumber data S&amp;M'!V48)</f>
        <v/>
      </c>
      <c r="AN25" s="87" t="str">
        <f>IF('[9]Sumber data S&amp;M'!W48="not yet","",'[9]Sumber data S&amp;M'!W48)</f>
        <v/>
      </c>
      <c r="AO25" s="87" t="str">
        <f>IF('[9]Sumber data S&amp;M'!X48="not yet","",'[9]Sumber data S&amp;M'!X48)</f>
        <v/>
      </c>
      <c r="AP25" s="87" t="str">
        <f>IF('[9]Sumber data S&amp;M'!Y48="not yet","",'[9]Sumber data S&amp;M'!Y48)</f>
        <v/>
      </c>
      <c r="AQ25" s="87" t="str">
        <f>IF('[9]Sumber data S&amp;M'!Z48="not yet","",'[9]Sumber data S&amp;M'!Z48)</f>
        <v/>
      </c>
      <c r="AR25" s="87" t="str">
        <f>IF('[9]Sumber data S&amp;M'!AA48="not yet","",'[9]Sumber data S&amp;M'!AA48)</f>
        <v/>
      </c>
      <c r="AS25" s="87" t="str">
        <f>IF('[9]Sumber data S&amp;M'!AB48="not yet","",'[9]Sumber data S&amp;M'!AB48)</f>
        <v/>
      </c>
      <c r="AT25" s="87" t="str">
        <f>IF('[9]Sumber data S&amp;M'!AC48="not yet","",'[9]Sumber data S&amp;M'!AC48)</f>
        <v/>
      </c>
      <c r="AU25" s="87" t="str">
        <f>IF('[9]Sumber data S&amp;M'!AD48="not yet","",'[9]Sumber data S&amp;M'!AD48)</f>
        <v/>
      </c>
      <c r="AV25" s="87" t="str">
        <f>IF('[9]Sumber data S&amp;M'!AE48="not yet","",'[9]Sumber data S&amp;M'!AE48)</f>
        <v/>
      </c>
      <c r="AW25" s="87" t="str">
        <f>IF('[9]Sumber data S&amp;M'!AF48="not yet","",'[9]Sumber data S&amp;M'!AF48)</f>
        <v/>
      </c>
      <c r="AX25" s="52"/>
      <c r="AY25" s="52"/>
      <c r="AZ25" s="52"/>
      <c r="BA25" s="52"/>
      <c r="BB25" s="52"/>
      <c r="BC25" s="52"/>
      <c r="BD25" s="52"/>
      <c r="BE25" s="52"/>
      <c r="BF25" s="52"/>
      <c r="BG25" s="52"/>
      <c r="BH25" s="52"/>
      <c r="BI25" s="52"/>
      <c r="BJ25" s="52"/>
      <c r="BK25" s="44"/>
      <c r="BL25" s="102"/>
      <c r="BM25" s="99"/>
    </row>
    <row r="26" spans="2:66" s="100" customFormat="1" ht="50" customHeight="1" x14ac:dyDescent="0.35">
      <c r="B26" s="217"/>
      <c r="C26" s="220"/>
      <c r="D26" s="224"/>
      <c r="E26" s="224"/>
      <c r="F26" s="227"/>
      <c r="G26" s="53" t="s">
        <v>285</v>
      </c>
      <c r="H26" s="45">
        <v>0.3</v>
      </c>
      <c r="I26" s="87" t="s">
        <v>300</v>
      </c>
      <c r="J26" s="87" t="s">
        <v>60</v>
      </c>
      <c r="K26" s="87" t="s">
        <v>122</v>
      </c>
      <c r="L26" s="87" t="s">
        <v>287</v>
      </c>
      <c r="M26" s="87" t="s">
        <v>288</v>
      </c>
      <c r="N26" s="87" t="s">
        <v>136</v>
      </c>
      <c r="O26" s="87" t="s">
        <v>75</v>
      </c>
      <c r="P26" s="42">
        <f>C20*F24*H26</f>
        <v>1.7999999999999999E-2</v>
      </c>
      <c r="Q26" s="53" t="s">
        <v>144</v>
      </c>
      <c r="R26" s="89" t="s">
        <v>66</v>
      </c>
      <c r="S26" s="89" t="s">
        <v>67</v>
      </c>
      <c r="T26" s="89" t="s">
        <v>68</v>
      </c>
      <c r="U26" s="89" t="s">
        <v>69</v>
      </c>
      <c r="V26" s="41">
        <v>14</v>
      </c>
      <c r="W26" s="41">
        <v>19</v>
      </c>
      <c r="X26" s="118">
        <v>32</v>
      </c>
      <c r="Y26" s="87" t="str">
        <f>IF('[9]Sumber data S&amp;M'!D60="","",'[9]Sumber data S&amp;M'!D60)</f>
        <v/>
      </c>
      <c r="Z26" s="87" t="str">
        <f>IF('[9]Sumber data S&amp;M'!E60="","",'[9]Sumber data S&amp;M'!E60)</f>
        <v/>
      </c>
      <c r="AA26" s="87" t="str">
        <f>IF('[9]Sumber data S&amp;M'!F60="","",'[9]Sumber data S&amp;M'!F60)</f>
        <v/>
      </c>
      <c r="AB26" s="87" t="str">
        <f>IF('[9]Sumber data S&amp;M'!G60="","",'[9]Sumber data S&amp;M'!G60)</f>
        <v/>
      </c>
      <c r="AC26" s="87" t="str">
        <f>IF('[9]Sumber data S&amp;M'!H60="","",'[9]Sumber data S&amp;M'!H60)</f>
        <v/>
      </c>
      <c r="AD26" s="87" t="str">
        <f>IF('[9]Sumber data S&amp;M'!I60="","",'[9]Sumber data S&amp;M'!I60)</f>
        <v/>
      </c>
      <c r="AE26" s="87" t="str">
        <f>IF('[9]Sumber data S&amp;M'!J60="","",'[9]Sumber data S&amp;M'!J60)</f>
        <v/>
      </c>
      <c r="AF26" s="87" t="str">
        <f>IF('[9]Sumber data S&amp;M'!K60="","",'[9]Sumber data S&amp;M'!K60)</f>
        <v/>
      </c>
      <c r="AG26" s="87" t="str">
        <f>IF('[9]Sumber data S&amp;M'!L60="","",'[9]Sumber data S&amp;M'!L60)</f>
        <v/>
      </c>
      <c r="AH26" s="87" t="str">
        <f>IF('[9]Sumber data S&amp;M'!M60="","",'[9]Sumber data S&amp;M'!M60)</f>
        <v/>
      </c>
      <c r="AI26" s="87" t="str">
        <f>IF('[9]Sumber data S&amp;M'!N60="","",'[9]Sumber data S&amp;M'!N60)</f>
        <v/>
      </c>
      <c r="AJ26" s="87" t="str">
        <f>IF('[9]Sumber data S&amp;M'!O60="","",'[9]Sumber data S&amp;M'!O60)</f>
        <v/>
      </c>
      <c r="AK26" s="87" t="str">
        <f>IF('[9]Sumber data S&amp;M'!T60="","",'[9]Sumber data S&amp;M'!T60)</f>
        <v/>
      </c>
      <c r="AL26" s="87" t="str">
        <f>IF('[9]Sumber data S&amp;M'!U60="","",'[9]Sumber data S&amp;M'!U60)</f>
        <v/>
      </c>
      <c r="AM26" s="87" t="str">
        <f>IF('[9]Sumber data S&amp;M'!V60="","",'[9]Sumber data S&amp;M'!V60)</f>
        <v/>
      </c>
      <c r="AN26" s="87" t="str">
        <f>IF('[9]Sumber data S&amp;M'!W60="","",'[9]Sumber data S&amp;M'!W60)</f>
        <v/>
      </c>
      <c r="AO26" s="87" t="str">
        <f>IF('[9]Sumber data S&amp;M'!X60="","",'[9]Sumber data S&amp;M'!X60)</f>
        <v/>
      </c>
      <c r="AP26" s="87" t="str">
        <f>IF('[9]Sumber data S&amp;M'!Y60="","",'[9]Sumber data S&amp;M'!Y60)</f>
        <v/>
      </c>
      <c r="AQ26" s="87" t="str">
        <f>IF('[9]Sumber data S&amp;M'!Z60="","",'[9]Sumber data S&amp;M'!Z60)</f>
        <v/>
      </c>
      <c r="AR26" s="87" t="str">
        <f>IF('[9]Sumber data S&amp;M'!AA60="","",'[9]Sumber data S&amp;M'!AA60)</f>
        <v/>
      </c>
      <c r="AS26" s="87" t="str">
        <f>IF('[9]Sumber data S&amp;M'!AB60="","",'[9]Sumber data S&amp;M'!AB60)</f>
        <v/>
      </c>
      <c r="AT26" s="87" t="str">
        <f>IF('[9]Sumber data S&amp;M'!AC60="","",'[9]Sumber data S&amp;M'!AC60)</f>
        <v/>
      </c>
      <c r="AU26" s="87" t="str">
        <f>IF('[9]Sumber data S&amp;M'!AD60="","",'[9]Sumber data S&amp;M'!AD60)</f>
        <v/>
      </c>
      <c r="AV26" s="87" t="str">
        <f>IF('[9]Sumber data S&amp;M'!AE60="","",'[9]Sumber data S&amp;M'!AE60)</f>
        <v/>
      </c>
      <c r="AW26" s="87" t="str">
        <f>IF('[9]Sumber data S&amp;M'!AF60="not yet","",'[9]Sumber data S&amp;M'!AF60)</f>
        <v/>
      </c>
      <c r="AX26" s="52"/>
      <c r="AY26" s="52"/>
      <c r="AZ26" s="52"/>
      <c r="BA26" s="52"/>
      <c r="BB26" s="52"/>
      <c r="BC26" s="52"/>
      <c r="BD26" s="52"/>
      <c r="BE26" s="52"/>
      <c r="BF26" s="52"/>
      <c r="BG26" s="52"/>
      <c r="BH26" s="52"/>
      <c r="BI26" s="52"/>
      <c r="BJ26" s="52"/>
      <c r="BK26" s="44"/>
      <c r="BL26" s="102"/>
      <c r="BM26" s="99"/>
      <c r="BN26" s="104"/>
    </row>
    <row r="27" spans="2:66" s="100" customFormat="1" ht="50" customHeight="1" x14ac:dyDescent="0.35">
      <c r="B27" s="217"/>
      <c r="C27" s="220"/>
      <c r="D27" s="235" t="s">
        <v>145</v>
      </c>
      <c r="E27" s="217" t="s">
        <v>146</v>
      </c>
      <c r="F27" s="226">
        <v>0.3</v>
      </c>
      <c r="G27" s="53" t="s">
        <v>147</v>
      </c>
      <c r="H27" s="45">
        <v>0.5</v>
      </c>
      <c r="I27" s="87" t="s">
        <v>77</v>
      </c>
      <c r="J27" s="87" t="s">
        <v>86</v>
      </c>
      <c r="K27" s="87" t="s">
        <v>148</v>
      </c>
      <c r="L27" s="87" t="s">
        <v>149</v>
      </c>
      <c r="M27" s="95" t="s">
        <v>150</v>
      </c>
      <c r="N27" s="87" t="s">
        <v>151</v>
      </c>
      <c r="O27" s="87" t="s">
        <v>91</v>
      </c>
      <c r="P27" s="42">
        <f>H27*F27*C20</f>
        <v>0.03</v>
      </c>
      <c r="Q27" s="53" t="s">
        <v>147</v>
      </c>
      <c r="R27" s="89" t="s">
        <v>92</v>
      </c>
      <c r="S27" s="89" t="s">
        <v>93</v>
      </c>
      <c r="T27" s="89" t="s">
        <v>94</v>
      </c>
      <c r="U27" s="89" t="s">
        <v>95</v>
      </c>
      <c r="V27" s="41" t="s">
        <v>109</v>
      </c>
      <c r="W27" s="41" t="s">
        <v>109</v>
      </c>
      <c r="X27" s="123">
        <v>0.03</v>
      </c>
      <c r="Y27" s="98" t="str">
        <f>IF('[9]Sumber data Manufacturing'!D23="","",'[9]Sumber data Manufacturing'!D23)</f>
        <v/>
      </c>
      <c r="Z27" s="98" t="str">
        <f>IF('[9]Sumber data Manufacturing'!E23="","",'[9]Sumber data Manufacturing'!E23)</f>
        <v/>
      </c>
      <c r="AA27" s="98" t="str">
        <f>IF('[9]Sumber data Manufacturing'!F23="","",'[9]Sumber data Manufacturing'!F23)</f>
        <v/>
      </c>
      <c r="AB27" s="98" t="str">
        <f>IF('[9]Sumber data Manufacturing'!G23="","",'[9]Sumber data Manufacturing'!G23)</f>
        <v/>
      </c>
      <c r="AC27" s="98" t="str">
        <f>IF('[9]Sumber data Manufacturing'!H23="","",'[9]Sumber data Manufacturing'!H23)</f>
        <v/>
      </c>
      <c r="AD27" s="98" t="str">
        <f>IF('[9]Sumber data Manufacturing'!I23="","",'[9]Sumber data Manufacturing'!I23)</f>
        <v/>
      </c>
      <c r="AE27" s="98" t="str">
        <f>IF('[9]Sumber data Manufacturing'!J23="","",'[9]Sumber data Manufacturing'!J23)</f>
        <v/>
      </c>
      <c r="AF27" s="98" t="str">
        <f>IF('[9]Sumber data Manufacturing'!K23="","",'[9]Sumber data Manufacturing'!K23)</f>
        <v/>
      </c>
      <c r="AG27" s="98" t="str">
        <f>IF('[9]Sumber data Manufacturing'!L23="","",'[9]Sumber data Manufacturing'!L23)</f>
        <v/>
      </c>
      <c r="AH27" s="98" t="str">
        <f>IF('[9]Sumber data Manufacturing'!M23="","",'[9]Sumber data Manufacturing'!M23)</f>
        <v/>
      </c>
      <c r="AI27" s="98" t="str">
        <f>IF('[9]Sumber data Manufacturing'!N23="","",'[9]Sumber data Manufacturing'!N23)</f>
        <v/>
      </c>
      <c r="AJ27" s="98" t="str">
        <f>IF('[9]Sumber data Manufacturing'!O23="","",'[9]Sumber data Manufacturing'!O23)</f>
        <v/>
      </c>
      <c r="AK27" s="98" t="str">
        <f>IF('[9]Sumber data Manufacturing'!T23="not yet","",'[9]Sumber data Manufacturing'!T23)</f>
        <v/>
      </c>
      <c r="AL27" s="98" t="str">
        <f>IF('[9]Sumber data Manufacturing'!U23="not yet","",'[9]Sumber data Manufacturing'!U23)</f>
        <v/>
      </c>
      <c r="AM27" s="98" t="str">
        <f>IF('[9]Sumber data Manufacturing'!V23="not yet","",'[9]Sumber data Manufacturing'!V23)</f>
        <v/>
      </c>
      <c r="AN27" s="98" t="str">
        <f>IF('[9]Sumber data Manufacturing'!W23="not yet","",'[9]Sumber data Manufacturing'!W23)</f>
        <v/>
      </c>
      <c r="AO27" s="98" t="str">
        <f>IF('[9]Sumber data Manufacturing'!X23="not yet","",'[9]Sumber data Manufacturing'!X23)</f>
        <v/>
      </c>
      <c r="AP27" s="98" t="str">
        <f>IF('[9]Sumber data Manufacturing'!Y23="not yet","",'[9]Sumber data Manufacturing'!Y23)</f>
        <v/>
      </c>
      <c r="AQ27" s="98" t="str">
        <f>IF('[9]Sumber data Manufacturing'!Z23="not yet","",'[9]Sumber data Manufacturing'!Z23)</f>
        <v/>
      </c>
      <c r="AR27" s="98" t="str">
        <f>IF('[9]Sumber data Manufacturing'!AA23="not yet","",'[9]Sumber data Manufacturing'!AA23)</f>
        <v/>
      </c>
      <c r="AS27" s="98" t="str">
        <f>IF('[9]Sumber data Manufacturing'!AB23="not yet","",'[9]Sumber data Manufacturing'!AB23)</f>
        <v/>
      </c>
      <c r="AT27" s="98" t="str">
        <f>IF('[9]Sumber data Manufacturing'!AC23="not yet","",'[9]Sumber data Manufacturing'!AC23)</f>
        <v/>
      </c>
      <c r="AU27" s="98" t="str">
        <f>IF('[9]Sumber data Manufacturing'!AD23="not yet","",'[9]Sumber data Manufacturing'!AD23)</f>
        <v/>
      </c>
      <c r="AV27" s="98" t="str">
        <f>IF('[9]Sumber data Manufacturing'!AE23="not yet","",'[9]Sumber data Manufacturing'!AE23)</f>
        <v/>
      </c>
      <c r="AW27" s="98" t="str">
        <f>IF('[9]Sumber data Manufacturing'!AF23="not yet","",'[9]Sumber data Manufacturing'!AF23)</f>
        <v/>
      </c>
      <c r="AX27" s="52"/>
      <c r="AY27" s="52"/>
      <c r="AZ27" s="52"/>
      <c r="BA27" s="52"/>
      <c r="BB27" s="52"/>
      <c r="BC27" s="52"/>
      <c r="BD27" s="52"/>
      <c r="BE27" s="52"/>
      <c r="BF27" s="52"/>
      <c r="BG27" s="52"/>
      <c r="BH27" s="52"/>
      <c r="BI27" s="52"/>
      <c r="BJ27" s="52"/>
      <c r="BK27" s="44"/>
      <c r="BL27" s="102"/>
      <c r="BM27" s="99"/>
    </row>
    <row r="28" spans="2:66" s="100" customFormat="1" ht="50" customHeight="1" x14ac:dyDescent="0.35">
      <c r="B28" s="218"/>
      <c r="C28" s="221"/>
      <c r="D28" s="236"/>
      <c r="E28" s="218"/>
      <c r="F28" s="227"/>
      <c r="G28" s="49" t="s">
        <v>152</v>
      </c>
      <c r="H28" s="47">
        <v>0.5</v>
      </c>
      <c r="I28" s="105" t="s">
        <v>153</v>
      </c>
      <c r="J28" s="87" t="s">
        <v>154</v>
      </c>
      <c r="K28" s="87" t="s">
        <v>113</v>
      </c>
      <c r="L28" s="87" t="s">
        <v>155</v>
      </c>
      <c r="M28" s="95" t="s">
        <v>156</v>
      </c>
      <c r="N28" s="87" t="s">
        <v>157</v>
      </c>
      <c r="O28" s="87" t="s">
        <v>91</v>
      </c>
      <c r="P28" s="42">
        <f>H28*F27*C20</f>
        <v>0.03</v>
      </c>
      <c r="Q28" s="49" t="s">
        <v>152</v>
      </c>
      <c r="R28" s="89" t="s">
        <v>158</v>
      </c>
      <c r="S28" s="89" t="s">
        <v>159</v>
      </c>
      <c r="T28" s="89" t="s">
        <v>160</v>
      </c>
      <c r="U28" s="89" t="s">
        <v>161</v>
      </c>
      <c r="V28" s="103" t="s">
        <v>162</v>
      </c>
      <c r="W28" s="103" t="s">
        <v>163</v>
      </c>
      <c r="X28" s="120">
        <v>1649</v>
      </c>
      <c r="Y28" s="87" t="str">
        <f>IF('[9]Sumber data Manufacturing'!D38="not yet","",'[9]Sumber data Manufacturing'!D38)</f>
        <v/>
      </c>
      <c r="Z28" s="87" t="str">
        <f>IF('[9]Sumber data Manufacturing'!E38="not yet","",'[9]Sumber data Manufacturing'!E38)</f>
        <v/>
      </c>
      <c r="AA28" s="87" t="str">
        <f>IF('[9]Sumber data Manufacturing'!F38="not yet","",'[9]Sumber data Manufacturing'!F38)</f>
        <v/>
      </c>
      <c r="AB28" s="87" t="str">
        <f>IF('[9]Sumber data Manufacturing'!G38="not yet","",'[9]Sumber data Manufacturing'!G38)</f>
        <v/>
      </c>
      <c r="AC28" s="87" t="str">
        <f>IF('[9]Sumber data Manufacturing'!H38="not yet","",'[9]Sumber data Manufacturing'!H38)</f>
        <v/>
      </c>
      <c r="AD28" s="87" t="str">
        <f>IF('[9]Sumber data Manufacturing'!I38="not yet","",'[9]Sumber data Manufacturing'!I38)</f>
        <v/>
      </c>
      <c r="AE28" s="87" t="str">
        <f>IF('[9]Sumber data Manufacturing'!J38="not yet","",'[9]Sumber data Manufacturing'!J38)</f>
        <v/>
      </c>
      <c r="AF28" s="87" t="str">
        <f>IF('[9]Sumber data Manufacturing'!K38="not yet","",'[9]Sumber data Manufacturing'!K38)</f>
        <v/>
      </c>
      <c r="AG28" s="87" t="str">
        <f>IF('[9]Sumber data Manufacturing'!L38="not yet","",'[9]Sumber data Manufacturing'!L38)</f>
        <v/>
      </c>
      <c r="AH28" s="87" t="str">
        <f>IF('[9]Sumber data Manufacturing'!M38="not yet","",'[9]Sumber data Manufacturing'!M38)</f>
        <v/>
      </c>
      <c r="AI28" s="87" t="str">
        <f>IF('[9]Sumber data Manufacturing'!N38="not yet","",'[9]Sumber data Manufacturing'!N38)</f>
        <v/>
      </c>
      <c r="AJ28" s="87" t="str">
        <f>IF('[9]Sumber data Manufacturing'!O38="not yet","",'[9]Sumber data Manufacturing'!O38)</f>
        <v/>
      </c>
      <c r="AK28" s="87" t="str">
        <f>IF('[9]Sumber data Manufacturing'!T38="not yet","",'[9]Sumber data Manufacturing'!T38)</f>
        <v/>
      </c>
      <c r="AL28" s="87" t="str">
        <f>IF('[9]Sumber data Manufacturing'!U38="not yet","",'[9]Sumber data Manufacturing'!U38)</f>
        <v/>
      </c>
      <c r="AM28" s="87" t="str">
        <f>IF('[9]Sumber data Manufacturing'!V38="not yet","",'[9]Sumber data Manufacturing'!V38)</f>
        <v/>
      </c>
      <c r="AN28" s="87" t="str">
        <f>IF('[9]Sumber data Manufacturing'!W38="not yet","",'[9]Sumber data Manufacturing'!W38)</f>
        <v/>
      </c>
      <c r="AO28" s="87" t="str">
        <f>IF('[9]Sumber data Manufacturing'!X38="not yet","",'[9]Sumber data Manufacturing'!X38)</f>
        <v/>
      </c>
      <c r="AP28" s="87" t="str">
        <f>IF('[9]Sumber data Manufacturing'!Y38="not yet","",'[9]Sumber data Manufacturing'!Y38)</f>
        <v/>
      </c>
      <c r="AQ28" s="87" t="str">
        <f>IF('[9]Sumber data Manufacturing'!Z38="not yet","",'[9]Sumber data Manufacturing'!Z38)</f>
        <v/>
      </c>
      <c r="AR28" s="87" t="str">
        <f>IF('[9]Sumber data Manufacturing'!AA38="not yet","",'[9]Sumber data Manufacturing'!AA38)</f>
        <v/>
      </c>
      <c r="AS28" s="87" t="str">
        <f>IF('[9]Sumber data Manufacturing'!AB38="not yet","",'[9]Sumber data Manufacturing'!AB38)</f>
        <v/>
      </c>
      <c r="AT28" s="87" t="str">
        <f>IF('[9]Sumber data Manufacturing'!AC38="not yet","",'[9]Sumber data Manufacturing'!AC38)</f>
        <v/>
      </c>
      <c r="AU28" s="87" t="str">
        <f>IF('[9]Sumber data Manufacturing'!AD38="not yet","",'[9]Sumber data Manufacturing'!AD38)</f>
        <v/>
      </c>
      <c r="AV28" s="87" t="str">
        <f>IF('[9]Sumber data Manufacturing'!AE38="not yet","",'[9]Sumber data Manufacturing'!AE38)</f>
        <v/>
      </c>
      <c r="AW28" s="87" t="str">
        <f>IF('[9]Sumber data Manufacturing'!AF38="not yet","",'[9]Sumber data Manufacturing'!AF38)</f>
        <v/>
      </c>
      <c r="AX28" s="106" t="str">
        <f t="shared" ref="AX28:BI28" si="1">IF(OR(Y28="",AK28=""),"not yet",(ABS(AK28-Y28)/Y28))</f>
        <v>not yet</v>
      </c>
      <c r="AY28" s="106" t="str">
        <f t="shared" si="1"/>
        <v>not yet</v>
      </c>
      <c r="AZ28" s="106" t="str">
        <f t="shared" si="1"/>
        <v>not yet</v>
      </c>
      <c r="BA28" s="106" t="str">
        <f t="shared" si="1"/>
        <v>not yet</v>
      </c>
      <c r="BB28" s="106" t="str">
        <f t="shared" si="1"/>
        <v>not yet</v>
      </c>
      <c r="BC28" s="106" t="str">
        <f t="shared" si="1"/>
        <v>not yet</v>
      </c>
      <c r="BD28" s="106" t="str">
        <f t="shared" si="1"/>
        <v>not yet</v>
      </c>
      <c r="BE28" s="106" t="str">
        <f t="shared" si="1"/>
        <v>not yet</v>
      </c>
      <c r="BF28" s="106" t="str">
        <f t="shared" si="1"/>
        <v>not yet</v>
      </c>
      <c r="BG28" s="106" t="str">
        <f t="shared" si="1"/>
        <v>not yet</v>
      </c>
      <c r="BH28" s="106" t="str">
        <f t="shared" si="1"/>
        <v>not yet</v>
      </c>
      <c r="BI28" s="106" t="str">
        <f t="shared" si="1"/>
        <v>not yet</v>
      </c>
      <c r="BJ28" s="106" t="e">
        <f>IF(OR(#REF!="",AW28=""),"not yet",(ABS(AW28-#REF!)/#REF!))</f>
        <v>#REF!</v>
      </c>
      <c r="BK28" s="44"/>
      <c r="BL28" s="102"/>
      <c r="BM28" s="99"/>
    </row>
    <row r="29" spans="2:66" s="100" customFormat="1" ht="50" customHeight="1" x14ac:dyDescent="0.35">
      <c r="B29" s="228" t="s">
        <v>164</v>
      </c>
      <c r="C29" s="219">
        <v>0.35</v>
      </c>
      <c r="D29" s="224" t="s">
        <v>165</v>
      </c>
      <c r="E29" s="224" t="s">
        <v>166</v>
      </c>
      <c r="F29" s="232">
        <v>0.6</v>
      </c>
      <c r="G29" s="49" t="s">
        <v>167</v>
      </c>
      <c r="H29" s="86">
        <v>0.25</v>
      </c>
      <c r="I29" s="87" t="s">
        <v>77</v>
      </c>
      <c r="J29" s="87" t="s">
        <v>132</v>
      </c>
      <c r="K29" s="87" t="s">
        <v>113</v>
      </c>
      <c r="L29" s="87" t="s">
        <v>168</v>
      </c>
      <c r="M29" s="95" t="s">
        <v>169</v>
      </c>
      <c r="N29" s="87" t="s">
        <v>170</v>
      </c>
      <c r="O29" s="87" t="s">
        <v>91</v>
      </c>
      <c r="P29" s="42">
        <f>C29*F29*H29</f>
        <v>5.2499999999999998E-2</v>
      </c>
      <c r="Q29" s="49" t="s">
        <v>167</v>
      </c>
      <c r="R29" s="89" t="s">
        <v>137</v>
      </c>
      <c r="S29" s="89" t="s">
        <v>138</v>
      </c>
      <c r="T29" s="89" t="s">
        <v>139</v>
      </c>
      <c r="U29" s="89" t="s">
        <v>140</v>
      </c>
      <c r="V29" s="50">
        <v>0.97609999999999997</v>
      </c>
      <c r="W29" s="51">
        <v>0.98499999999999999</v>
      </c>
      <c r="X29" s="119">
        <v>1</v>
      </c>
      <c r="Y29" s="98">
        <f>'[9]Sumber data Manufacturing'!D44</f>
        <v>1</v>
      </c>
      <c r="Z29" s="98">
        <f>'[9]Sumber data Manufacturing'!E44</f>
        <v>1</v>
      </c>
      <c r="AA29" s="98">
        <f>'[9]Sumber data Manufacturing'!F44</f>
        <v>1</v>
      </c>
      <c r="AB29" s="98">
        <f>'[9]Sumber data Manufacturing'!G44</f>
        <v>1</v>
      </c>
      <c r="AC29" s="98">
        <f>'[9]Sumber data Manufacturing'!H44</f>
        <v>1</v>
      </c>
      <c r="AD29" s="98">
        <f>'[9]Sumber data Manufacturing'!I44</f>
        <v>1</v>
      </c>
      <c r="AE29" s="98">
        <f>'[9]Sumber data Manufacturing'!J44</f>
        <v>1</v>
      </c>
      <c r="AF29" s="98">
        <f>'[9]Sumber data Manufacturing'!K44</f>
        <v>1</v>
      </c>
      <c r="AG29" s="98">
        <f>'[9]Sumber data Manufacturing'!L44</f>
        <v>1</v>
      </c>
      <c r="AH29" s="98">
        <f>'[9]Sumber data Manufacturing'!M44</f>
        <v>1</v>
      </c>
      <c r="AI29" s="98">
        <f>'[9]Sumber data Manufacturing'!N44</f>
        <v>1</v>
      </c>
      <c r="AJ29" s="98">
        <f>'[9]Sumber data Manufacturing'!O44</f>
        <v>1</v>
      </c>
      <c r="AK29" s="98" t="str">
        <f>IF('[9]Sumber data Manufacturing'!T44="not yet","",'[9]Sumber data Manufacturing'!T44)</f>
        <v/>
      </c>
      <c r="AL29" s="98" t="str">
        <f>IF('[9]Sumber data Manufacturing'!U44="not yet","",'[9]Sumber data Manufacturing'!U44)</f>
        <v/>
      </c>
      <c r="AM29" s="98" t="str">
        <f>IF('[9]Sumber data Manufacturing'!V44="not yet","",'[9]Sumber data Manufacturing'!V44)</f>
        <v/>
      </c>
      <c r="AN29" s="98" t="str">
        <f>IF('[9]Sumber data Manufacturing'!W44="not yet","",'[9]Sumber data Manufacturing'!W44)</f>
        <v/>
      </c>
      <c r="AO29" s="98" t="str">
        <f>IF('[9]Sumber data Manufacturing'!X44="not yet","",'[9]Sumber data Manufacturing'!X44)</f>
        <v/>
      </c>
      <c r="AP29" s="98" t="str">
        <f>IF('[9]Sumber data Manufacturing'!Y44="not yet","",'[9]Sumber data Manufacturing'!Y44)</f>
        <v/>
      </c>
      <c r="AQ29" s="98" t="str">
        <f>IF('[9]Sumber data Manufacturing'!Z44="not yet","",'[9]Sumber data Manufacturing'!Z44)</f>
        <v/>
      </c>
      <c r="AR29" s="98" t="str">
        <f>IF('[9]Sumber data Manufacturing'!AA44="not yet","",'[9]Sumber data Manufacturing'!AA44)</f>
        <v/>
      </c>
      <c r="AS29" s="98" t="str">
        <f>IF('[9]Sumber data Manufacturing'!AB44="not yet","",'[9]Sumber data Manufacturing'!AB44)</f>
        <v/>
      </c>
      <c r="AT29" s="98" t="str">
        <f>IF('[9]Sumber data Manufacturing'!AC44="not yet","",'[9]Sumber data Manufacturing'!AC44)</f>
        <v/>
      </c>
      <c r="AU29" s="98" t="str">
        <f>IF('[9]Sumber data Manufacturing'!AD44="not yet","",'[9]Sumber data Manufacturing'!AD44)</f>
        <v/>
      </c>
      <c r="AV29" s="98" t="str">
        <f>IF('[9]Sumber data Manufacturing'!AE44="not yet","",'[9]Sumber data Manufacturing'!AE44)</f>
        <v/>
      </c>
      <c r="AW29" s="98" t="str">
        <f>IF('[9]Sumber data Manufacturing'!AF44="not yet","",'[9]Sumber data Manufacturing'!AF44)</f>
        <v/>
      </c>
      <c r="AX29" s="43"/>
      <c r="AY29" s="43"/>
      <c r="AZ29" s="43"/>
      <c r="BA29" s="43"/>
      <c r="BB29" s="43"/>
      <c r="BC29" s="43"/>
      <c r="BD29" s="43"/>
      <c r="BE29" s="43"/>
      <c r="BF29" s="43"/>
      <c r="BG29" s="43"/>
      <c r="BH29" s="43"/>
      <c r="BI29" s="43"/>
      <c r="BJ29" s="43"/>
      <c r="BK29" s="44"/>
      <c r="BL29" s="102"/>
      <c r="BM29" s="99"/>
    </row>
    <row r="30" spans="2:66" s="100" customFormat="1" ht="50" customHeight="1" x14ac:dyDescent="0.35">
      <c r="B30" s="228"/>
      <c r="C30" s="220"/>
      <c r="D30" s="224"/>
      <c r="E30" s="224"/>
      <c r="F30" s="233"/>
      <c r="G30" s="49" t="s">
        <v>171</v>
      </c>
      <c r="H30" s="86">
        <v>0.15</v>
      </c>
      <c r="I30" s="87" t="s">
        <v>77</v>
      </c>
      <c r="J30" s="87" t="s">
        <v>86</v>
      </c>
      <c r="K30" s="87" t="s">
        <v>87</v>
      </c>
      <c r="L30" s="105" t="s">
        <v>172</v>
      </c>
      <c r="M30" s="95" t="s">
        <v>173</v>
      </c>
      <c r="N30" s="87" t="s">
        <v>151</v>
      </c>
      <c r="O30" s="87" t="s">
        <v>91</v>
      </c>
      <c r="P30" s="42">
        <f>C29*F29*H30</f>
        <v>3.15E-2</v>
      </c>
      <c r="Q30" s="49" t="s">
        <v>171</v>
      </c>
      <c r="R30" s="89" t="s">
        <v>92</v>
      </c>
      <c r="S30" s="89" t="s">
        <v>93</v>
      </c>
      <c r="T30" s="89" t="s">
        <v>94</v>
      </c>
      <c r="U30" s="89" t="s">
        <v>95</v>
      </c>
      <c r="V30" s="50">
        <v>9.1700000000000004E-2</v>
      </c>
      <c r="W30" s="51">
        <v>9.4200000000000006E-2</v>
      </c>
      <c r="X30" s="119">
        <v>0.06</v>
      </c>
      <c r="Y30" s="98">
        <f>'[9]Sumber data Manufacturing'!D32</f>
        <v>0.06</v>
      </c>
      <c r="Z30" s="98">
        <f>'[9]Sumber data Manufacturing'!E32</f>
        <v>0.06</v>
      </c>
      <c r="AA30" s="98">
        <f>'[9]Sumber data Manufacturing'!F32</f>
        <v>0.06</v>
      </c>
      <c r="AB30" s="98">
        <f>'[9]Sumber data Manufacturing'!G32</f>
        <v>0.06</v>
      </c>
      <c r="AC30" s="98">
        <f>'[9]Sumber data Manufacturing'!H32</f>
        <v>0.06</v>
      </c>
      <c r="AD30" s="98">
        <f>'[9]Sumber data Manufacturing'!I32</f>
        <v>0.06</v>
      </c>
      <c r="AE30" s="98">
        <f>'[9]Sumber data Manufacturing'!J32</f>
        <v>0.06</v>
      </c>
      <c r="AF30" s="98">
        <f>'[9]Sumber data Manufacturing'!K32</f>
        <v>0.06</v>
      </c>
      <c r="AG30" s="98">
        <f>'[9]Sumber data Manufacturing'!L32</f>
        <v>0.06</v>
      </c>
      <c r="AH30" s="98">
        <f>'[9]Sumber data Manufacturing'!M32</f>
        <v>0.06</v>
      </c>
      <c r="AI30" s="98">
        <f>'[9]Sumber data Manufacturing'!N32</f>
        <v>0.06</v>
      </c>
      <c r="AJ30" s="98">
        <f>'[9]Sumber data Manufacturing'!O32</f>
        <v>0.06</v>
      </c>
      <c r="AK30" s="98" t="str">
        <f>IF('[9]Sumber data Manufacturing'!T32="not yet","",'[9]Sumber data Manufacturing'!T32)</f>
        <v/>
      </c>
      <c r="AL30" s="98" t="str">
        <f>IF('[9]Sumber data Manufacturing'!U32="not yet","",'[9]Sumber data Manufacturing'!U32)</f>
        <v/>
      </c>
      <c r="AM30" s="98" t="str">
        <f>IF('[9]Sumber data Manufacturing'!V32="not yet","",'[9]Sumber data Manufacturing'!V32)</f>
        <v/>
      </c>
      <c r="AN30" s="98" t="str">
        <f>IF('[9]Sumber data Manufacturing'!W32="not yet","",'[9]Sumber data Manufacturing'!W32)</f>
        <v/>
      </c>
      <c r="AO30" s="98" t="str">
        <f>IF('[9]Sumber data Manufacturing'!X32="not yet","",'[9]Sumber data Manufacturing'!X32)</f>
        <v/>
      </c>
      <c r="AP30" s="98" t="str">
        <f>IF('[9]Sumber data Manufacturing'!Y32="not yet","",'[9]Sumber data Manufacturing'!Y32)</f>
        <v/>
      </c>
      <c r="AQ30" s="98" t="str">
        <f>IF('[9]Sumber data Manufacturing'!Z32="not yet","",'[9]Sumber data Manufacturing'!Z32)</f>
        <v/>
      </c>
      <c r="AR30" s="98" t="str">
        <f>IF('[9]Sumber data Manufacturing'!AA32="not yet","",'[9]Sumber data Manufacturing'!AA32)</f>
        <v/>
      </c>
      <c r="AS30" s="98" t="str">
        <f>IF('[9]Sumber data Manufacturing'!AB32="not yet","",'[9]Sumber data Manufacturing'!AB32)</f>
        <v/>
      </c>
      <c r="AT30" s="98" t="str">
        <f>IF('[9]Sumber data Manufacturing'!AC32="not yet","",'[9]Sumber data Manufacturing'!AC32)</f>
        <v/>
      </c>
      <c r="AU30" s="98" t="str">
        <f>IF('[9]Sumber data Manufacturing'!AD32="not yet","",'[9]Sumber data Manufacturing'!AD32)</f>
        <v/>
      </c>
      <c r="AV30" s="98" t="str">
        <f>IF('[9]Sumber data Manufacturing'!AE32="not yet","",'[9]Sumber data Manufacturing'!AE32)</f>
        <v/>
      </c>
      <c r="AW30" s="98" t="str">
        <f>IF('[9]Sumber data Manufacturing'!AF32="not yet","",'[9]Sumber data Manufacturing'!AF32)</f>
        <v/>
      </c>
      <c r="AX30" s="106" t="str">
        <f t="shared" ref="AX30:BI30" si="2">IF(OR(Y30="",AK30=""),"not yet",(ABS(AK30-Y30)/Y30))</f>
        <v>not yet</v>
      </c>
      <c r="AY30" s="106" t="str">
        <f t="shared" si="2"/>
        <v>not yet</v>
      </c>
      <c r="AZ30" s="106" t="str">
        <f t="shared" si="2"/>
        <v>not yet</v>
      </c>
      <c r="BA30" s="106" t="str">
        <f t="shared" si="2"/>
        <v>not yet</v>
      </c>
      <c r="BB30" s="106" t="str">
        <f t="shared" si="2"/>
        <v>not yet</v>
      </c>
      <c r="BC30" s="106" t="str">
        <f t="shared" si="2"/>
        <v>not yet</v>
      </c>
      <c r="BD30" s="106" t="str">
        <f t="shared" si="2"/>
        <v>not yet</v>
      </c>
      <c r="BE30" s="106" t="str">
        <f t="shared" si="2"/>
        <v>not yet</v>
      </c>
      <c r="BF30" s="106" t="str">
        <f t="shared" si="2"/>
        <v>not yet</v>
      </c>
      <c r="BG30" s="106" t="str">
        <f t="shared" si="2"/>
        <v>not yet</v>
      </c>
      <c r="BH30" s="106" t="str">
        <f t="shared" si="2"/>
        <v>not yet</v>
      </c>
      <c r="BI30" s="106" t="str">
        <f t="shared" si="2"/>
        <v>not yet</v>
      </c>
      <c r="BJ30" s="106" t="e">
        <f>IF(OR(#REF!="",AW30=""),"not yet",(ABS(AW30-#REF!)/#REF!))</f>
        <v>#REF!</v>
      </c>
      <c r="BK30" s="44"/>
      <c r="BL30" s="102"/>
      <c r="BM30" s="99"/>
    </row>
    <row r="31" spans="2:66" s="100" customFormat="1" ht="50" customHeight="1" x14ac:dyDescent="0.35">
      <c r="B31" s="228"/>
      <c r="C31" s="220"/>
      <c r="D31" s="224"/>
      <c r="E31" s="224"/>
      <c r="F31" s="233"/>
      <c r="G31" s="49" t="s">
        <v>174</v>
      </c>
      <c r="H31" s="86">
        <v>0.2</v>
      </c>
      <c r="I31" s="87" t="s">
        <v>175</v>
      </c>
      <c r="J31" s="87" t="s">
        <v>154</v>
      </c>
      <c r="K31" s="87" t="s">
        <v>176</v>
      </c>
      <c r="L31" s="87" t="s">
        <v>177</v>
      </c>
      <c r="M31" s="87" t="s">
        <v>178</v>
      </c>
      <c r="N31" s="87" t="s">
        <v>179</v>
      </c>
      <c r="O31" s="87" t="s">
        <v>91</v>
      </c>
      <c r="P31" s="42">
        <f>C29*F29*H31</f>
        <v>4.2000000000000003E-2</v>
      </c>
      <c r="Q31" s="49" t="s">
        <v>174</v>
      </c>
      <c r="R31" s="89" t="s">
        <v>158</v>
      </c>
      <c r="S31" s="89" t="s">
        <v>159</v>
      </c>
      <c r="T31" s="89" t="s">
        <v>160</v>
      </c>
      <c r="U31" s="89" t="s">
        <v>161</v>
      </c>
      <c r="V31" s="41" t="s">
        <v>180</v>
      </c>
      <c r="W31" s="41" t="s">
        <v>180</v>
      </c>
      <c r="X31" s="118">
        <v>9</v>
      </c>
      <c r="Y31" s="87">
        <f>'[9]Sumber data Manufacturing'!D63</f>
        <v>9</v>
      </c>
      <c r="Z31" s="87">
        <f>'[9]Sumber data Manufacturing'!E63</f>
        <v>9</v>
      </c>
      <c r="AA31" s="87">
        <f>'[9]Sumber data Manufacturing'!F63</f>
        <v>9</v>
      </c>
      <c r="AB31" s="87">
        <f>'[9]Sumber data Manufacturing'!G63</f>
        <v>9</v>
      </c>
      <c r="AC31" s="87">
        <f>'[9]Sumber data Manufacturing'!H63</f>
        <v>9</v>
      </c>
      <c r="AD31" s="87">
        <f>'[9]Sumber data Manufacturing'!I63</f>
        <v>9</v>
      </c>
      <c r="AE31" s="87">
        <f>'[9]Sumber data Manufacturing'!J63</f>
        <v>9</v>
      </c>
      <c r="AF31" s="87">
        <f>'[9]Sumber data Manufacturing'!K63</f>
        <v>9</v>
      </c>
      <c r="AG31" s="87">
        <f>'[9]Sumber data Manufacturing'!L63</f>
        <v>9</v>
      </c>
      <c r="AH31" s="87">
        <f>'[9]Sumber data Manufacturing'!M63</f>
        <v>9</v>
      </c>
      <c r="AI31" s="87">
        <f>'[9]Sumber data Manufacturing'!N63</f>
        <v>9</v>
      </c>
      <c r="AJ31" s="87">
        <f>'[9]Sumber data Manufacturing'!O63</f>
        <v>9</v>
      </c>
      <c r="AK31" s="87" t="str">
        <f>IF('[9]Sumber data Manufacturing'!T63="","",'[9]Sumber data Manufacturing'!T63)</f>
        <v/>
      </c>
      <c r="AL31" s="87" t="str">
        <f>IF('[9]Sumber data Manufacturing'!U63="","",'[9]Sumber data Manufacturing'!U63)</f>
        <v/>
      </c>
      <c r="AM31" s="87" t="str">
        <f>IF('[9]Sumber data Manufacturing'!V63="","",'[9]Sumber data Manufacturing'!V63)</f>
        <v/>
      </c>
      <c r="AN31" s="87" t="str">
        <f>IF('[9]Sumber data Manufacturing'!W63="","",'[9]Sumber data Manufacturing'!W63)</f>
        <v/>
      </c>
      <c r="AO31" s="87" t="str">
        <f>IF('[9]Sumber data Manufacturing'!X63="","",'[9]Sumber data Manufacturing'!X63)</f>
        <v/>
      </c>
      <c r="AP31" s="87" t="str">
        <f>IF('[9]Sumber data Manufacturing'!Y63="","",'[9]Sumber data Manufacturing'!Y63)</f>
        <v/>
      </c>
      <c r="AQ31" s="87" t="str">
        <f>IF('[9]Sumber data Manufacturing'!Z63="","",'[9]Sumber data Manufacturing'!Z63)</f>
        <v/>
      </c>
      <c r="AR31" s="87" t="str">
        <f>IF('[9]Sumber data Manufacturing'!AA63="","",'[9]Sumber data Manufacturing'!AA63)</f>
        <v/>
      </c>
      <c r="AS31" s="87" t="str">
        <f>IF('[9]Sumber data Manufacturing'!AB63="","",'[9]Sumber data Manufacturing'!AB63)</f>
        <v/>
      </c>
      <c r="AT31" s="87" t="str">
        <f>IF('[9]Sumber data Manufacturing'!AC63="","",'[9]Sumber data Manufacturing'!AC63)</f>
        <v/>
      </c>
      <c r="AU31" s="87" t="str">
        <f>IF('[9]Sumber data Manufacturing'!AD63="","",'[9]Sumber data Manufacturing'!AD63)</f>
        <v/>
      </c>
      <c r="AV31" s="87" t="str">
        <f>IF('[9]Sumber data Manufacturing'!AE63="","",'[9]Sumber data Manufacturing'!AE63)</f>
        <v/>
      </c>
      <c r="AW31" s="87" t="str">
        <f>IF('[9]Sumber data Manufacturing'!AF63="not yet","",'[9]Sumber data Manufacturing'!AF63)</f>
        <v/>
      </c>
      <c r="AX31" s="43"/>
      <c r="AY31" s="43"/>
      <c r="AZ31" s="43"/>
      <c r="BA31" s="43"/>
      <c r="BB31" s="43"/>
      <c r="BC31" s="43"/>
      <c r="BD31" s="43"/>
      <c r="BE31" s="43"/>
      <c r="BF31" s="43"/>
      <c r="BG31" s="43"/>
      <c r="BH31" s="43"/>
      <c r="BI31" s="43"/>
      <c r="BJ31" s="43"/>
      <c r="BK31" s="44"/>
      <c r="BL31" s="102"/>
      <c r="BM31" s="99"/>
    </row>
    <row r="32" spans="2:66" s="100" customFormat="1" ht="50" customHeight="1" x14ac:dyDescent="0.35">
      <c r="B32" s="228"/>
      <c r="C32" s="220"/>
      <c r="D32" s="224"/>
      <c r="E32" s="224"/>
      <c r="F32" s="233"/>
      <c r="G32" s="49" t="s">
        <v>181</v>
      </c>
      <c r="H32" s="86">
        <v>0.15</v>
      </c>
      <c r="I32" s="87" t="s">
        <v>77</v>
      </c>
      <c r="J32" s="87" t="s">
        <v>60</v>
      </c>
      <c r="K32" s="87" t="s">
        <v>113</v>
      </c>
      <c r="L32" s="87" t="s">
        <v>182</v>
      </c>
      <c r="M32" s="95" t="s">
        <v>183</v>
      </c>
      <c r="N32" s="87" t="s">
        <v>184</v>
      </c>
      <c r="O32" s="87" t="s">
        <v>91</v>
      </c>
      <c r="P32" s="42">
        <f>C29*F29*H32</f>
        <v>3.15E-2</v>
      </c>
      <c r="Q32" s="49" t="s">
        <v>181</v>
      </c>
      <c r="R32" s="89" t="s">
        <v>66</v>
      </c>
      <c r="S32" s="89" t="s">
        <v>67</v>
      </c>
      <c r="T32" s="89" t="s">
        <v>68</v>
      </c>
      <c r="U32" s="89" t="s">
        <v>69</v>
      </c>
      <c r="V32" s="50">
        <v>0.46</v>
      </c>
      <c r="W32" s="51">
        <v>0.52800000000000002</v>
      </c>
      <c r="X32" s="119">
        <v>0.69</v>
      </c>
      <c r="Y32" s="98" t="str">
        <f>IF('[9]Sumber data Manufacturing'!D69="not yet","",'[9]Sumber data Manufacturing'!D69)</f>
        <v/>
      </c>
      <c r="Z32" s="98" t="str">
        <f>IF('[9]Sumber data Manufacturing'!E69="not yet","",'[9]Sumber data Manufacturing'!E69)</f>
        <v/>
      </c>
      <c r="AA32" s="98" t="str">
        <f>IF('[9]Sumber data Manufacturing'!F69="not yet","",'[9]Sumber data Manufacturing'!F69)</f>
        <v/>
      </c>
      <c r="AB32" s="98" t="str">
        <f>IF('[9]Sumber data Manufacturing'!G69="not yet","",'[9]Sumber data Manufacturing'!G69)</f>
        <v/>
      </c>
      <c r="AC32" s="98" t="str">
        <f>IF('[9]Sumber data Manufacturing'!H69="not yet","",'[9]Sumber data Manufacturing'!H69)</f>
        <v/>
      </c>
      <c r="AD32" s="98" t="str">
        <f>IF('[9]Sumber data Manufacturing'!I69="not yet","",'[9]Sumber data Manufacturing'!I69)</f>
        <v/>
      </c>
      <c r="AE32" s="98" t="str">
        <f>IF('[9]Sumber data Manufacturing'!J69="not yet","",'[9]Sumber data Manufacturing'!J69)</f>
        <v/>
      </c>
      <c r="AF32" s="98" t="str">
        <f>IF('[9]Sumber data Manufacturing'!K69="not yet","",'[9]Sumber data Manufacturing'!K69)</f>
        <v/>
      </c>
      <c r="AG32" s="98" t="str">
        <f>IF('[9]Sumber data Manufacturing'!L69="not yet","",'[9]Sumber data Manufacturing'!L69)</f>
        <v/>
      </c>
      <c r="AH32" s="98" t="str">
        <f>IF('[9]Sumber data Manufacturing'!M69="not yet","",'[9]Sumber data Manufacturing'!M69)</f>
        <v/>
      </c>
      <c r="AI32" s="98" t="str">
        <f>IF('[9]Sumber data Manufacturing'!N69="not yet","",'[9]Sumber data Manufacturing'!N69)</f>
        <v/>
      </c>
      <c r="AJ32" s="98" t="str">
        <f>IF('[9]Sumber data Manufacturing'!O69="not yet","",'[9]Sumber data Manufacturing'!O69)</f>
        <v/>
      </c>
      <c r="AK32" s="98" t="str">
        <f>IF('[9]Sumber data Manufacturing'!T69="not yet","",'[9]Sumber data Manufacturing'!T69)</f>
        <v/>
      </c>
      <c r="AL32" s="98" t="str">
        <f>IF('[9]Sumber data Manufacturing'!U69="not yet","",'[9]Sumber data Manufacturing'!U69)</f>
        <v/>
      </c>
      <c r="AM32" s="98" t="str">
        <f>IF('[9]Sumber data Manufacturing'!V69="not yet","",'[9]Sumber data Manufacturing'!V69)</f>
        <v/>
      </c>
      <c r="AN32" s="98" t="str">
        <f>IF('[9]Sumber data Manufacturing'!W69="not yet","",'[9]Sumber data Manufacturing'!W69)</f>
        <v/>
      </c>
      <c r="AO32" s="98" t="str">
        <f>IF('[9]Sumber data Manufacturing'!X69="not yet","",'[9]Sumber data Manufacturing'!X69)</f>
        <v/>
      </c>
      <c r="AP32" s="98" t="str">
        <f>IF('[9]Sumber data Manufacturing'!Y69="not yet","",'[9]Sumber data Manufacturing'!Y69)</f>
        <v/>
      </c>
      <c r="AQ32" s="98" t="str">
        <f>IF('[9]Sumber data Manufacturing'!Z69="not yet","",'[9]Sumber data Manufacturing'!Z69)</f>
        <v/>
      </c>
      <c r="AR32" s="98" t="str">
        <f>IF('[9]Sumber data Manufacturing'!AA69="not yet","",'[9]Sumber data Manufacturing'!AA69)</f>
        <v/>
      </c>
      <c r="AS32" s="98" t="str">
        <f>IF('[9]Sumber data Manufacturing'!AB69="not yet","",'[9]Sumber data Manufacturing'!AB69)</f>
        <v/>
      </c>
      <c r="AT32" s="98" t="str">
        <f>IF('[9]Sumber data Manufacturing'!AC69="not yet","",'[9]Sumber data Manufacturing'!AC69)</f>
        <v/>
      </c>
      <c r="AU32" s="98" t="str">
        <f>IF('[9]Sumber data Manufacturing'!AD69="not yet","",'[9]Sumber data Manufacturing'!AD69)</f>
        <v/>
      </c>
      <c r="AV32" s="98" t="str">
        <f>IF('[9]Sumber data Manufacturing'!AE69="not yet","",'[9]Sumber data Manufacturing'!AE69)</f>
        <v/>
      </c>
      <c r="AW32" s="98" t="str">
        <f>IF('[9]Sumber data Manufacturing'!AF69="not yet","",'[9]Sumber data Manufacturing'!AF69)</f>
        <v/>
      </c>
      <c r="AX32" s="43"/>
      <c r="AY32" s="43"/>
      <c r="AZ32" s="43"/>
      <c r="BA32" s="43"/>
      <c r="BB32" s="43"/>
      <c r="BC32" s="43"/>
      <c r="BD32" s="43"/>
      <c r="BE32" s="43"/>
      <c r="BF32" s="43"/>
      <c r="BG32" s="43"/>
      <c r="BH32" s="43"/>
      <c r="BI32" s="43"/>
      <c r="BJ32" s="43"/>
      <c r="BK32" s="44"/>
      <c r="BL32" s="102"/>
      <c r="BM32" s="99"/>
    </row>
    <row r="33" spans="2:65" s="100" customFormat="1" ht="50" customHeight="1" x14ac:dyDescent="0.35">
      <c r="B33" s="228"/>
      <c r="C33" s="220"/>
      <c r="D33" s="224"/>
      <c r="E33" s="224"/>
      <c r="F33" s="233"/>
      <c r="G33" s="49" t="s">
        <v>294</v>
      </c>
      <c r="H33" s="86">
        <v>0.15</v>
      </c>
      <c r="I33" s="87" t="s">
        <v>77</v>
      </c>
      <c r="J33" s="87" t="s">
        <v>112</v>
      </c>
      <c r="K33" s="87" t="s">
        <v>61</v>
      </c>
      <c r="L33" s="87" t="s">
        <v>295</v>
      </c>
      <c r="M33" s="95" t="s">
        <v>296</v>
      </c>
      <c r="N33" s="87" t="s">
        <v>186</v>
      </c>
      <c r="O33" s="87" t="s">
        <v>91</v>
      </c>
      <c r="P33" s="42">
        <f>C29*F29*H33</f>
        <v>3.15E-2</v>
      </c>
      <c r="Q33" s="49" t="s">
        <v>185</v>
      </c>
      <c r="R33" s="89" t="s">
        <v>298</v>
      </c>
      <c r="S33" s="89" t="s">
        <v>301</v>
      </c>
      <c r="T33" s="89" t="s">
        <v>299</v>
      </c>
      <c r="U33" s="89" t="s">
        <v>120</v>
      </c>
      <c r="V33" s="41" t="s">
        <v>109</v>
      </c>
      <c r="W33" s="41" t="s">
        <v>109</v>
      </c>
      <c r="X33" s="118">
        <v>0</v>
      </c>
      <c r="Y33" s="98">
        <f>'[9]Sumber data Supporting'!D4</f>
        <v>0</v>
      </c>
      <c r="Z33" s="98">
        <f>'[9]Sumber data Supporting'!E4</f>
        <v>0</v>
      </c>
      <c r="AA33" s="98">
        <f>'[9]Sumber data Supporting'!F4</f>
        <v>0</v>
      </c>
      <c r="AB33" s="98">
        <f>'[9]Sumber data Supporting'!G4</f>
        <v>0</v>
      </c>
      <c r="AC33" s="98">
        <f>'[9]Sumber data Supporting'!H4</f>
        <v>0</v>
      </c>
      <c r="AD33" s="98">
        <f>'[9]Sumber data Supporting'!I4</f>
        <v>0</v>
      </c>
      <c r="AE33" s="98">
        <f>'[9]Sumber data Supporting'!J4</f>
        <v>0</v>
      </c>
      <c r="AF33" s="98">
        <f>'[9]Sumber data Supporting'!K4</f>
        <v>0</v>
      </c>
      <c r="AG33" s="98">
        <f>'[9]Sumber data Supporting'!L4</f>
        <v>0</v>
      </c>
      <c r="AH33" s="98">
        <f>'[9]Sumber data Supporting'!M4</f>
        <v>0</v>
      </c>
      <c r="AI33" s="98">
        <f>'[9]Sumber data Supporting'!N4</f>
        <v>0</v>
      </c>
      <c r="AJ33" s="98">
        <f>'[9]Sumber data Supporting'!O4</f>
        <v>0</v>
      </c>
      <c r="AK33" s="98" t="e">
        <f>IF('[9]Sumber data Supporting'!T4="not yet","",'[9]Sumber data Supporting'!T4)</f>
        <v>#DIV/0!</v>
      </c>
      <c r="AL33" s="98" t="e">
        <f>IF('[9]Sumber data Supporting'!U4="not yet","",'[9]Sumber data Supporting'!U4)</f>
        <v>#DIV/0!</v>
      </c>
      <c r="AM33" s="98" t="e">
        <f>IF('[9]Sumber data Supporting'!V4="not yet","",'[9]Sumber data Supporting'!V4)</f>
        <v>#DIV/0!</v>
      </c>
      <c r="AN33" s="98" t="e">
        <f>IF('[9]Sumber data Supporting'!W4="not yet","",'[9]Sumber data Supporting'!W4)</f>
        <v>#DIV/0!</v>
      </c>
      <c r="AO33" s="98" t="e">
        <f>IF('[9]Sumber data Supporting'!X4="not yet","",'[9]Sumber data Supporting'!X4)</f>
        <v>#DIV/0!</v>
      </c>
      <c r="AP33" s="98" t="e">
        <f>IF('[9]Sumber data Supporting'!Y4="not yet","",'[9]Sumber data Supporting'!Y4)</f>
        <v>#DIV/0!</v>
      </c>
      <c r="AQ33" s="98" t="e">
        <f>IF('[9]Sumber data Supporting'!Z4="not yet","",'[9]Sumber data Supporting'!Z4)</f>
        <v>#DIV/0!</v>
      </c>
      <c r="AR33" s="98" t="e">
        <f>IF('[9]Sumber data Supporting'!AA4="not yet","",'[9]Sumber data Supporting'!AA4)</f>
        <v>#DIV/0!</v>
      </c>
      <c r="AS33" s="98" t="e">
        <f>IF('[9]Sumber data Supporting'!AB4="not yet","",'[9]Sumber data Supporting'!AB4)</f>
        <v>#DIV/0!</v>
      </c>
      <c r="AT33" s="98" t="e">
        <f>IF('[9]Sumber data Supporting'!AC4="not yet","",'[9]Sumber data Supporting'!AC4)</f>
        <v>#DIV/0!</v>
      </c>
      <c r="AU33" s="98" t="e">
        <f>IF('[9]Sumber data Supporting'!AD4="not yet","",'[9]Sumber data Supporting'!AD4)</f>
        <v>#DIV/0!</v>
      </c>
      <c r="AV33" s="98" t="e">
        <f>IF('[9]Sumber data Supporting'!AE4="not yet","",'[9]Sumber data Supporting'!AE4)</f>
        <v>#DIV/0!</v>
      </c>
      <c r="AW33" s="98" t="e">
        <f>IF('[9]Sumber data Supporting'!AF4="not yet","",'[9]Sumber data Supporting'!AF4)</f>
        <v>#DIV/0!</v>
      </c>
      <c r="AX33" s="43"/>
      <c r="AY33" s="43"/>
      <c r="AZ33" s="43"/>
      <c r="BA33" s="43"/>
      <c r="BB33" s="43"/>
      <c r="BC33" s="43"/>
      <c r="BD33" s="43"/>
      <c r="BE33" s="43"/>
      <c r="BF33" s="43"/>
      <c r="BG33" s="43"/>
      <c r="BH33" s="43"/>
      <c r="BI33" s="43"/>
      <c r="BJ33" s="43"/>
      <c r="BK33" s="44"/>
      <c r="BL33" s="102"/>
      <c r="BM33" s="99"/>
    </row>
    <row r="34" spans="2:65" s="100" customFormat="1" ht="50" customHeight="1" x14ac:dyDescent="0.35">
      <c r="B34" s="228"/>
      <c r="C34" s="220"/>
      <c r="D34" s="224"/>
      <c r="E34" s="224"/>
      <c r="F34" s="234"/>
      <c r="G34" s="49" t="s">
        <v>187</v>
      </c>
      <c r="H34" s="86">
        <v>0.1</v>
      </c>
      <c r="I34" s="87" t="s">
        <v>105</v>
      </c>
      <c r="J34" s="87" t="s">
        <v>112</v>
      </c>
      <c r="K34" s="87" t="s">
        <v>61</v>
      </c>
      <c r="L34" s="87" t="s">
        <v>188</v>
      </c>
      <c r="M34" s="87" t="s">
        <v>188</v>
      </c>
      <c r="N34" s="87" t="s">
        <v>189</v>
      </c>
      <c r="O34" s="87" t="s">
        <v>91</v>
      </c>
      <c r="P34" s="42">
        <f>C29*F29*H34</f>
        <v>2.1000000000000001E-2</v>
      </c>
      <c r="Q34" s="49" t="s">
        <v>187</v>
      </c>
      <c r="R34" s="87" t="s">
        <v>190</v>
      </c>
      <c r="S34" s="87" t="s">
        <v>191</v>
      </c>
      <c r="T34" s="87" t="s">
        <v>192</v>
      </c>
      <c r="U34" s="87" t="s">
        <v>120</v>
      </c>
      <c r="V34" s="41" t="s">
        <v>109</v>
      </c>
      <c r="W34" s="41" t="s">
        <v>109</v>
      </c>
      <c r="X34" s="118">
        <v>0</v>
      </c>
      <c r="Y34" s="87">
        <f>'[9]Sumber data Supporting'!D85</f>
        <v>0</v>
      </c>
      <c r="Z34" s="87">
        <f>'[9]Sumber data Supporting'!E85</f>
        <v>0</v>
      </c>
      <c r="AA34" s="87">
        <f>'[9]Sumber data Supporting'!F85</f>
        <v>0</v>
      </c>
      <c r="AB34" s="87">
        <f>'[9]Sumber data Supporting'!G85</f>
        <v>0</v>
      </c>
      <c r="AC34" s="87">
        <f>'[9]Sumber data Supporting'!H85</f>
        <v>0</v>
      </c>
      <c r="AD34" s="87">
        <f>'[9]Sumber data Supporting'!I85</f>
        <v>0</v>
      </c>
      <c r="AE34" s="87">
        <f>'[9]Sumber data Supporting'!J85</f>
        <v>0</v>
      </c>
      <c r="AF34" s="87">
        <f>'[9]Sumber data Supporting'!K85</f>
        <v>0</v>
      </c>
      <c r="AG34" s="87">
        <f>'[9]Sumber data Supporting'!L85</f>
        <v>0</v>
      </c>
      <c r="AH34" s="87">
        <f>'[9]Sumber data Supporting'!M85</f>
        <v>0</v>
      </c>
      <c r="AI34" s="87">
        <f>'[9]Sumber data Supporting'!N85</f>
        <v>0</v>
      </c>
      <c r="AJ34" s="87">
        <f>'[9]Sumber data Supporting'!O85</f>
        <v>0</v>
      </c>
      <c r="AK34" s="87" t="str">
        <f>IF('[9]Sumber data Supporting'!T85="","",'[9]Sumber data Supporting'!T85)</f>
        <v/>
      </c>
      <c r="AL34" s="87" t="str">
        <f>IF('[9]Sumber data Supporting'!U85="","",'[9]Sumber data Supporting'!U85)</f>
        <v/>
      </c>
      <c r="AM34" s="87" t="str">
        <f>IF('[9]Sumber data Supporting'!V85="","",'[9]Sumber data Supporting'!V85)</f>
        <v/>
      </c>
      <c r="AN34" s="87" t="str">
        <f>IF('[9]Sumber data Supporting'!W85="","",'[9]Sumber data Supporting'!W85)</f>
        <v/>
      </c>
      <c r="AO34" s="87" t="str">
        <f>IF('[9]Sumber data Supporting'!X85="","",'[9]Sumber data Supporting'!X85)</f>
        <v/>
      </c>
      <c r="AP34" s="87" t="str">
        <f>IF('[9]Sumber data Supporting'!Y85="","",'[9]Sumber data Supporting'!Y85)</f>
        <v/>
      </c>
      <c r="AQ34" s="87" t="str">
        <f>IF('[9]Sumber data Supporting'!Z85="","",'[9]Sumber data Supporting'!Z85)</f>
        <v/>
      </c>
      <c r="AR34" s="87" t="str">
        <f>IF('[9]Sumber data Supporting'!AA85="","",'[9]Sumber data Supporting'!AA85)</f>
        <v/>
      </c>
      <c r="AS34" s="87" t="str">
        <f>IF('[9]Sumber data Supporting'!AB85="","",'[9]Sumber data Supporting'!AB85)</f>
        <v/>
      </c>
      <c r="AT34" s="87" t="str">
        <f>IF('[9]Sumber data Supporting'!AC85="","",'[9]Sumber data Supporting'!AC85)</f>
        <v/>
      </c>
      <c r="AU34" s="87" t="str">
        <f>IF('[9]Sumber data Supporting'!AD85="","",'[9]Sumber data Supporting'!AD85)</f>
        <v/>
      </c>
      <c r="AV34" s="87" t="str">
        <f>IF('[9]Sumber data Supporting'!AE85="","",'[9]Sumber data Supporting'!AE85)</f>
        <v/>
      </c>
      <c r="AW34" s="87" t="str">
        <f>IF('[9]Sumber data Supporting'!AF85="not yet","",'[9]Sumber data Supporting'!AF85)</f>
        <v/>
      </c>
      <c r="AX34" s="43"/>
      <c r="AY34" s="43"/>
      <c r="AZ34" s="43"/>
      <c r="BA34" s="43"/>
      <c r="BB34" s="43"/>
      <c r="BC34" s="43"/>
      <c r="BD34" s="43"/>
      <c r="BE34" s="43"/>
      <c r="BF34" s="43"/>
      <c r="BG34" s="43"/>
      <c r="BH34" s="43"/>
      <c r="BI34" s="43"/>
      <c r="BJ34" s="43"/>
      <c r="BK34" s="44"/>
      <c r="BL34" s="102"/>
      <c r="BM34" s="99"/>
    </row>
    <row r="35" spans="2:65" s="100" customFormat="1" ht="50" customHeight="1" x14ac:dyDescent="0.35">
      <c r="B35" s="228"/>
      <c r="C35" s="220"/>
      <c r="D35" s="224" t="s">
        <v>193</v>
      </c>
      <c r="E35" s="228" t="s">
        <v>194</v>
      </c>
      <c r="F35" s="232">
        <v>0.2</v>
      </c>
      <c r="G35" s="53" t="s">
        <v>195</v>
      </c>
      <c r="H35" s="86">
        <v>0.7</v>
      </c>
      <c r="I35" s="87" t="s">
        <v>105</v>
      </c>
      <c r="J35" s="87" t="s">
        <v>60</v>
      </c>
      <c r="K35" s="87" t="s">
        <v>61</v>
      </c>
      <c r="L35" s="87" t="s">
        <v>196</v>
      </c>
      <c r="M35" s="87" t="s">
        <v>196</v>
      </c>
      <c r="N35" s="87" t="s">
        <v>197</v>
      </c>
      <c r="O35" s="87" t="s">
        <v>91</v>
      </c>
      <c r="P35" s="42">
        <f>C29*F35*H35</f>
        <v>4.8999999999999995E-2</v>
      </c>
      <c r="Q35" s="53" t="s">
        <v>195</v>
      </c>
      <c r="R35" s="89" t="s">
        <v>66</v>
      </c>
      <c r="S35" s="89" t="s">
        <v>67</v>
      </c>
      <c r="T35" s="89" t="s">
        <v>68</v>
      </c>
      <c r="U35" s="89" t="s">
        <v>69</v>
      </c>
      <c r="V35" s="41" t="s">
        <v>109</v>
      </c>
      <c r="W35" s="41" t="s">
        <v>109</v>
      </c>
      <c r="X35" s="118">
        <v>40</v>
      </c>
      <c r="Y35" s="107" t="s">
        <v>120</v>
      </c>
      <c r="Z35" s="107" t="s">
        <v>120</v>
      </c>
      <c r="AA35" s="107" t="s">
        <v>120</v>
      </c>
      <c r="AB35" s="107" t="s">
        <v>120</v>
      </c>
      <c r="AC35" s="107" t="s">
        <v>120</v>
      </c>
      <c r="AD35" s="107" t="s">
        <v>120</v>
      </c>
      <c r="AE35" s="107" t="s">
        <v>120</v>
      </c>
      <c r="AF35" s="107" t="s">
        <v>120</v>
      </c>
      <c r="AG35" s="107" t="s">
        <v>120</v>
      </c>
      <c r="AH35" s="107" t="s">
        <v>120</v>
      </c>
      <c r="AI35" s="107" t="s">
        <v>120</v>
      </c>
      <c r="AJ35" s="107" t="s">
        <v>120</v>
      </c>
      <c r="AK35" s="107" t="s">
        <v>120</v>
      </c>
      <c r="AL35" s="107" t="s">
        <v>120</v>
      </c>
      <c r="AM35" s="107" t="s">
        <v>120</v>
      </c>
      <c r="AN35" s="107" t="s">
        <v>120</v>
      </c>
      <c r="AO35" s="107" t="s">
        <v>120</v>
      </c>
      <c r="AP35" s="107" t="s">
        <v>120</v>
      </c>
      <c r="AQ35" s="107" t="s">
        <v>120</v>
      </c>
      <c r="AR35" s="107" t="s">
        <v>120</v>
      </c>
      <c r="AS35" s="107" t="s">
        <v>120</v>
      </c>
      <c r="AT35" s="107" t="s">
        <v>120</v>
      </c>
      <c r="AU35" s="107" t="s">
        <v>120</v>
      </c>
      <c r="AV35" s="107" t="s">
        <v>120</v>
      </c>
      <c r="AW35" s="87">
        <f>SUM('[9]Sumber data F&amp;A'!T35:AE35)+SUM('[9]Sumber data S&amp;M'!T92:AE92)+SUM('[9]Sumber data Manufacturing'!T156:AE156)+SUM('[9]Sumber data Supporting'!T157:AE157)</f>
        <v>0</v>
      </c>
      <c r="AX35" s="43"/>
      <c r="AY35" s="43"/>
      <c r="AZ35" s="43"/>
      <c r="BA35" s="43"/>
      <c r="BB35" s="43"/>
      <c r="BC35" s="43"/>
      <c r="BD35" s="43"/>
      <c r="BE35" s="43"/>
      <c r="BF35" s="43"/>
      <c r="BG35" s="43"/>
      <c r="BH35" s="43"/>
      <c r="BI35" s="43"/>
      <c r="BJ35" s="43"/>
      <c r="BK35" s="44"/>
      <c r="BL35" s="102"/>
      <c r="BM35" s="99"/>
    </row>
    <row r="36" spans="2:65" s="100" customFormat="1" ht="50" customHeight="1" x14ac:dyDescent="0.35">
      <c r="B36" s="228"/>
      <c r="C36" s="220"/>
      <c r="D36" s="224"/>
      <c r="E36" s="228"/>
      <c r="F36" s="234"/>
      <c r="G36" s="53" t="s">
        <v>198</v>
      </c>
      <c r="H36" s="86">
        <v>0.3</v>
      </c>
      <c r="I36" s="87" t="s">
        <v>199</v>
      </c>
      <c r="J36" s="87" t="s">
        <v>60</v>
      </c>
      <c r="K36" s="87" t="s">
        <v>87</v>
      </c>
      <c r="L36" s="87" t="s">
        <v>200</v>
      </c>
      <c r="M36" s="87" t="s">
        <v>201</v>
      </c>
      <c r="N36" s="87" t="s">
        <v>202</v>
      </c>
      <c r="O36" s="87" t="s">
        <v>91</v>
      </c>
      <c r="P36" s="42">
        <f>C29*F35*H36</f>
        <v>2.0999999999999998E-2</v>
      </c>
      <c r="Q36" s="53" t="s">
        <v>198</v>
      </c>
      <c r="R36" s="89" t="s">
        <v>66</v>
      </c>
      <c r="S36" s="89" t="s">
        <v>67</v>
      </c>
      <c r="T36" s="89" t="s">
        <v>68</v>
      </c>
      <c r="U36" s="89" t="s">
        <v>69</v>
      </c>
      <c r="V36" s="41" t="s">
        <v>109</v>
      </c>
      <c r="W36" s="41" t="s">
        <v>109</v>
      </c>
      <c r="X36" s="118">
        <v>6</v>
      </c>
      <c r="Y36" s="108" t="s">
        <v>120</v>
      </c>
      <c r="Z36" s="108" t="s">
        <v>120</v>
      </c>
      <c r="AA36" s="108" t="s">
        <v>120</v>
      </c>
      <c r="AB36" s="108" t="s">
        <v>120</v>
      </c>
      <c r="AC36" s="108" t="s">
        <v>120</v>
      </c>
      <c r="AD36" s="108" t="s">
        <v>120</v>
      </c>
      <c r="AE36" s="108" t="s">
        <v>120</v>
      </c>
      <c r="AF36" s="108" t="s">
        <v>120</v>
      </c>
      <c r="AG36" s="108" t="s">
        <v>120</v>
      </c>
      <c r="AH36" s="108" t="s">
        <v>120</v>
      </c>
      <c r="AI36" s="108" t="s">
        <v>120</v>
      </c>
      <c r="AJ36" s="108" t="s">
        <v>120</v>
      </c>
      <c r="AK36" s="107" t="s">
        <v>120</v>
      </c>
      <c r="AL36" s="107" t="s">
        <v>120</v>
      </c>
      <c r="AM36" s="107" t="s">
        <v>120</v>
      </c>
      <c r="AN36" s="107" t="s">
        <v>120</v>
      </c>
      <c r="AO36" s="107" t="s">
        <v>120</v>
      </c>
      <c r="AP36" s="107" t="s">
        <v>120</v>
      </c>
      <c r="AQ36" s="107" t="s">
        <v>120</v>
      </c>
      <c r="AR36" s="107" t="s">
        <v>120</v>
      </c>
      <c r="AS36" s="107" t="s">
        <v>120</v>
      </c>
      <c r="AT36" s="107" t="s">
        <v>120</v>
      </c>
      <c r="AU36" s="107" t="s">
        <v>120</v>
      </c>
      <c r="AV36" s="107" t="s">
        <v>120</v>
      </c>
      <c r="AW36" s="87" t="str">
        <f>IF('[9]Sumber data Manufacturing'!AF175="not yet","",'[9]Sumber data Manufacturing'!AF175)</f>
        <v/>
      </c>
      <c r="AX36" s="43"/>
      <c r="AY36" s="43"/>
      <c r="AZ36" s="43"/>
      <c r="BA36" s="43"/>
      <c r="BB36" s="43"/>
      <c r="BC36" s="43"/>
      <c r="BD36" s="43"/>
      <c r="BE36" s="43"/>
      <c r="BF36" s="43"/>
      <c r="BG36" s="43"/>
      <c r="BH36" s="43"/>
      <c r="BI36" s="43"/>
      <c r="BJ36" s="43"/>
      <c r="BK36" s="44"/>
      <c r="BL36" s="102"/>
      <c r="BM36" s="99"/>
    </row>
    <row r="37" spans="2:65" s="100" customFormat="1" ht="50" customHeight="1" x14ac:dyDescent="0.35">
      <c r="B37" s="228"/>
      <c r="C37" s="220"/>
      <c r="D37" s="243" t="s">
        <v>203</v>
      </c>
      <c r="E37" s="216" t="s">
        <v>204</v>
      </c>
      <c r="F37" s="232">
        <v>0.2</v>
      </c>
      <c r="G37" s="49" t="s">
        <v>205</v>
      </c>
      <c r="H37" s="47">
        <v>0.7</v>
      </c>
      <c r="I37" s="87" t="s">
        <v>77</v>
      </c>
      <c r="J37" s="87" t="s">
        <v>132</v>
      </c>
      <c r="K37" s="87" t="s">
        <v>113</v>
      </c>
      <c r="L37" s="87" t="s">
        <v>206</v>
      </c>
      <c r="M37" s="95" t="s">
        <v>207</v>
      </c>
      <c r="N37" s="87" t="s">
        <v>208</v>
      </c>
      <c r="O37" s="87" t="s">
        <v>91</v>
      </c>
      <c r="P37" s="42">
        <f>C29*F37*H37</f>
        <v>4.8999999999999995E-2</v>
      </c>
      <c r="Q37" s="49" t="s">
        <v>205</v>
      </c>
      <c r="R37" s="89" t="s">
        <v>137</v>
      </c>
      <c r="S37" s="89" t="s">
        <v>138</v>
      </c>
      <c r="T37" s="89" t="s">
        <v>139</v>
      </c>
      <c r="U37" s="89" t="s">
        <v>140</v>
      </c>
      <c r="V37" s="41" t="s">
        <v>289</v>
      </c>
      <c r="W37" s="41" t="s">
        <v>289</v>
      </c>
      <c r="X37" s="123">
        <v>1</v>
      </c>
      <c r="Y37" s="101"/>
      <c r="Z37" s="101"/>
      <c r="AA37" s="101"/>
      <c r="AB37" s="101"/>
      <c r="AC37" s="101"/>
      <c r="AD37" s="101"/>
      <c r="AE37" s="101"/>
      <c r="AF37" s="101"/>
      <c r="AG37" s="101"/>
      <c r="AH37" s="101"/>
      <c r="AI37" s="101"/>
      <c r="AJ37" s="101"/>
      <c r="AK37" s="101"/>
      <c r="AL37" s="101"/>
      <c r="AM37" s="101"/>
      <c r="AN37" s="101"/>
      <c r="AO37" s="101"/>
      <c r="AP37" s="101"/>
      <c r="AQ37" s="101"/>
      <c r="AR37" s="101"/>
      <c r="AS37" s="101"/>
      <c r="AT37" s="101"/>
      <c r="AU37" s="101"/>
      <c r="AV37" s="101"/>
      <c r="AW37" s="101"/>
      <c r="AX37" s="43"/>
      <c r="AY37" s="43"/>
      <c r="AZ37" s="43"/>
      <c r="BA37" s="43"/>
      <c r="BB37" s="43"/>
      <c r="BC37" s="43"/>
      <c r="BD37" s="43"/>
      <c r="BE37" s="43"/>
      <c r="BF37" s="43"/>
      <c r="BG37" s="43"/>
      <c r="BH37" s="43"/>
      <c r="BI37" s="43"/>
      <c r="BJ37" s="43"/>
      <c r="BK37" s="44"/>
      <c r="BL37" s="102"/>
      <c r="BM37" s="99"/>
    </row>
    <row r="38" spans="2:65" s="100" customFormat="1" ht="50" customHeight="1" x14ac:dyDescent="0.35">
      <c r="B38" s="228"/>
      <c r="C38" s="221"/>
      <c r="D38" s="236"/>
      <c r="E38" s="218"/>
      <c r="F38" s="234"/>
      <c r="G38" s="53" t="s">
        <v>209</v>
      </c>
      <c r="H38" s="86">
        <v>0.3</v>
      </c>
      <c r="I38" s="87" t="s">
        <v>77</v>
      </c>
      <c r="J38" s="87" t="s">
        <v>132</v>
      </c>
      <c r="K38" s="87" t="s">
        <v>61</v>
      </c>
      <c r="L38" s="87" t="s">
        <v>210</v>
      </c>
      <c r="M38" s="95" t="s">
        <v>211</v>
      </c>
      <c r="N38" s="87" t="s">
        <v>212</v>
      </c>
      <c r="O38" s="87" t="s">
        <v>213</v>
      </c>
      <c r="P38" s="42">
        <f>C29*F37*H38</f>
        <v>2.0999999999999998E-2</v>
      </c>
      <c r="Q38" s="53" t="s">
        <v>209</v>
      </c>
      <c r="R38" s="89" t="s">
        <v>137</v>
      </c>
      <c r="S38" s="89" t="s">
        <v>138</v>
      </c>
      <c r="T38" s="89" t="s">
        <v>139</v>
      </c>
      <c r="U38" s="89" t="s">
        <v>140</v>
      </c>
      <c r="V38" s="41" t="s">
        <v>109</v>
      </c>
      <c r="W38" s="41" t="s">
        <v>109</v>
      </c>
      <c r="X38" s="123">
        <v>1</v>
      </c>
      <c r="Y38" s="98">
        <v>1</v>
      </c>
      <c r="Z38" s="98">
        <v>1</v>
      </c>
      <c r="AA38" s="98">
        <v>1</v>
      </c>
      <c r="AB38" s="98">
        <v>1</v>
      </c>
      <c r="AC38" s="98">
        <v>1</v>
      </c>
      <c r="AD38" s="98">
        <v>1</v>
      </c>
      <c r="AE38" s="98">
        <v>1</v>
      </c>
      <c r="AF38" s="98">
        <v>1</v>
      </c>
      <c r="AG38" s="98">
        <v>1</v>
      </c>
      <c r="AH38" s="98">
        <v>1</v>
      </c>
      <c r="AI38" s="98">
        <v>1</v>
      </c>
      <c r="AJ38" s="98">
        <v>1</v>
      </c>
      <c r="AK38" s="109" t="e">
        <f>(SUM('[9]Sumber data F&amp;A'!T18:T19)+SUM('[9]Sumber data S&amp;M'!T70:T71)+SUM('[9]Sumber data Manufacturing'!T90:T91)+SUM('[9]Sumber data Supporting'!T129:T130))/(SUM('[9]Sumber data F&amp;A'!T20:T21)+SUM('[9]Sumber data S&amp;M'!T72:T73)+SUM('[9]Sumber data Manufacturing'!T92:T93)+SUM('[9]Sumber data Supporting'!T131:T132))</f>
        <v>#DIV/0!</v>
      </c>
      <c r="AL38" s="109" t="e">
        <f>(SUM('[9]Sumber data F&amp;A'!U18:U19)+SUM('[9]Sumber data S&amp;M'!U70:U71)+SUM('[9]Sumber data Manufacturing'!U90:U91)+SUM('[9]Sumber data Supporting'!U129:U130))/(SUM('[9]Sumber data F&amp;A'!U20:U21)+SUM('[9]Sumber data S&amp;M'!U72:U73)+SUM('[9]Sumber data Manufacturing'!U92:U93)+SUM('[9]Sumber data Supporting'!U131:U132))</f>
        <v>#DIV/0!</v>
      </c>
      <c r="AM38" s="109" t="e">
        <f>(SUM('[9]Sumber data F&amp;A'!V18:V19)+SUM('[9]Sumber data S&amp;M'!V70:V71)+SUM('[9]Sumber data Manufacturing'!V90:V91)+SUM('[9]Sumber data Supporting'!V129:V130))/(SUM('[9]Sumber data F&amp;A'!V20:V21)+SUM('[9]Sumber data S&amp;M'!V72:V73)+SUM('[9]Sumber data Manufacturing'!V92:V93)+SUM('[9]Sumber data Supporting'!V131:V132))</f>
        <v>#DIV/0!</v>
      </c>
      <c r="AN38" s="109" t="e">
        <f>(SUM('[9]Sumber data F&amp;A'!W18:W19)+SUM('[9]Sumber data S&amp;M'!W70:W71)+SUM('[9]Sumber data Manufacturing'!W90:W91)+SUM('[9]Sumber data Supporting'!W129:W130))/(SUM('[9]Sumber data F&amp;A'!W20:W21)+SUM('[9]Sumber data S&amp;M'!W72:W73)+SUM('[9]Sumber data Manufacturing'!W92:W93)+SUM('[9]Sumber data Supporting'!W131:W132))</f>
        <v>#DIV/0!</v>
      </c>
      <c r="AO38" s="109" t="e">
        <f>(SUM('[9]Sumber data F&amp;A'!X18:X19)+SUM('[9]Sumber data S&amp;M'!X70:X71)+SUM('[9]Sumber data Manufacturing'!X90:X91)+SUM('[9]Sumber data Supporting'!X129:X130))/(SUM('[9]Sumber data F&amp;A'!X20:X21)+SUM('[9]Sumber data S&amp;M'!X72:X73)+SUM('[9]Sumber data Manufacturing'!X92:X93)+SUM('[9]Sumber data Supporting'!X131:X132))</f>
        <v>#DIV/0!</v>
      </c>
      <c r="AP38" s="109" t="e">
        <f>(SUM('[9]Sumber data F&amp;A'!Y18:Y19)+SUM('[9]Sumber data S&amp;M'!Y70:Y71)+SUM('[9]Sumber data Manufacturing'!Y90:Y91)+SUM('[9]Sumber data Supporting'!Y129:Y130))/(SUM('[9]Sumber data F&amp;A'!Y20:Y21)+SUM('[9]Sumber data S&amp;M'!Y72:Y73)+SUM('[9]Sumber data Manufacturing'!Y92:Y93)+SUM('[9]Sumber data Supporting'!Y131:Y132))</f>
        <v>#DIV/0!</v>
      </c>
      <c r="AQ38" s="109" t="e">
        <f>(SUM('[9]Sumber data F&amp;A'!Z18:Z19)+SUM('[9]Sumber data S&amp;M'!Z70:Z71)+SUM('[9]Sumber data Manufacturing'!Z90:Z91)+SUM('[9]Sumber data Supporting'!Z129:Z130))/(SUM('[9]Sumber data F&amp;A'!Z20:Z21)+SUM('[9]Sumber data S&amp;M'!Z72:Z73)+SUM('[9]Sumber data Manufacturing'!Z92:Z93)+SUM('[9]Sumber data Supporting'!Z131:Z132))</f>
        <v>#DIV/0!</v>
      </c>
      <c r="AR38" s="109" t="e">
        <f>(SUM('[9]Sumber data F&amp;A'!AA18:AA19)+SUM('[9]Sumber data S&amp;M'!AA70:AA71)+SUM('[9]Sumber data Manufacturing'!AA90:AA91)+SUM('[9]Sumber data Supporting'!AA129:AA130))/(SUM('[9]Sumber data F&amp;A'!AA20:AA21)+SUM('[9]Sumber data S&amp;M'!AA72:AA73)+SUM('[9]Sumber data Manufacturing'!AA92:AA93)+SUM('[9]Sumber data Supporting'!AA131:AA132))</f>
        <v>#DIV/0!</v>
      </c>
      <c r="AS38" s="109" t="e">
        <f>(SUM('[9]Sumber data F&amp;A'!AB18:AB19)+SUM('[9]Sumber data S&amp;M'!AB70:AB71)+SUM('[9]Sumber data Manufacturing'!AB90:AB91)+SUM('[9]Sumber data Supporting'!AB129:AB130))/(SUM('[9]Sumber data F&amp;A'!AB20:AB21)+SUM('[9]Sumber data S&amp;M'!AB72:AB73)+SUM('[9]Sumber data Manufacturing'!AB92:AB93)+SUM('[9]Sumber data Supporting'!AB131:AB132))</f>
        <v>#DIV/0!</v>
      </c>
      <c r="AT38" s="109" t="e">
        <f>(SUM('[9]Sumber data F&amp;A'!AC18:AC19)+SUM('[9]Sumber data S&amp;M'!AC70:AC71)+SUM('[9]Sumber data Manufacturing'!AC90:AC91)+SUM('[9]Sumber data Supporting'!AC129:AC130))/(SUM('[9]Sumber data F&amp;A'!AC20:AC21)+SUM('[9]Sumber data S&amp;M'!AC72:AC73)+SUM('[9]Sumber data Manufacturing'!AC92:AC93)+SUM('[9]Sumber data Supporting'!AC131:AC132))</f>
        <v>#DIV/0!</v>
      </c>
      <c r="AU38" s="109" t="e">
        <f>(SUM('[9]Sumber data F&amp;A'!AD18:AD19)+SUM('[9]Sumber data S&amp;M'!AD70:AD71)+SUM('[9]Sumber data Manufacturing'!AD90:AD91)+SUM('[9]Sumber data Supporting'!AD129:AD130))/(SUM('[9]Sumber data F&amp;A'!AD20:AD21)+SUM('[9]Sumber data S&amp;M'!AD72:AD73)+SUM('[9]Sumber data Manufacturing'!AD92:AD93)+SUM('[9]Sumber data Supporting'!AD131:AD132))</f>
        <v>#DIV/0!</v>
      </c>
      <c r="AV38" s="109" t="e">
        <f>(SUM('[9]Sumber data F&amp;A'!AE18:AE19)+SUM('[9]Sumber data S&amp;M'!AE70:AE71)+SUM('[9]Sumber data Manufacturing'!AE90:AE91)+SUM('[9]Sumber data Supporting'!AE129:AE130))/(SUM('[9]Sumber data F&amp;A'!AE20:AE21)+SUM('[9]Sumber data S&amp;M'!AE72:AE73)+SUM('[9]Sumber data Manufacturing'!AE92:AE93)+SUM('[9]Sumber data Supporting'!AE131:AE132))</f>
        <v>#DIV/0!</v>
      </c>
      <c r="AW38" s="109" t="e">
        <f>(SUM('[9]Sumber data F&amp;A'!AF18:AF19)+SUM('[9]Sumber data S&amp;M'!AF70:AF71)+SUM('[9]Sumber data Manufacturing'!AF90:AF91)+SUM('[9]Sumber data Supporting'!AF129:AF130))/(SUM('[9]Sumber data F&amp;A'!AF20:AF21)+SUM('[9]Sumber data S&amp;M'!AF72:AF73)+SUM('[9]Sumber data Manufacturing'!AF92:AF93)+SUM('[9]Sumber data Supporting'!AF131:AF132))</f>
        <v>#DIV/0!</v>
      </c>
      <c r="AX38" s="43"/>
      <c r="AY38" s="43"/>
      <c r="AZ38" s="43"/>
      <c r="BA38" s="43"/>
      <c r="BB38" s="43"/>
      <c r="BC38" s="43"/>
      <c r="BD38" s="43"/>
      <c r="BE38" s="43"/>
      <c r="BF38" s="43"/>
      <c r="BG38" s="43"/>
      <c r="BH38" s="43"/>
      <c r="BI38" s="43"/>
      <c r="BJ38" s="43"/>
      <c r="BK38" s="44"/>
      <c r="BL38" s="102"/>
      <c r="BM38" s="99"/>
    </row>
    <row r="39" spans="2:65" s="100" customFormat="1" ht="50" customHeight="1" x14ac:dyDescent="0.35">
      <c r="B39" s="228" t="s">
        <v>214</v>
      </c>
      <c r="C39" s="219">
        <v>0.2</v>
      </c>
      <c r="D39" s="224" t="s">
        <v>215</v>
      </c>
      <c r="E39" s="248" t="s">
        <v>216</v>
      </c>
      <c r="F39" s="232">
        <v>0.3</v>
      </c>
      <c r="G39" s="53" t="s">
        <v>291</v>
      </c>
      <c r="H39" s="86">
        <v>0.25</v>
      </c>
      <c r="I39" s="87" t="s">
        <v>77</v>
      </c>
      <c r="J39" s="87" t="s">
        <v>132</v>
      </c>
      <c r="K39" s="87" t="s">
        <v>61</v>
      </c>
      <c r="L39" s="87" t="s">
        <v>292</v>
      </c>
      <c r="M39" s="87" t="s">
        <v>293</v>
      </c>
      <c r="N39" s="87" t="s">
        <v>218</v>
      </c>
      <c r="O39" s="87" t="s">
        <v>219</v>
      </c>
      <c r="P39" s="42">
        <f>C39*F39*H39</f>
        <v>1.4999999999999999E-2</v>
      </c>
      <c r="Q39" s="53" t="s">
        <v>217</v>
      </c>
      <c r="R39" s="89" t="s">
        <v>137</v>
      </c>
      <c r="S39" s="89" t="s">
        <v>138</v>
      </c>
      <c r="T39" s="89" t="s">
        <v>139</v>
      </c>
      <c r="U39" s="89" t="s">
        <v>140</v>
      </c>
      <c r="V39" s="41" t="s">
        <v>109</v>
      </c>
      <c r="W39" s="41" t="s">
        <v>109</v>
      </c>
      <c r="X39" s="123">
        <v>1</v>
      </c>
      <c r="Y39" s="87" t="str">
        <f>IF('[9]Sumber data Supporting'!D88="","",'[9]Sumber data Supporting'!D88)</f>
        <v/>
      </c>
      <c r="Z39" s="87" t="str">
        <f>IF('[9]Sumber data Supporting'!E88="","",'[9]Sumber data Supporting'!E88)</f>
        <v/>
      </c>
      <c r="AA39" s="87" t="str">
        <f>IF('[9]Sumber data Supporting'!F88="","",'[9]Sumber data Supporting'!F88)</f>
        <v/>
      </c>
      <c r="AB39" s="87" t="str">
        <f>IF('[9]Sumber data Supporting'!G88="","",'[9]Sumber data Supporting'!G88)</f>
        <v/>
      </c>
      <c r="AC39" s="87" t="str">
        <f>IF('[9]Sumber data Supporting'!H88="","",'[9]Sumber data Supporting'!H88)</f>
        <v/>
      </c>
      <c r="AD39" s="87" t="str">
        <f>IF('[9]Sumber data Supporting'!I88="","",'[9]Sumber data Supporting'!I88)</f>
        <v/>
      </c>
      <c r="AE39" s="87" t="str">
        <f>IF('[9]Sumber data Supporting'!J88="","",'[9]Sumber data Supporting'!J88)</f>
        <v/>
      </c>
      <c r="AF39" s="87" t="str">
        <f>IF('[9]Sumber data Supporting'!K88="","",'[9]Sumber data Supporting'!K88)</f>
        <v/>
      </c>
      <c r="AG39" s="87" t="str">
        <f>IF('[9]Sumber data Supporting'!L88="","",'[9]Sumber data Supporting'!L88)</f>
        <v/>
      </c>
      <c r="AH39" s="87" t="str">
        <f>IF('[9]Sumber data Supporting'!M88="","",'[9]Sumber data Supporting'!M88)</f>
        <v/>
      </c>
      <c r="AI39" s="87" t="str">
        <f>IF('[9]Sumber data Supporting'!N88="","",'[9]Sumber data Supporting'!N88)</f>
        <v/>
      </c>
      <c r="AJ39" s="87" t="str">
        <f>IF('[9]Sumber data Supporting'!O88="","",'[9]Sumber data Supporting'!O88)</f>
        <v/>
      </c>
      <c r="AK39" s="98" t="str">
        <f>IF('[9]Sumber data Supporting'!T88="not yet","",'[9]Sumber data Supporting'!T88)</f>
        <v/>
      </c>
      <c r="AL39" s="98" t="str">
        <f>IF('[9]Sumber data Supporting'!U88="not yet","",'[9]Sumber data Supporting'!U88)</f>
        <v/>
      </c>
      <c r="AM39" s="98" t="str">
        <f>IF('[9]Sumber data Supporting'!V88="not yet","",'[9]Sumber data Supporting'!V88)</f>
        <v/>
      </c>
      <c r="AN39" s="98" t="str">
        <f>IF('[9]Sumber data Supporting'!W88="not yet","",'[9]Sumber data Supporting'!W88)</f>
        <v/>
      </c>
      <c r="AO39" s="98" t="str">
        <f>IF('[9]Sumber data Supporting'!X88="not yet","",'[9]Sumber data Supporting'!X88)</f>
        <v/>
      </c>
      <c r="AP39" s="98" t="str">
        <f>IF('[9]Sumber data Supporting'!Y88="not yet","",'[9]Sumber data Supporting'!Y88)</f>
        <v/>
      </c>
      <c r="AQ39" s="98" t="str">
        <f>IF('[9]Sumber data Supporting'!Z88="not yet","",'[9]Sumber data Supporting'!Z88)</f>
        <v/>
      </c>
      <c r="AR39" s="98" t="str">
        <f>IF('[9]Sumber data Supporting'!AA88="not yet","",'[9]Sumber data Supporting'!AA88)</f>
        <v/>
      </c>
      <c r="AS39" s="98" t="str">
        <f>IF('[9]Sumber data Supporting'!AB88="not yet","",'[9]Sumber data Supporting'!AB88)</f>
        <v/>
      </c>
      <c r="AT39" s="98" t="str">
        <f>IF('[9]Sumber data Supporting'!AC88="not yet","",'[9]Sumber data Supporting'!AC88)</f>
        <v/>
      </c>
      <c r="AU39" s="98" t="str">
        <f>IF('[9]Sumber data Supporting'!AD88="not yet","",'[9]Sumber data Supporting'!AD88)</f>
        <v/>
      </c>
      <c r="AV39" s="98" t="str">
        <f>IF('[9]Sumber data Supporting'!AE88="not yet","",'[9]Sumber data Supporting'!AE88)</f>
        <v/>
      </c>
      <c r="AW39" s="98" t="str">
        <f>IF('[9]Sumber data Supporting'!AF88="not yet","",'[9]Sumber data Supporting'!AF88)</f>
        <v/>
      </c>
      <c r="AX39" s="52"/>
      <c r="AY39" s="52"/>
      <c r="AZ39" s="52"/>
      <c r="BA39" s="52"/>
      <c r="BB39" s="52"/>
      <c r="BC39" s="52"/>
      <c r="BD39" s="52"/>
      <c r="BE39" s="52"/>
      <c r="BF39" s="52"/>
      <c r="BG39" s="52"/>
      <c r="BH39" s="52"/>
      <c r="BI39" s="52"/>
      <c r="BJ39" s="52"/>
      <c r="BK39" s="44"/>
      <c r="BL39" s="102"/>
      <c r="BM39" s="99"/>
    </row>
    <row r="40" spans="2:65" s="100" customFormat="1" ht="50" customHeight="1" x14ac:dyDescent="0.35">
      <c r="B40" s="228"/>
      <c r="C40" s="220"/>
      <c r="D40" s="224"/>
      <c r="E40" s="248"/>
      <c r="F40" s="233"/>
      <c r="G40" s="53" t="s">
        <v>220</v>
      </c>
      <c r="H40" s="86">
        <v>0.25</v>
      </c>
      <c r="I40" s="87" t="s">
        <v>77</v>
      </c>
      <c r="J40" s="87" t="s">
        <v>86</v>
      </c>
      <c r="K40" s="87" t="s">
        <v>61</v>
      </c>
      <c r="L40" s="87" t="s">
        <v>221</v>
      </c>
      <c r="M40" s="87" t="s">
        <v>221</v>
      </c>
      <c r="N40" s="87" t="s">
        <v>218</v>
      </c>
      <c r="O40" s="87" t="s">
        <v>219</v>
      </c>
      <c r="P40" s="42">
        <f>C39*F39*H40</f>
        <v>1.4999999999999999E-2</v>
      </c>
      <c r="Q40" s="53" t="s">
        <v>220</v>
      </c>
      <c r="R40" s="89" t="s">
        <v>92</v>
      </c>
      <c r="S40" s="89" t="s">
        <v>93</v>
      </c>
      <c r="T40" s="89" t="s">
        <v>94</v>
      </c>
      <c r="U40" s="89" t="s">
        <v>95</v>
      </c>
      <c r="V40" s="41" t="s">
        <v>109</v>
      </c>
      <c r="W40" s="41" t="s">
        <v>109</v>
      </c>
      <c r="X40" s="118" t="s">
        <v>290</v>
      </c>
      <c r="Y40" s="87">
        <f>'[9]Sumber data Supporting'!D94</f>
        <v>2E-3</v>
      </c>
      <c r="Z40" s="87">
        <f>'[9]Sumber data Supporting'!E94</f>
        <v>2E-3</v>
      </c>
      <c r="AA40" s="87">
        <f>'[9]Sumber data Supporting'!F94</f>
        <v>2E-3</v>
      </c>
      <c r="AB40" s="87">
        <f>'[9]Sumber data Supporting'!G94</f>
        <v>2E-3</v>
      </c>
      <c r="AC40" s="87">
        <f>'[9]Sumber data Supporting'!H94</f>
        <v>2E-3</v>
      </c>
      <c r="AD40" s="87">
        <f>'[9]Sumber data Supporting'!I94</f>
        <v>2E-3</v>
      </c>
      <c r="AE40" s="87">
        <f>'[9]Sumber data Supporting'!J94</f>
        <v>2E-3</v>
      </c>
      <c r="AF40" s="87">
        <f>'[9]Sumber data Supporting'!K94</f>
        <v>2E-3</v>
      </c>
      <c r="AG40" s="87">
        <f>'[9]Sumber data Supporting'!L94</f>
        <v>2E-3</v>
      </c>
      <c r="AH40" s="87">
        <f>'[9]Sumber data Supporting'!M94</f>
        <v>2E-3</v>
      </c>
      <c r="AI40" s="87">
        <f>'[9]Sumber data Supporting'!N94</f>
        <v>2E-3</v>
      </c>
      <c r="AJ40" s="87">
        <f>'[9]Sumber data Supporting'!O94</f>
        <v>2E-3</v>
      </c>
      <c r="AK40" s="87" t="str">
        <f>IF('[9]Sumber data Supporting'!T94="not yet","",'[9]Sumber data Supporting'!T94)</f>
        <v/>
      </c>
      <c r="AL40" s="87" t="str">
        <f>IF('[9]Sumber data Supporting'!U94="not yet","",'[9]Sumber data Supporting'!U94)</f>
        <v/>
      </c>
      <c r="AM40" s="87" t="str">
        <f>IF('[9]Sumber data Supporting'!V94="not yet","",'[9]Sumber data Supporting'!V94)</f>
        <v/>
      </c>
      <c r="AN40" s="87" t="str">
        <f>IF('[9]Sumber data Supporting'!W94="not yet","",'[9]Sumber data Supporting'!W94)</f>
        <v/>
      </c>
      <c r="AO40" s="87" t="str">
        <f>IF('[9]Sumber data Supporting'!X94="not yet","",'[9]Sumber data Supporting'!X94)</f>
        <v/>
      </c>
      <c r="AP40" s="87" t="str">
        <f>IF('[9]Sumber data Supporting'!Y94="not yet","",'[9]Sumber data Supporting'!Y94)</f>
        <v/>
      </c>
      <c r="AQ40" s="87" t="str">
        <f>IF('[9]Sumber data Supporting'!Z94="not yet","",'[9]Sumber data Supporting'!Z94)</f>
        <v/>
      </c>
      <c r="AR40" s="87" t="str">
        <f>IF('[9]Sumber data Supporting'!AA94="not yet","",'[9]Sumber data Supporting'!AA94)</f>
        <v/>
      </c>
      <c r="AS40" s="87" t="str">
        <f>IF('[9]Sumber data Supporting'!AB94="not yet","",'[9]Sumber data Supporting'!AB94)</f>
        <v/>
      </c>
      <c r="AT40" s="87" t="str">
        <f>IF('[9]Sumber data Supporting'!AC94="not yet","",'[9]Sumber data Supporting'!AC94)</f>
        <v/>
      </c>
      <c r="AU40" s="87" t="str">
        <f>IF('[9]Sumber data Supporting'!AD94="not yet","",'[9]Sumber data Supporting'!AD94)</f>
        <v/>
      </c>
      <c r="AV40" s="87" t="str">
        <f>IF('[9]Sumber data Supporting'!AE94="not yet","",'[9]Sumber data Supporting'!AE94)</f>
        <v/>
      </c>
      <c r="AW40" s="87" t="str">
        <f>IF('[9]Sumber data Supporting'!AF94="not yet","",'[9]Sumber data Supporting'!AF94)</f>
        <v/>
      </c>
      <c r="AX40" s="52"/>
      <c r="AY40" s="52"/>
      <c r="AZ40" s="52"/>
      <c r="BA40" s="52"/>
      <c r="BB40" s="52"/>
      <c r="BC40" s="52"/>
      <c r="BD40" s="52"/>
      <c r="BE40" s="52"/>
      <c r="BF40" s="52"/>
      <c r="BG40" s="52"/>
      <c r="BH40" s="52"/>
      <c r="BI40" s="52"/>
      <c r="BJ40" s="52"/>
      <c r="BK40" s="44"/>
      <c r="BL40" s="102"/>
      <c r="BM40" s="99"/>
    </row>
    <row r="41" spans="2:65" s="100" customFormat="1" ht="50" customHeight="1" x14ac:dyDescent="0.35">
      <c r="B41" s="228"/>
      <c r="C41" s="220"/>
      <c r="D41" s="224"/>
      <c r="E41" s="248"/>
      <c r="F41" s="233"/>
      <c r="G41" s="53" t="s">
        <v>222</v>
      </c>
      <c r="H41" s="86">
        <v>0.25</v>
      </c>
      <c r="I41" s="87" t="s">
        <v>223</v>
      </c>
      <c r="J41" s="87" t="s">
        <v>86</v>
      </c>
      <c r="K41" s="87" t="s">
        <v>61</v>
      </c>
      <c r="L41" s="87" t="s">
        <v>224</v>
      </c>
      <c r="M41" s="87" t="s">
        <v>224</v>
      </c>
      <c r="N41" s="87" t="s">
        <v>225</v>
      </c>
      <c r="O41" s="87" t="s">
        <v>219</v>
      </c>
      <c r="P41" s="42">
        <f>C39*F39*H41</f>
        <v>1.4999999999999999E-2</v>
      </c>
      <c r="Q41" s="53" t="s">
        <v>222</v>
      </c>
      <c r="R41" s="89" t="s">
        <v>92</v>
      </c>
      <c r="S41" s="89" t="s">
        <v>93</v>
      </c>
      <c r="T41" s="89" t="s">
        <v>94</v>
      </c>
      <c r="U41" s="89" t="s">
        <v>95</v>
      </c>
      <c r="V41" s="41" t="s">
        <v>226</v>
      </c>
      <c r="W41" s="41" t="s">
        <v>227</v>
      </c>
      <c r="X41" s="118">
        <v>16128</v>
      </c>
      <c r="Y41" s="101"/>
      <c r="Z41" s="101"/>
      <c r="AA41" s="101"/>
      <c r="AB41" s="101"/>
      <c r="AC41" s="101"/>
      <c r="AD41" s="101"/>
      <c r="AE41" s="101"/>
      <c r="AF41" s="101"/>
      <c r="AG41" s="101"/>
      <c r="AH41" s="101"/>
      <c r="AI41" s="101"/>
      <c r="AJ41" s="101"/>
      <c r="AK41" s="101"/>
      <c r="AL41" s="101"/>
      <c r="AM41" s="101"/>
      <c r="AN41" s="101"/>
      <c r="AO41" s="101"/>
      <c r="AP41" s="101"/>
      <c r="AQ41" s="101"/>
      <c r="AR41" s="101"/>
      <c r="AS41" s="101"/>
      <c r="AT41" s="101"/>
      <c r="AU41" s="101"/>
      <c r="AV41" s="101"/>
      <c r="AW41" s="101"/>
      <c r="AX41" s="52"/>
      <c r="AY41" s="52"/>
      <c r="AZ41" s="52"/>
      <c r="BA41" s="52"/>
      <c r="BB41" s="52"/>
      <c r="BC41" s="52"/>
      <c r="BD41" s="52"/>
      <c r="BE41" s="52"/>
      <c r="BF41" s="52"/>
      <c r="BG41" s="52"/>
      <c r="BH41" s="52"/>
      <c r="BI41" s="52"/>
      <c r="BJ41" s="52"/>
      <c r="BK41" s="44"/>
      <c r="BL41" s="102"/>
      <c r="BM41" s="99"/>
    </row>
    <row r="42" spans="2:65" s="100" customFormat="1" ht="50" customHeight="1" x14ac:dyDescent="0.35">
      <c r="B42" s="228"/>
      <c r="C42" s="220"/>
      <c r="D42" s="224"/>
      <c r="E42" s="248"/>
      <c r="F42" s="234"/>
      <c r="G42" s="53" t="s">
        <v>228</v>
      </c>
      <c r="H42" s="86">
        <v>0.25</v>
      </c>
      <c r="I42" s="87" t="s">
        <v>77</v>
      </c>
      <c r="J42" s="87" t="s">
        <v>132</v>
      </c>
      <c r="K42" s="87" t="s">
        <v>61</v>
      </c>
      <c r="L42" s="87" t="s">
        <v>229</v>
      </c>
      <c r="M42" s="95" t="s">
        <v>230</v>
      </c>
      <c r="N42" s="87" t="s">
        <v>231</v>
      </c>
      <c r="O42" s="87" t="s">
        <v>91</v>
      </c>
      <c r="P42" s="42">
        <f>C39*F39*H42</f>
        <v>1.4999999999999999E-2</v>
      </c>
      <c r="Q42" s="53" t="s">
        <v>228</v>
      </c>
      <c r="R42" s="89" t="s">
        <v>137</v>
      </c>
      <c r="S42" s="89" t="s">
        <v>138</v>
      </c>
      <c r="T42" s="89" t="s">
        <v>139</v>
      </c>
      <c r="U42" s="89" t="s">
        <v>140</v>
      </c>
      <c r="V42" s="41" t="s">
        <v>109</v>
      </c>
      <c r="W42" s="41" t="s">
        <v>109</v>
      </c>
      <c r="X42" s="123">
        <v>1</v>
      </c>
      <c r="Y42" s="98"/>
      <c r="Z42" s="98"/>
      <c r="AA42" s="98"/>
      <c r="AB42" s="98"/>
      <c r="AC42" s="98"/>
      <c r="AD42" s="98"/>
      <c r="AE42" s="98"/>
      <c r="AF42" s="98"/>
      <c r="AG42" s="98"/>
      <c r="AH42" s="98"/>
      <c r="AI42" s="98"/>
      <c r="AJ42" s="98">
        <v>1</v>
      </c>
      <c r="AK42" s="101"/>
      <c r="AL42" s="101"/>
      <c r="AM42" s="101"/>
      <c r="AN42" s="101"/>
      <c r="AO42" s="101"/>
      <c r="AP42" s="101"/>
      <c r="AQ42" s="101"/>
      <c r="AR42" s="101"/>
      <c r="AS42" s="101"/>
      <c r="AT42" s="101"/>
      <c r="AU42" s="101"/>
      <c r="AV42" s="101"/>
      <c r="AW42" s="101"/>
      <c r="AX42" s="52"/>
      <c r="AY42" s="52"/>
      <c r="AZ42" s="52"/>
      <c r="BA42" s="52"/>
      <c r="BB42" s="52"/>
      <c r="BC42" s="52"/>
      <c r="BD42" s="52"/>
      <c r="BE42" s="52"/>
      <c r="BF42" s="52"/>
      <c r="BG42" s="52"/>
      <c r="BH42" s="52"/>
      <c r="BI42" s="52"/>
      <c r="BJ42" s="52"/>
      <c r="BK42" s="44"/>
      <c r="BL42" s="102"/>
      <c r="BM42" s="99"/>
    </row>
    <row r="43" spans="2:65" s="100" customFormat="1" ht="50" customHeight="1" x14ac:dyDescent="0.35">
      <c r="B43" s="228"/>
      <c r="C43" s="220"/>
      <c r="D43" s="224" t="s">
        <v>232</v>
      </c>
      <c r="E43" s="244" t="s">
        <v>233</v>
      </c>
      <c r="F43" s="232">
        <v>0.3</v>
      </c>
      <c r="G43" s="53" t="s">
        <v>234</v>
      </c>
      <c r="H43" s="86">
        <v>0.5</v>
      </c>
      <c r="I43" s="87" t="s">
        <v>223</v>
      </c>
      <c r="J43" s="87" t="s">
        <v>60</v>
      </c>
      <c r="K43" s="87" t="s">
        <v>61</v>
      </c>
      <c r="L43" s="87" t="s">
        <v>235</v>
      </c>
      <c r="M43" s="110" t="s">
        <v>236</v>
      </c>
      <c r="N43" s="87" t="s">
        <v>237</v>
      </c>
      <c r="O43" s="87" t="s">
        <v>219</v>
      </c>
      <c r="P43" s="42">
        <f>C39*F43*H43</f>
        <v>0.03</v>
      </c>
      <c r="Q43" s="53" t="s">
        <v>234</v>
      </c>
      <c r="R43" s="89" t="s">
        <v>66</v>
      </c>
      <c r="S43" s="89" t="s">
        <v>67</v>
      </c>
      <c r="T43" s="89" t="s">
        <v>68</v>
      </c>
      <c r="U43" s="89" t="s">
        <v>69</v>
      </c>
      <c r="V43" s="41" t="s">
        <v>109</v>
      </c>
      <c r="W43" s="41" t="s">
        <v>109</v>
      </c>
      <c r="X43" s="118">
        <v>8</v>
      </c>
      <c r="Y43" s="101"/>
      <c r="Z43" s="101"/>
      <c r="AA43" s="101"/>
      <c r="AB43" s="101"/>
      <c r="AC43" s="101"/>
      <c r="AD43" s="101"/>
      <c r="AE43" s="101"/>
      <c r="AF43" s="101"/>
      <c r="AG43" s="101"/>
      <c r="AH43" s="101"/>
      <c r="AI43" s="101"/>
      <c r="AJ43" s="87">
        <v>8</v>
      </c>
      <c r="AK43" s="101"/>
      <c r="AL43" s="101"/>
      <c r="AM43" s="101"/>
      <c r="AN43" s="101"/>
      <c r="AO43" s="101"/>
      <c r="AP43" s="101"/>
      <c r="AQ43" s="101"/>
      <c r="AR43" s="101"/>
      <c r="AS43" s="101"/>
      <c r="AT43" s="101"/>
      <c r="AU43" s="101"/>
      <c r="AV43" s="101"/>
      <c r="AW43" s="101"/>
      <c r="AX43" s="52"/>
      <c r="AY43" s="52"/>
      <c r="AZ43" s="52"/>
      <c r="BA43" s="52"/>
      <c r="BB43" s="52"/>
      <c r="BC43" s="52"/>
      <c r="BD43" s="52"/>
      <c r="BE43" s="52"/>
      <c r="BF43" s="52"/>
      <c r="BG43" s="52"/>
      <c r="BH43" s="52"/>
      <c r="BI43" s="52"/>
      <c r="BJ43" s="52"/>
      <c r="BK43" s="44"/>
      <c r="BL43" s="102"/>
      <c r="BM43" s="99"/>
    </row>
    <row r="44" spans="2:65" s="100" customFormat="1" ht="50" customHeight="1" x14ac:dyDescent="0.35">
      <c r="B44" s="228"/>
      <c r="C44" s="220"/>
      <c r="D44" s="224"/>
      <c r="E44" s="244"/>
      <c r="F44" s="234"/>
      <c r="G44" s="53" t="s">
        <v>238</v>
      </c>
      <c r="H44" s="86">
        <v>0.5</v>
      </c>
      <c r="I44" s="87" t="s">
        <v>77</v>
      </c>
      <c r="J44" s="87" t="s">
        <v>132</v>
      </c>
      <c r="K44" s="87" t="s">
        <v>61</v>
      </c>
      <c r="L44" s="87" t="s">
        <v>239</v>
      </c>
      <c r="M44" s="95" t="s">
        <v>240</v>
      </c>
      <c r="N44" s="87" t="s">
        <v>241</v>
      </c>
      <c r="O44" s="87" t="s">
        <v>219</v>
      </c>
      <c r="P44" s="42">
        <f>C39*F43*H44</f>
        <v>0.03</v>
      </c>
      <c r="Q44" s="53" t="s">
        <v>238</v>
      </c>
      <c r="R44" s="89" t="s">
        <v>137</v>
      </c>
      <c r="S44" s="89" t="s">
        <v>138</v>
      </c>
      <c r="T44" s="89" t="s">
        <v>139</v>
      </c>
      <c r="U44" s="89" t="s">
        <v>140</v>
      </c>
      <c r="V44" s="41" t="s">
        <v>242</v>
      </c>
      <c r="W44" s="41" t="s">
        <v>243</v>
      </c>
      <c r="X44" s="123">
        <v>1</v>
      </c>
      <c r="Y44" s="101"/>
      <c r="Z44" s="101"/>
      <c r="AA44" s="101"/>
      <c r="AB44" s="101"/>
      <c r="AC44" s="101"/>
      <c r="AD44" s="101"/>
      <c r="AE44" s="101"/>
      <c r="AF44" s="101"/>
      <c r="AG44" s="101"/>
      <c r="AH44" s="101"/>
      <c r="AI44" s="101"/>
      <c r="AJ44" s="98">
        <v>0.9</v>
      </c>
      <c r="AK44" s="101"/>
      <c r="AL44" s="101"/>
      <c r="AM44" s="101"/>
      <c r="AN44" s="101"/>
      <c r="AO44" s="101"/>
      <c r="AP44" s="101"/>
      <c r="AQ44" s="101"/>
      <c r="AR44" s="101"/>
      <c r="AS44" s="101"/>
      <c r="AT44" s="101"/>
      <c r="AU44" s="101"/>
      <c r="AV44" s="101"/>
      <c r="AW44" s="101"/>
      <c r="AX44" s="52"/>
      <c r="AY44" s="52"/>
      <c r="AZ44" s="52"/>
      <c r="BA44" s="52"/>
      <c r="BB44" s="52"/>
      <c r="BC44" s="52"/>
      <c r="BD44" s="52"/>
      <c r="BE44" s="52"/>
      <c r="BF44" s="52"/>
      <c r="BG44" s="52"/>
      <c r="BH44" s="52"/>
      <c r="BI44" s="52"/>
      <c r="BJ44" s="52"/>
      <c r="BK44" s="44"/>
      <c r="BL44" s="102"/>
      <c r="BM44" s="99"/>
    </row>
    <row r="45" spans="2:65" s="100" customFormat="1" ht="50" customHeight="1" x14ac:dyDescent="0.35">
      <c r="B45" s="228"/>
      <c r="C45" s="220"/>
      <c r="D45" s="224" t="s">
        <v>244</v>
      </c>
      <c r="E45" s="228" t="s">
        <v>245</v>
      </c>
      <c r="F45" s="232">
        <v>0.2</v>
      </c>
      <c r="G45" s="53" t="s">
        <v>246</v>
      </c>
      <c r="H45" s="86">
        <v>0.5</v>
      </c>
      <c r="I45" s="87" t="s">
        <v>77</v>
      </c>
      <c r="J45" s="87" t="s">
        <v>132</v>
      </c>
      <c r="K45" s="87" t="s">
        <v>247</v>
      </c>
      <c r="L45" s="87" t="s">
        <v>248</v>
      </c>
      <c r="M45" s="95" t="s">
        <v>249</v>
      </c>
      <c r="N45" s="87" t="s">
        <v>250</v>
      </c>
      <c r="O45" s="87" t="s">
        <v>219</v>
      </c>
      <c r="P45" s="42">
        <f>C39*F45*H45</f>
        <v>2.0000000000000004E-2</v>
      </c>
      <c r="Q45" s="53" t="s">
        <v>246</v>
      </c>
      <c r="R45" s="89" t="s">
        <v>137</v>
      </c>
      <c r="S45" s="89" t="s">
        <v>138</v>
      </c>
      <c r="T45" s="89" t="s">
        <v>139</v>
      </c>
      <c r="U45" s="89" t="s">
        <v>140</v>
      </c>
      <c r="V45" s="41" t="s">
        <v>109</v>
      </c>
      <c r="W45" s="41" t="s">
        <v>109</v>
      </c>
      <c r="X45" s="123">
        <v>1</v>
      </c>
      <c r="Y45" s="101"/>
      <c r="Z45" s="101"/>
      <c r="AA45" s="101"/>
      <c r="AB45" s="101"/>
      <c r="AC45" s="101"/>
      <c r="AD45" s="101"/>
      <c r="AE45" s="101"/>
      <c r="AF45" s="101"/>
      <c r="AG45" s="101"/>
      <c r="AH45" s="101"/>
      <c r="AI45" s="101"/>
      <c r="AJ45" s="98">
        <v>1</v>
      </c>
      <c r="AK45" s="101"/>
      <c r="AL45" s="101"/>
      <c r="AM45" s="101"/>
      <c r="AN45" s="101"/>
      <c r="AO45" s="101"/>
      <c r="AP45" s="101"/>
      <c r="AQ45" s="101"/>
      <c r="AR45" s="101"/>
      <c r="AS45" s="101"/>
      <c r="AT45" s="101"/>
      <c r="AU45" s="101"/>
      <c r="AV45" s="101"/>
      <c r="AW45" s="101"/>
      <c r="AX45" s="52"/>
      <c r="AY45" s="52"/>
      <c r="AZ45" s="52"/>
      <c r="BA45" s="52"/>
      <c r="BB45" s="52"/>
      <c r="BC45" s="52"/>
      <c r="BD45" s="52"/>
      <c r="BE45" s="52"/>
      <c r="BF45" s="52"/>
      <c r="BG45" s="52"/>
      <c r="BH45" s="52"/>
      <c r="BI45" s="52"/>
      <c r="BJ45" s="52"/>
      <c r="BK45" s="44"/>
      <c r="BL45" s="102"/>
      <c r="BM45" s="99"/>
    </row>
    <row r="46" spans="2:65" s="100" customFormat="1" ht="50" customHeight="1" x14ac:dyDescent="0.35">
      <c r="B46" s="228"/>
      <c r="C46" s="220"/>
      <c r="D46" s="224"/>
      <c r="E46" s="228"/>
      <c r="F46" s="234"/>
      <c r="G46" s="53" t="s">
        <v>251</v>
      </c>
      <c r="H46" s="86">
        <v>0.5</v>
      </c>
      <c r="I46" s="87" t="s">
        <v>77</v>
      </c>
      <c r="J46" s="87" t="s">
        <v>132</v>
      </c>
      <c r="K46" s="87" t="s">
        <v>247</v>
      </c>
      <c r="L46" s="87" t="s">
        <v>252</v>
      </c>
      <c r="M46" s="95" t="s">
        <v>253</v>
      </c>
      <c r="N46" s="87" t="s">
        <v>250</v>
      </c>
      <c r="O46" s="87" t="s">
        <v>219</v>
      </c>
      <c r="P46" s="42">
        <f>C39*F45*H46</f>
        <v>2.0000000000000004E-2</v>
      </c>
      <c r="Q46" s="53" t="s">
        <v>251</v>
      </c>
      <c r="R46" s="89" t="s">
        <v>137</v>
      </c>
      <c r="S46" s="89" t="s">
        <v>138</v>
      </c>
      <c r="T46" s="89" t="s">
        <v>139</v>
      </c>
      <c r="U46" s="89" t="s">
        <v>140</v>
      </c>
      <c r="V46" s="41" t="s">
        <v>109</v>
      </c>
      <c r="W46" s="41" t="s">
        <v>109</v>
      </c>
      <c r="X46" s="123">
        <v>1</v>
      </c>
      <c r="Y46" s="101"/>
      <c r="Z46" s="101"/>
      <c r="AA46" s="101"/>
      <c r="AB46" s="101"/>
      <c r="AC46" s="101"/>
      <c r="AD46" s="101"/>
      <c r="AE46" s="101"/>
      <c r="AF46" s="101"/>
      <c r="AG46" s="101"/>
      <c r="AH46" s="101"/>
      <c r="AI46" s="101"/>
      <c r="AJ46" s="98">
        <v>1</v>
      </c>
      <c r="AK46" s="101"/>
      <c r="AL46" s="101"/>
      <c r="AM46" s="101"/>
      <c r="AN46" s="101"/>
      <c r="AO46" s="101"/>
      <c r="AP46" s="101"/>
      <c r="AQ46" s="101"/>
      <c r="AR46" s="101"/>
      <c r="AS46" s="101"/>
      <c r="AT46" s="101"/>
      <c r="AU46" s="101"/>
      <c r="AV46" s="101"/>
      <c r="AW46" s="101"/>
      <c r="AX46" s="52"/>
      <c r="AY46" s="52"/>
      <c r="AZ46" s="52"/>
      <c r="BA46" s="52"/>
      <c r="BB46" s="52"/>
      <c r="BC46" s="52"/>
      <c r="BD46" s="52"/>
      <c r="BE46" s="52"/>
      <c r="BF46" s="52"/>
      <c r="BG46" s="52"/>
      <c r="BH46" s="52"/>
      <c r="BI46" s="52"/>
      <c r="BJ46" s="52"/>
      <c r="BK46" s="44"/>
      <c r="BL46" s="102"/>
      <c r="BM46" s="99"/>
    </row>
    <row r="47" spans="2:65" s="100" customFormat="1" ht="50" customHeight="1" x14ac:dyDescent="0.35">
      <c r="B47" s="228"/>
      <c r="C47" s="220"/>
      <c r="D47" s="224" t="s">
        <v>254</v>
      </c>
      <c r="E47" s="228" t="s">
        <v>255</v>
      </c>
      <c r="F47" s="232">
        <v>0.2</v>
      </c>
      <c r="G47" s="53" t="s">
        <v>256</v>
      </c>
      <c r="H47" s="86">
        <v>0.4</v>
      </c>
      <c r="I47" s="87" t="s">
        <v>77</v>
      </c>
      <c r="J47" s="87" t="s">
        <v>60</v>
      </c>
      <c r="K47" s="87" t="s">
        <v>61</v>
      </c>
      <c r="L47" s="87" t="s">
        <v>257</v>
      </c>
      <c r="M47" s="95" t="s">
        <v>258</v>
      </c>
      <c r="N47" s="87" t="s">
        <v>241</v>
      </c>
      <c r="O47" s="87" t="s">
        <v>219</v>
      </c>
      <c r="P47" s="42">
        <f>C39*F47*H47</f>
        <v>1.6000000000000004E-2</v>
      </c>
      <c r="Q47" s="53" t="s">
        <v>256</v>
      </c>
      <c r="R47" s="89" t="s">
        <v>66</v>
      </c>
      <c r="S47" s="89" t="s">
        <v>67</v>
      </c>
      <c r="T47" s="89" t="s">
        <v>68</v>
      </c>
      <c r="U47" s="89" t="s">
        <v>69</v>
      </c>
      <c r="V47" s="41" t="s">
        <v>109</v>
      </c>
      <c r="W47" s="41" t="s">
        <v>109</v>
      </c>
      <c r="X47" s="123">
        <v>0.5</v>
      </c>
      <c r="Y47" s="98"/>
      <c r="Z47" s="87"/>
      <c r="AA47" s="101"/>
      <c r="AB47" s="101"/>
      <c r="AC47" s="101"/>
      <c r="AD47" s="101"/>
      <c r="AE47" s="101"/>
      <c r="AF47" s="101"/>
      <c r="AG47" s="101"/>
      <c r="AH47" s="101"/>
      <c r="AI47" s="101"/>
      <c r="AJ47" s="98">
        <v>0.75</v>
      </c>
      <c r="AK47" s="101"/>
      <c r="AL47" s="101"/>
      <c r="AM47" s="101"/>
      <c r="AN47" s="101"/>
      <c r="AO47" s="101"/>
      <c r="AP47" s="101"/>
      <c r="AQ47" s="101"/>
      <c r="AR47" s="101"/>
      <c r="AS47" s="101"/>
      <c r="AT47" s="101"/>
      <c r="AU47" s="101"/>
      <c r="AV47" s="101"/>
      <c r="AW47" s="101"/>
      <c r="AX47" s="52"/>
      <c r="AY47" s="52"/>
      <c r="AZ47" s="52"/>
      <c r="BA47" s="52"/>
      <c r="BB47" s="52"/>
      <c r="BC47" s="52"/>
      <c r="BD47" s="52"/>
      <c r="BE47" s="52"/>
      <c r="BF47" s="52"/>
      <c r="BG47" s="52"/>
      <c r="BH47" s="52"/>
      <c r="BI47" s="52"/>
      <c r="BJ47" s="52"/>
      <c r="BK47" s="44"/>
      <c r="BL47" s="102"/>
      <c r="BM47" s="99"/>
    </row>
    <row r="48" spans="2:65" s="100" customFormat="1" ht="50" customHeight="1" x14ac:dyDescent="0.35">
      <c r="B48" s="228"/>
      <c r="C48" s="220"/>
      <c r="D48" s="224"/>
      <c r="E48" s="228"/>
      <c r="F48" s="233"/>
      <c r="G48" s="111" t="s">
        <v>259</v>
      </c>
      <c r="H48" s="112">
        <v>0.6</v>
      </c>
      <c r="I48" s="113" t="s">
        <v>77</v>
      </c>
      <c r="J48" s="87" t="s">
        <v>60</v>
      </c>
      <c r="K48" s="113" t="s">
        <v>61</v>
      </c>
      <c r="L48" s="113" t="s">
        <v>260</v>
      </c>
      <c r="M48" s="114" t="s">
        <v>261</v>
      </c>
      <c r="N48" s="113" t="s">
        <v>262</v>
      </c>
      <c r="O48" s="113" t="s">
        <v>219</v>
      </c>
      <c r="P48" s="42">
        <f>C39*F47*H48</f>
        <v>2.4000000000000004E-2</v>
      </c>
      <c r="Q48" s="111" t="s">
        <v>259</v>
      </c>
      <c r="R48" s="89" t="s">
        <v>66</v>
      </c>
      <c r="S48" s="89" t="s">
        <v>67</v>
      </c>
      <c r="T48" s="89" t="s">
        <v>68</v>
      </c>
      <c r="U48" s="89" t="s">
        <v>69</v>
      </c>
      <c r="V48" s="41" t="s">
        <v>109</v>
      </c>
      <c r="W48" s="41" t="s">
        <v>109</v>
      </c>
      <c r="X48" s="123">
        <v>0.5</v>
      </c>
      <c r="Y48" s="98"/>
      <c r="Z48" s="87"/>
      <c r="AA48" s="101"/>
      <c r="AB48" s="101"/>
      <c r="AC48" s="101"/>
      <c r="AD48" s="101"/>
      <c r="AE48" s="101"/>
      <c r="AF48" s="101"/>
      <c r="AG48" s="101"/>
      <c r="AH48" s="101"/>
      <c r="AI48" s="101"/>
      <c r="AJ48" s="98">
        <v>0.5</v>
      </c>
      <c r="AK48" s="101"/>
      <c r="AL48" s="101"/>
      <c r="AM48" s="101"/>
      <c r="AN48" s="101"/>
      <c r="AO48" s="101"/>
      <c r="AP48" s="101"/>
      <c r="AQ48" s="101"/>
      <c r="AR48" s="101"/>
      <c r="AS48" s="101"/>
      <c r="AT48" s="101"/>
      <c r="AU48" s="101"/>
      <c r="AV48" s="101"/>
      <c r="AW48" s="101"/>
      <c r="AX48" s="52"/>
      <c r="AY48" s="52"/>
      <c r="AZ48" s="52"/>
      <c r="BA48" s="52"/>
      <c r="BB48" s="52"/>
      <c r="BC48" s="52"/>
      <c r="BD48" s="52"/>
      <c r="BE48" s="52"/>
      <c r="BF48" s="52"/>
      <c r="BG48" s="52"/>
      <c r="BH48" s="52"/>
      <c r="BI48" s="52"/>
      <c r="BJ48" s="52"/>
      <c r="BK48" s="44"/>
      <c r="BL48" s="102"/>
      <c r="BM48" s="99"/>
    </row>
    <row r="49" spans="2:65" s="4" customFormat="1" ht="20" customHeight="1" x14ac:dyDescent="0.35">
      <c r="B49" s="54" t="s">
        <v>263</v>
      </c>
      <c r="C49" s="55">
        <f>SUM(C15:C48)</f>
        <v>1</v>
      </c>
      <c r="D49" s="242" t="s">
        <v>264</v>
      </c>
      <c r="E49" s="242"/>
      <c r="F49" s="242"/>
      <c r="G49" s="242"/>
      <c r="H49" s="242"/>
      <c r="I49" s="242"/>
      <c r="J49" s="54"/>
      <c r="K49" s="54"/>
      <c r="L49" s="54"/>
      <c r="M49" s="54"/>
      <c r="N49" s="54"/>
      <c r="O49" s="54"/>
      <c r="P49" s="56">
        <f>SUM(P15:P48)</f>
        <v>1.0000000000000004</v>
      </c>
      <c r="Q49" s="56"/>
      <c r="R49" s="56"/>
      <c r="S49" s="56"/>
      <c r="T49" s="56"/>
      <c r="U49" s="56"/>
      <c r="V49" s="56"/>
      <c r="W49" s="56"/>
      <c r="X49" s="56"/>
      <c r="Y49" s="242"/>
      <c r="Z49" s="242"/>
      <c r="AA49" s="242"/>
      <c r="AB49" s="242"/>
      <c r="AC49" s="242"/>
      <c r="AD49" s="242"/>
      <c r="AE49" s="242"/>
      <c r="AF49" s="242"/>
      <c r="AG49" s="242"/>
      <c r="AH49" s="242"/>
      <c r="AI49" s="242"/>
      <c r="AJ49" s="242"/>
      <c r="AK49" s="242"/>
      <c r="AL49" s="242"/>
      <c r="AM49" s="242"/>
      <c r="AN49" s="242"/>
      <c r="AO49" s="242"/>
      <c r="AP49" s="242"/>
      <c r="AQ49" s="242"/>
      <c r="AR49" s="242"/>
      <c r="AS49" s="242"/>
      <c r="AT49" s="242"/>
      <c r="AU49" s="242"/>
      <c r="AV49" s="242"/>
      <c r="AW49" s="242"/>
      <c r="AX49" s="242"/>
      <c r="AY49" s="242"/>
      <c r="AZ49" s="242"/>
      <c r="BA49" s="242"/>
      <c r="BB49" s="242"/>
      <c r="BC49" s="242"/>
      <c r="BD49" s="242"/>
      <c r="BE49" s="242"/>
      <c r="BF49" s="242"/>
      <c r="BG49" s="242"/>
      <c r="BH49" s="242"/>
      <c r="BI49" s="242"/>
      <c r="BJ49" s="242"/>
      <c r="BK49" s="242"/>
      <c r="BL49" s="57">
        <f>SUM(BL19:BL48)</f>
        <v>0</v>
      </c>
      <c r="BM49" s="58"/>
    </row>
    <row r="50" spans="2:65" s="4" customFormat="1" ht="20" customHeight="1" x14ac:dyDescent="0.35">
      <c r="B50" s="59" t="s">
        <v>265</v>
      </c>
      <c r="C50" s="39"/>
      <c r="D50" s="39"/>
      <c r="E50" s="39"/>
      <c r="F50" s="39"/>
      <c r="G50" s="40"/>
      <c r="H50" s="40"/>
      <c r="I50" s="39"/>
      <c r="J50" s="39"/>
      <c r="K50" s="39"/>
      <c r="L50" s="39"/>
      <c r="M50" s="39"/>
      <c r="N50" s="39"/>
      <c r="O50" s="39"/>
      <c r="P50" s="36"/>
      <c r="Q50" s="36"/>
      <c r="R50" s="36"/>
      <c r="S50" s="36"/>
      <c r="T50" s="36"/>
      <c r="U50" s="36"/>
      <c r="V50" s="36"/>
      <c r="W50" s="36"/>
      <c r="X50" s="36"/>
      <c r="Y50" s="39"/>
      <c r="Z50" s="39"/>
      <c r="AA50" s="39"/>
      <c r="AB50" s="39"/>
      <c r="AC50" s="39"/>
      <c r="AD50" s="39"/>
      <c r="AE50" s="39"/>
      <c r="AF50" s="39"/>
      <c r="AG50" s="39"/>
      <c r="AH50" s="39"/>
      <c r="AI50" s="39"/>
      <c r="AJ50" s="39"/>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40"/>
    </row>
    <row r="51" spans="2:65" s="64" customFormat="1" ht="20" customHeight="1" x14ac:dyDescent="0.35">
      <c r="B51" s="239" t="s">
        <v>266</v>
      </c>
      <c r="C51" s="241">
        <v>0</v>
      </c>
      <c r="D51" s="37"/>
      <c r="E51" s="37"/>
      <c r="F51" s="37"/>
      <c r="G51" s="61"/>
      <c r="H51" s="61"/>
      <c r="I51" s="36"/>
      <c r="J51" s="36"/>
      <c r="K51" s="36"/>
      <c r="L51" s="36"/>
      <c r="M51" s="36"/>
      <c r="N51" s="36"/>
      <c r="O51" s="36"/>
      <c r="P51" s="62"/>
      <c r="Q51" s="62"/>
      <c r="R51" s="62"/>
      <c r="S51" s="62"/>
      <c r="T51" s="62"/>
      <c r="U51" s="62"/>
      <c r="V51" s="62"/>
      <c r="W51" s="62"/>
      <c r="X51" s="62"/>
      <c r="Y51" s="46"/>
      <c r="Z51" s="46"/>
      <c r="AA51" s="46"/>
      <c r="AB51" s="46"/>
      <c r="AC51" s="46"/>
      <c r="AD51" s="46"/>
      <c r="AE51" s="46"/>
      <c r="AF51" s="46"/>
      <c r="AG51" s="46"/>
      <c r="AH51" s="46"/>
      <c r="AI51" s="46"/>
      <c r="AJ51" s="46"/>
      <c r="AK51" s="37"/>
      <c r="AL51" s="37"/>
      <c r="AM51" s="37"/>
      <c r="AN51" s="37"/>
      <c r="AO51" s="37"/>
      <c r="AP51" s="37"/>
      <c r="AQ51" s="37"/>
      <c r="AR51" s="37"/>
      <c r="AS51" s="37"/>
      <c r="AT51" s="37"/>
      <c r="AU51" s="37"/>
      <c r="AV51" s="37"/>
      <c r="AW51" s="37"/>
      <c r="AX51" s="48"/>
      <c r="AY51" s="48"/>
      <c r="AZ51" s="48"/>
      <c r="BA51" s="48"/>
      <c r="BB51" s="48"/>
      <c r="BC51" s="48"/>
      <c r="BD51" s="48"/>
      <c r="BE51" s="48"/>
      <c r="BF51" s="48"/>
      <c r="BG51" s="48"/>
      <c r="BH51" s="48"/>
      <c r="BI51" s="48"/>
      <c r="BJ51" s="48"/>
      <c r="BK51" s="46"/>
      <c r="BL51" s="46"/>
      <c r="BM51" s="63"/>
    </row>
    <row r="52" spans="2:65" s="64" customFormat="1" ht="20" customHeight="1" x14ac:dyDescent="0.35">
      <c r="B52" s="240"/>
      <c r="C52" s="241"/>
      <c r="D52" s="37"/>
      <c r="E52" s="37" t="s">
        <v>267</v>
      </c>
      <c r="F52" s="37"/>
      <c r="G52" s="61"/>
      <c r="H52" s="61"/>
      <c r="I52" s="36"/>
      <c r="J52" s="36"/>
      <c r="K52" s="36"/>
      <c r="L52" s="36"/>
      <c r="M52" s="36"/>
      <c r="N52" s="36"/>
      <c r="O52" s="36"/>
      <c r="P52" s="62"/>
      <c r="Q52" s="62"/>
      <c r="R52" s="62"/>
      <c r="S52" s="62"/>
      <c r="T52" s="62"/>
      <c r="U52" s="62"/>
      <c r="V52" s="62"/>
      <c r="W52" s="62"/>
      <c r="X52" s="62"/>
      <c r="Y52" s="46"/>
      <c r="Z52" s="46"/>
      <c r="AA52" s="46"/>
      <c r="AB52" s="46"/>
      <c r="AC52" s="46"/>
      <c r="AD52" s="46"/>
      <c r="AE52" s="46"/>
      <c r="AF52" s="46"/>
      <c r="AG52" s="46"/>
      <c r="AH52" s="46"/>
      <c r="AI52" s="46"/>
      <c r="AJ52" s="46"/>
      <c r="AK52" s="37"/>
      <c r="AL52" s="37"/>
      <c r="AM52" s="37"/>
      <c r="AN52" s="37"/>
      <c r="AO52" s="37"/>
      <c r="AP52" s="37"/>
      <c r="AQ52" s="37"/>
      <c r="AR52" s="37"/>
      <c r="AS52" s="37"/>
      <c r="AT52" s="37"/>
      <c r="AU52" s="37"/>
      <c r="AV52" s="37"/>
      <c r="AW52" s="37"/>
      <c r="AX52" s="48"/>
      <c r="AY52" s="48"/>
      <c r="AZ52" s="48"/>
      <c r="BA52" s="48"/>
      <c r="BB52" s="48"/>
      <c r="BC52" s="48"/>
      <c r="BD52" s="48"/>
      <c r="BE52" s="48"/>
      <c r="BF52" s="48"/>
      <c r="BG52" s="48"/>
      <c r="BH52" s="48"/>
      <c r="BI52" s="48"/>
      <c r="BJ52" s="48"/>
      <c r="BK52" s="46"/>
      <c r="BL52" s="46"/>
      <c r="BM52" s="63"/>
    </row>
    <row r="53" spans="2:65" s="4" customFormat="1" ht="20" customHeight="1" x14ac:dyDescent="0.35">
      <c r="B53" s="54" t="s">
        <v>263</v>
      </c>
      <c r="C53" s="55">
        <f>C51</f>
        <v>0</v>
      </c>
      <c r="D53" s="242" t="s">
        <v>264</v>
      </c>
      <c r="E53" s="242"/>
      <c r="F53" s="242"/>
      <c r="G53" s="242"/>
      <c r="H53" s="242"/>
      <c r="I53" s="242"/>
      <c r="J53" s="54"/>
      <c r="K53" s="54"/>
      <c r="L53" s="54"/>
      <c r="M53" s="54"/>
      <c r="N53" s="54"/>
      <c r="O53" s="54"/>
      <c r="P53" s="56">
        <f>SUM(P51:P52)</f>
        <v>0</v>
      </c>
      <c r="Q53" s="56"/>
      <c r="R53" s="56"/>
      <c r="S53" s="56"/>
      <c r="T53" s="56"/>
      <c r="U53" s="56"/>
      <c r="V53" s="56"/>
      <c r="W53" s="56"/>
      <c r="X53" s="56"/>
      <c r="Y53" s="242"/>
      <c r="Z53" s="242"/>
      <c r="AA53" s="242"/>
      <c r="AB53" s="242"/>
      <c r="AC53" s="242"/>
      <c r="AD53" s="242"/>
      <c r="AE53" s="242"/>
      <c r="AF53" s="242"/>
      <c r="AG53" s="242"/>
      <c r="AH53" s="242"/>
      <c r="AI53" s="242"/>
      <c r="AJ53" s="242"/>
      <c r="AK53" s="242"/>
      <c r="AL53" s="242"/>
      <c r="AM53" s="242"/>
      <c r="AN53" s="242"/>
      <c r="AO53" s="242"/>
      <c r="AP53" s="242"/>
      <c r="AQ53" s="242"/>
      <c r="AR53" s="242"/>
      <c r="AS53" s="242"/>
      <c r="AT53" s="242"/>
      <c r="AU53" s="242"/>
      <c r="AV53" s="242"/>
      <c r="AW53" s="242"/>
      <c r="AX53" s="242"/>
      <c r="AY53" s="242"/>
      <c r="AZ53" s="242"/>
      <c r="BA53" s="242"/>
      <c r="BB53" s="242"/>
      <c r="BC53" s="242"/>
      <c r="BD53" s="242"/>
      <c r="BE53" s="242"/>
      <c r="BF53" s="242"/>
      <c r="BG53" s="242"/>
      <c r="BH53" s="242"/>
      <c r="BI53" s="242"/>
      <c r="BJ53" s="242"/>
      <c r="BK53" s="242"/>
      <c r="BL53" s="57">
        <f>SUM(BL51:BL52)</f>
        <v>0</v>
      </c>
      <c r="BM53" s="58"/>
    </row>
    <row r="54" spans="2:65" s="4" customFormat="1" ht="20" customHeight="1" x14ac:dyDescent="0.35">
      <c r="B54" s="54" t="s">
        <v>268</v>
      </c>
      <c r="C54" s="55">
        <f>C49+C53</f>
        <v>1</v>
      </c>
      <c r="D54" s="242" t="s">
        <v>268</v>
      </c>
      <c r="E54" s="242"/>
      <c r="F54" s="242"/>
      <c r="G54" s="242"/>
      <c r="H54" s="242"/>
      <c r="I54" s="242"/>
      <c r="J54" s="54"/>
      <c r="K54" s="54"/>
      <c r="L54" s="54"/>
      <c r="M54" s="54"/>
      <c r="N54" s="54"/>
      <c r="O54" s="54"/>
      <c r="P54" s="56">
        <f>P49+P53</f>
        <v>1.0000000000000004</v>
      </c>
      <c r="Q54" s="56"/>
      <c r="R54" s="56"/>
      <c r="S54" s="56"/>
      <c r="T54" s="56"/>
      <c r="U54" s="56"/>
      <c r="V54" s="56"/>
      <c r="W54" s="56"/>
      <c r="X54" s="56"/>
      <c r="Y54" s="242"/>
      <c r="Z54" s="242"/>
      <c r="AA54" s="242"/>
      <c r="AB54" s="242"/>
      <c r="AC54" s="242"/>
      <c r="AD54" s="242"/>
      <c r="AE54" s="242"/>
      <c r="AF54" s="242"/>
      <c r="AG54" s="242"/>
      <c r="AH54" s="242"/>
      <c r="AI54" s="242"/>
      <c r="AJ54" s="242"/>
      <c r="AK54" s="242"/>
      <c r="AL54" s="242"/>
      <c r="AM54" s="242"/>
      <c r="AN54" s="242"/>
      <c r="AO54" s="242"/>
      <c r="AP54" s="242"/>
      <c r="AQ54" s="242"/>
      <c r="AR54" s="242"/>
      <c r="AS54" s="242"/>
      <c r="AT54" s="242"/>
      <c r="AU54" s="242"/>
      <c r="AV54" s="242"/>
      <c r="AW54" s="242"/>
      <c r="AX54" s="242"/>
      <c r="AY54" s="242"/>
      <c r="AZ54" s="242"/>
      <c r="BA54" s="242"/>
      <c r="BB54" s="242"/>
      <c r="BC54" s="242"/>
      <c r="BD54" s="242"/>
      <c r="BE54" s="242"/>
      <c r="BF54" s="242"/>
      <c r="BG54" s="242"/>
      <c r="BH54" s="242"/>
      <c r="BI54" s="242"/>
      <c r="BJ54" s="242"/>
      <c r="BK54" s="242"/>
      <c r="BL54" s="65">
        <f>BL49+BL53</f>
        <v>0</v>
      </c>
      <c r="BM54" s="58"/>
    </row>
    <row r="55" spans="2:65" ht="20" customHeight="1" x14ac:dyDescent="0.35">
      <c r="B55" s="5"/>
      <c r="C55" s="66"/>
      <c r="D55" s="5"/>
      <c r="E55" s="5"/>
      <c r="F55" s="5"/>
      <c r="G55" s="5"/>
      <c r="H55" s="5"/>
      <c r="I55" s="5"/>
      <c r="J55" s="5"/>
      <c r="K55" s="5"/>
      <c r="L55" s="5"/>
      <c r="M55" s="5"/>
      <c r="N55" s="5"/>
      <c r="O55" s="5"/>
      <c r="P55" s="67"/>
      <c r="Q55" s="67"/>
      <c r="R55" s="67"/>
      <c r="S55" s="67"/>
      <c r="T55" s="67"/>
      <c r="U55" s="67"/>
      <c r="V55" s="67"/>
      <c r="W55" s="67"/>
      <c r="X55" s="67"/>
      <c r="Y55" s="5"/>
      <c r="Z55" s="5"/>
      <c r="AA55" s="5"/>
      <c r="AB55" s="5"/>
      <c r="AC55" s="5"/>
      <c r="AD55" s="5"/>
      <c r="AE55" s="5"/>
      <c r="AF55" s="5"/>
      <c r="AG55" s="5"/>
      <c r="AH55" s="5"/>
      <c r="AI55" s="5"/>
      <c r="AJ55" s="5"/>
      <c r="AK55" s="5"/>
      <c r="AL55" s="5"/>
      <c r="AM55" s="5"/>
      <c r="AN55" s="5"/>
      <c r="AO55" s="5"/>
      <c r="AP55" s="5"/>
      <c r="AQ55" s="5"/>
      <c r="AR55" s="5"/>
      <c r="AS55" s="5"/>
      <c r="AT55" s="5"/>
      <c r="AU55" s="5"/>
      <c r="AV55" s="5"/>
      <c r="AW55" s="5"/>
      <c r="AX55" s="5"/>
      <c r="AY55" s="5"/>
      <c r="AZ55" s="5"/>
      <c r="BA55" s="5"/>
      <c r="BB55" s="5"/>
      <c r="BC55" s="5"/>
      <c r="BD55" s="5"/>
      <c r="BE55" s="5"/>
      <c r="BF55" s="5"/>
      <c r="BG55" s="5"/>
      <c r="BH55" s="5"/>
      <c r="BI55" s="5"/>
      <c r="BJ55" s="5"/>
      <c r="BK55" s="68"/>
      <c r="BL55" s="69"/>
      <c r="BM55" s="4"/>
    </row>
    <row r="56" spans="2:65" ht="20" customHeight="1" x14ac:dyDescent="0.35">
      <c r="B56" s="38"/>
      <c r="C56" s="38"/>
      <c r="D56" s="38"/>
      <c r="E56" s="38"/>
      <c r="F56" s="38"/>
      <c r="G56" s="38"/>
      <c r="H56" s="38"/>
      <c r="I56" s="38"/>
      <c r="J56" s="38"/>
      <c r="K56" s="38"/>
      <c r="L56" s="38"/>
      <c r="M56" s="38"/>
      <c r="N56" s="38"/>
      <c r="O56" s="38"/>
      <c r="P56" s="38"/>
      <c r="Q56" s="38"/>
      <c r="R56" s="38"/>
      <c r="S56" s="38"/>
      <c r="T56" s="38"/>
      <c r="U56" s="38"/>
      <c r="V56" s="38"/>
      <c r="W56" s="38"/>
      <c r="X56" s="38"/>
      <c r="Y56" s="38"/>
      <c r="Z56" s="38"/>
      <c r="AA56" s="38"/>
      <c r="AB56" s="38"/>
      <c r="AC56" s="38"/>
      <c r="AD56" s="38"/>
      <c r="AE56" s="38"/>
      <c r="AF56" s="38"/>
      <c r="AG56" s="38"/>
      <c r="AH56" s="38"/>
      <c r="AI56" s="38"/>
      <c r="AJ56" s="38"/>
      <c r="AK56" s="38"/>
      <c r="AL56" s="38"/>
      <c r="AM56" s="38"/>
      <c r="AN56" s="38"/>
      <c r="AO56" s="38"/>
      <c r="AP56" s="38"/>
      <c r="AQ56" s="38"/>
      <c r="AR56" s="38"/>
      <c r="AS56" s="38"/>
      <c r="AT56" s="38"/>
      <c r="AU56" s="38"/>
      <c r="AV56" s="38"/>
      <c r="AW56" s="38"/>
      <c r="AX56" s="38"/>
      <c r="AY56" s="38"/>
      <c r="AZ56" s="38"/>
      <c r="BA56" s="38"/>
      <c r="BB56" s="38"/>
      <c r="BC56" s="38"/>
      <c r="BD56" s="38"/>
      <c r="BE56" s="38"/>
      <c r="BF56" s="38"/>
      <c r="BG56" s="38"/>
      <c r="BH56" s="38"/>
      <c r="BI56" s="38"/>
      <c r="BJ56" s="38"/>
      <c r="BK56" s="60"/>
      <c r="BL56" s="60"/>
      <c r="BM56" s="38"/>
    </row>
    <row r="57" spans="2:65" ht="20" customHeight="1" thickBot="1" x14ac:dyDescent="0.4">
      <c r="I57" s="4"/>
      <c r="J57" s="4"/>
      <c r="K57" s="4"/>
      <c r="L57" s="4"/>
      <c r="M57" s="4" t="s">
        <v>269</v>
      </c>
      <c r="N57" s="4"/>
      <c r="O57" s="4"/>
    </row>
    <row r="58" spans="2:65" ht="20" customHeight="1" x14ac:dyDescent="0.35">
      <c r="B58" s="70"/>
      <c r="C58" s="249"/>
      <c r="D58" s="249"/>
      <c r="E58" s="71"/>
      <c r="F58" s="71"/>
      <c r="M58" s="72"/>
      <c r="N58" s="73"/>
      <c r="O58" s="73"/>
      <c r="P58" s="73"/>
      <c r="Q58" s="73"/>
      <c r="R58" s="73"/>
      <c r="S58" s="73"/>
      <c r="T58" s="73"/>
      <c r="U58" s="73"/>
      <c r="V58" s="73"/>
      <c r="W58" s="73"/>
      <c r="X58" s="73"/>
      <c r="Y58" s="73"/>
      <c r="Z58" s="73"/>
      <c r="AA58" s="73"/>
      <c r="AB58" s="73"/>
      <c r="AC58" s="73"/>
      <c r="AD58" s="73"/>
      <c r="AE58" s="73"/>
      <c r="AF58" s="73"/>
      <c r="AG58" s="73"/>
      <c r="AH58" s="73"/>
      <c r="AI58" s="73"/>
      <c r="AJ58" s="73"/>
      <c r="AK58" s="250"/>
      <c r="AL58" s="251"/>
      <c r="AM58" s="251"/>
      <c r="AN58" s="251"/>
      <c r="AO58" s="251"/>
      <c r="AP58" s="251"/>
      <c r="AQ58" s="251"/>
      <c r="AR58" s="251"/>
      <c r="AS58" s="251"/>
      <c r="AT58" s="251"/>
      <c r="AU58" s="251"/>
      <c r="AV58" s="251"/>
      <c r="AW58" s="251"/>
      <c r="AX58" s="251"/>
      <c r="AY58" s="251"/>
      <c r="AZ58" s="251"/>
      <c r="BA58" s="251"/>
      <c r="BB58" s="251"/>
      <c r="BC58" s="251"/>
      <c r="BD58" s="251"/>
      <c r="BE58" s="251"/>
      <c r="BF58" s="251"/>
      <c r="BG58" s="251"/>
      <c r="BH58" s="251"/>
      <c r="BI58" s="251"/>
      <c r="BJ58" s="251"/>
      <c r="BK58" s="252"/>
      <c r="BL58" s="237"/>
      <c r="BM58" s="238"/>
    </row>
    <row r="59" spans="2:65" ht="20" customHeight="1" x14ac:dyDescent="0.35">
      <c r="B59" s="70"/>
      <c r="C59" s="71"/>
      <c r="D59" s="71"/>
      <c r="E59" s="71"/>
      <c r="F59" s="71"/>
      <c r="M59" s="74"/>
      <c r="AK59" s="75"/>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6"/>
      <c r="BL59" s="77"/>
      <c r="BM59" s="78"/>
    </row>
    <row r="60" spans="2:65" ht="20" customHeight="1" x14ac:dyDescent="0.35">
      <c r="B60" s="70"/>
      <c r="C60" s="71"/>
      <c r="D60" s="71"/>
      <c r="E60" s="71"/>
      <c r="F60" s="71"/>
      <c r="M60" s="74"/>
      <c r="AK60" s="75"/>
      <c r="AL60" s="70"/>
      <c r="AM60" s="70"/>
      <c r="AN60" s="70"/>
      <c r="AO60" s="70"/>
      <c r="AP60" s="70"/>
      <c r="AQ60" s="70"/>
      <c r="AR60" s="70"/>
      <c r="AS60" s="70"/>
      <c r="AT60" s="70"/>
      <c r="AU60" s="70"/>
      <c r="AV60" s="70"/>
      <c r="AW60" s="70"/>
      <c r="AX60" s="70"/>
      <c r="AY60" s="70"/>
      <c r="AZ60" s="70"/>
      <c r="BA60" s="70"/>
      <c r="BB60" s="70"/>
      <c r="BC60" s="70"/>
      <c r="BD60" s="70"/>
      <c r="BE60" s="70"/>
      <c r="BF60" s="70"/>
      <c r="BG60" s="70"/>
      <c r="BH60" s="70"/>
      <c r="BI60" s="70"/>
      <c r="BJ60" s="70"/>
      <c r="BK60" s="76"/>
      <c r="BL60" s="77"/>
      <c r="BM60" s="78"/>
    </row>
    <row r="61" spans="2:65" ht="20" customHeight="1" x14ac:dyDescent="0.35">
      <c r="M61" s="74"/>
      <c r="AK61" s="255"/>
      <c r="AL61" s="256"/>
      <c r="AM61" s="256"/>
      <c r="AN61" s="256"/>
      <c r="AO61" s="256"/>
      <c r="AP61" s="256"/>
      <c r="AQ61" s="256"/>
      <c r="AR61" s="256"/>
      <c r="AS61" s="256"/>
      <c r="AT61" s="256"/>
      <c r="AU61" s="256"/>
      <c r="AV61" s="256"/>
      <c r="AW61" s="256"/>
      <c r="AX61" s="256"/>
      <c r="AY61" s="256"/>
      <c r="AZ61" s="256"/>
      <c r="BA61" s="256"/>
      <c r="BB61" s="256"/>
      <c r="BC61" s="256"/>
      <c r="BD61" s="256"/>
      <c r="BE61" s="256"/>
      <c r="BF61" s="256"/>
      <c r="BG61" s="256"/>
      <c r="BH61" s="256"/>
      <c r="BI61" s="256"/>
      <c r="BJ61" s="256"/>
      <c r="BK61" s="257"/>
      <c r="BL61" s="258"/>
      <c r="BM61" s="259"/>
    </row>
    <row r="62" spans="2:65" ht="20" customHeight="1" x14ac:dyDescent="0.35">
      <c r="M62" s="74"/>
      <c r="AK62" s="255"/>
      <c r="AL62" s="256"/>
      <c r="AM62" s="256"/>
      <c r="AN62" s="256"/>
      <c r="AO62" s="256"/>
      <c r="AP62" s="256"/>
      <c r="AQ62" s="256"/>
      <c r="AR62" s="256"/>
      <c r="AS62" s="256"/>
      <c r="AT62" s="256"/>
      <c r="AU62" s="256"/>
      <c r="AV62" s="256"/>
      <c r="AW62" s="256"/>
      <c r="AX62" s="256"/>
      <c r="AY62" s="256"/>
      <c r="AZ62" s="256"/>
      <c r="BA62" s="256"/>
      <c r="BB62" s="256"/>
      <c r="BC62" s="256"/>
      <c r="BD62" s="256"/>
      <c r="BE62" s="256"/>
      <c r="BF62" s="256"/>
      <c r="BG62" s="256"/>
      <c r="BH62" s="256"/>
      <c r="BI62" s="256"/>
      <c r="BJ62" s="256"/>
      <c r="BK62" s="257"/>
      <c r="BL62" s="258"/>
      <c r="BM62" s="259"/>
    </row>
    <row r="63" spans="2:65" ht="20" customHeight="1" x14ac:dyDescent="0.35">
      <c r="M63" s="74"/>
      <c r="AK63" s="255"/>
      <c r="AL63" s="256"/>
      <c r="AM63" s="256"/>
      <c r="AN63" s="256"/>
      <c r="AO63" s="256"/>
      <c r="AP63" s="256"/>
      <c r="AQ63" s="256"/>
      <c r="AR63" s="256"/>
      <c r="AS63" s="256"/>
      <c r="AT63" s="256"/>
      <c r="AU63" s="256"/>
      <c r="AV63" s="256"/>
      <c r="AW63" s="256"/>
      <c r="AX63" s="256"/>
      <c r="AY63" s="256"/>
      <c r="AZ63" s="256"/>
      <c r="BA63" s="256"/>
      <c r="BB63" s="256"/>
      <c r="BC63" s="256"/>
      <c r="BD63" s="256"/>
      <c r="BE63" s="256"/>
      <c r="BF63" s="256"/>
      <c r="BG63" s="256"/>
      <c r="BH63" s="256"/>
      <c r="BI63" s="256"/>
      <c r="BJ63" s="256"/>
      <c r="BK63" s="257"/>
      <c r="BL63" s="258"/>
      <c r="BM63" s="259"/>
    </row>
    <row r="64" spans="2:65" ht="20" customHeight="1" x14ac:dyDescent="0.35">
      <c r="I64" s="79"/>
      <c r="J64" s="79"/>
      <c r="K64" s="79"/>
      <c r="L64" s="79"/>
      <c r="M64" s="80" t="s">
        <v>270</v>
      </c>
      <c r="N64" s="267"/>
      <c r="O64" s="267"/>
      <c r="P64" s="267"/>
      <c r="Q64" s="267"/>
      <c r="R64" s="267"/>
      <c r="S64" s="267"/>
      <c r="T64" s="267"/>
      <c r="U64" s="267"/>
      <c r="V64" s="267"/>
      <c r="W64" s="267"/>
      <c r="X64" s="267"/>
      <c r="Y64" s="268"/>
      <c r="Z64" s="81"/>
      <c r="AA64" s="81"/>
      <c r="AB64" s="81"/>
      <c r="AC64" s="81"/>
      <c r="AD64" s="81"/>
      <c r="AE64" s="81"/>
      <c r="AF64" s="81"/>
      <c r="AG64" s="81"/>
      <c r="AH64" s="81"/>
      <c r="AI64" s="81"/>
      <c r="AJ64" s="81"/>
      <c r="AK64" s="269"/>
      <c r="AL64" s="270"/>
      <c r="AM64" s="270"/>
      <c r="AN64" s="270"/>
      <c r="AO64" s="270"/>
      <c r="AP64" s="270"/>
      <c r="AQ64" s="270"/>
      <c r="AR64" s="270"/>
      <c r="AS64" s="270"/>
      <c r="AT64" s="270"/>
      <c r="AU64" s="270"/>
      <c r="AV64" s="270"/>
      <c r="AW64" s="270"/>
      <c r="AX64" s="271"/>
      <c r="AY64" s="272"/>
      <c r="AZ64" s="272"/>
      <c r="BA64" s="272"/>
      <c r="BB64" s="272"/>
      <c r="BC64" s="272"/>
      <c r="BD64" s="272"/>
      <c r="BE64" s="272"/>
      <c r="BF64" s="272"/>
      <c r="BG64" s="272"/>
      <c r="BH64" s="272"/>
      <c r="BI64" s="272"/>
      <c r="BJ64" s="272"/>
      <c r="BK64" s="273"/>
      <c r="BL64" s="270"/>
      <c r="BM64" s="273"/>
    </row>
    <row r="65" spans="13:65" ht="20" customHeight="1" thickBot="1" x14ac:dyDescent="0.4">
      <c r="M65" s="82" t="s">
        <v>271</v>
      </c>
      <c r="N65" s="83" t="s">
        <v>271</v>
      </c>
      <c r="O65" s="83"/>
      <c r="P65" s="83"/>
      <c r="Q65" s="83"/>
      <c r="R65" s="83"/>
      <c r="S65" s="83"/>
      <c r="T65" s="83"/>
      <c r="U65" s="83"/>
      <c r="V65" s="83"/>
      <c r="W65" s="83"/>
      <c r="X65" s="83"/>
      <c r="Y65" s="83"/>
      <c r="Z65" s="83"/>
      <c r="AA65" s="83"/>
      <c r="AB65" s="83"/>
      <c r="AC65" s="83"/>
      <c r="AD65" s="83"/>
      <c r="AE65" s="83"/>
      <c r="AF65" s="83"/>
      <c r="AG65" s="83"/>
      <c r="AH65" s="83"/>
      <c r="AI65" s="83"/>
      <c r="AJ65" s="83"/>
      <c r="AK65" s="260" t="s">
        <v>271</v>
      </c>
      <c r="AL65" s="261"/>
      <c r="AM65" s="261"/>
      <c r="AN65" s="261"/>
      <c r="AO65" s="261"/>
      <c r="AP65" s="261"/>
      <c r="AQ65" s="261"/>
      <c r="AR65" s="261"/>
      <c r="AS65" s="261"/>
      <c r="AT65" s="261"/>
      <c r="AU65" s="261"/>
      <c r="AV65" s="261"/>
      <c r="AW65" s="261"/>
      <c r="AX65" s="261"/>
      <c r="AY65" s="261"/>
      <c r="AZ65" s="261"/>
      <c r="BA65" s="261"/>
      <c r="BB65" s="261"/>
      <c r="BC65" s="261"/>
      <c r="BD65" s="261"/>
      <c r="BE65" s="261"/>
      <c r="BF65" s="261"/>
      <c r="BG65" s="261"/>
      <c r="BH65" s="261"/>
      <c r="BI65" s="261"/>
      <c r="BJ65" s="261"/>
      <c r="BK65" s="262"/>
      <c r="BL65" s="263" t="s">
        <v>271</v>
      </c>
      <c r="BM65" s="264"/>
    </row>
    <row r="76" spans="13:65" ht="20" customHeight="1" x14ac:dyDescent="0.35">
      <c r="Y76" s="84"/>
      <c r="Z76" s="84"/>
      <c r="AA76" s="84"/>
      <c r="AB76" s="84"/>
      <c r="AC76" s="84"/>
      <c r="AD76" s="84"/>
      <c r="AE76" s="84"/>
      <c r="AF76" s="84"/>
      <c r="AG76" s="84"/>
      <c r="AH76" s="84"/>
      <c r="AI76" s="84"/>
      <c r="AJ76" s="84"/>
    </row>
  </sheetData>
  <autoFilter ref="B14:BN54" xr:uid="{0EB9B516-CBF2-40D8-87EF-E20087B0F531}"/>
  <mergeCells count="109">
    <mergeCell ref="AK61:BK61"/>
    <mergeCell ref="BL61:BM61"/>
    <mergeCell ref="D49:I49"/>
    <mergeCell ref="Y49:BK49"/>
    <mergeCell ref="Y53:BK53"/>
    <mergeCell ref="AK65:BK65"/>
    <mergeCell ref="BL65:BM65"/>
    <mergeCell ref="X12:X13"/>
    <mergeCell ref="AK62:BK62"/>
    <mergeCell ref="BL62:BM62"/>
    <mergeCell ref="AK63:BK63"/>
    <mergeCell ref="BL63:BM63"/>
    <mergeCell ref="N64:Y64"/>
    <mergeCell ref="AK64:BK64"/>
    <mergeCell ref="BL64:BM64"/>
    <mergeCell ref="W12:W13"/>
    <mergeCell ref="Y12:AJ12"/>
    <mergeCell ref="AK12:AW12"/>
    <mergeCell ref="AX12:BJ12"/>
    <mergeCell ref="N12:N13"/>
    <mergeCell ref="O12:O13"/>
    <mergeCell ref="P12:P13"/>
    <mergeCell ref="Q12:Q13"/>
    <mergeCell ref="D39:D42"/>
    <mergeCell ref="E39:E42"/>
    <mergeCell ref="F39:F42"/>
    <mergeCell ref="D43:D44"/>
    <mergeCell ref="D54:I54"/>
    <mergeCell ref="Y54:BK54"/>
    <mergeCell ref="C58:D58"/>
    <mergeCell ref="AK58:BK58"/>
    <mergeCell ref="C39:C48"/>
    <mergeCell ref="BL58:BM58"/>
    <mergeCell ref="B51:B52"/>
    <mergeCell ref="C51:C52"/>
    <mergeCell ref="D53:I53"/>
    <mergeCell ref="B29:B38"/>
    <mergeCell ref="C29:C38"/>
    <mergeCell ref="D29:D34"/>
    <mergeCell ref="E29:E34"/>
    <mergeCell ref="F29:F34"/>
    <mergeCell ref="D35:D36"/>
    <mergeCell ref="E35:E36"/>
    <mergeCell ref="F35:F36"/>
    <mergeCell ref="D37:D38"/>
    <mergeCell ref="E37:E38"/>
    <mergeCell ref="F37:F38"/>
    <mergeCell ref="E43:E44"/>
    <mergeCell ref="F43:F44"/>
    <mergeCell ref="D45:D46"/>
    <mergeCell ref="E45:E46"/>
    <mergeCell ref="F45:F46"/>
    <mergeCell ref="D47:D48"/>
    <mergeCell ref="E47:E48"/>
    <mergeCell ref="F47:F48"/>
    <mergeCell ref="B39:B48"/>
    <mergeCell ref="B20:B28"/>
    <mergeCell ref="C20:C28"/>
    <mergeCell ref="D20:D23"/>
    <mergeCell ref="E20:E23"/>
    <mergeCell ref="F20:F23"/>
    <mergeCell ref="D24:D26"/>
    <mergeCell ref="E24:E26"/>
    <mergeCell ref="F24:F26"/>
    <mergeCell ref="B15:B19"/>
    <mergeCell ref="C15:C19"/>
    <mergeCell ref="D15:D17"/>
    <mergeCell ref="E15:E17"/>
    <mergeCell ref="F15:F17"/>
    <mergeCell ref="D18:D19"/>
    <mergeCell ref="D27:D28"/>
    <mergeCell ref="E27:E28"/>
    <mergeCell ref="F27:F28"/>
    <mergeCell ref="E18:E19"/>
    <mergeCell ref="F18:F19"/>
    <mergeCell ref="B12:B13"/>
    <mergeCell ref="C12:C13"/>
    <mergeCell ref="D12:D13"/>
    <mergeCell ref="E12:E13"/>
    <mergeCell ref="F12:F13"/>
    <mergeCell ref="G12:G13"/>
    <mergeCell ref="P8:Y8"/>
    <mergeCell ref="AH8:AJ8"/>
    <mergeCell ref="BH8:BK8"/>
    <mergeCell ref="AH9:AJ9"/>
    <mergeCell ref="BH9:BK9"/>
    <mergeCell ref="V10:W10"/>
    <mergeCell ref="R12:U12"/>
    <mergeCell ref="H12:H13"/>
    <mergeCell ref="I12:I13"/>
    <mergeCell ref="J12:J13"/>
    <mergeCell ref="K12:K13"/>
    <mergeCell ref="L12:L13"/>
    <mergeCell ref="M12:M13"/>
    <mergeCell ref="V12:V13"/>
    <mergeCell ref="P6:Y6"/>
    <mergeCell ref="AH6:AJ6"/>
    <mergeCell ref="BH6:BK6"/>
    <mergeCell ref="B7:G7"/>
    <mergeCell ref="P7:Y7"/>
    <mergeCell ref="AH7:AJ7"/>
    <mergeCell ref="BH7:BK7"/>
    <mergeCell ref="P1:BM1"/>
    <mergeCell ref="P4:Y4"/>
    <mergeCell ref="AH4:AJ4"/>
    <mergeCell ref="BH4:BK4"/>
    <mergeCell ref="P5:Y5"/>
    <mergeCell ref="AH5:AJ5"/>
    <mergeCell ref="BH5:BK5"/>
  </mergeCells>
  <printOptions horizontalCentered="1"/>
  <pageMargins left="0" right="0" top="0.25" bottom="0" header="0.3" footer="0.3"/>
  <pageSetup paperSize="9" scale="65" orientation="landscape"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EA3A1-88D4-4B87-AA4F-E30D7A80F9CE}">
  <dimension ref="A1:N5"/>
  <sheetViews>
    <sheetView tabSelected="1" view="pageBreakPreview" zoomScale="85" zoomScaleNormal="55" zoomScaleSheetLayoutView="85" workbookViewId="0">
      <selection activeCell="I2" sqref="I2"/>
    </sheetView>
  </sheetViews>
  <sheetFormatPr defaultRowHeight="50" customHeight="1" x14ac:dyDescent="0.35"/>
  <cols>
    <col min="1" max="1" width="22.6328125" style="2" customWidth="1"/>
    <col min="2" max="4" width="7.6328125" style="2" customWidth="1"/>
    <col min="5" max="5" width="45.81640625" style="2" customWidth="1"/>
    <col min="6" max="6" width="28.7265625" style="2" customWidth="1"/>
    <col min="7" max="7" width="8.7265625" style="2"/>
    <col min="8" max="11" width="18" style="2" customWidth="1"/>
    <col min="12" max="16384" width="8.7265625" style="2"/>
  </cols>
  <sheetData>
    <row r="1" spans="1:14" ht="77.5" customHeight="1" x14ac:dyDescent="0.35">
      <c r="A1" s="97" t="s">
        <v>131</v>
      </c>
      <c r="B1" s="45">
        <v>0.4</v>
      </c>
      <c r="C1" s="87" t="s">
        <v>77</v>
      </c>
      <c r="D1" s="87" t="s">
        <v>60</v>
      </c>
      <c r="E1" s="87" t="s">
        <v>134</v>
      </c>
      <c r="F1" s="95" t="s">
        <v>135</v>
      </c>
      <c r="G1" s="42">
        <v>2.4E-2</v>
      </c>
      <c r="H1" s="87" t="s">
        <v>66</v>
      </c>
      <c r="I1" s="87" t="s">
        <v>67</v>
      </c>
      <c r="J1" s="87" t="s">
        <v>68</v>
      </c>
      <c r="K1" s="87" t="s">
        <v>69</v>
      </c>
      <c r="L1" s="51">
        <v>0.82850000000000001</v>
      </c>
      <c r="M1" s="51">
        <v>0.67349999999999999</v>
      </c>
      <c r="N1" s="127" t="s">
        <v>283</v>
      </c>
    </row>
    <row r="2" spans="1:14" ht="50" customHeight="1" x14ac:dyDescent="0.35">
      <c r="A2" s="53" t="s">
        <v>294</v>
      </c>
      <c r="B2" s="98">
        <v>0.15</v>
      </c>
      <c r="C2" s="87" t="s">
        <v>77</v>
      </c>
      <c r="D2" s="87" t="s">
        <v>112</v>
      </c>
      <c r="E2" s="87" t="s">
        <v>295</v>
      </c>
      <c r="F2" s="95" t="s">
        <v>296</v>
      </c>
      <c r="G2" s="42">
        <v>3.15E-2</v>
      </c>
      <c r="H2" s="87" t="s">
        <v>298</v>
      </c>
      <c r="I2" s="87" t="s">
        <v>297</v>
      </c>
      <c r="J2" s="87" t="s">
        <v>299</v>
      </c>
      <c r="K2" s="87" t="s">
        <v>120</v>
      </c>
      <c r="L2" s="41" t="s">
        <v>109</v>
      </c>
      <c r="M2" s="41" t="s">
        <v>109</v>
      </c>
      <c r="N2" s="41">
        <v>0</v>
      </c>
    </row>
    <row r="3" spans="1:14" ht="50" customHeight="1" x14ac:dyDescent="0.35">
      <c r="A3" s="53" t="s">
        <v>291</v>
      </c>
      <c r="B3" s="98">
        <v>0.25</v>
      </c>
      <c r="C3" s="87" t="s">
        <v>77</v>
      </c>
      <c r="D3" s="87" t="s">
        <v>132</v>
      </c>
      <c r="E3" s="87" t="s">
        <v>292</v>
      </c>
      <c r="F3" s="87" t="s">
        <v>293</v>
      </c>
      <c r="G3" s="42">
        <v>1.4999999999999999E-2</v>
      </c>
      <c r="H3" s="87" t="s">
        <v>137</v>
      </c>
      <c r="I3" s="87" t="s">
        <v>138</v>
      </c>
      <c r="J3" s="87" t="s">
        <v>139</v>
      </c>
      <c r="K3" s="87" t="s">
        <v>140</v>
      </c>
      <c r="L3" s="41" t="s">
        <v>109</v>
      </c>
      <c r="M3" s="41" t="s">
        <v>109</v>
      </c>
      <c r="N3" s="128">
        <v>1</v>
      </c>
    </row>
    <row r="4" spans="1:14" ht="50" customHeight="1" x14ac:dyDescent="0.35">
      <c r="A4" s="53" t="s">
        <v>238</v>
      </c>
      <c r="B4" s="98">
        <v>0.5</v>
      </c>
      <c r="C4" s="87" t="s">
        <v>77</v>
      </c>
      <c r="D4" s="87" t="s">
        <v>132</v>
      </c>
      <c r="E4" s="87" t="s">
        <v>239</v>
      </c>
      <c r="F4" s="95" t="s">
        <v>240</v>
      </c>
      <c r="G4" s="42">
        <v>0.03</v>
      </c>
      <c r="H4" s="87" t="s">
        <v>137</v>
      </c>
      <c r="I4" s="87" t="s">
        <v>138</v>
      </c>
      <c r="J4" s="87" t="s">
        <v>139</v>
      </c>
      <c r="K4" s="87" t="s">
        <v>140</v>
      </c>
      <c r="L4" s="41" t="s">
        <v>242</v>
      </c>
      <c r="M4" s="41" t="s">
        <v>243</v>
      </c>
      <c r="N4" s="128">
        <v>1</v>
      </c>
    </row>
    <row r="5" spans="1:14" ht="50" customHeight="1" x14ac:dyDescent="0.35">
      <c r="A5" s="129" t="s">
        <v>259</v>
      </c>
      <c r="B5" s="98">
        <v>0.6</v>
      </c>
      <c r="C5" s="87" t="s">
        <v>77</v>
      </c>
      <c r="D5" s="87" t="s">
        <v>60</v>
      </c>
      <c r="E5" s="87" t="s">
        <v>260</v>
      </c>
      <c r="F5" s="95" t="s">
        <v>261</v>
      </c>
      <c r="G5" s="42">
        <v>2.4000000000000004E-2</v>
      </c>
      <c r="H5" s="87" t="s">
        <v>66</v>
      </c>
      <c r="I5" s="87" t="s">
        <v>67</v>
      </c>
      <c r="J5" s="87" t="s">
        <v>68</v>
      </c>
      <c r="K5" s="87" t="s">
        <v>69</v>
      </c>
      <c r="L5" s="41" t="s">
        <v>109</v>
      </c>
      <c r="M5" s="41" t="s">
        <v>109</v>
      </c>
      <c r="N5" s="128">
        <v>0.5</v>
      </c>
    </row>
  </sheetData>
  <pageMargins left="0.45" right="0.45" top="0.75" bottom="0.75" header="0.3" footer="0.3"/>
  <pageSetup scale="56" orientation="landscape"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32CF7-FE81-4033-B86F-5CF0F55EC300}">
  <dimension ref="B2:BN62"/>
  <sheetViews>
    <sheetView showGridLines="0" showRuler="0" view="pageBreakPreview" topLeftCell="P19" zoomScale="70" zoomScaleNormal="40" zoomScaleSheetLayoutView="70" zoomScalePageLayoutView="60" workbookViewId="0">
      <selection activeCell="BQ20" sqref="BQ20"/>
    </sheetView>
  </sheetViews>
  <sheetFormatPr defaultRowHeight="20" customHeight="1" x14ac:dyDescent="0.35"/>
  <cols>
    <col min="1" max="1" width="3.26953125" customWidth="1"/>
    <col min="2" max="2" width="15.26953125" customWidth="1"/>
    <col min="3" max="3" width="18.26953125" customWidth="1"/>
    <col min="4" max="4" width="6.7265625" customWidth="1"/>
    <col min="5" max="5" width="26.7265625" customWidth="1"/>
    <col min="6" max="6" width="9.08984375" customWidth="1"/>
    <col min="7" max="7" width="24.90625" customWidth="1"/>
    <col min="8" max="8" width="11.26953125" customWidth="1"/>
    <col min="9" max="10" width="10.7265625" customWidth="1"/>
    <col min="11" max="11" width="14.26953125" customWidth="1"/>
    <col min="12" max="12" width="49.08984375" customWidth="1"/>
    <col min="13" max="13" width="38.1796875" customWidth="1"/>
    <col min="14" max="14" width="20.1796875" customWidth="1"/>
    <col min="15" max="15" width="10.26953125" customWidth="1"/>
    <col min="16" max="16" width="11.36328125" customWidth="1"/>
    <col min="17" max="20" width="26.6328125" customWidth="1"/>
    <col min="21" max="21" width="12.7265625" hidden="1" customWidth="1"/>
    <col min="22" max="22" width="14.6328125" hidden="1" customWidth="1"/>
    <col min="23" max="23" width="12.7265625" customWidth="1"/>
    <col min="24" max="48" width="12.08984375" hidden="1" customWidth="1"/>
    <col min="49" max="61" width="13.26953125" hidden="1" customWidth="1"/>
    <col min="62" max="63" width="13.26953125" style="2" hidden="1" customWidth="1"/>
    <col min="64" max="64" width="28.453125" hidden="1" customWidth="1"/>
    <col min="65" max="66" width="18.7265625" hidden="1" customWidth="1"/>
    <col min="67" max="67" width="0" hidden="1" customWidth="1"/>
  </cols>
  <sheetData>
    <row r="2" spans="2:65" s="192" customFormat="1" ht="20" customHeight="1" x14ac:dyDescent="0.55000000000000004">
      <c r="B2" s="191"/>
      <c r="C2" s="191"/>
      <c r="D2" s="191" t="s">
        <v>316</v>
      </c>
      <c r="E2" s="191"/>
      <c r="F2" s="191"/>
      <c r="BJ2" s="193"/>
      <c r="BK2" s="193"/>
      <c r="BL2" s="191"/>
    </row>
    <row r="3" spans="2:65" ht="17" customHeight="1" x14ac:dyDescent="0.35">
      <c r="B3" s="3"/>
      <c r="C3" s="3"/>
      <c r="D3" s="3" t="s">
        <v>2</v>
      </c>
      <c r="E3" s="3"/>
      <c r="F3" s="3"/>
      <c r="P3" s="195"/>
      <c r="Q3" s="195"/>
      <c r="R3" s="195"/>
      <c r="S3" s="195"/>
      <c r="T3" s="195"/>
      <c r="U3" s="195"/>
      <c r="V3" s="195"/>
      <c r="W3" s="195"/>
      <c r="X3" s="195"/>
      <c r="Y3" s="131"/>
      <c r="Z3" s="131"/>
      <c r="AA3" s="131"/>
      <c r="AB3" s="131"/>
      <c r="AC3" s="131"/>
      <c r="AD3" s="131"/>
      <c r="AE3" s="131"/>
      <c r="AF3" s="131"/>
      <c r="AG3" s="195"/>
      <c r="AH3" s="195"/>
      <c r="AI3" s="195"/>
      <c r="AJ3" s="4"/>
      <c r="AK3" s="4"/>
      <c r="AL3" s="4"/>
      <c r="AM3" s="4"/>
      <c r="AN3" s="4"/>
      <c r="AO3" s="4"/>
      <c r="AP3" s="4"/>
      <c r="AQ3" s="4"/>
      <c r="AR3" s="4"/>
      <c r="AS3" s="4"/>
      <c r="AT3" s="4"/>
      <c r="AU3" s="4"/>
      <c r="AV3" s="4"/>
      <c r="AW3" s="4"/>
      <c r="AX3" s="4"/>
      <c r="AY3" s="4"/>
      <c r="AZ3" s="4"/>
      <c r="BA3" s="4"/>
      <c r="BB3" s="4"/>
      <c r="BC3" s="4"/>
      <c r="BD3" s="4"/>
      <c r="BE3" s="4"/>
      <c r="BF3" s="4"/>
      <c r="BG3" s="282"/>
      <c r="BH3" s="282"/>
      <c r="BI3" s="282"/>
      <c r="BJ3" s="282"/>
      <c r="BK3" s="132"/>
      <c r="BL3" s="132"/>
    </row>
    <row r="4" spans="2:65" ht="9.5" customHeight="1" x14ac:dyDescent="0.35">
      <c r="BM4" s="4"/>
    </row>
    <row r="5" spans="2:65" s="167" customFormat="1" ht="20" customHeight="1" x14ac:dyDescent="0.35">
      <c r="B5" s="208" t="s">
        <v>17</v>
      </c>
      <c r="C5" s="208" t="s">
        <v>18</v>
      </c>
      <c r="D5" s="210" t="s">
        <v>19</v>
      </c>
      <c r="E5" s="210" t="s">
        <v>20</v>
      </c>
      <c r="F5" s="210" t="s">
        <v>21</v>
      </c>
      <c r="G5" s="210" t="s">
        <v>22</v>
      </c>
      <c r="H5" s="208" t="s">
        <v>23</v>
      </c>
      <c r="I5" s="210" t="s">
        <v>24</v>
      </c>
      <c r="J5" s="210" t="s">
        <v>25</v>
      </c>
      <c r="K5" s="210" t="s">
        <v>26</v>
      </c>
      <c r="L5" s="210" t="s">
        <v>27</v>
      </c>
      <c r="M5" s="210" t="s">
        <v>28</v>
      </c>
      <c r="N5" s="210" t="s">
        <v>29</v>
      </c>
      <c r="O5" s="210" t="s">
        <v>315</v>
      </c>
      <c r="P5" s="208" t="s">
        <v>31</v>
      </c>
      <c r="Q5" s="245" t="s">
        <v>32</v>
      </c>
      <c r="R5" s="246"/>
      <c r="S5" s="246"/>
      <c r="T5" s="247"/>
      <c r="U5" s="253" t="s">
        <v>33</v>
      </c>
      <c r="V5" s="253" t="s">
        <v>34</v>
      </c>
      <c r="W5" s="283" t="s">
        <v>277</v>
      </c>
      <c r="X5" s="285" t="s">
        <v>35</v>
      </c>
      <c r="Y5" s="286"/>
      <c r="Z5" s="286"/>
      <c r="AA5" s="286"/>
      <c r="AB5" s="286"/>
      <c r="AC5" s="286"/>
      <c r="AD5" s="286"/>
      <c r="AE5" s="286"/>
      <c r="AF5" s="286"/>
      <c r="AG5" s="286"/>
      <c r="AH5" s="286"/>
      <c r="AI5" s="286"/>
      <c r="AJ5" s="287" t="s">
        <v>36</v>
      </c>
      <c r="AK5" s="288"/>
      <c r="AL5" s="288"/>
      <c r="AM5" s="288"/>
      <c r="AN5" s="288"/>
      <c r="AO5" s="288"/>
      <c r="AP5" s="288"/>
      <c r="AQ5" s="288"/>
      <c r="AR5" s="288"/>
      <c r="AS5" s="288"/>
      <c r="AT5" s="288"/>
      <c r="AU5" s="288"/>
      <c r="AV5" s="289"/>
      <c r="AW5" s="290" t="s">
        <v>37</v>
      </c>
      <c r="AX5" s="280"/>
      <c r="AY5" s="280"/>
      <c r="AZ5" s="280"/>
      <c r="BA5" s="280"/>
      <c r="BB5" s="280"/>
      <c r="BC5" s="280"/>
      <c r="BD5" s="280"/>
      <c r="BE5" s="280"/>
      <c r="BF5" s="280"/>
      <c r="BG5" s="280"/>
      <c r="BH5" s="280"/>
      <c r="BI5" s="281"/>
      <c r="BJ5" s="24" t="s">
        <v>38</v>
      </c>
      <c r="BK5" s="24" t="s">
        <v>39</v>
      </c>
      <c r="BL5" s="25" t="s">
        <v>40</v>
      </c>
      <c r="BM5" s="143"/>
    </row>
    <row r="6" spans="2:65" s="167" customFormat="1" ht="20" customHeight="1" x14ac:dyDescent="0.35">
      <c r="B6" s="209"/>
      <c r="C6" s="209"/>
      <c r="D6" s="211"/>
      <c r="E6" s="211"/>
      <c r="F6" s="211"/>
      <c r="G6" s="211"/>
      <c r="H6" s="209"/>
      <c r="I6" s="211"/>
      <c r="J6" s="211"/>
      <c r="K6" s="211"/>
      <c r="L6" s="211"/>
      <c r="M6" s="211"/>
      <c r="N6" s="211"/>
      <c r="O6" s="211"/>
      <c r="P6" s="209"/>
      <c r="Q6" s="130">
        <v>1</v>
      </c>
      <c r="R6" s="130">
        <v>2</v>
      </c>
      <c r="S6" s="130">
        <v>3</v>
      </c>
      <c r="T6" s="130">
        <v>4</v>
      </c>
      <c r="U6" s="254"/>
      <c r="V6" s="254"/>
      <c r="W6" s="284"/>
      <c r="X6" s="27" t="s">
        <v>41</v>
      </c>
      <c r="Y6" s="27" t="s">
        <v>42</v>
      </c>
      <c r="Z6" s="27" t="s">
        <v>43</v>
      </c>
      <c r="AA6" s="27" t="s">
        <v>44</v>
      </c>
      <c r="AB6" s="27" t="s">
        <v>45</v>
      </c>
      <c r="AC6" s="27" t="s">
        <v>46</v>
      </c>
      <c r="AD6" s="27" t="s">
        <v>47</v>
      </c>
      <c r="AE6" s="27" t="s">
        <v>48</v>
      </c>
      <c r="AF6" s="27" t="s">
        <v>49</v>
      </c>
      <c r="AG6" s="27" t="s">
        <v>50</v>
      </c>
      <c r="AH6" s="27" t="s">
        <v>51</v>
      </c>
      <c r="AI6" s="27" t="s">
        <v>52</v>
      </c>
      <c r="AJ6" s="25" t="s">
        <v>41</v>
      </c>
      <c r="AK6" s="25" t="s">
        <v>42</v>
      </c>
      <c r="AL6" s="25" t="s">
        <v>43</v>
      </c>
      <c r="AM6" s="25" t="s">
        <v>44</v>
      </c>
      <c r="AN6" s="25" t="s">
        <v>45</v>
      </c>
      <c r="AO6" s="25" t="s">
        <v>46</v>
      </c>
      <c r="AP6" s="25" t="s">
        <v>47</v>
      </c>
      <c r="AQ6" s="25" t="s">
        <v>48</v>
      </c>
      <c r="AR6" s="25" t="s">
        <v>49</v>
      </c>
      <c r="AS6" s="25" t="s">
        <v>50</v>
      </c>
      <c r="AT6" s="25" t="s">
        <v>51</v>
      </c>
      <c r="AU6" s="25" t="s">
        <v>52</v>
      </c>
      <c r="AV6" s="28" t="s">
        <v>53</v>
      </c>
      <c r="AW6" s="29" t="s">
        <v>41</v>
      </c>
      <c r="AX6" s="29" t="s">
        <v>42</v>
      </c>
      <c r="AY6" s="29" t="s">
        <v>43</v>
      </c>
      <c r="AZ6" s="29" t="s">
        <v>44</v>
      </c>
      <c r="BA6" s="29" t="s">
        <v>45</v>
      </c>
      <c r="BB6" s="29" t="s">
        <v>46</v>
      </c>
      <c r="BC6" s="29" t="s">
        <v>47</v>
      </c>
      <c r="BD6" s="29" t="s">
        <v>48</v>
      </c>
      <c r="BE6" s="29" t="s">
        <v>49</v>
      </c>
      <c r="BF6" s="29" t="s">
        <v>50</v>
      </c>
      <c r="BG6" s="29" t="s">
        <v>51</v>
      </c>
      <c r="BH6" s="29" t="s">
        <v>52</v>
      </c>
      <c r="BI6" s="28" t="s">
        <v>53</v>
      </c>
      <c r="BJ6" s="24"/>
      <c r="BK6" s="24"/>
      <c r="BL6" s="25"/>
      <c r="BM6" s="143"/>
    </row>
    <row r="7" spans="2:65" s="167" customFormat="1" ht="20" customHeight="1" x14ac:dyDescent="0.35">
      <c r="B7" s="30" t="s">
        <v>54</v>
      </c>
      <c r="C7" s="31"/>
      <c r="D7" s="31"/>
      <c r="E7" s="31"/>
      <c r="F7" s="31"/>
      <c r="G7" s="32"/>
      <c r="H7" s="32"/>
      <c r="I7" s="168"/>
      <c r="J7" s="168"/>
      <c r="K7" s="168"/>
      <c r="L7" s="168"/>
      <c r="M7" s="168"/>
      <c r="N7" s="168"/>
      <c r="O7" s="168"/>
      <c r="P7" s="31"/>
      <c r="Q7" s="34"/>
      <c r="R7" s="34"/>
      <c r="S7" s="34"/>
      <c r="T7" s="34"/>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5"/>
    </row>
    <row r="8" spans="2:65" s="176" customFormat="1" ht="50" customHeight="1" x14ac:dyDescent="0.35">
      <c r="B8" s="291" t="s">
        <v>55</v>
      </c>
      <c r="C8" s="229">
        <v>0.25</v>
      </c>
      <c r="D8" s="291" t="s">
        <v>56</v>
      </c>
      <c r="E8" s="291" t="s">
        <v>57</v>
      </c>
      <c r="F8" s="292">
        <v>0.6</v>
      </c>
      <c r="G8" s="169" t="s">
        <v>58</v>
      </c>
      <c r="H8" s="170">
        <v>0.3</v>
      </c>
      <c r="I8" s="171" t="s">
        <v>59</v>
      </c>
      <c r="J8" s="171" t="s">
        <v>60</v>
      </c>
      <c r="K8" s="171" t="s">
        <v>61</v>
      </c>
      <c r="L8" s="171" t="s">
        <v>62</v>
      </c>
      <c r="M8" s="171" t="s">
        <v>63</v>
      </c>
      <c r="N8" s="171" t="s">
        <v>64</v>
      </c>
      <c r="O8" s="171" t="s">
        <v>65</v>
      </c>
      <c r="P8" s="172">
        <f>C8*F8*H8</f>
        <v>4.4999999999999998E-2</v>
      </c>
      <c r="Q8" s="173" t="s">
        <v>66</v>
      </c>
      <c r="R8" s="173" t="s">
        <v>67</v>
      </c>
      <c r="S8" s="173" t="s">
        <v>68</v>
      </c>
      <c r="T8" s="173" t="s">
        <v>69</v>
      </c>
      <c r="U8" s="174">
        <v>10.914999999999999</v>
      </c>
      <c r="V8" s="175">
        <v>9.7759999999999998</v>
      </c>
      <c r="W8" s="39">
        <v>16.27</v>
      </c>
      <c r="X8" s="39" t="str">
        <f>IF('[8]Sumber data F&amp;A'!H4="","",'[8]Sumber data F&amp;A'!H4)</f>
        <v/>
      </c>
      <c r="Y8" s="39" t="str">
        <f>IF('[8]Sumber data F&amp;A'!I4="","",'[8]Sumber data F&amp;A'!I4)</f>
        <v/>
      </c>
      <c r="Z8" s="39" t="str">
        <f>IF('[8]Sumber data F&amp;A'!J4="","",'[8]Sumber data F&amp;A'!J4)</f>
        <v/>
      </c>
      <c r="AA8" s="39" t="str">
        <f>IF('[8]Sumber data F&amp;A'!K4="","",'[8]Sumber data F&amp;A'!K4)</f>
        <v/>
      </c>
      <c r="AB8" s="39" t="str">
        <f>IF('[8]Sumber data F&amp;A'!L4="","",'[8]Sumber data F&amp;A'!L4)</f>
        <v/>
      </c>
      <c r="AC8" s="39" t="str">
        <f>IF('[8]Sumber data F&amp;A'!M4="","",'[8]Sumber data F&amp;A'!M4)</f>
        <v/>
      </c>
      <c r="AD8" s="39" t="str">
        <f>IF('[8]Sumber data F&amp;A'!N4="","",'[8]Sumber data F&amp;A'!N4)</f>
        <v/>
      </c>
      <c r="AE8" s="39" t="str">
        <f>IF('[8]Sumber data F&amp;A'!O4="","",'[8]Sumber data F&amp;A'!O4)</f>
        <v/>
      </c>
      <c r="AF8" s="39" t="str">
        <f>IF('[8]Sumber data F&amp;A'!P4="","",'[8]Sumber data F&amp;A'!P4)</f>
        <v>not yet</v>
      </c>
      <c r="AG8" s="39" t="str">
        <f>IF('[8]Sumber data F&amp;A'!Q4="","",'[8]Sumber data F&amp;A'!Q4)</f>
        <v/>
      </c>
      <c r="AH8" s="39" t="str">
        <f>IF('[8]Sumber data F&amp;A'!R4="","",'[8]Sumber data F&amp;A'!R4)</f>
        <v>Rp Mio</v>
      </c>
      <c r="AI8" s="39">
        <v>16.27</v>
      </c>
      <c r="AJ8" s="91" t="str">
        <f>IF('[9]Sumber data F&amp;A'!T4="","",'[9]Sumber data F&amp;A'!T4)</f>
        <v/>
      </c>
      <c r="AK8" s="91" t="str">
        <f>IF('[9]Sumber data F&amp;A'!U4="","",'[9]Sumber data F&amp;A'!U4)</f>
        <v/>
      </c>
      <c r="AL8" s="91" t="str">
        <f>IF('[9]Sumber data F&amp;A'!V4="","",'[9]Sumber data F&amp;A'!V4)</f>
        <v/>
      </c>
      <c r="AM8" s="91" t="str">
        <f>IF('[9]Sumber data F&amp;A'!W4="","",'[9]Sumber data F&amp;A'!W4)</f>
        <v/>
      </c>
      <c r="AN8" s="91" t="str">
        <f>IF('[9]Sumber data F&amp;A'!X4="","",'[9]Sumber data F&amp;A'!X4)</f>
        <v/>
      </c>
      <c r="AO8" s="91" t="str">
        <f>IF('[9]Sumber data F&amp;A'!Y4="","",'[9]Sumber data F&amp;A'!Y4)</f>
        <v/>
      </c>
      <c r="AP8" s="91" t="str">
        <f>IF('[9]Sumber data F&amp;A'!Z4="","",'[9]Sumber data F&amp;A'!Z4)</f>
        <v/>
      </c>
      <c r="AQ8" s="91" t="str">
        <f>IF('[9]Sumber data F&amp;A'!AA4="","",'[9]Sumber data F&amp;A'!AA4)</f>
        <v/>
      </c>
      <c r="AR8" s="91" t="str">
        <f>IF('[9]Sumber data F&amp;A'!AB4="","",'[9]Sumber data F&amp;A'!AB4)</f>
        <v/>
      </c>
      <c r="AS8" s="91" t="str">
        <f>IF('[9]Sumber data F&amp;A'!AC4="","",'[9]Sumber data F&amp;A'!AC4)</f>
        <v/>
      </c>
      <c r="AT8" s="91" t="str">
        <f>IF('[9]Sumber data F&amp;A'!AD4="","",'[9]Sumber data F&amp;A'!AD4)</f>
        <v/>
      </c>
      <c r="AU8" s="91" t="str">
        <f>IF('[9]Sumber data F&amp;A'!AE4="","",'[9]Sumber data F&amp;A'!AE4)</f>
        <v/>
      </c>
      <c r="AV8" s="91" t="str">
        <f>IF('[9]Sumber data F&amp;A'!AF4="not yet","",'[9]Sumber data F&amp;A'!AF4)</f>
        <v/>
      </c>
      <c r="AW8" s="92" t="str">
        <f>IF(OR(AJ8="",X8=""),"Not yet",AJ8/X8)</f>
        <v>Not yet</v>
      </c>
      <c r="AX8" s="92" t="str">
        <f t="shared" ref="AX8:BH12" si="0">IF(OR(AK8="",Y8=""),"Not Yet",AK8/Y8)</f>
        <v>Not Yet</v>
      </c>
      <c r="AY8" s="92" t="str">
        <f t="shared" si="0"/>
        <v>Not Yet</v>
      </c>
      <c r="AZ8" s="92" t="str">
        <f t="shared" si="0"/>
        <v>Not Yet</v>
      </c>
      <c r="BA8" s="92" t="str">
        <f t="shared" si="0"/>
        <v>Not Yet</v>
      </c>
      <c r="BB8" s="92" t="str">
        <f t="shared" si="0"/>
        <v>Not Yet</v>
      </c>
      <c r="BC8" s="92" t="str">
        <f t="shared" si="0"/>
        <v>Not Yet</v>
      </c>
      <c r="BD8" s="92" t="str">
        <f t="shared" si="0"/>
        <v>Not Yet</v>
      </c>
      <c r="BE8" s="92" t="str">
        <f t="shared" si="0"/>
        <v>Not Yet</v>
      </c>
      <c r="BF8" s="92" t="str">
        <f t="shared" si="0"/>
        <v>Not Yet</v>
      </c>
      <c r="BG8" s="92" t="str">
        <f t="shared" si="0"/>
        <v>Not Yet</v>
      </c>
      <c r="BH8" s="92" t="str">
        <f t="shared" si="0"/>
        <v>Not Yet</v>
      </c>
      <c r="BI8" s="92" t="e">
        <f>IF(OR(AV8="",#REF!=""),"Not Yet",AV8/#REF!)</f>
        <v>#REF!</v>
      </c>
      <c r="BJ8" s="91"/>
      <c r="BK8" s="91"/>
      <c r="BL8" s="93"/>
    </row>
    <row r="9" spans="2:65" s="176" customFormat="1" ht="50" customHeight="1" x14ac:dyDescent="0.35">
      <c r="B9" s="291"/>
      <c r="C9" s="230"/>
      <c r="D9" s="291"/>
      <c r="E9" s="291"/>
      <c r="F9" s="302"/>
      <c r="G9" s="169" t="s">
        <v>70</v>
      </c>
      <c r="H9" s="170">
        <v>0.3</v>
      </c>
      <c r="I9" s="171" t="s">
        <v>71</v>
      </c>
      <c r="J9" s="171" t="s">
        <v>60</v>
      </c>
      <c r="K9" s="171" t="s">
        <v>61</v>
      </c>
      <c r="L9" s="171" t="s">
        <v>72</v>
      </c>
      <c r="M9" s="171" t="s">
        <v>73</v>
      </c>
      <c r="N9" s="171" t="s">
        <v>74</v>
      </c>
      <c r="O9" s="171" t="s">
        <v>75</v>
      </c>
      <c r="P9" s="172">
        <f>C8*F8*H9</f>
        <v>4.4999999999999998E-2</v>
      </c>
      <c r="Q9" s="173" t="s">
        <v>66</v>
      </c>
      <c r="R9" s="173" t="s">
        <v>67</v>
      </c>
      <c r="S9" s="173" t="s">
        <v>68</v>
      </c>
      <c r="T9" s="173" t="s">
        <v>69</v>
      </c>
      <c r="U9" s="171" t="s">
        <v>278</v>
      </c>
      <c r="V9" s="177">
        <v>14387.86</v>
      </c>
      <c r="W9" s="184">
        <v>19600</v>
      </c>
      <c r="X9" s="91" t="str">
        <f>IF('[9]Sumber data S&amp;M'!D12="not yet","",'[9]Sumber data S&amp;M'!D12)</f>
        <v/>
      </c>
      <c r="Y9" s="91" t="str">
        <f>IF('[9]Sumber data S&amp;M'!E12="not yet","",'[9]Sumber data S&amp;M'!E12)</f>
        <v/>
      </c>
      <c r="Z9" s="91" t="str">
        <f>IF('[9]Sumber data S&amp;M'!F12="not yet","",'[9]Sumber data S&amp;M'!F12)</f>
        <v/>
      </c>
      <c r="AA9" s="91" t="str">
        <f>IF('[9]Sumber data S&amp;M'!G12="not yet","",'[9]Sumber data S&amp;M'!G12)</f>
        <v/>
      </c>
      <c r="AB9" s="91" t="str">
        <f>IF('[9]Sumber data S&amp;M'!H12="not yet","",'[9]Sumber data S&amp;M'!H12)</f>
        <v/>
      </c>
      <c r="AC9" s="91" t="str">
        <f>IF('[9]Sumber data S&amp;M'!I12="not yet","",'[9]Sumber data S&amp;M'!I12)</f>
        <v/>
      </c>
      <c r="AD9" s="91" t="str">
        <f>IF('[9]Sumber data S&amp;M'!J12="not yet","",'[9]Sumber data S&amp;M'!J12)</f>
        <v/>
      </c>
      <c r="AE9" s="91" t="str">
        <f>IF('[9]Sumber data S&amp;M'!K12="not yet","",'[9]Sumber data S&amp;M'!K12)</f>
        <v/>
      </c>
      <c r="AF9" s="91" t="str">
        <f>IF('[9]Sumber data S&amp;M'!L12="not yet","",'[9]Sumber data S&amp;M'!L12)</f>
        <v/>
      </c>
      <c r="AG9" s="91" t="str">
        <f>IF('[9]Sumber data S&amp;M'!M12="not yet","",'[9]Sumber data S&amp;M'!M12)</f>
        <v/>
      </c>
      <c r="AH9" s="91" t="str">
        <f>IF('[9]Sumber data S&amp;M'!N12="not yet","",'[9]Sumber data S&amp;M'!N12)</f>
        <v/>
      </c>
      <c r="AI9" s="91" t="str">
        <f>IF('[9]Sumber data S&amp;M'!O12="not yet","",'[9]Sumber data S&amp;M'!O12)</f>
        <v/>
      </c>
      <c r="AJ9" s="91" t="str">
        <f>IF('[9]Sumber data S&amp;M'!T12="not yet","",'[9]Sumber data S&amp;M'!T12)</f>
        <v/>
      </c>
      <c r="AK9" s="91" t="str">
        <f>IF('[9]Sumber data S&amp;M'!U12="not yet","",'[9]Sumber data S&amp;M'!U12)</f>
        <v/>
      </c>
      <c r="AL9" s="91" t="str">
        <f>IF('[9]Sumber data S&amp;M'!V12="not yet","",'[9]Sumber data S&amp;M'!V12)</f>
        <v/>
      </c>
      <c r="AM9" s="91" t="str">
        <f>IF('[9]Sumber data S&amp;M'!W12="not yet","",'[9]Sumber data S&amp;M'!W12)</f>
        <v/>
      </c>
      <c r="AN9" s="91" t="str">
        <f>IF('[9]Sumber data S&amp;M'!X12="not yet","",'[9]Sumber data S&amp;M'!X12)</f>
        <v/>
      </c>
      <c r="AO9" s="91" t="str">
        <f>IF('[9]Sumber data S&amp;M'!Y12="not yet","",'[9]Sumber data S&amp;M'!Y12)</f>
        <v/>
      </c>
      <c r="AP9" s="91" t="str">
        <f>IF('[9]Sumber data S&amp;M'!Z12="not yet","",'[9]Sumber data S&amp;M'!Z12)</f>
        <v/>
      </c>
      <c r="AQ9" s="91" t="str">
        <f>IF('[9]Sumber data S&amp;M'!AA12="not yet","",'[9]Sumber data S&amp;M'!AA12)</f>
        <v/>
      </c>
      <c r="AR9" s="91" t="str">
        <f>IF('[9]Sumber data S&amp;M'!AB12="not yet","",'[9]Sumber data S&amp;M'!AB12)</f>
        <v/>
      </c>
      <c r="AS9" s="91" t="str">
        <f>IF('[9]Sumber data S&amp;M'!AC12="not yet","",'[9]Sumber data S&amp;M'!AC12)</f>
        <v/>
      </c>
      <c r="AT9" s="91" t="str">
        <f>IF('[9]Sumber data S&amp;M'!AD12="not yet","",'[9]Sumber data S&amp;M'!AD12)</f>
        <v/>
      </c>
      <c r="AU9" s="91" t="str">
        <f>IF('[9]Sumber data S&amp;M'!AE12="not yet","",'[9]Sumber data S&amp;M'!AE12)</f>
        <v/>
      </c>
      <c r="AV9" s="91" t="str">
        <f>IF('[9]Sumber data S&amp;M'!AF12="not yet","",'[9]Sumber data S&amp;M'!AF12)</f>
        <v/>
      </c>
      <c r="AW9" s="92" t="str">
        <f>IF(OR(AJ9="",X9=""),"Not Yet",AJ9/X9)</f>
        <v>Not Yet</v>
      </c>
      <c r="AX9" s="92" t="str">
        <f t="shared" si="0"/>
        <v>Not Yet</v>
      </c>
      <c r="AY9" s="92" t="str">
        <f t="shared" si="0"/>
        <v>Not Yet</v>
      </c>
      <c r="AZ9" s="92" t="str">
        <f t="shared" si="0"/>
        <v>Not Yet</v>
      </c>
      <c r="BA9" s="92" t="str">
        <f t="shared" si="0"/>
        <v>Not Yet</v>
      </c>
      <c r="BB9" s="92" t="str">
        <f t="shared" si="0"/>
        <v>Not Yet</v>
      </c>
      <c r="BC9" s="92" t="str">
        <f t="shared" si="0"/>
        <v>Not Yet</v>
      </c>
      <c r="BD9" s="92" t="str">
        <f t="shared" si="0"/>
        <v>Not Yet</v>
      </c>
      <c r="BE9" s="92" t="str">
        <f t="shared" si="0"/>
        <v>Not Yet</v>
      </c>
      <c r="BF9" s="92" t="str">
        <f t="shared" si="0"/>
        <v>Not Yet</v>
      </c>
      <c r="BG9" s="92" t="str">
        <f t="shared" si="0"/>
        <v>Not Yet</v>
      </c>
      <c r="BH9" s="92" t="str">
        <f t="shared" si="0"/>
        <v>Not Yet</v>
      </c>
      <c r="BI9" s="92" t="e">
        <f>IF(OR(AV9="",#REF!=""),"Not Yet",AV9/#REF!)</f>
        <v>#REF!</v>
      </c>
      <c r="BJ9" s="91"/>
      <c r="BK9" s="91"/>
      <c r="BL9" s="93"/>
    </row>
    <row r="10" spans="2:65" s="176" customFormat="1" ht="50" customHeight="1" x14ac:dyDescent="0.35">
      <c r="B10" s="291"/>
      <c r="C10" s="230"/>
      <c r="D10" s="291"/>
      <c r="E10" s="291"/>
      <c r="F10" s="293"/>
      <c r="G10" s="169" t="s">
        <v>76</v>
      </c>
      <c r="H10" s="170">
        <v>0.4</v>
      </c>
      <c r="I10" s="171" t="s">
        <v>77</v>
      </c>
      <c r="J10" s="171" t="s">
        <v>60</v>
      </c>
      <c r="K10" s="171" t="s">
        <v>78</v>
      </c>
      <c r="L10" s="171" t="s">
        <v>311</v>
      </c>
      <c r="M10" s="95" t="s">
        <v>80</v>
      </c>
      <c r="N10" s="171" t="s">
        <v>81</v>
      </c>
      <c r="O10" s="171" t="s">
        <v>65</v>
      </c>
      <c r="P10" s="172">
        <f>C8*F8*H10</f>
        <v>0.06</v>
      </c>
      <c r="Q10" s="173" t="s">
        <v>66</v>
      </c>
      <c r="R10" s="173" t="s">
        <v>67</v>
      </c>
      <c r="S10" s="173" t="s">
        <v>68</v>
      </c>
      <c r="T10" s="173" t="s">
        <v>69</v>
      </c>
      <c r="U10" s="171" t="s">
        <v>279</v>
      </c>
      <c r="V10" s="171" t="s">
        <v>279</v>
      </c>
      <c r="W10" s="185">
        <v>0.8</v>
      </c>
      <c r="X10" s="96">
        <f>'[9]Sumber data F&amp;A'!D6</f>
        <v>0.8</v>
      </c>
      <c r="Y10" s="96">
        <f>'[9]Sumber data F&amp;A'!E6</f>
        <v>0.8</v>
      </c>
      <c r="Z10" s="96">
        <f>'[9]Sumber data F&amp;A'!F6</f>
        <v>0.8</v>
      </c>
      <c r="AA10" s="96">
        <f>'[9]Sumber data F&amp;A'!G6</f>
        <v>0.8</v>
      </c>
      <c r="AB10" s="96">
        <f>'[9]Sumber data F&amp;A'!H6</f>
        <v>0.8</v>
      </c>
      <c r="AC10" s="96">
        <f>'[9]Sumber data F&amp;A'!I6</f>
        <v>0.8</v>
      </c>
      <c r="AD10" s="96">
        <f>'[9]Sumber data F&amp;A'!J6</f>
        <v>0.8</v>
      </c>
      <c r="AE10" s="96">
        <f>'[9]Sumber data F&amp;A'!K6</f>
        <v>0.8</v>
      </c>
      <c r="AF10" s="96">
        <f>'[9]Sumber data F&amp;A'!L6</f>
        <v>0.8</v>
      </c>
      <c r="AG10" s="96">
        <f>'[9]Sumber data F&amp;A'!M6</f>
        <v>0.8</v>
      </c>
      <c r="AH10" s="96">
        <f>'[9]Sumber data F&amp;A'!N6</f>
        <v>0.8</v>
      </c>
      <c r="AI10" s="96">
        <f>'[9]Sumber data F&amp;A'!O6</f>
        <v>0.8</v>
      </c>
      <c r="AJ10" s="96" t="str">
        <f>IF('[9]Sumber data F&amp;A'!T6="not yet","",'[9]Sumber data F&amp;A'!T6)</f>
        <v/>
      </c>
      <c r="AK10" s="96" t="str">
        <f>IF('[9]Sumber data F&amp;A'!U6="not yet","",'[9]Sumber data F&amp;A'!U6)</f>
        <v/>
      </c>
      <c r="AL10" s="96" t="str">
        <f>IF('[9]Sumber data F&amp;A'!V6="not yet","",'[9]Sumber data F&amp;A'!V6)</f>
        <v/>
      </c>
      <c r="AM10" s="96" t="str">
        <f>IF('[9]Sumber data F&amp;A'!W6="not yet","",'[9]Sumber data F&amp;A'!W6)</f>
        <v/>
      </c>
      <c r="AN10" s="96" t="str">
        <f>IF('[9]Sumber data F&amp;A'!X6="not yet","",'[9]Sumber data F&amp;A'!X6)</f>
        <v/>
      </c>
      <c r="AO10" s="96" t="str">
        <f>IF('[9]Sumber data F&amp;A'!Y6="not yet","",'[9]Sumber data F&amp;A'!Y6)</f>
        <v/>
      </c>
      <c r="AP10" s="96" t="str">
        <f>IF('[9]Sumber data F&amp;A'!Z6="not yet","",'[9]Sumber data F&amp;A'!Z6)</f>
        <v/>
      </c>
      <c r="AQ10" s="96" t="str">
        <f>IF('[9]Sumber data F&amp;A'!AA6="not yet","",'[9]Sumber data F&amp;A'!AA6)</f>
        <v/>
      </c>
      <c r="AR10" s="96" t="str">
        <f>IF('[9]Sumber data F&amp;A'!AB6="not yet","",'[9]Sumber data F&amp;A'!AB6)</f>
        <v/>
      </c>
      <c r="AS10" s="96" t="str">
        <f>IF('[9]Sumber data F&amp;A'!AC6="not yet","",'[9]Sumber data F&amp;A'!AC6)</f>
        <v/>
      </c>
      <c r="AT10" s="96" t="str">
        <f>IF('[9]Sumber data F&amp;A'!AD6="not yet","",'[9]Sumber data F&amp;A'!AD6)</f>
        <v/>
      </c>
      <c r="AU10" s="96" t="str">
        <f>IF('[9]Sumber data F&amp;A'!AE6="not yet","",'[9]Sumber data F&amp;A'!AE6)</f>
        <v/>
      </c>
      <c r="AV10" s="96" t="str">
        <f>IF('[9]Sumber data F&amp;A'!AF6="not yet","",'[9]Sumber data F&amp;A'!AF6)</f>
        <v/>
      </c>
      <c r="AW10" s="92" t="str">
        <f>IF(OR(AJ10="",X10=""),"Not Yet",AJ10/X10)</f>
        <v>Not Yet</v>
      </c>
      <c r="AX10" s="92" t="str">
        <f t="shared" si="0"/>
        <v>Not Yet</v>
      </c>
      <c r="AY10" s="92" t="str">
        <f t="shared" si="0"/>
        <v>Not Yet</v>
      </c>
      <c r="AZ10" s="92" t="str">
        <f t="shared" si="0"/>
        <v>Not Yet</v>
      </c>
      <c r="BA10" s="92" t="str">
        <f t="shared" si="0"/>
        <v>Not Yet</v>
      </c>
      <c r="BB10" s="92" t="str">
        <f t="shared" si="0"/>
        <v>Not Yet</v>
      </c>
      <c r="BC10" s="92" t="str">
        <f t="shared" si="0"/>
        <v>Not Yet</v>
      </c>
      <c r="BD10" s="92" t="str">
        <f t="shared" si="0"/>
        <v>Not Yet</v>
      </c>
      <c r="BE10" s="92" t="str">
        <f t="shared" si="0"/>
        <v>Not Yet</v>
      </c>
      <c r="BF10" s="92" t="str">
        <f t="shared" si="0"/>
        <v>Not Yet</v>
      </c>
      <c r="BG10" s="92" t="str">
        <f t="shared" si="0"/>
        <v>Not Yet</v>
      </c>
      <c r="BH10" s="92" t="str">
        <f t="shared" si="0"/>
        <v>Not Yet</v>
      </c>
      <c r="BI10" s="92" t="e">
        <f>IF(OR(AV10="",#REF!=""),"Not Yet",AV10/#REF!)</f>
        <v>#REF!</v>
      </c>
      <c r="BJ10" s="91"/>
      <c r="BK10" s="91"/>
      <c r="BL10" s="93"/>
    </row>
    <row r="11" spans="2:65" s="176" customFormat="1" ht="50" customHeight="1" x14ac:dyDescent="0.35">
      <c r="B11" s="291"/>
      <c r="C11" s="230"/>
      <c r="D11" s="291" t="s">
        <v>82</v>
      </c>
      <c r="E11" s="291" t="s">
        <v>83</v>
      </c>
      <c r="F11" s="292">
        <v>0.4</v>
      </c>
      <c r="G11" s="169" t="s">
        <v>84</v>
      </c>
      <c r="H11" s="170">
        <v>0.6</v>
      </c>
      <c r="I11" s="171" t="s">
        <v>85</v>
      </c>
      <c r="J11" s="171" t="s">
        <v>86</v>
      </c>
      <c r="K11" s="171" t="s">
        <v>87</v>
      </c>
      <c r="L11" s="171" t="s">
        <v>88</v>
      </c>
      <c r="M11" s="95" t="s">
        <v>89</v>
      </c>
      <c r="N11" s="171" t="s">
        <v>90</v>
      </c>
      <c r="O11" s="171" t="s">
        <v>91</v>
      </c>
      <c r="P11" s="172">
        <f>C8*F11*H11</f>
        <v>0.06</v>
      </c>
      <c r="Q11" s="173" t="s">
        <v>92</v>
      </c>
      <c r="R11" s="173" t="s">
        <v>93</v>
      </c>
      <c r="S11" s="173" t="s">
        <v>94</v>
      </c>
      <c r="T11" s="173" t="s">
        <v>95</v>
      </c>
      <c r="U11" s="171" t="s">
        <v>96</v>
      </c>
      <c r="V11" s="171" t="s">
        <v>97</v>
      </c>
      <c r="W11" s="186">
        <v>3598</v>
      </c>
      <c r="X11" s="91" t="str">
        <f>IF('[9]Sumber data Manufacturing'!D4="","",'[9]Sumber data Manufacturing'!D4)</f>
        <v/>
      </c>
      <c r="Y11" s="91" t="str">
        <f>IF('[9]Sumber data Manufacturing'!E4="","",'[9]Sumber data Manufacturing'!E4)</f>
        <v/>
      </c>
      <c r="Z11" s="91" t="str">
        <f>IF('[9]Sumber data Manufacturing'!F4="","",'[9]Sumber data Manufacturing'!F4)</f>
        <v/>
      </c>
      <c r="AA11" s="91" t="str">
        <f>IF('[9]Sumber data Manufacturing'!G4="","",'[9]Sumber data Manufacturing'!G4)</f>
        <v/>
      </c>
      <c r="AB11" s="91" t="str">
        <f>IF('[9]Sumber data Manufacturing'!H4="","",'[9]Sumber data Manufacturing'!H4)</f>
        <v/>
      </c>
      <c r="AC11" s="91" t="str">
        <f>IF('[9]Sumber data Manufacturing'!I4="","",'[9]Sumber data Manufacturing'!I4)</f>
        <v/>
      </c>
      <c r="AD11" s="91" t="str">
        <f>IF('[9]Sumber data Manufacturing'!J4="","",'[9]Sumber data Manufacturing'!J4)</f>
        <v/>
      </c>
      <c r="AE11" s="91" t="str">
        <f>IF('[9]Sumber data Manufacturing'!K4="","",'[9]Sumber data Manufacturing'!K4)</f>
        <v/>
      </c>
      <c r="AF11" s="91" t="str">
        <f>IF('[9]Sumber data Manufacturing'!L4="","",'[9]Sumber data Manufacturing'!L4)</f>
        <v/>
      </c>
      <c r="AG11" s="91" t="str">
        <f>IF('[9]Sumber data Manufacturing'!M4="","",'[9]Sumber data Manufacturing'!M4)</f>
        <v/>
      </c>
      <c r="AH11" s="91" t="str">
        <f>IF('[9]Sumber data Manufacturing'!N4="","",'[9]Sumber data Manufacturing'!N4)</f>
        <v/>
      </c>
      <c r="AI11" s="91" t="str">
        <f>IF('[9]Sumber data Manufacturing'!O4="","",'[9]Sumber data Manufacturing'!O4)</f>
        <v/>
      </c>
      <c r="AJ11" s="91" t="str">
        <f>IF('[9]Sumber data Manufacturing'!T4="","",'[9]Sumber data Manufacturing'!T4)</f>
        <v/>
      </c>
      <c r="AK11" s="91" t="str">
        <f>IF('[9]Sumber data Manufacturing'!U4="","",'[9]Sumber data Manufacturing'!U4)</f>
        <v/>
      </c>
      <c r="AL11" s="91" t="str">
        <f>IF('[9]Sumber data Manufacturing'!V4="","",'[9]Sumber data Manufacturing'!V4)</f>
        <v/>
      </c>
      <c r="AM11" s="91" t="str">
        <f>IF('[9]Sumber data Manufacturing'!W4="","",'[9]Sumber data Manufacturing'!W4)</f>
        <v/>
      </c>
      <c r="AN11" s="91" t="str">
        <f>IF('[9]Sumber data Manufacturing'!X4="","",'[9]Sumber data Manufacturing'!X4)</f>
        <v/>
      </c>
      <c r="AO11" s="91" t="str">
        <f>IF('[9]Sumber data Manufacturing'!Y4="","",'[9]Sumber data Manufacturing'!Y4)</f>
        <v/>
      </c>
      <c r="AP11" s="91" t="str">
        <f>IF('[9]Sumber data Manufacturing'!Z4="","",'[9]Sumber data Manufacturing'!Z4)</f>
        <v/>
      </c>
      <c r="AQ11" s="91" t="str">
        <f>IF('[9]Sumber data Manufacturing'!AA4="","",'[9]Sumber data Manufacturing'!AA4)</f>
        <v/>
      </c>
      <c r="AR11" s="91" t="str">
        <f>IF('[9]Sumber data Manufacturing'!AB4="","",'[9]Sumber data Manufacturing'!AB4)</f>
        <v/>
      </c>
      <c r="AS11" s="91" t="str">
        <f>IF('[9]Sumber data Manufacturing'!AC4="","",'[9]Sumber data Manufacturing'!AC4)</f>
        <v/>
      </c>
      <c r="AT11" s="91" t="str">
        <f>IF('[9]Sumber data Manufacturing'!AD4="","",'[9]Sumber data Manufacturing'!AD4)</f>
        <v/>
      </c>
      <c r="AU11" s="91" t="str">
        <f>IF('[9]Sumber data Manufacturing'!AE4="","",'[9]Sumber data Manufacturing'!AE4)</f>
        <v/>
      </c>
      <c r="AV11" s="91" t="str">
        <f>IF('[9]Sumber data Manufacturing'!AF4="","",'[9]Sumber data Manufacturing'!AF4)</f>
        <v/>
      </c>
      <c r="AW11" s="92" t="str">
        <f>IF(OR(AJ11="",X11=""),"Not Yet",AJ11/X11)</f>
        <v>Not Yet</v>
      </c>
      <c r="AX11" s="92" t="str">
        <f t="shared" si="0"/>
        <v>Not Yet</v>
      </c>
      <c r="AY11" s="92" t="str">
        <f t="shared" si="0"/>
        <v>Not Yet</v>
      </c>
      <c r="AZ11" s="92" t="str">
        <f t="shared" si="0"/>
        <v>Not Yet</v>
      </c>
      <c r="BA11" s="92" t="str">
        <f t="shared" si="0"/>
        <v>Not Yet</v>
      </c>
      <c r="BB11" s="92" t="str">
        <f t="shared" si="0"/>
        <v>Not Yet</v>
      </c>
      <c r="BC11" s="92" t="str">
        <f t="shared" si="0"/>
        <v>Not Yet</v>
      </c>
      <c r="BD11" s="92" t="str">
        <f t="shared" si="0"/>
        <v>Not Yet</v>
      </c>
      <c r="BE11" s="92" t="str">
        <f t="shared" si="0"/>
        <v>Not Yet</v>
      </c>
      <c r="BF11" s="92" t="str">
        <f t="shared" si="0"/>
        <v>Not Yet</v>
      </c>
      <c r="BG11" s="92" t="str">
        <f t="shared" si="0"/>
        <v>Not Yet</v>
      </c>
      <c r="BH11" s="92" t="str">
        <f t="shared" si="0"/>
        <v>Not Yet</v>
      </c>
      <c r="BI11" s="92" t="e">
        <f>IF(OR(AV11="",#REF!=""),"Not Yet",AV11/#REF!)</f>
        <v>#REF!</v>
      </c>
      <c r="BJ11" s="91"/>
      <c r="BK11" s="91"/>
      <c r="BL11" s="93"/>
    </row>
    <row r="12" spans="2:65" s="176" customFormat="1" ht="50" customHeight="1" x14ac:dyDescent="0.35">
      <c r="B12" s="291"/>
      <c r="C12" s="231"/>
      <c r="D12" s="291"/>
      <c r="E12" s="291"/>
      <c r="F12" s="293"/>
      <c r="G12" s="178" t="s">
        <v>98</v>
      </c>
      <c r="H12" s="179">
        <v>0.4</v>
      </c>
      <c r="I12" s="171" t="s">
        <v>77</v>
      </c>
      <c r="J12" s="171" t="s">
        <v>86</v>
      </c>
      <c r="K12" s="171" t="s">
        <v>61</v>
      </c>
      <c r="L12" s="171" t="s">
        <v>99</v>
      </c>
      <c r="M12" s="95" t="s">
        <v>100</v>
      </c>
      <c r="N12" s="171" t="s">
        <v>64</v>
      </c>
      <c r="O12" s="171" t="s">
        <v>65</v>
      </c>
      <c r="P12" s="172">
        <f>C8*F11*H12</f>
        <v>4.0000000000000008E-2</v>
      </c>
      <c r="Q12" s="173" t="s">
        <v>92</v>
      </c>
      <c r="R12" s="173" t="s">
        <v>93</v>
      </c>
      <c r="S12" s="173" t="s">
        <v>94</v>
      </c>
      <c r="T12" s="173" t="s">
        <v>95</v>
      </c>
      <c r="U12" s="179" t="s">
        <v>280</v>
      </c>
      <c r="V12" s="179" t="s">
        <v>281</v>
      </c>
      <c r="W12" s="185" t="s">
        <v>282</v>
      </c>
      <c r="X12" s="179" t="str">
        <f>IF('[9]Sumber data F&amp;A'!D12="not yet","",'[9]Sumber data F&amp;A'!D12)</f>
        <v/>
      </c>
      <c r="Y12" s="179" t="str">
        <f>IF('[9]Sumber data F&amp;A'!E12="not yet","",'[9]Sumber data F&amp;A'!E12)</f>
        <v/>
      </c>
      <c r="Z12" s="179" t="str">
        <f>IF('[9]Sumber data F&amp;A'!F12="not yet","",'[9]Sumber data F&amp;A'!F12)</f>
        <v/>
      </c>
      <c r="AA12" s="179" t="str">
        <f>IF('[9]Sumber data F&amp;A'!G12="not yet","",'[9]Sumber data F&amp;A'!G12)</f>
        <v/>
      </c>
      <c r="AB12" s="179" t="str">
        <f>IF('[9]Sumber data F&amp;A'!H12="not yet","",'[9]Sumber data F&amp;A'!H12)</f>
        <v/>
      </c>
      <c r="AC12" s="179" t="str">
        <f>IF('[9]Sumber data F&amp;A'!I12="not yet","",'[9]Sumber data F&amp;A'!I12)</f>
        <v/>
      </c>
      <c r="AD12" s="179" t="str">
        <f>IF('[9]Sumber data F&amp;A'!J12="not yet","",'[9]Sumber data F&amp;A'!J12)</f>
        <v/>
      </c>
      <c r="AE12" s="179" t="str">
        <f>IF('[9]Sumber data F&amp;A'!K12="not yet","",'[9]Sumber data F&amp;A'!K12)</f>
        <v/>
      </c>
      <c r="AF12" s="179" t="str">
        <f>IF('[9]Sumber data F&amp;A'!L12="not yet","",'[9]Sumber data F&amp;A'!L12)</f>
        <v/>
      </c>
      <c r="AG12" s="179" t="str">
        <f>IF('[9]Sumber data F&amp;A'!M12="not yet","",'[9]Sumber data F&amp;A'!M12)</f>
        <v/>
      </c>
      <c r="AH12" s="179" t="str">
        <f>IF('[9]Sumber data F&amp;A'!N12="not yet","",'[9]Sumber data F&amp;A'!N12)</f>
        <v/>
      </c>
      <c r="AI12" s="179" t="str">
        <f>IF('[9]Sumber data F&amp;A'!O12="not yet","",'[9]Sumber data F&amp;A'!O12)</f>
        <v/>
      </c>
      <c r="AJ12" s="179" t="str">
        <f>IF('[9]Sumber data F&amp;A'!T12="not yet","",'[9]Sumber data F&amp;A'!T12)</f>
        <v/>
      </c>
      <c r="AK12" s="179" t="str">
        <f>IF('[9]Sumber data F&amp;A'!U12="not yet","",'[9]Sumber data F&amp;A'!U12)</f>
        <v/>
      </c>
      <c r="AL12" s="179" t="str">
        <f>IF('[9]Sumber data F&amp;A'!V12="not yet","",'[9]Sumber data F&amp;A'!V12)</f>
        <v/>
      </c>
      <c r="AM12" s="179" t="str">
        <f>IF('[9]Sumber data F&amp;A'!W12="not yet","",'[9]Sumber data F&amp;A'!W12)</f>
        <v/>
      </c>
      <c r="AN12" s="179" t="str">
        <f>IF('[9]Sumber data F&amp;A'!X12="not yet","",'[9]Sumber data F&amp;A'!X12)</f>
        <v/>
      </c>
      <c r="AO12" s="179" t="str">
        <f>IF('[9]Sumber data F&amp;A'!Y12="not yet","",'[9]Sumber data F&amp;A'!Y12)</f>
        <v/>
      </c>
      <c r="AP12" s="179" t="str">
        <f>IF('[9]Sumber data F&amp;A'!Z12="not yet","",'[9]Sumber data F&amp;A'!Z12)</f>
        <v/>
      </c>
      <c r="AQ12" s="179" t="str">
        <f>IF('[9]Sumber data F&amp;A'!AA12="not yet","",'[9]Sumber data F&amp;A'!AA12)</f>
        <v/>
      </c>
      <c r="AR12" s="179" t="str">
        <f>IF('[9]Sumber data F&amp;A'!AB12="not yet","",'[9]Sumber data F&amp;A'!AB12)</f>
        <v/>
      </c>
      <c r="AS12" s="179" t="str">
        <f>IF('[9]Sumber data F&amp;A'!AC12="not yet","",'[9]Sumber data F&amp;A'!AC12)</f>
        <v/>
      </c>
      <c r="AT12" s="179" t="str">
        <f>IF('[9]Sumber data F&amp;A'!AD12="not yet","",'[9]Sumber data F&amp;A'!AD12)</f>
        <v/>
      </c>
      <c r="AU12" s="179" t="str">
        <f>IF('[9]Sumber data F&amp;A'!AE12="not yet","",'[9]Sumber data F&amp;A'!AE12)</f>
        <v/>
      </c>
      <c r="AV12" s="179" t="str">
        <f>IF('[9]Sumber data F&amp;A'!AF12="not yet","",'[9]Sumber data F&amp;A'!AF12)</f>
        <v/>
      </c>
      <c r="AW12" s="92" t="str">
        <f>IF(OR(AJ12="",X12=""),"Not Yet",AJ12/X12)</f>
        <v>Not Yet</v>
      </c>
      <c r="AX12" s="92" t="str">
        <f t="shared" si="0"/>
        <v>Not Yet</v>
      </c>
      <c r="AY12" s="92" t="str">
        <f t="shared" si="0"/>
        <v>Not Yet</v>
      </c>
      <c r="AZ12" s="92" t="str">
        <f t="shared" si="0"/>
        <v>Not Yet</v>
      </c>
      <c r="BA12" s="92" t="str">
        <f t="shared" si="0"/>
        <v>Not Yet</v>
      </c>
      <c r="BB12" s="92" t="str">
        <f t="shared" si="0"/>
        <v>Not Yet</v>
      </c>
      <c r="BC12" s="92" t="str">
        <f t="shared" si="0"/>
        <v>Not Yet</v>
      </c>
      <c r="BD12" s="92" t="str">
        <f t="shared" si="0"/>
        <v>Not Yet</v>
      </c>
      <c r="BE12" s="92" t="str">
        <f t="shared" si="0"/>
        <v>Not Yet</v>
      </c>
      <c r="BF12" s="92" t="str">
        <f t="shared" si="0"/>
        <v>Not Yet</v>
      </c>
      <c r="BG12" s="92" t="str">
        <f t="shared" si="0"/>
        <v>Not Yet</v>
      </c>
      <c r="BH12" s="92" t="str">
        <f t="shared" si="0"/>
        <v>Not Yet</v>
      </c>
      <c r="BI12" s="92" t="e">
        <f>IF(OR(AV12="",#REF!=""),"Not Yet",AV12/#REF!)</f>
        <v>#REF!</v>
      </c>
      <c r="BJ12" s="41"/>
      <c r="BK12" s="171"/>
      <c r="BL12" s="173"/>
    </row>
    <row r="13" spans="2:65" s="181" customFormat="1" ht="50" customHeight="1" x14ac:dyDescent="0.35">
      <c r="B13" s="294" t="s">
        <v>101</v>
      </c>
      <c r="C13" s="219">
        <v>0.2</v>
      </c>
      <c r="D13" s="294" t="s">
        <v>102</v>
      </c>
      <c r="E13" s="294" t="s">
        <v>103</v>
      </c>
      <c r="F13" s="297">
        <v>0.4</v>
      </c>
      <c r="G13" s="178" t="s">
        <v>104</v>
      </c>
      <c r="H13" s="179">
        <v>0.2</v>
      </c>
      <c r="I13" s="171" t="s">
        <v>105</v>
      </c>
      <c r="J13" s="171" t="s">
        <v>60</v>
      </c>
      <c r="K13" s="171" t="s">
        <v>61</v>
      </c>
      <c r="L13" s="171" t="s">
        <v>106</v>
      </c>
      <c r="M13" s="171" t="s">
        <v>107</v>
      </c>
      <c r="N13" s="171" t="s">
        <v>108</v>
      </c>
      <c r="O13" s="171" t="s">
        <v>75</v>
      </c>
      <c r="P13" s="180">
        <f>C13*F13*H13</f>
        <v>1.6000000000000004E-2</v>
      </c>
      <c r="Q13" s="173" t="s">
        <v>66</v>
      </c>
      <c r="R13" s="173" t="s">
        <v>67</v>
      </c>
      <c r="S13" s="173" t="s">
        <v>68</v>
      </c>
      <c r="T13" s="173" t="s">
        <v>69</v>
      </c>
      <c r="U13" s="41" t="s">
        <v>109</v>
      </c>
      <c r="V13" s="41" t="s">
        <v>109</v>
      </c>
      <c r="W13" s="187">
        <v>3</v>
      </c>
      <c r="X13" s="171" t="str">
        <f>IF('[9]Sumber data S&amp;M'!D17="","",'[9]Sumber data S&amp;M'!D17)</f>
        <v/>
      </c>
      <c r="Y13" s="171" t="str">
        <f>IF('[9]Sumber data S&amp;M'!E17="","",'[9]Sumber data S&amp;M'!E17)</f>
        <v/>
      </c>
      <c r="Z13" s="171" t="str">
        <f>IF('[9]Sumber data S&amp;M'!F17="","",'[9]Sumber data S&amp;M'!F17)</f>
        <v/>
      </c>
      <c r="AA13" s="171" t="str">
        <f>IF('[9]Sumber data S&amp;M'!G17="","",'[9]Sumber data S&amp;M'!G17)</f>
        <v/>
      </c>
      <c r="AB13" s="171" t="str">
        <f>IF('[9]Sumber data S&amp;M'!H17="","",'[9]Sumber data S&amp;M'!H17)</f>
        <v/>
      </c>
      <c r="AC13" s="171" t="str">
        <f>IF('[9]Sumber data S&amp;M'!I17="","",'[9]Sumber data S&amp;M'!I17)</f>
        <v/>
      </c>
      <c r="AD13" s="171" t="str">
        <f>IF('[9]Sumber data S&amp;M'!J17="","",'[9]Sumber data S&amp;M'!J17)</f>
        <v/>
      </c>
      <c r="AE13" s="171" t="str">
        <f>IF('[9]Sumber data S&amp;M'!K17="","",'[9]Sumber data S&amp;M'!K17)</f>
        <v/>
      </c>
      <c r="AF13" s="171" t="str">
        <f>IF('[9]Sumber data S&amp;M'!L17="","",'[9]Sumber data S&amp;M'!L17)</f>
        <v/>
      </c>
      <c r="AG13" s="171" t="str">
        <f>IF('[9]Sumber data S&amp;M'!M17="","",'[9]Sumber data S&amp;M'!M17)</f>
        <v/>
      </c>
      <c r="AH13" s="171" t="str">
        <f>IF('[9]Sumber data S&amp;M'!N17="","",'[9]Sumber data S&amp;M'!N17)</f>
        <v/>
      </c>
      <c r="AI13" s="171" t="str">
        <f>IF('[9]Sumber data S&amp;M'!O17="","",'[9]Sumber data S&amp;M'!O17)</f>
        <v/>
      </c>
      <c r="AJ13" s="171" t="str">
        <f>IF('[9]Sumber data S&amp;M'!T17="","",'[9]Sumber data S&amp;M'!T17)</f>
        <v/>
      </c>
      <c r="AK13" s="171" t="str">
        <f>IF('[9]Sumber data S&amp;M'!U17="","",'[9]Sumber data S&amp;M'!U17)</f>
        <v/>
      </c>
      <c r="AL13" s="171" t="str">
        <f>IF('[9]Sumber data S&amp;M'!V17="","",'[9]Sumber data S&amp;M'!V17)</f>
        <v/>
      </c>
      <c r="AM13" s="171" t="str">
        <f>IF('[9]Sumber data S&amp;M'!W17="","",'[9]Sumber data S&amp;M'!W17)</f>
        <v/>
      </c>
      <c r="AN13" s="171" t="str">
        <f>IF('[9]Sumber data S&amp;M'!X17="","",'[9]Sumber data S&amp;M'!X17)</f>
        <v/>
      </c>
      <c r="AO13" s="171" t="str">
        <f>IF('[9]Sumber data S&amp;M'!Y17="","",'[9]Sumber data S&amp;M'!Y17)</f>
        <v/>
      </c>
      <c r="AP13" s="171" t="str">
        <f>IF('[9]Sumber data S&amp;M'!Z17="","",'[9]Sumber data S&amp;M'!Z17)</f>
        <v/>
      </c>
      <c r="AQ13" s="171" t="str">
        <f>IF('[9]Sumber data S&amp;M'!AA17="","",'[9]Sumber data S&amp;M'!AA17)</f>
        <v/>
      </c>
      <c r="AR13" s="171" t="str">
        <f>IF('[9]Sumber data S&amp;M'!AB17="","",'[9]Sumber data S&amp;M'!AB17)</f>
        <v/>
      </c>
      <c r="AS13" s="171" t="str">
        <f>IF('[9]Sumber data S&amp;M'!AC17="","",'[9]Sumber data S&amp;M'!AC17)</f>
        <v/>
      </c>
      <c r="AT13" s="171" t="str">
        <f>IF('[9]Sumber data S&amp;M'!AD17="","",'[9]Sumber data S&amp;M'!AD17)</f>
        <v/>
      </c>
      <c r="AU13" s="171" t="str">
        <f>IF('[9]Sumber data S&amp;M'!AE17="","",'[9]Sumber data S&amp;M'!AE17)</f>
        <v/>
      </c>
      <c r="AV13" s="171" t="str">
        <f>IF('[9]Sumber data S&amp;M'!AF17="not yet","",'[9]Sumber data S&amp;M'!AF17)</f>
        <v/>
      </c>
      <c r="AW13" s="144"/>
      <c r="AX13" s="144"/>
      <c r="AY13" s="144"/>
      <c r="AZ13" s="144"/>
      <c r="BA13" s="144"/>
      <c r="BB13" s="144"/>
      <c r="BC13" s="144"/>
      <c r="BD13" s="144"/>
      <c r="BE13" s="144"/>
      <c r="BF13" s="144"/>
      <c r="BG13" s="144"/>
      <c r="BH13" s="144"/>
      <c r="BI13" s="144"/>
      <c r="BJ13" s="41"/>
      <c r="BK13" s="171"/>
      <c r="BL13" s="169"/>
    </row>
    <row r="14" spans="2:65" s="181" customFormat="1" ht="50" customHeight="1" x14ac:dyDescent="0.35">
      <c r="B14" s="295"/>
      <c r="C14" s="220"/>
      <c r="D14" s="295"/>
      <c r="E14" s="295"/>
      <c r="F14" s="298"/>
      <c r="G14" s="178" t="s">
        <v>110</v>
      </c>
      <c r="H14" s="179">
        <v>0.3</v>
      </c>
      <c r="I14" s="171" t="s">
        <v>111</v>
      </c>
      <c r="J14" s="171" t="s">
        <v>112</v>
      </c>
      <c r="K14" s="171" t="s">
        <v>113</v>
      </c>
      <c r="L14" s="171" t="s">
        <v>312</v>
      </c>
      <c r="M14" s="171" t="s">
        <v>115</v>
      </c>
      <c r="N14" s="171" t="s">
        <v>116</v>
      </c>
      <c r="O14" s="171" t="s">
        <v>91</v>
      </c>
      <c r="P14" s="180">
        <f>C13*F13*H14</f>
        <v>2.4000000000000004E-2</v>
      </c>
      <c r="Q14" s="171" t="s">
        <v>308</v>
      </c>
      <c r="R14" s="171" t="s">
        <v>118</v>
      </c>
      <c r="S14" s="171" t="s">
        <v>119</v>
      </c>
      <c r="T14" s="171" t="s">
        <v>120</v>
      </c>
      <c r="U14" s="41" t="s">
        <v>109</v>
      </c>
      <c r="V14" s="41" t="s">
        <v>109</v>
      </c>
      <c r="W14" s="187">
        <v>0</v>
      </c>
      <c r="X14" s="171">
        <f>'[9]Sumber data Manufacturing'!D8</f>
        <v>0</v>
      </c>
      <c r="Y14" s="171">
        <f>'[9]Sumber data Manufacturing'!E8</f>
        <v>0</v>
      </c>
      <c r="Z14" s="171">
        <f>'[9]Sumber data Manufacturing'!F8</f>
        <v>0</v>
      </c>
      <c r="AA14" s="171">
        <f>'[9]Sumber data Manufacturing'!G8</f>
        <v>0</v>
      </c>
      <c r="AB14" s="171">
        <f>'[9]Sumber data Manufacturing'!H8</f>
        <v>0</v>
      </c>
      <c r="AC14" s="171">
        <f>'[9]Sumber data Manufacturing'!I8</f>
        <v>0</v>
      </c>
      <c r="AD14" s="171">
        <f>'[9]Sumber data Manufacturing'!J8</f>
        <v>0</v>
      </c>
      <c r="AE14" s="171">
        <f>'[9]Sumber data Manufacturing'!K8</f>
        <v>0</v>
      </c>
      <c r="AF14" s="171">
        <f>'[9]Sumber data Manufacturing'!L8</f>
        <v>0</v>
      </c>
      <c r="AG14" s="171">
        <f>'[9]Sumber data Manufacturing'!M8</f>
        <v>0</v>
      </c>
      <c r="AH14" s="171">
        <f>'[9]Sumber data Manufacturing'!N8</f>
        <v>0</v>
      </c>
      <c r="AI14" s="171">
        <f>'[9]Sumber data Manufacturing'!O8</f>
        <v>0</v>
      </c>
      <c r="AJ14" s="171" t="str">
        <f>IF('[9]Sumber data Manufacturing'!T8="","",'[9]Sumber data Manufacturing'!T8)</f>
        <v/>
      </c>
      <c r="AK14" s="171" t="str">
        <f>IF('[9]Sumber data Manufacturing'!U8="","",'[9]Sumber data Manufacturing'!U8)</f>
        <v/>
      </c>
      <c r="AL14" s="171" t="str">
        <f>IF('[9]Sumber data Manufacturing'!V8="","",'[9]Sumber data Manufacturing'!V8)</f>
        <v/>
      </c>
      <c r="AM14" s="171" t="str">
        <f>IF('[9]Sumber data Manufacturing'!W8="","",'[9]Sumber data Manufacturing'!W8)</f>
        <v/>
      </c>
      <c r="AN14" s="171" t="str">
        <f>IF('[9]Sumber data Manufacturing'!X8="","",'[9]Sumber data Manufacturing'!X8)</f>
        <v/>
      </c>
      <c r="AO14" s="171" t="str">
        <f>IF('[9]Sumber data Manufacturing'!Y8="","",'[9]Sumber data Manufacturing'!Y8)</f>
        <v/>
      </c>
      <c r="AP14" s="171" t="str">
        <f>IF('[9]Sumber data Manufacturing'!Z8="","",'[9]Sumber data Manufacturing'!Z8)</f>
        <v/>
      </c>
      <c r="AQ14" s="171" t="str">
        <f>IF('[9]Sumber data Manufacturing'!AA8="","",'[9]Sumber data Manufacturing'!AA8)</f>
        <v/>
      </c>
      <c r="AR14" s="171" t="str">
        <f>IF('[9]Sumber data Manufacturing'!AB8="","",'[9]Sumber data Manufacturing'!AB8)</f>
        <v/>
      </c>
      <c r="AS14" s="171" t="str">
        <f>IF('[9]Sumber data Manufacturing'!AC8="","",'[9]Sumber data Manufacturing'!AC8)</f>
        <v/>
      </c>
      <c r="AT14" s="171" t="str">
        <f>IF('[9]Sumber data Manufacturing'!AD8="","",'[9]Sumber data Manufacturing'!AD8)</f>
        <v/>
      </c>
      <c r="AU14" s="171" t="str">
        <f>IF('[9]Sumber data Manufacturing'!AE8="","",'[9]Sumber data Manufacturing'!AE8)</f>
        <v/>
      </c>
      <c r="AV14" s="171" t="str">
        <f>IF('[9]Sumber data Manufacturing'!AF8="not yet","",'[9]Sumber data Manufacturing'!AF8)</f>
        <v/>
      </c>
      <c r="AW14" s="92"/>
      <c r="AX14" s="144"/>
      <c r="AY14" s="144"/>
      <c r="AZ14" s="144"/>
      <c r="BA14" s="144"/>
      <c r="BB14" s="144"/>
      <c r="BC14" s="144"/>
      <c r="BD14" s="144"/>
      <c r="BE14" s="144"/>
      <c r="BF14" s="144"/>
      <c r="BG14" s="144"/>
      <c r="BH14" s="144"/>
      <c r="BI14" s="144"/>
      <c r="BJ14" s="41"/>
      <c r="BK14" s="171"/>
      <c r="BL14" s="169"/>
    </row>
    <row r="15" spans="2:65" s="181" customFormat="1" ht="50" customHeight="1" x14ac:dyDescent="0.35">
      <c r="B15" s="295"/>
      <c r="C15" s="220"/>
      <c r="D15" s="295"/>
      <c r="E15" s="295"/>
      <c r="F15" s="298"/>
      <c r="G15" s="178" t="s">
        <v>121</v>
      </c>
      <c r="H15" s="179">
        <v>0.2</v>
      </c>
      <c r="I15" s="171" t="s">
        <v>105</v>
      </c>
      <c r="J15" s="171" t="s">
        <v>60</v>
      </c>
      <c r="K15" s="171" t="s">
        <v>122</v>
      </c>
      <c r="L15" s="171" t="s">
        <v>123</v>
      </c>
      <c r="M15" s="171" t="s">
        <v>107</v>
      </c>
      <c r="N15" s="171" t="s">
        <v>124</v>
      </c>
      <c r="O15" s="171" t="s">
        <v>75</v>
      </c>
      <c r="P15" s="180">
        <f>C13*F13*H15</f>
        <v>1.6000000000000004E-2</v>
      </c>
      <c r="Q15" s="173" t="s">
        <v>66</v>
      </c>
      <c r="R15" s="173" t="s">
        <v>67</v>
      </c>
      <c r="S15" s="173" t="s">
        <v>68</v>
      </c>
      <c r="T15" s="173" t="s">
        <v>69</v>
      </c>
      <c r="U15" s="41" t="s">
        <v>109</v>
      </c>
      <c r="V15" s="41" t="s">
        <v>109</v>
      </c>
      <c r="W15" s="187">
        <v>75</v>
      </c>
      <c r="X15" s="171" t="str">
        <f>IF('[9]Sumber data S&amp;M'!D19="","",'[9]Sumber data S&amp;M'!D19)</f>
        <v/>
      </c>
      <c r="Y15" s="171" t="str">
        <f>IF('[9]Sumber data S&amp;M'!E19="","",'[9]Sumber data S&amp;M'!E19)</f>
        <v/>
      </c>
      <c r="Z15" s="171" t="str">
        <f>IF('[9]Sumber data S&amp;M'!F19="","",'[9]Sumber data S&amp;M'!F19)</f>
        <v/>
      </c>
      <c r="AA15" s="171" t="str">
        <f>IF('[9]Sumber data S&amp;M'!G19="","",'[9]Sumber data S&amp;M'!G19)</f>
        <v/>
      </c>
      <c r="AB15" s="171" t="str">
        <f>IF('[9]Sumber data S&amp;M'!H19="","",'[9]Sumber data S&amp;M'!H19)</f>
        <v/>
      </c>
      <c r="AC15" s="171" t="str">
        <f>IF('[9]Sumber data S&amp;M'!I19="","",'[9]Sumber data S&amp;M'!I19)</f>
        <v/>
      </c>
      <c r="AD15" s="171" t="str">
        <f>IF('[9]Sumber data S&amp;M'!J19="","",'[9]Sumber data S&amp;M'!J19)</f>
        <v/>
      </c>
      <c r="AE15" s="171" t="str">
        <f>IF('[9]Sumber data S&amp;M'!K19="","",'[9]Sumber data S&amp;M'!K19)</f>
        <v/>
      </c>
      <c r="AF15" s="171" t="str">
        <f>IF('[9]Sumber data S&amp;M'!L19="","",'[9]Sumber data S&amp;M'!L19)</f>
        <v/>
      </c>
      <c r="AG15" s="171" t="str">
        <f>IF('[9]Sumber data S&amp;M'!M19="","",'[9]Sumber data S&amp;M'!M19)</f>
        <v/>
      </c>
      <c r="AH15" s="171" t="str">
        <f>IF('[9]Sumber data S&amp;M'!N19="","",'[9]Sumber data S&amp;M'!N19)</f>
        <v/>
      </c>
      <c r="AI15" s="171" t="str">
        <f>IF('[9]Sumber data S&amp;M'!O19="","",'[9]Sumber data S&amp;M'!O19)</f>
        <v/>
      </c>
      <c r="AJ15" s="171" t="str">
        <f>IF('[9]Sumber data S&amp;M'!T19="","",'[9]Sumber data S&amp;M'!T19)</f>
        <v/>
      </c>
      <c r="AK15" s="171" t="str">
        <f>IF('[9]Sumber data S&amp;M'!U19="","",'[9]Sumber data S&amp;M'!U19)</f>
        <v/>
      </c>
      <c r="AL15" s="171" t="str">
        <f>IF('[9]Sumber data S&amp;M'!V19="","",'[9]Sumber data S&amp;M'!V19)</f>
        <v/>
      </c>
      <c r="AM15" s="171" t="str">
        <f>IF('[9]Sumber data S&amp;M'!W19="","",'[9]Sumber data S&amp;M'!W19)</f>
        <v/>
      </c>
      <c r="AN15" s="171" t="str">
        <f>IF('[9]Sumber data S&amp;M'!X19="","",'[9]Sumber data S&amp;M'!X19)</f>
        <v/>
      </c>
      <c r="AO15" s="171" t="str">
        <f>IF('[9]Sumber data S&amp;M'!Y19="","",'[9]Sumber data S&amp;M'!Y19)</f>
        <v/>
      </c>
      <c r="AP15" s="171" t="str">
        <f>IF('[9]Sumber data S&amp;M'!Z19="","",'[9]Sumber data S&amp;M'!Z19)</f>
        <v/>
      </c>
      <c r="AQ15" s="171" t="str">
        <f>IF('[9]Sumber data S&amp;M'!AA19="","",'[9]Sumber data S&amp;M'!AA19)</f>
        <v/>
      </c>
      <c r="AR15" s="171" t="str">
        <f>IF('[9]Sumber data S&amp;M'!AB19="","",'[9]Sumber data S&amp;M'!AB19)</f>
        <v/>
      </c>
      <c r="AS15" s="171" t="str">
        <f>IF('[9]Sumber data S&amp;M'!AC19="","",'[9]Sumber data S&amp;M'!AC19)</f>
        <v/>
      </c>
      <c r="AT15" s="171" t="str">
        <f>IF('[9]Sumber data S&amp;M'!AD19="","",'[9]Sumber data S&amp;M'!AD19)</f>
        <v/>
      </c>
      <c r="AU15" s="171" t="str">
        <f>IF('[9]Sumber data S&amp;M'!AE19="","",'[9]Sumber data S&amp;M'!AE19)</f>
        <v/>
      </c>
      <c r="AV15" s="171" t="str">
        <f>IF('[9]Sumber data S&amp;M'!AF19="not yet","",'[9]Sumber data S&amp;M'!AF19)</f>
        <v/>
      </c>
      <c r="AW15" s="144"/>
      <c r="AX15" s="144"/>
      <c r="AY15" s="144"/>
      <c r="AZ15" s="144"/>
      <c r="BA15" s="144"/>
      <c r="BB15" s="144"/>
      <c r="BC15" s="144"/>
      <c r="BD15" s="144"/>
      <c r="BE15" s="144"/>
      <c r="BF15" s="144"/>
      <c r="BG15" s="144"/>
      <c r="BH15" s="144"/>
      <c r="BI15" s="144"/>
      <c r="BJ15" s="41"/>
      <c r="BK15" s="171"/>
      <c r="BL15" s="169"/>
    </row>
    <row r="16" spans="2:65" s="181" customFormat="1" ht="50" customHeight="1" x14ac:dyDescent="0.35">
      <c r="B16" s="295"/>
      <c r="C16" s="220"/>
      <c r="D16" s="295"/>
      <c r="E16" s="295"/>
      <c r="F16" s="298"/>
      <c r="G16" s="178" t="s">
        <v>125</v>
      </c>
      <c r="H16" s="179">
        <v>0.3</v>
      </c>
      <c r="I16" s="171" t="s">
        <v>105</v>
      </c>
      <c r="J16" s="171" t="s">
        <v>60</v>
      </c>
      <c r="K16" s="171" t="s">
        <v>122</v>
      </c>
      <c r="L16" s="171" t="s">
        <v>126</v>
      </c>
      <c r="M16" s="171" t="s">
        <v>127</v>
      </c>
      <c r="N16" s="171" t="s">
        <v>128</v>
      </c>
      <c r="O16" s="171" t="s">
        <v>75</v>
      </c>
      <c r="P16" s="180">
        <f>C13*F13*H16</f>
        <v>2.4000000000000004E-2</v>
      </c>
      <c r="Q16" s="173" t="s">
        <v>66</v>
      </c>
      <c r="R16" s="173" t="s">
        <v>67</v>
      </c>
      <c r="S16" s="173" t="s">
        <v>68</v>
      </c>
      <c r="T16" s="173" t="s">
        <v>69</v>
      </c>
      <c r="U16" s="41" t="s">
        <v>109</v>
      </c>
      <c r="V16" s="41" t="s">
        <v>109</v>
      </c>
      <c r="W16" s="187">
        <v>2</v>
      </c>
      <c r="X16" s="171" t="str">
        <f>IF('[9]Sumber data S&amp;M'!D21="","",'[9]Sumber data S&amp;M'!D21)</f>
        <v/>
      </c>
      <c r="Y16" s="171" t="str">
        <f>IF('[9]Sumber data S&amp;M'!E21="","",'[9]Sumber data S&amp;M'!E21)</f>
        <v/>
      </c>
      <c r="Z16" s="171" t="str">
        <f>IF('[9]Sumber data S&amp;M'!F21="","",'[9]Sumber data S&amp;M'!F21)</f>
        <v/>
      </c>
      <c r="AA16" s="171" t="str">
        <f>IF('[9]Sumber data S&amp;M'!G21="","",'[9]Sumber data S&amp;M'!G21)</f>
        <v/>
      </c>
      <c r="AB16" s="171" t="str">
        <f>IF('[9]Sumber data S&amp;M'!H21="","",'[9]Sumber data S&amp;M'!H21)</f>
        <v/>
      </c>
      <c r="AC16" s="171" t="str">
        <f>IF('[9]Sumber data S&amp;M'!I21="","",'[9]Sumber data S&amp;M'!I21)</f>
        <v/>
      </c>
      <c r="AD16" s="171" t="str">
        <f>IF('[9]Sumber data S&amp;M'!J21="","",'[9]Sumber data S&amp;M'!J21)</f>
        <v/>
      </c>
      <c r="AE16" s="171" t="str">
        <f>IF('[9]Sumber data S&amp;M'!K21="","",'[9]Sumber data S&amp;M'!K21)</f>
        <v/>
      </c>
      <c r="AF16" s="171" t="str">
        <f>IF('[9]Sumber data S&amp;M'!L21="","",'[9]Sumber data S&amp;M'!L21)</f>
        <v/>
      </c>
      <c r="AG16" s="171" t="str">
        <f>IF('[9]Sumber data S&amp;M'!M21="","",'[9]Sumber data S&amp;M'!M21)</f>
        <v/>
      </c>
      <c r="AH16" s="171" t="str">
        <f>IF('[9]Sumber data S&amp;M'!N21="","",'[9]Sumber data S&amp;M'!N21)</f>
        <v/>
      </c>
      <c r="AI16" s="171" t="str">
        <f>IF('[9]Sumber data S&amp;M'!O21="","",'[9]Sumber data S&amp;M'!O21)</f>
        <v/>
      </c>
      <c r="AJ16" s="171" t="str">
        <f>IF('[9]Sumber data S&amp;M'!T21="","",'[9]Sumber data S&amp;M'!T21)</f>
        <v/>
      </c>
      <c r="AK16" s="171" t="str">
        <f>IF('[9]Sumber data S&amp;M'!U21="","",'[9]Sumber data S&amp;M'!U21)</f>
        <v/>
      </c>
      <c r="AL16" s="171" t="str">
        <f>IF('[9]Sumber data S&amp;M'!V21="","",'[9]Sumber data S&amp;M'!V21)</f>
        <v/>
      </c>
      <c r="AM16" s="171" t="str">
        <f>IF('[9]Sumber data S&amp;M'!W21="","",'[9]Sumber data S&amp;M'!W21)</f>
        <v/>
      </c>
      <c r="AN16" s="171" t="str">
        <f>IF('[9]Sumber data S&amp;M'!X21="","",'[9]Sumber data S&amp;M'!X21)</f>
        <v/>
      </c>
      <c r="AO16" s="171" t="str">
        <f>IF('[9]Sumber data S&amp;M'!Y21="","",'[9]Sumber data S&amp;M'!Y21)</f>
        <v/>
      </c>
      <c r="AP16" s="171" t="str">
        <f>IF('[9]Sumber data S&amp;M'!Z21="","",'[9]Sumber data S&amp;M'!Z21)</f>
        <v/>
      </c>
      <c r="AQ16" s="171" t="str">
        <f>IF('[9]Sumber data S&amp;M'!AA21="","",'[9]Sumber data S&amp;M'!AA21)</f>
        <v/>
      </c>
      <c r="AR16" s="171" t="str">
        <f>IF('[9]Sumber data S&amp;M'!AB21="","",'[9]Sumber data S&amp;M'!AB21)</f>
        <v/>
      </c>
      <c r="AS16" s="171" t="str">
        <f>IF('[9]Sumber data S&amp;M'!AC21="","",'[9]Sumber data S&amp;M'!AC21)</f>
        <v/>
      </c>
      <c r="AT16" s="171" t="str">
        <f>IF('[9]Sumber data S&amp;M'!AD21="","",'[9]Sumber data S&amp;M'!AD21)</f>
        <v/>
      </c>
      <c r="AU16" s="171" t="str">
        <f>IF('[9]Sumber data S&amp;M'!AE21="","",'[9]Sumber data S&amp;M'!AE21)</f>
        <v/>
      </c>
      <c r="AV16" s="171" t="str">
        <f>IF('[9]Sumber data S&amp;M'!AF21="not yet","",'[9]Sumber data S&amp;M'!AF21)</f>
        <v/>
      </c>
      <c r="AW16" s="144"/>
      <c r="AX16" s="144"/>
      <c r="AY16" s="144"/>
      <c r="AZ16" s="144"/>
      <c r="BA16" s="144"/>
      <c r="BB16" s="144"/>
      <c r="BC16" s="144"/>
      <c r="BD16" s="144"/>
      <c r="BE16" s="144"/>
      <c r="BF16" s="144"/>
      <c r="BG16" s="144"/>
      <c r="BH16" s="144"/>
      <c r="BI16" s="144"/>
      <c r="BJ16" s="41"/>
      <c r="BK16" s="171"/>
      <c r="BL16" s="169"/>
    </row>
    <row r="17" spans="2:65" s="181" customFormat="1" ht="50" customHeight="1" x14ac:dyDescent="0.35">
      <c r="B17" s="295"/>
      <c r="C17" s="220"/>
      <c r="D17" s="299" t="s">
        <v>129</v>
      </c>
      <c r="E17" s="299" t="s">
        <v>130</v>
      </c>
      <c r="F17" s="225">
        <v>0.3</v>
      </c>
      <c r="G17" s="169" t="s">
        <v>131</v>
      </c>
      <c r="H17" s="45">
        <v>0.4</v>
      </c>
      <c r="I17" s="171" t="s">
        <v>77</v>
      </c>
      <c r="J17" s="171" t="s">
        <v>60</v>
      </c>
      <c r="K17" s="171" t="s">
        <v>133</v>
      </c>
      <c r="L17" s="171" t="s">
        <v>134</v>
      </c>
      <c r="M17" s="95" t="s">
        <v>135</v>
      </c>
      <c r="N17" s="171" t="s">
        <v>136</v>
      </c>
      <c r="O17" s="171" t="s">
        <v>75</v>
      </c>
      <c r="P17" s="180">
        <f>C13*F17*H17</f>
        <v>2.4E-2</v>
      </c>
      <c r="Q17" s="173" t="s">
        <v>66</v>
      </c>
      <c r="R17" s="173" t="s">
        <v>67</v>
      </c>
      <c r="S17" s="173" t="s">
        <v>68</v>
      </c>
      <c r="T17" s="173" t="s">
        <v>69</v>
      </c>
      <c r="U17" s="127">
        <v>0.82850000000000001</v>
      </c>
      <c r="V17" s="127">
        <v>0.67349999999999999</v>
      </c>
      <c r="W17" s="188" t="s">
        <v>283</v>
      </c>
      <c r="X17" s="179" t="str">
        <f>IF('[9]Sumber data S&amp;M'!D23="not yet","",'[9]Sumber data S&amp;M'!D23)</f>
        <v/>
      </c>
      <c r="Y17" s="179" t="str">
        <f>IF('[9]Sumber data S&amp;M'!E23="not yet","",'[9]Sumber data S&amp;M'!E23)</f>
        <v/>
      </c>
      <c r="Z17" s="179" t="str">
        <f>IF('[9]Sumber data S&amp;M'!F23="not yet","",'[9]Sumber data S&amp;M'!F23)</f>
        <v/>
      </c>
      <c r="AA17" s="179" t="str">
        <f>IF('[9]Sumber data S&amp;M'!G23="not yet","",'[9]Sumber data S&amp;M'!G23)</f>
        <v/>
      </c>
      <c r="AB17" s="179" t="str">
        <f>IF('[9]Sumber data S&amp;M'!H23="not yet","",'[9]Sumber data S&amp;M'!H23)</f>
        <v/>
      </c>
      <c r="AC17" s="179" t="str">
        <f>IF('[9]Sumber data S&amp;M'!I23="not yet","",'[9]Sumber data S&amp;M'!I23)</f>
        <v/>
      </c>
      <c r="AD17" s="179" t="str">
        <f>IF('[9]Sumber data S&amp;M'!J23="not yet","",'[9]Sumber data S&amp;M'!J23)</f>
        <v/>
      </c>
      <c r="AE17" s="179" t="str">
        <f>IF('[9]Sumber data S&amp;M'!K23="not yet","",'[9]Sumber data S&amp;M'!K23)</f>
        <v/>
      </c>
      <c r="AF17" s="179" t="str">
        <f>IF('[9]Sumber data S&amp;M'!L23="not yet","",'[9]Sumber data S&amp;M'!L23)</f>
        <v/>
      </c>
      <c r="AG17" s="179" t="str">
        <f>IF('[9]Sumber data S&amp;M'!M23="not yet","",'[9]Sumber data S&amp;M'!M23)</f>
        <v/>
      </c>
      <c r="AH17" s="179" t="str">
        <f>IF('[9]Sumber data S&amp;M'!N23="not yet","",'[9]Sumber data S&amp;M'!N23)</f>
        <v/>
      </c>
      <c r="AI17" s="179" t="str">
        <f>IF('[9]Sumber data S&amp;M'!O23="not yet","",'[9]Sumber data S&amp;M'!O23)</f>
        <v/>
      </c>
      <c r="AJ17" s="179" t="str">
        <f>IF('[9]Sumber data S&amp;M'!T23="not yet","",'[9]Sumber data S&amp;M'!T23)</f>
        <v/>
      </c>
      <c r="AK17" s="179" t="str">
        <f>IF('[9]Sumber data S&amp;M'!U23="not yet","",'[9]Sumber data S&amp;M'!U23)</f>
        <v/>
      </c>
      <c r="AL17" s="179" t="str">
        <f>IF('[9]Sumber data S&amp;M'!V23="not yet","",'[9]Sumber data S&amp;M'!V23)</f>
        <v/>
      </c>
      <c r="AM17" s="179" t="str">
        <f>IF('[9]Sumber data S&amp;M'!W23="not yet","",'[9]Sumber data S&amp;M'!W23)</f>
        <v/>
      </c>
      <c r="AN17" s="179" t="str">
        <f>IF('[9]Sumber data S&amp;M'!X23="not yet","",'[9]Sumber data S&amp;M'!X23)</f>
        <v/>
      </c>
      <c r="AO17" s="179" t="str">
        <f>IF('[9]Sumber data S&amp;M'!Y23="not yet","",'[9]Sumber data S&amp;M'!Y23)</f>
        <v/>
      </c>
      <c r="AP17" s="179" t="str">
        <f>IF('[9]Sumber data S&amp;M'!Z23="not yet","",'[9]Sumber data S&amp;M'!Z23)</f>
        <v/>
      </c>
      <c r="AQ17" s="179" t="str">
        <f>IF('[9]Sumber data S&amp;M'!AA23="not yet","",'[9]Sumber data S&amp;M'!AA23)</f>
        <v/>
      </c>
      <c r="AR17" s="179" t="str">
        <f>IF('[9]Sumber data S&amp;M'!AB23="not yet","",'[9]Sumber data S&amp;M'!AB23)</f>
        <v/>
      </c>
      <c r="AS17" s="179" t="str">
        <f>IF('[9]Sumber data S&amp;M'!AC23="not yet","",'[9]Sumber data S&amp;M'!AC23)</f>
        <v/>
      </c>
      <c r="AT17" s="179" t="str">
        <f>IF('[9]Sumber data S&amp;M'!AD23="not yet","",'[9]Sumber data S&amp;M'!AD23)</f>
        <v/>
      </c>
      <c r="AU17" s="179" t="str">
        <f>IF('[9]Sumber data S&amp;M'!AE23="not yet","",'[9]Sumber data S&amp;M'!AE23)</f>
        <v/>
      </c>
      <c r="AV17" s="179" t="str">
        <f>IF('[9]Sumber data S&amp;M'!AF23="not yet","",'[9]Sumber data S&amp;M'!AF23)</f>
        <v/>
      </c>
      <c r="AW17" s="106"/>
      <c r="AX17" s="106"/>
      <c r="AY17" s="106"/>
      <c r="AZ17" s="106"/>
      <c r="BA17" s="106"/>
      <c r="BB17" s="106"/>
      <c r="BC17" s="106"/>
      <c r="BD17" s="106"/>
      <c r="BE17" s="106"/>
      <c r="BF17" s="106"/>
      <c r="BG17" s="106"/>
      <c r="BH17" s="106"/>
      <c r="BI17" s="106"/>
      <c r="BJ17" s="41"/>
      <c r="BK17" s="171"/>
      <c r="BL17" s="169"/>
    </row>
    <row r="18" spans="2:65" s="181" customFormat="1" ht="50" customHeight="1" x14ac:dyDescent="0.35">
      <c r="B18" s="295"/>
      <c r="C18" s="220"/>
      <c r="D18" s="299"/>
      <c r="E18" s="299"/>
      <c r="F18" s="226"/>
      <c r="G18" s="53" t="s">
        <v>286</v>
      </c>
      <c r="H18" s="45">
        <v>0.3</v>
      </c>
      <c r="I18" s="171" t="s">
        <v>142</v>
      </c>
      <c r="J18" s="171" t="s">
        <v>60</v>
      </c>
      <c r="K18" s="171" t="s">
        <v>122</v>
      </c>
      <c r="L18" s="171" t="s">
        <v>284</v>
      </c>
      <c r="M18" s="171" t="s">
        <v>143</v>
      </c>
      <c r="N18" s="171" t="s">
        <v>136</v>
      </c>
      <c r="O18" s="171" t="s">
        <v>75</v>
      </c>
      <c r="P18" s="180">
        <f>C13*F17*H18</f>
        <v>1.7999999999999999E-2</v>
      </c>
      <c r="Q18" s="173" t="s">
        <v>66</v>
      </c>
      <c r="R18" s="173" t="s">
        <v>67</v>
      </c>
      <c r="S18" s="173" t="s">
        <v>68</v>
      </c>
      <c r="T18" s="173" t="s">
        <v>69</v>
      </c>
      <c r="U18" s="41">
        <v>110116</v>
      </c>
      <c r="V18" s="41">
        <v>116</v>
      </c>
      <c r="W18" s="187">
        <v>490</v>
      </c>
      <c r="X18" s="171" t="str">
        <f>IF('[9]Sumber data S&amp;M'!D48="not yet","",'[9]Sumber data S&amp;M'!D48)</f>
        <v/>
      </c>
      <c r="Y18" s="171" t="str">
        <f>IF('[9]Sumber data S&amp;M'!E48="not yet","",'[9]Sumber data S&amp;M'!E48)</f>
        <v/>
      </c>
      <c r="Z18" s="171" t="str">
        <f>IF('[9]Sumber data S&amp;M'!F48="not yet","",'[9]Sumber data S&amp;M'!F48)</f>
        <v/>
      </c>
      <c r="AA18" s="171" t="str">
        <f>IF('[9]Sumber data S&amp;M'!G48="not yet","",'[9]Sumber data S&amp;M'!G48)</f>
        <v/>
      </c>
      <c r="AB18" s="171" t="str">
        <f>IF('[9]Sumber data S&amp;M'!H48="not yet","",'[9]Sumber data S&amp;M'!H48)</f>
        <v/>
      </c>
      <c r="AC18" s="171" t="str">
        <f>IF('[9]Sumber data S&amp;M'!I48="not yet","",'[9]Sumber data S&amp;M'!I48)</f>
        <v/>
      </c>
      <c r="AD18" s="171" t="str">
        <f>IF('[9]Sumber data S&amp;M'!J48="not yet","",'[9]Sumber data S&amp;M'!J48)</f>
        <v/>
      </c>
      <c r="AE18" s="171" t="str">
        <f>IF('[9]Sumber data S&amp;M'!K48="not yet","",'[9]Sumber data S&amp;M'!K48)</f>
        <v/>
      </c>
      <c r="AF18" s="171" t="str">
        <f>IF('[9]Sumber data S&amp;M'!L48="not yet","",'[9]Sumber data S&amp;M'!L48)</f>
        <v/>
      </c>
      <c r="AG18" s="171" t="str">
        <f>IF('[9]Sumber data S&amp;M'!M48="not yet","",'[9]Sumber data S&amp;M'!M48)</f>
        <v/>
      </c>
      <c r="AH18" s="171" t="str">
        <f>IF('[9]Sumber data S&amp;M'!N48="not yet","",'[9]Sumber data S&amp;M'!N48)</f>
        <v/>
      </c>
      <c r="AI18" s="171" t="str">
        <f>IF('[9]Sumber data S&amp;M'!O48="not yet","",'[9]Sumber data S&amp;M'!O48)</f>
        <v/>
      </c>
      <c r="AJ18" s="171" t="str">
        <f>IF('[9]Sumber data S&amp;M'!T48="not yet","",'[9]Sumber data S&amp;M'!T48)</f>
        <v/>
      </c>
      <c r="AK18" s="171" t="str">
        <f>IF('[9]Sumber data S&amp;M'!U48="not yet","",'[9]Sumber data S&amp;M'!U48)</f>
        <v/>
      </c>
      <c r="AL18" s="171" t="str">
        <f>IF('[9]Sumber data S&amp;M'!V48="not yet","",'[9]Sumber data S&amp;M'!V48)</f>
        <v/>
      </c>
      <c r="AM18" s="171" t="str">
        <f>IF('[9]Sumber data S&amp;M'!W48="not yet","",'[9]Sumber data S&amp;M'!W48)</f>
        <v/>
      </c>
      <c r="AN18" s="171" t="str">
        <f>IF('[9]Sumber data S&amp;M'!X48="not yet","",'[9]Sumber data S&amp;M'!X48)</f>
        <v/>
      </c>
      <c r="AO18" s="171" t="str">
        <f>IF('[9]Sumber data S&amp;M'!Y48="not yet","",'[9]Sumber data S&amp;M'!Y48)</f>
        <v/>
      </c>
      <c r="AP18" s="171" t="str">
        <f>IF('[9]Sumber data S&amp;M'!Z48="not yet","",'[9]Sumber data S&amp;M'!Z48)</f>
        <v/>
      </c>
      <c r="AQ18" s="171" t="str">
        <f>IF('[9]Sumber data S&amp;M'!AA48="not yet","",'[9]Sumber data S&amp;M'!AA48)</f>
        <v/>
      </c>
      <c r="AR18" s="171" t="str">
        <f>IF('[9]Sumber data S&amp;M'!AB48="not yet","",'[9]Sumber data S&amp;M'!AB48)</f>
        <v/>
      </c>
      <c r="AS18" s="171" t="str">
        <f>IF('[9]Sumber data S&amp;M'!AC48="not yet","",'[9]Sumber data S&amp;M'!AC48)</f>
        <v/>
      </c>
      <c r="AT18" s="171" t="str">
        <f>IF('[9]Sumber data S&amp;M'!AD48="not yet","",'[9]Sumber data S&amp;M'!AD48)</f>
        <v/>
      </c>
      <c r="AU18" s="171" t="str">
        <f>IF('[9]Sumber data S&amp;M'!AE48="not yet","",'[9]Sumber data S&amp;M'!AE48)</f>
        <v/>
      </c>
      <c r="AV18" s="171" t="str">
        <f>IF('[9]Sumber data S&amp;M'!AF48="not yet","",'[9]Sumber data S&amp;M'!AF48)</f>
        <v/>
      </c>
      <c r="AW18" s="106"/>
      <c r="AX18" s="106"/>
      <c r="AY18" s="106"/>
      <c r="AZ18" s="106"/>
      <c r="BA18" s="106"/>
      <c r="BB18" s="106"/>
      <c r="BC18" s="106"/>
      <c r="BD18" s="106"/>
      <c r="BE18" s="106"/>
      <c r="BF18" s="106"/>
      <c r="BG18" s="106"/>
      <c r="BH18" s="106"/>
      <c r="BI18" s="106"/>
      <c r="BJ18" s="41"/>
      <c r="BK18" s="171"/>
      <c r="BL18" s="169"/>
    </row>
    <row r="19" spans="2:65" s="181" customFormat="1" ht="50" customHeight="1" x14ac:dyDescent="0.35">
      <c r="B19" s="295"/>
      <c r="C19" s="220"/>
      <c r="D19" s="299"/>
      <c r="E19" s="299"/>
      <c r="F19" s="227"/>
      <c r="G19" s="53" t="s">
        <v>317</v>
      </c>
      <c r="H19" s="45">
        <v>0.3</v>
      </c>
      <c r="I19" s="171" t="s">
        <v>300</v>
      </c>
      <c r="J19" s="171" t="s">
        <v>60</v>
      </c>
      <c r="K19" s="171" t="s">
        <v>122</v>
      </c>
      <c r="L19" s="171" t="s">
        <v>287</v>
      </c>
      <c r="M19" s="171" t="s">
        <v>288</v>
      </c>
      <c r="N19" s="171" t="s">
        <v>136</v>
      </c>
      <c r="O19" s="171" t="s">
        <v>75</v>
      </c>
      <c r="P19" s="180">
        <f>C13*F17*H19</f>
        <v>1.7999999999999999E-2</v>
      </c>
      <c r="Q19" s="173" t="s">
        <v>66</v>
      </c>
      <c r="R19" s="173" t="s">
        <v>67</v>
      </c>
      <c r="S19" s="173" t="s">
        <v>68</v>
      </c>
      <c r="T19" s="173" t="s">
        <v>69</v>
      </c>
      <c r="U19" s="41">
        <v>14</v>
      </c>
      <c r="V19" s="41">
        <v>19</v>
      </c>
      <c r="W19" s="187">
        <v>32</v>
      </c>
      <c r="X19" s="171" t="str">
        <f>IF('[9]Sumber data S&amp;M'!D60="","",'[9]Sumber data S&amp;M'!D60)</f>
        <v/>
      </c>
      <c r="Y19" s="171" t="str">
        <f>IF('[9]Sumber data S&amp;M'!E60="","",'[9]Sumber data S&amp;M'!E60)</f>
        <v/>
      </c>
      <c r="Z19" s="171" t="str">
        <f>IF('[9]Sumber data S&amp;M'!F60="","",'[9]Sumber data S&amp;M'!F60)</f>
        <v/>
      </c>
      <c r="AA19" s="171" t="str">
        <f>IF('[9]Sumber data S&amp;M'!G60="","",'[9]Sumber data S&amp;M'!G60)</f>
        <v/>
      </c>
      <c r="AB19" s="171" t="str">
        <f>IF('[9]Sumber data S&amp;M'!H60="","",'[9]Sumber data S&amp;M'!H60)</f>
        <v/>
      </c>
      <c r="AC19" s="171" t="str">
        <f>IF('[9]Sumber data S&amp;M'!I60="","",'[9]Sumber data S&amp;M'!I60)</f>
        <v/>
      </c>
      <c r="AD19" s="171" t="str">
        <f>IF('[9]Sumber data S&amp;M'!J60="","",'[9]Sumber data S&amp;M'!J60)</f>
        <v/>
      </c>
      <c r="AE19" s="171" t="str">
        <f>IF('[9]Sumber data S&amp;M'!K60="","",'[9]Sumber data S&amp;M'!K60)</f>
        <v/>
      </c>
      <c r="AF19" s="171" t="str">
        <f>IF('[9]Sumber data S&amp;M'!L60="","",'[9]Sumber data S&amp;M'!L60)</f>
        <v/>
      </c>
      <c r="AG19" s="171" t="str">
        <f>IF('[9]Sumber data S&amp;M'!M60="","",'[9]Sumber data S&amp;M'!M60)</f>
        <v/>
      </c>
      <c r="AH19" s="171" t="str">
        <f>IF('[9]Sumber data S&amp;M'!N60="","",'[9]Sumber data S&amp;M'!N60)</f>
        <v/>
      </c>
      <c r="AI19" s="171" t="str">
        <f>IF('[9]Sumber data S&amp;M'!O60="","",'[9]Sumber data S&amp;M'!O60)</f>
        <v/>
      </c>
      <c r="AJ19" s="171" t="str">
        <f>IF('[9]Sumber data S&amp;M'!T60="","",'[9]Sumber data S&amp;M'!T60)</f>
        <v/>
      </c>
      <c r="AK19" s="171" t="str">
        <f>IF('[9]Sumber data S&amp;M'!U60="","",'[9]Sumber data S&amp;M'!U60)</f>
        <v/>
      </c>
      <c r="AL19" s="171" t="str">
        <f>IF('[9]Sumber data S&amp;M'!V60="","",'[9]Sumber data S&amp;M'!V60)</f>
        <v/>
      </c>
      <c r="AM19" s="171" t="str">
        <f>IF('[9]Sumber data S&amp;M'!W60="","",'[9]Sumber data S&amp;M'!W60)</f>
        <v/>
      </c>
      <c r="AN19" s="171" t="str">
        <f>IF('[9]Sumber data S&amp;M'!X60="","",'[9]Sumber data S&amp;M'!X60)</f>
        <v/>
      </c>
      <c r="AO19" s="171" t="str">
        <f>IF('[9]Sumber data S&amp;M'!Y60="","",'[9]Sumber data S&amp;M'!Y60)</f>
        <v/>
      </c>
      <c r="AP19" s="171" t="str">
        <f>IF('[9]Sumber data S&amp;M'!Z60="","",'[9]Sumber data S&amp;M'!Z60)</f>
        <v/>
      </c>
      <c r="AQ19" s="171" t="str">
        <f>IF('[9]Sumber data S&amp;M'!AA60="","",'[9]Sumber data S&amp;M'!AA60)</f>
        <v/>
      </c>
      <c r="AR19" s="171" t="str">
        <f>IF('[9]Sumber data S&amp;M'!AB60="","",'[9]Sumber data S&amp;M'!AB60)</f>
        <v/>
      </c>
      <c r="AS19" s="171" t="str">
        <f>IF('[9]Sumber data S&amp;M'!AC60="","",'[9]Sumber data S&amp;M'!AC60)</f>
        <v/>
      </c>
      <c r="AT19" s="171" t="str">
        <f>IF('[9]Sumber data S&amp;M'!AD60="","",'[9]Sumber data S&amp;M'!AD60)</f>
        <v/>
      </c>
      <c r="AU19" s="171" t="str">
        <f>IF('[9]Sumber data S&amp;M'!AE60="","",'[9]Sumber data S&amp;M'!AE60)</f>
        <v/>
      </c>
      <c r="AV19" s="171" t="str">
        <f>IF('[9]Sumber data S&amp;M'!AF60="not yet","",'[9]Sumber data S&amp;M'!AF60)</f>
        <v/>
      </c>
      <c r="AW19" s="106"/>
      <c r="AX19" s="106"/>
      <c r="AY19" s="106"/>
      <c r="AZ19" s="106"/>
      <c r="BA19" s="106"/>
      <c r="BB19" s="106"/>
      <c r="BC19" s="106"/>
      <c r="BD19" s="106"/>
      <c r="BE19" s="106"/>
      <c r="BF19" s="106"/>
      <c r="BG19" s="106"/>
      <c r="BH19" s="106"/>
      <c r="BI19" s="106"/>
      <c r="BJ19" s="41"/>
      <c r="BK19" s="171"/>
      <c r="BL19" s="169"/>
      <c r="BM19" s="145"/>
    </row>
    <row r="20" spans="2:65" s="181" customFormat="1" ht="50" customHeight="1" x14ac:dyDescent="0.35">
      <c r="B20" s="295"/>
      <c r="C20" s="220"/>
      <c r="D20" s="300" t="s">
        <v>145</v>
      </c>
      <c r="E20" s="295" t="s">
        <v>146</v>
      </c>
      <c r="F20" s="226">
        <v>0.3</v>
      </c>
      <c r="G20" s="53" t="s">
        <v>147</v>
      </c>
      <c r="H20" s="45">
        <v>0.5</v>
      </c>
      <c r="I20" s="171" t="s">
        <v>77</v>
      </c>
      <c r="J20" s="171" t="s">
        <v>86</v>
      </c>
      <c r="K20" s="171" t="s">
        <v>148</v>
      </c>
      <c r="L20" s="171" t="s">
        <v>149</v>
      </c>
      <c r="M20" s="95" t="s">
        <v>150</v>
      </c>
      <c r="N20" s="171" t="s">
        <v>151</v>
      </c>
      <c r="O20" s="171" t="s">
        <v>91</v>
      </c>
      <c r="P20" s="180">
        <f>H20*F20*C13</f>
        <v>0.03</v>
      </c>
      <c r="Q20" s="173" t="s">
        <v>92</v>
      </c>
      <c r="R20" s="173" t="s">
        <v>93</v>
      </c>
      <c r="S20" s="173" t="s">
        <v>94</v>
      </c>
      <c r="T20" s="173" t="s">
        <v>95</v>
      </c>
      <c r="U20" s="41" t="s">
        <v>109</v>
      </c>
      <c r="V20" s="41" t="s">
        <v>109</v>
      </c>
      <c r="W20" s="189">
        <v>0.03</v>
      </c>
      <c r="X20" s="179" t="str">
        <f>IF('[9]Sumber data Manufacturing'!D23="","",'[9]Sumber data Manufacturing'!D23)</f>
        <v/>
      </c>
      <c r="Y20" s="179" t="str">
        <f>IF('[9]Sumber data Manufacturing'!E23="","",'[9]Sumber data Manufacturing'!E23)</f>
        <v/>
      </c>
      <c r="Z20" s="179" t="str">
        <f>IF('[9]Sumber data Manufacturing'!F23="","",'[9]Sumber data Manufacturing'!F23)</f>
        <v/>
      </c>
      <c r="AA20" s="179" t="str">
        <f>IF('[9]Sumber data Manufacturing'!G23="","",'[9]Sumber data Manufacturing'!G23)</f>
        <v/>
      </c>
      <c r="AB20" s="179" t="str">
        <f>IF('[9]Sumber data Manufacturing'!H23="","",'[9]Sumber data Manufacturing'!H23)</f>
        <v/>
      </c>
      <c r="AC20" s="179" t="str">
        <f>IF('[9]Sumber data Manufacturing'!I23="","",'[9]Sumber data Manufacturing'!I23)</f>
        <v/>
      </c>
      <c r="AD20" s="179" t="str">
        <f>IF('[9]Sumber data Manufacturing'!J23="","",'[9]Sumber data Manufacturing'!J23)</f>
        <v/>
      </c>
      <c r="AE20" s="179" t="str">
        <f>IF('[9]Sumber data Manufacturing'!K23="","",'[9]Sumber data Manufacturing'!K23)</f>
        <v/>
      </c>
      <c r="AF20" s="179" t="str">
        <f>IF('[9]Sumber data Manufacturing'!L23="","",'[9]Sumber data Manufacturing'!L23)</f>
        <v/>
      </c>
      <c r="AG20" s="179" t="str">
        <f>IF('[9]Sumber data Manufacturing'!M23="","",'[9]Sumber data Manufacturing'!M23)</f>
        <v/>
      </c>
      <c r="AH20" s="179" t="str">
        <f>IF('[9]Sumber data Manufacturing'!N23="","",'[9]Sumber data Manufacturing'!N23)</f>
        <v/>
      </c>
      <c r="AI20" s="179" t="str">
        <f>IF('[9]Sumber data Manufacturing'!O23="","",'[9]Sumber data Manufacturing'!O23)</f>
        <v/>
      </c>
      <c r="AJ20" s="179" t="str">
        <f>IF('[9]Sumber data Manufacturing'!T23="not yet","",'[9]Sumber data Manufacturing'!T23)</f>
        <v/>
      </c>
      <c r="AK20" s="179" t="str">
        <f>IF('[9]Sumber data Manufacturing'!U23="not yet","",'[9]Sumber data Manufacturing'!U23)</f>
        <v/>
      </c>
      <c r="AL20" s="179" t="str">
        <f>IF('[9]Sumber data Manufacturing'!V23="not yet","",'[9]Sumber data Manufacturing'!V23)</f>
        <v/>
      </c>
      <c r="AM20" s="179" t="str">
        <f>IF('[9]Sumber data Manufacturing'!W23="not yet","",'[9]Sumber data Manufacturing'!W23)</f>
        <v/>
      </c>
      <c r="AN20" s="179" t="str">
        <f>IF('[9]Sumber data Manufacturing'!X23="not yet","",'[9]Sumber data Manufacturing'!X23)</f>
        <v/>
      </c>
      <c r="AO20" s="179" t="str">
        <f>IF('[9]Sumber data Manufacturing'!Y23="not yet","",'[9]Sumber data Manufacturing'!Y23)</f>
        <v/>
      </c>
      <c r="AP20" s="179" t="str">
        <f>IF('[9]Sumber data Manufacturing'!Z23="not yet","",'[9]Sumber data Manufacturing'!Z23)</f>
        <v/>
      </c>
      <c r="AQ20" s="179" t="str">
        <f>IF('[9]Sumber data Manufacturing'!AA23="not yet","",'[9]Sumber data Manufacturing'!AA23)</f>
        <v/>
      </c>
      <c r="AR20" s="179" t="str">
        <f>IF('[9]Sumber data Manufacturing'!AB23="not yet","",'[9]Sumber data Manufacturing'!AB23)</f>
        <v/>
      </c>
      <c r="AS20" s="179" t="str">
        <f>IF('[9]Sumber data Manufacturing'!AC23="not yet","",'[9]Sumber data Manufacturing'!AC23)</f>
        <v/>
      </c>
      <c r="AT20" s="179" t="str">
        <f>IF('[9]Sumber data Manufacturing'!AD23="not yet","",'[9]Sumber data Manufacturing'!AD23)</f>
        <v/>
      </c>
      <c r="AU20" s="179" t="str">
        <f>IF('[9]Sumber data Manufacturing'!AE23="not yet","",'[9]Sumber data Manufacturing'!AE23)</f>
        <v/>
      </c>
      <c r="AV20" s="179" t="str">
        <f>IF('[9]Sumber data Manufacturing'!AF23="not yet","",'[9]Sumber data Manufacturing'!AF23)</f>
        <v/>
      </c>
      <c r="AW20" s="106"/>
      <c r="AX20" s="106"/>
      <c r="AY20" s="106"/>
      <c r="AZ20" s="106"/>
      <c r="BA20" s="106"/>
      <c r="BB20" s="106"/>
      <c r="BC20" s="106"/>
      <c r="BD20" s="106"/>
      <c r="BE20" s="106"/>
      <c r="BF20" s="106"/>
      <c r="BG20" s="106"/>
      <c r="BH20" s="106"/>
      <c r="BI20" s="106"/>
      <c r="BJ20" s="41"/>
      <c r="BK20" s="171"/>
      <c r="BL20" s="169"/>
    </row>
    <row r="21" spans="2:65" s="181" customFormat="1" ht="50" customHeight="1" x14ac:dyDescent="0.35">
      <c r="B21" s="296"/>
      <c r="C21" s="221"/>
      <c r="D21" s="301"/>
      <c r="E21" s="296"/>
      <c r="F21" s="227"/>
      <c r="G21" s="49" t="s">
        <v>152</v>
      </c>
      <c r="H21" s="47">
        <v>0.5</v>
      </c>
      <c r="I21" s="105" t="s">
        <v>153</v>
      </c>
      <c r="J21" s="171" t="s">
        <v>154</v>
      </c>
      <c r="K21" s="171" t="s">
        <v>113</v>
      </c>
      <c r="L21" s="171" t="s">
        <v>313</v>
      </c>
      <c r="M21" s="95" t="s">
        <v>156</v>
      </c>
      <c r="N21" s="171" t="s">
        <v>157</v>
      </c>
      <c r="O21" s="171" t="s">
        <v>91</v>
      </c>
      <c r="P21" s="180">
        <f>H21*F20*C13</f>
        <v>0.03</v>
      </c>
      <c r="Q21" s="173" t="s">
        <v>158</v>
      </c>
      <c r="R21" s="173" t="s">
        <v>159</v>
      </c>
      <c r="S21" s="173" t="s">
        <v>160</v>
      </c>
      <c r="T21" s="173" t="s">
        <v>161</v>
      </c>
      <c r="U21" s="41" t="s">
        <v>162</v>
      </c>
      <c r="V21" s="41" t="s">
        <v>163</v>
      </c>
      <c r="W21" s="187">
        <v>1649</v>
      </c>
      <c r="X21" s="171" t="str">
        <f>IF('[9]Sumber data Manufacturing'!D38="not yet","",'[9]Sumber data Manufacturing'!D38)</f>
        <v/>
      </c>
      <c r="Y21" s="171" t="str">
        <f>IF('[9]Sumber data Manufacturing'!E38="not yet","",'[9]Sumber data Manufacturing'!E38)</f>
        <v/>
      </c>
      <c r="Z21" s="171" t="str">
        <f>IF('[9]Sumber data Manufacturing'!F38="not yet","",'[9]Sumber data Manufacturing'!F38)</f>
        <v/>
      </c>
      <c r="AA21" s="171" t="str">
        <f>IF('[9]Sumber data Manufacturing'!G38="not yet","",'[9]Sumber data Manufacturing'!G38)</f>
        <v/>
      </c>
      <c r="AB21" s="171" t="str">
        <f>IF('[9]Sumber data Manufacturing'!H38="not yet","",'[9]Sumber data Manufacturing'!H38)</f>
        <v/>
      </c>
      <c r="AC21" s="171" t="str">
        <f>IF('[9]Sumber data Manufacturing'!I38="not yet","",'[9]Sumber data Manufacturing'!I38)</f>
        <v/>
      </c>
      <c r="AD21" s="171" t="str">
        <f>IF('[9]Sumber data Manufacturing'!J38="not yet","",'[9]Sumber data Manufacturing'!J38)</f>
        <v/>
      </c>
      <c r="AE21" s="171" t="str">
        <f>IF('[9]Sumber data Manufacturing'!K38="not yet","",'[9]Sumber data Manufacturing'!K38)</f>
        <v/>
      </c>
      <c r="AF21" s="171" t="str">
        <f>IF('[9]Sumber data Manufacturing'!L38="not yet","",'[9]Sumber data Manufacturing'!L38)</f>
        <v/>
      </c>
      <c r="AG21" s="171" t="str">
        <f>IF('[9]Sumber data Manufacturing'!M38="not yet","",'[9]Sumber data Manufacturing'!M38)</f>
        <v/>
      </c>
      <c r="AH21" s="171" t="str">
        <f>IF('[9]Sumber data Manufacturing'!N38="not yet","",'[9]Sumber data Manufacturing'!N38)</f>
        <v/>
      </c>
      <c r="AI21" s="171" t="str">
        <f>IF('[9]Sumber data Manufacturing'!O38="not yet","",'[9]Sumber data Manufacturing'!O38)</f>
        <v/>
      </c>
      <c r="AJ21" s="171" t="str">
        <f>IF('[9]Sumber data Manufacturing'!T38="not yet","",'[9]Sumber data Manufacturing'!T38)</f>
        <v/>
      </c>
      <c r="AK21" s="171" t="str">
        <f>IF('[9]Sumber data Manufacturing'!U38="not yet","",'[9]Sumber data Manufacturing'!U38)</f>
        <v/>
      </c>
      <c r="AL21" s="171" t="str">
        <f>IF('[9]Sumber data Manufacturing'!V38="not yet","",'[9]Sumber data Manufacturing'!V38)</f>
        <v/>
      </c>
      <c r="AM21" s="171" t="str">
        <f>IF('[9]Sumber data Manufacturing'!W38="not yet","",'[9]Sumber data Manufacturing'!W38)</f>
        <v/>
      </c>
      <c r="AN21" s="171" t="str">
        <f>IF('[9]Sumber data Manufacturing'!X38="not yet","",'[9]Sumber data Manufacturing'!X38)</f>
        <v/>
      </c>
      <c r="AO21" s="171" t="str">
        <f>IF('[9]Sumber data Manufacturing'!Y38="not yet","",'[9]Sumber data Manufacturing'!Y38)</f>
        <v/>
      </c>
      <c r="AP21" s="171" t="str">
        <f>IF('[9]Sumber data Manufacturing'!Z38="not yet","",'[9]Sumber data Manufacturing'!Z38)</f>
        <v/>
      </c>
      <c r="AQ21" s="171" t="str">
        <f>IF('[9]Sumber data Manufacturing'!AA38="not yet","",'[9]Sumber data Manufacturing'!AA38)</f>
        <v/>
      </c>
      <c r="AR21" s="171" t="str">
        <f>IF('[9]Sumber data Manufacturing'!AB38="not yet","",'[9]Sumber data Manufacturing'!AB38)</f>
        <v/>
      </c>
      <c r="AS21" s="171" t="str">
        <f>IF('[9]Sumber data Manufacturing'!AC38="not yet","",'[9]Sumber data Manufacturing'!AC38)</f>
        <v/>
      </c>
      <c r="AT21" s="171" t="str">
        <f>IF('[9]Sumber data Manufacturing'!AD38="not yet","",'[9]Sumber data Manufacturing'!AD38)</f>
        <v/>
      </c>
      <c r="AU21" s="171" t="str">
        <f>IF('[9]Sumber data Manufacturing'!AE38="not yet","",'[9]Sumber data Manufacturing'!AE38)</f>
        <v/>
      </c>
      <c r="AV21" s="171" t="str">
        <f>IF('[9]Sumber data Manufacturing'!AF38="not yet","",'[9]Sumber data Manufacturing'!AF38)</f>
        <v/>
      </c>
      <c r="AW21" s="106" t="str">
        <f t="shared" ref="AW21:BH21" si="1">IF(OR(X21="",AJ21=""),"not yet",(ABS(AJ21-X21)/X21))</f>
        <v>not yet</v>
      </c>
      <c r="AX21" s="106" t="str">
        <f t="shared" si="1"/>
        <v>not yet</v>
      </c>
      <c r="AY21" s="106" t="str">
        <f t="shared" si="1"/>
        <v>not yet</v>
      </c>
      <c r="AZ21" s="106" t="str">
        <f t="shared" si="1"/>
        <v>not yet</v>
      </c>
      <c r="BA21" s="106" t="str">
        <f t="shared" si="1"/>
        <v>not yet</v>
      </c>
      <c r="BB21" s="106" t="str">
        <f t="shared" si="1"/>
        <v>not yet</v>
      </c>
      <c r="BC21" s="106" t="str">
        <f t="shared" si="1"/>
        <v>not yet</v>
      </c>
      <c r="BD21" s="106" t="str">
        <f t="shared" si="1"/>
        <v>not yet</v>
      </c>
      <c r="BE21" s="106" t="str">
        <f t="shared" si="1"/>
        <v>not yet</v>
      </c>
      <c r="BF21" s="106" t="str">
        <f t="shared" si="1"/>
        <v>not yet</v>
      </c>
      <c r="BG21" s="106" t="str">
        <f t="shared" si="1"/>
        <v>not yet</v>
      </c>
      <c r="BH21" s="106" t="str">
        <f t="shared" si="1"/>
        <v>not yet</v>
      </c>
      <c r="BI21" s="106" t="e">
        <f>IF(OR(#REF!="",AV21=""),"not yet",(ABS(AV21-#REF!)/#REF!))</f>
        <v>#REF!</v>
      </c>
      <c r="BJ21" s="41"/>
      <c r="BK21" s="171"/>
      <c r="BL21" s="169"/>
    </row>
    <row r="22" spans="2:65" s="181" customFormat="1" ht="50" customHeight="1" x14ac:dyDescent="0.35">
      <c r="B22" s="291" t="s">
        <v>164</v>
      </c>
      <c r="C22" s="219">
        <v>0.35</v>
      </c>
      <c r="D22" s="299" t="s">
        <v>165</v>
      </c>
      <c r="E22" s="299" t="s">
        <v>166</v>
      </c>
      <c r="F22" s="292">
        <v>0.6</v>
      </c>
      <c r="G22" s="49" t="s">
        <v>167</v>
      </c>
      <c r="H22" s="170">
        <v>0.25</v>
      </c>
      <c r="I22" s="171" t="s">
        <v>77</v>
      </c>
      <c r="J22" s="171" t="s">
        <v>132</v>
      </c>
      <c r="K22" s="171" t="s">
        <v>113</v>
      </c>
      <c r="L22" s="171" t="s">
        <v>168</v>
      </c>
      <c r="M22" s="95" t="s">
        <v>169</v>
      </c>
      <c r="N22" s="171" t="s">
        <v>170</v>
      </c>
      <c r="O22" s="171" t="s">
        <v>91</v>
      </c>
      <c r="P22" s="180">
        <f>C22*F22*H22</f>
        <v>5.2499999999999998E-2</v>
      </c>
      <c r="Q22" s="173" t="s">
        <v>137</v>
      </c>
      <c r="R22" s="173" t="s">
        <v>138</v>
      </c>
      <c r="S22" s="173" t="s">
        <v>139</v>
      </c>
      <c r="T22" s="173" t="s">
        <v>140</v>
      </c>
      <c r="U22" s="109">
        <v>0.97609999999999997</v>
      </c>
      <c r="V22" s="127">
        <v>0.98499999999999999</v>
      </c>
      <c r="W22" s="188">
        <v>1</v>
      </c>
      <c r="X22" s="179">
        <f>'[9]Sumber data Manufacturing'!D44</f>
        <v>1</v>
      </c>
      <c r="Y22" s="179">
        <f>'[9]Sumber data Manufacturing'!E44</f>
        <v>1</v>
      </c>
      <c r="Z22" s="179">
        <f>'[9]Sumber data Manufacturing'!F44</f>
        <v>1</v>
      </c>
      <c r="AA22" s="179">
        <f>'[9]Sumber data Manufacturing'!G44</f>
        <v>1</v>
      </c>
      <c r="AB22" s="179">
        <f>'[9]Sumber data Manufacturing'!H44</f>
        <v>1</v>
      </c>
      <c r="AC22" s="179">
        <f>'[9]Sumber data Manufacturing'!I44</f>
        <v>1</v>
      </c>
      <c r="AD22" s="179">
        <f>'[9]Sumber data Manufacturing'!J44</f>
        <v>1</v>
      </c>
      <c r="AE22" s="179">
        <f>'[9]Sumber data Manufacturing'!K44</f>
        <v>1</v>
      </c>
      <c r="AF22" s="179">
        <f>'[9]Sumber data Manufacturing'!L44</f>
        <v>1</v>
      </c>
      <c r="AG22" s="179">
        <f>'[9]Sumber data Manufacturing'!M44</f>
        <v>1</v>
      </c>
      <c r="AH22" s="179">
        <f>'[9]Sumber data Manufacturing'!N44</f>
        <v>1</v>
      </c>
      <c r="AI22" s="179">
        <f>'[9]Sumber data Manufacturing'!O44</f>
        <v>1</v>
      </c>
      <c r="AJ22" s="179" t="str">
        <f>IF('[9]Sumber data Manufacturing'!T44="not yet","",'[9]Sumber data Manufacturing'!T44)</f>
        <v/>
      </c>
      <c r="AK22" s="179" t="str">
        <f>IF('[9]Sumber data Manufacturing'!U44="not yet","",'[9]Sumber data Manufacturing'!U44)</f>
        <v/>
      </c>
      <c r="AL22" s="179" t="str">
        <f>IF('[9]Sumber data Manufacturing'!V44="not yet","",'[9]Sumber data Manufacturing'!V44)</f>
        <v/>
      </c>
      <c r="AM22" s="179" t="str">
        <f>IF('[9]Sumber data Manufacturing'!W44="not yet","",'[9]Sumber data Manufacturing'!W44)</f>
        <v/>
      </c>
      <c r="AN22" s="179" t="str">
        <f>IF('[9]Sumber data Manufacturing'!X44="not yet","",'[9]Sumber data Manufacturing'!X44)</f>
        <v/>
      </c>
      <c r="AO22" s="179" t="str">
        <f>IF('[9]Sumber data Manufacturing'!Y44="not yet","",'[9]Sumber data Manufacturing'!Y44)</f>
        <v/>
      </c>
      <c r="AP22" s="179" t="str">
        <f>IF('[9]Sumber data Manufacturing'!Z44="not yet","",'[9]Sumber data Manufacturing'!Z44)</f>
        <v/>
      </c>
      <c r="AQ22" s="179" t="str">
        <f>IF('[9]Sumber data Manufacturing'!AA44="not yet","",'[9]Sumber data Manufacturing'!AA44)</f>
        <v/>
      </c>
      <c r="AR22" s="179" t="str">
        <f>IF('[9]Sumber data Manufacturing'!AB44="not yet","",'[9]Sumber data Manufacturing'!AB44)</f>
        <v/>
      </c>
      <c r="AS22" s="179" t="str">
        <f>IF('[9]Sumber data Manufacturing'!AC44="not yet","",'[9]Sumber data Manufacturing'!AC44)</f>
        <v/>
      </c>
      <c r="AT22" s="179" t="str">
        <f>IF('[9]Sumber data Manufacturing'!AD44="not yet","",'[9]Sumber data Manufacturing'!AD44)</f>
        <v/>
      </c>
      <c r="AU22" s="179" t="str">
        <f>IF('[9]Sumber data Manufacturing'!AE44="not yet","",'[9]Sumber data Manufacturing'!AE44)</f>
        <v/>
      </c>
      <c r="AV22" s="179" t="str">
        <f>IF('[9]Sumber data Manufacturing'!AF44="not yet","",'[9]Sumber data Manufacturing'!AF44)</f>
        <v/>
      </c>
      <c r="AW22" s="144"/>
      <c r="AX22" s="144"/>
      <c r="AY22" s="144"/>
      <c r="AZ22" s="144"/>
      <c r="BA22" s="144"/>
      <c r="BB22" s="144"/>
      <c r="BC22" s="144"/>
      <c r="BD22" s="144"/>
      <c r="BE22" s="144"/>
      <c r="BF22" s="144"/>
      <c r="BG22" s="144"/>
      <c r="BH22" s="144"/>
      <c r="BI22" s="144"/>
      <c r="BJ22" s="41"/>
      <c r="BK22" s="171"/>
      <c r="BL22" s="169"/>
    </row>
    <row r="23" spans="2:65" s="181" customFormat="1" ht="50" customHeight="1" x14ac:dyDescent="0.35">
      <c r="B23" s="291"/>
      <c r="C23" s="220"/>
      <c r="D23" s="299"/>
      <c r="E23" s="299"/>
      <c r="F23" s="302"/>
      <c r="G23" s="49" t="s">
        <v>171</v>
      </c>
      <c r="H23" s="170">
        <v>0.15</v>
      </c>
      <c r="I23" s="171" t="s">
        <v>77</v>
      </c>
      <c r="J23" s="171" t="s">
        <v>86</v>
      </c>
      <c r="K23" s="171" t="s">
        <v>87</v>
      </c>
      <c r="L23" s="105" t="s">
        <v>172</v>
      </c>
      <c r="M23" s="95" t="s">
        <v>173</v>
      </c>
      <c r="N23" s="171" t="s">
        <v>151</v>
      </c>
      <c r="O23" s="171" t="s">
        <v>91</v>
      </c>
      <c r="P23" s="180">
        <f>C22*F22*H23</f>
        <v>3.15E-2</v>
      </c>
      <c r="Q23" s="173" t="s">
        <v>92</v>
      </c>
      <c r="R23" s="173" t="s">
        <v>93</v>
      </c>
      <c r="S23" s="173" t="s">
        <v>94</v>
      </c>
      <c r="T23" s="173" t="s">
        <v>95</v>
      </c>
      <c r="U23" s="109">
        <v>9.1700000000000004E-2</v>
      </c>
      <c r="V23" s="127">
        <v>9.4200000000000006E-2</v>
      </c>
      <c r="W23" s="188">
        <v>0.06</v>
      </c>
      <c r="X23" s="179">
        <f>'[9]Sumber data Manufacturing'!D32</f>
        <v>0.06</v>
      </c>
      <c r="Y23" s="179">
        <f>'[9]Sumber data Manufacturing'!E32</f>
        <v>0.06</v>
      </c>
      <c r="Z23" s="179">
        <f>'[9]Sumber data Manufacturing'!F32</f>
        <v>0.06</v>
      </c>
      <c r="AA23" s="179">
        <f>'[9]Sumber data Manufacturing'!G32</f>
        <v>0.06</v>
      </c>
      <c r="AB23" s="179">
        <f>'[9]Sumber data Manufacturing'!H32</f>
        <v>0.06</v>
      </c>
      <c r="AC23" s="179">
        <f>'[9]Sumber data Manufacturing'!I32</f>
        <v>0.06</v>
      </c>
      <c r="AD23" s="179">
        <f>'[9]Sumber data Manufacturing'!J32</f>
        <v>0.06</v>
      </c>
      <c r="AE23" s="179">
        <f>'[9]Sumber data Manufacturing'!K32</f>
        <v>0.06</v>
      </c>
      <c r="AF23" s="179">
        <f>'[9]Sumber data Manufacturing'!L32</f>
        <v>0.06</v>
      </c>
      <c r="AG23" s="179">
        <f>'[9]Sumber data Manufacturing'!M32</f>
        <v>0.06</v>
      </c>
      <c r="AH23" s="179">
        <f>'[9]Sumber data Manufacturing'!N32</f>
        <v>0.06</v>
      </c>
      <c r="AI23" s="179">
        <f>'[9]Sumber data Manufacturing'!O32</f>
        <v>0.06</v>
      </c>
      <c r="AJ23" s="179" t="str">
        <f>IF('[9]Sumber data Manufacturing'!T32="not yet","",'[9]Sumber data Manufacturing'!T32)</f>
        <v/>
      </c>
      <c r="AK23" s="179" t="str">
        <f>IF('[9]Sumber data Manufacturing'!U32="not yet","",'[9]Sumber data Manufacturing'!U32)</f>
        <v/>
      </c>
      <c r="AL23" s="179" t="str">
        <f>IF('[9]Sumber data Manufacturing'!V32="not yet","",'[9]Sumber data Manufacturing'!V32)</f>
        <v/>
      </c>
      <c r="AM23" s="179" t="str">
        <f>IF('[9]Sumber data Manufacturing'!W32="not yet","",'[9]Sumber data Manufacturing'!W32)</f>
        <v/>
      </c>
      <c r="AN23" s="179" t="str">
        <f>IF('[9]Sumber data Manufacturing'!X32="not yet","",'[9]Sumber data Manufacturing'!X32)</f>
        <v/>
      </c>
      <c r="AO23" s="179" t="str">
        <f>IF('[9]Sumber data Manufacturing'!Y32="not yet","",'[9]Sumber data Manufacturing'!Y32)</f>
        <v/>
      </c>
      <c r="AP23" s="179" t="str">
        <f>IF('[9]Sumber data Manufacturing'!Z32="not yet","",'[9]Sumber data Manufacturing'!Z32)</f>
        <v/>
      </c>
      <c r="AQ23" s="179" t="str">
        <f>IF('[9]Sumber data Manufacturing'!AA32="not yet","",'[9]Sumber data Manufacturing'!AA32)</f>
        <v/>
      </c>
      <c r="AR23" s="179" t="str">
        <f>IF('[9]Sumber data Manufacturing'!AB32="not yet","",'[9]Sumber data Manufacturing'!AB32)</f>
        <v/>
      </c>
      <c r="AS23" s="179" t="str">
        <f>IF('[9]Sumber data Manufacturing'!AC32="not yet","",'[9]Sumber data Manufacturing'!AC32)</f>
        <v/>
      </c>
      <c r="AT23" s="179" t="str">
        <f>IF('[9]Sumber data Manufacturing'!AD32="not yet","",'[9]Sumber data Manufacturing'!AD32)</f>
        <v/>
      </c>
      <c r="AU23" s="179" t="str">
        <f>IF('[9]Sumber data Manufacturing'!AE32="not yet","",'[9]Sumber data Manufacturing'!AE32)</f>
        <v/>
      </c>
      <c r="AV23" s="179" t="str">
        <f>IF('[9]Sumber data Manufacturing'!AF32="not yet","",'[9]Sumber data Manufacturing'!AF32)</f>
        <v/>
      </c>
      <c r="AW23" s="106" t="str">
        <f t="shared" ref="AW23:BH23" si="2">IF(OR(X23="",AJ23=""),"not yet",(ABS(AJ23-X23)/X23))</f>
        <v>not yet</v>
      </c>
      <c r="AX23" s="106" t="str">
        <f t="shared" si="2"/>
        <v>not yet</v>
      </c>
      <c r="AY23" s="106" t="str">
        <f t="shared" si="2"/>
        <v>not yet</v>
      </c>
      <c r="AZ23" s="106" t="str">
        <f t="shared" si="2"/>
        <v>not yet</v>
      </c>
      <c r="BA23" s="106" t="str">
        <f t="shared" si="2"/>
        <v>not yet</v>
      </c>
      <c r="BB23" s="106" t="str">
        <f t="shared" si="2"/>
        <v>not yet</v>
      </c>
      <c r="BC23" s="106" t="str">
        <f t="shared" si="2"/>
        <v>not yet</v>
      </c>
      <c r="BD23" s="106" t="str">
        <f t="shared" si="2"/>
        <v>not yet</v>
      </c>
      <c r="BE23" s="106" t="str">
        <f t="shared" si="2"/>
        <v>not yet</v>
      </c>
      <c r="BF23" s="106" t="str">
        <f t="shared" si="2"/>
        <v>not yet</v>
      </c>
      <c r="BG23" s="106" t="str">
        <f t="shared" si="2"/>
        <v>not yet</v>
      </c>
      <c r="BH23" s="106" t="str">
        <f t="shared" si="2"/>
        <v>not yet</v>
      </c>
      <c r="BI23" s="106" t="e">
        <f>IF(OR(#REF!="",AV23=""),"not yet",(ABS(AV23-#REF!)/#REF!))</f>
        <v>#REF!</v>
      </c>
      <c r="BJ23" s="41"/>
      <c r="BK23" s="171"/>
      <c r="BL23" s="169"/>
    </row>
    <row r="24" spans="2:65" s="181" customFormat="1" ht="50" customHeight="1" x14ac:dyDescent="0.35">
      <c r="B24" s="291"/>
      <c r="C24" s="220"/>
      <c r="D24" s="299"/>
      <c r="E24" s="299"/>
      <c r="F24" s="302"/>
      <c r="G24" s="49" t="s">
        <v>174</v>
      </c>
      <c r="H24" s="170">
        <v>0.2</v>
      </c>
      <c r="I24" s="171" t="s">
        <v>175</v>
      </c>
      <c r="J24" s="171" t="s">
        <v>154</v>
      </c>
      <c r="K24" s="171" t="s">
        <v>176</v>
      </c>
      <c r="L24" s="171" t="s">
        <v>177</v>
      </c>
      <c r="M24" s="171" t="s">
        <v>178</v>
      </c>
      <c r="N24" s="171" t="s">
        <v>179</v>
      </c>
      <c r="O24" s="171" t="s">
        <v>91</v>
      </c>
      <c r="P24" s="180">
        <f>C22*F22*H24</f>
        <v>4.2000000000000003E-2</v>
      </c>
      <c r="Q24" s="173" t="s">
        <v>158</v>
      </c>
      <c r="R24" s="173" t="s">
        <v>159</v>
      </c>
      <c r="S24" s="173" t="s">
        <v>160</v>
      </c>
      <c r="T24" s="173" t="s">
        <v>161</v>
      </c>
      <c r="U24" s="41" t="s">
        <v>180</v>
      </c>
      <c r="V24" s="41" t="s">
        <v>180</v>
      </c>
      <c r="W24" s="187">
        <v>9</v>
      </c>
      <c r="X24" s="171">
        <f>'[9]Sumber data Manufacturing'!D63</f>
        <v>9</v>
      </c>
      <c r="Y24" s="171">
        <f>'[9]Sumber data Manufacturing'!E63</f>
        <v>9</v>
      </c>
      <c r="Z24" s="171">
        <f>'[9]Sumber data Manufacturing'!F63</f>
        <v>9</v>
      </c>
      <c r="AA24" s="171">
        <f>'[9]Sumber data Manufacturing'!G63</f>
        <v>9</v>
      </c>
      <c r="AB24" s="171">
        <f>'[9]Sumber data Manufacturing'!H63</f>
        <v>9</v>
      </c>
      <c r="AC24" s="171">
        <f>'[9]Sumber data Manufacturing'!I63</f>
        <v>9</v>
      </c>
      <c r="AD24" s="171">
        <f>'[9]Sumber data Manufacturing'!J63</f>
        <v>9</v>
      </c>
      <c r="AE24" s="171">
        <f>'[9]Sumber data Manufacturing'!K63</f>
        <v>9</v>
      </c>
      <c r="AF24" s="171">
        <f>'[9]Sumber data Manufacturing'!L63</f>
        <v>9</v>
      </c>
      <c r="AG24" s="171">
        <f>'[9]Sumber data Manufacturing'!M63</f>
        <v>9</v>
      </c>
      <c r="AH24" s="171">
        <f>'[9]Sumber data Manufacturing'!N63</f>
        <v>9</v>
      </c>
      <c r="AI24" s="171">
        <f>'[9]Sumber data Manufacturing'!O63</f>
        <v>9</v>
      </c>
      <c r="AJ24" s="171" t="str">
        <f>IF('[9]Sumber data Manufacturing'!T63="","",'[9]Sumber data Manufacturing'!T63)</f>
        <v/>
      </c>
      <c r="AK24" s="171" t="str">
        <f>IF('[9]Sumber data Manufacturing'!U63="","",'[9]Sumber data Manufacturing'!U63)</f>
        <v/>
      </c>
      <c r="AL24" s="171" t="str">
        <f>IF('[9]Sumber data Manufacturing'!V63="","",'[9]Sumber data Manufacturing'!V63)</f>
        <v/>
      </c>
      <c r="AM24" s="171" t="str">
        <f>IF('[9]Sumber data Manufacturing'!W63="","",'[9]Sumber data Manufacturing'!W63)</f>
        <v/>
      </c>
      <c r="AN24" s="171" t="str">
        <f>IF('[9]Sumber data Manufacturing'!X63="","",'[9]Sumber data Manufacturing'!X63)</f>
        <v/>
      </c>
      <c r="AO24" s="171" t="str">
        <f>IF('[9]Sumber data Manufacturing'!Y63="","",'[9]Sumber data Manufacturing'!Y63)</f>
        <v/>
      </c>
      <c r="AP24" s="171" t="str">
        <f>IF('[9]Sumber data Manufacturing'!Z63="","",'[9]Sumber data Manufacturing'!Z63)</f>
        <v/>
      </c>
      <c r="AQ24" s="171" t="str">
        <f>IF('[9]Sumber data Manufacturing'!AA63="","",'[9]Sumber data Manufacturing'!AA63)</f>
        <v/>
      </c>
      <c r="AR24" s="171" t="str">
        <f>IF('[9]Sumber data Manufacturing'!AB63="","",'[9]Sumber data Manufacturing'!AB63)</f>
        <v/>
      </c>
      <c r="AS24" s="171" t="str">
        <f>IF('[9]Sumber data Manufacturing'!AC63="","",'[9]Sumber data Manufacturing'!AC63)</f>
        <v/>
      </c>
      <c r="AT24" s="171" t="str">
        <f>IF('[9]Sumber data Manufacturing'!AD63="","",'[9]Sumber data Manufacturing'!AD63)</f>
        <v/>
      </c>
      <c r="AU24" s="171" t="str">
        <f>IF('[9]Sumber data Manufacturing'!AE63="","",'[9]Sumber data Manufacturing'!AE63)</f>
        <v/>
      </c>
      <c r="AV24" s="171" t="str">
        <f>IF('[9]Sumber data Manufacturing'!AF63="not yet","",'[9]Sumber data Manufacturing'!AF63)</f>
        <v/>
      </c>
      <c r="AW24" s="144"/>
      <c r="AX24" s="144"/>
      <c r="AY24" s="144"/>
      <c r="AZ24" s="144"/>
      <c r="BA24" s="144"/>
      <c r="BB24" s="144"/>
      <c r="BC24" s="144"/>
      <c r="BD24" s="144"/>
      <c r="BE24" s="144"/>
      <c r="BF24" s="144"/>
      <c r="BG24" s="144"/>
      <c r="BH24" s="144"/>
      <c r="BI24" s="144"/>
      <c r="BJ24" s="41"/>
      <c r="BK24" s="171"/>
      <c r="BL24" s="169"/>
    </row>
    <row r="25" spans="2:65" s="181" customFormat="1" ht="50" customHeight="1" x14ac:dyDescent="0.35">
      <c r="B25" s="291"/>
      <c r="C25" s="220"/>
      <c r="D25" s="299"/>
      <c r="E25" s="299"/>
      <c r="F25" s="302"/>
      <c r="G25" s="49" t="s">
        <v>181</v>
      </c>
      <c r="H25" s="170">
        <v>0.15</v>
      </c>
      <c r="I25" s="171" t="s">
        <v>77</v>
      </c>
      <c r="J25" s="171" t="s">
        <v>60</v>
      </c>
      <c r="K25" s="171" t="s">
        <v>113</v>
      </c>
      <c r="L25" s="171" t="s">
        <v>182</v>
      </c>
      <c r="M25" s="95" t="s">
        <v>183</v>
      </c>
      <c r="N25" s="171" t="s">
        <v>184</v>
      </c>
      <c r="O25" s="171" t="s">
        <v>91</v>
      </c>
      <c r="P25" s="180">
        <f>C22*F22*H25</f>
        <v>3.15E-2</v>
      </c>
      <c r="Q25" s="173" t="s">
        <v>66</v>
      </c>
      <c r="R25" s="173" t="s">
        <v>67</v>
      </c>
      <c r="S25" s="173" t="s">
        <v>68</v>
      </c>
      <c r="T25" s="173" t="s">
        <v>69</v>
      </c>
      <c r="U25" s="109">
        <v>0.46</v>
      </c>
      <c r="V25" s="127">
        <v>0.52800000000000002</v>
      </c>
      <c r="W25" s="188">
        <v>0.69</v>
      </c>
      <c r="X25" s="179" t="str">
        <f>IF('[9]Sumber data Manufacturing'!D69="not yet","",'[9]Sumber data Manufacturing'!D69)</f>
        <v/>
      </c>
      <c r="Y25" s="179" t="str">
        <f>IF('[9]Sumber data Manufacturing'!E69="not yet","",'[9]Sumber data Manufacturing'!E69)</f>
        <v/>
      </c>
      <c r="Z25" s="179" t="str">
        <f>IF('[9]Sumber data Manufacturing'!F69="not yet","",'[9]Sumber data Manufacturing'!F69)</f>
        <v/>
      </c>
      <c r="AA25" s="179" t="str">
        <f>IF('[9]Sumber data Manufacturing'!G69="not yet","",'[9]Sumber data Manufacturing'!G69)</f>
        <v/>
      </c>
      <c r="AB25" s="179" t="str">
        <f>IF('[9]Sumber data Manufacturing'!H69="not yet","",'[9]Sumber data Manufacturing'!H69)</f>
        <v/>
      </c>
      <c r="AC25" s="179" t="str">
        <f>IF('[9]Sumber data Manufacturing'!I69="not yet","",'[9]Sumber data Manufacturing'!I69)</f>
        <v/>
      </c>
      <c r="AD25" s="179" t="str">
        <f>IF('[9]Sumber data Manufacturing'!J69="not yet","",'[9]Sumber data Manufacturing'!J69)</f>
        <v/>
      </c>
      <c r="AE25" s="179" t="str">
        <f>IF('[9]Sumber data Manufacturing'!K69="not yet","",'[9]Sumber data Manufacturing'!K69)</f>
        <v/>
      </c>
      <c r="AF25" s="179" t="str">
        <f>IF('[9]Sumber data Manufacturing'!L69="not yet","",'[9]Sumber data Manufacturing'!L69)</f>
        <v/>
      </c>
      <c r="AG25" s="179" t="str">
        <f>IF('[9]Sumber data Manufacturing'!M69="not yet","",'[9]Sumber data Manufacturing'!M69)</f>
        <v/>
      </c>
      <c r="AH25" s="179" t="str">
        <f>IF('[9]Sumber data Manufacturing'!N69="not yet","",'[9]Sumber data Manufacturing'!N69)</f>
        <v/>
      </c>
      <c r="AI25" s="179" t="str">
        <f>IF('[9]Sumber data Manufacturing'!O69="not yet","",'[9]Sumber data Manufacturing'!O69)</f>
        <v/>
      </c>
      <c r="AJ25" s="179" t="str">
        <f>IF('[9]Sumber data Manufacturing'!T69="not yet","",'[9]Sumber data Manufacturing'!T69)</f>
        <v/>
      </c>
      <c r="AK25" s="179" t="str">
        <f>IF('[9]Sumber data Manufacturing'!U69="not yet","",'[9]Sumber data Manufacturing'!U69)</f>
        <v/>
      </c>
      <c r="AL25" s="179" t="str">
        <f>IF('[9]Sumber data Manufacturing'!V69="not yet","",'[9]Sumber data Manufacturing'!V69)</f>
        <v/>
      </c>
      <c r="AM25" s="179" t="str">
        <f>IF('[9]Sumber data Manufacturing'!W69="not yet","",'[9]Sumber data Manufacturing'!W69)</f>
        <v/>
      </c>
      <c r="AN25" s="179" t="str">
        <f>IF('[9]Sumber data Manufacturing'!X69="not yet","",'[9]Sumber data Manufacturing'!X69)</f>
        <v/>
      </c>
      <c r="AO25" s="179" t="str">
        <f>IF('[9]Sumber data Manufacturing'!Y69="not yet","",'[9]Sumber data Manufacturing'!Y69)</f>
        <v/>
      </c>
      <c r="AP25" s="179" t="str">
        <f>IF('[9]Sumber data Manufacturing'!Z69="not yet","",'[9]Sumber data Manufacturing'!Z69)</f>
        <v/>
      </c>
      <c r="AQ25" s="179" t="str">
        <f>IF('[9]Sumber data Manufacturing'!AA69="not yet","",'[9]Sumber data Manufacturing'!AA69)</f>
        <v/>
      </c>
      <c r="AR25" s="179" t="str">
        <f>IF('[9]Sumber data Manufacturing'!AB69="not yet","",'[9]Sumber data Manufacturing'!AB69)</f>
        <v/>
      </c>
      <c r="AS25" s="179" t="str">
        <f>IF('[9]Sumber data Manufacturing'!AC69="not yet","",'[9]Sumber data Manufacturing'!AC69)</f>
        <v/>
      </c>
      <c r="AT25" s="179" t="str">
        <f>IF('[9]Sumber data Manufacturing'!AD69="not yet","",'[9]Sumber data Manufacturing'!AD69)</f>
        <v/>
      </c>
      <c r="AU25" s="179" t="str">
        <f>IF('[9]Sumber data Manufacturing'!AE69="not yet","",'[9]Sumber data Manufacturing'!AE69)</f>
        <v/>
      </c>
      <c r="AV25" s="179" t="str">
        <f>IF('[9]Sumber data Manufacturing'!AF69="not yet","",'[9]Sumber data Manufacturing'!AF69)</f>
        <v/>
      </c>
      <c r="AW25" s="144"/>
      <c r="AX25" s="144"/>
      <c r="AY25" s="144"/>
      <c r="AZ25" s="144"/>
      <c r="BA25" s="144"/>
      <c r="BB25" s="144"/>
      <c r="BC25" s="144"/>
      <c r="BD25" s="144"/>
      <c r="BE25" s="144"/>
      <c r="BF25" s="144"/>
      <c r="BG25" s="144"/>
      <c r="BH25" s="144"/>
      <c r="BI25" s="144"/>
      <c r="BJ25" s="41"/>
      <c r="BK25" s="171"/>
      <c r="BL25" s="169"/>
    </row>
    <row r="26" spans="2:65" s="181" customFormat="1" ht="50" customHeight="1" x14ac:dyDescent="0.35">
      <c r="B26" s="291"/>
      <c r="C26" s="220"/>
      <c r="D26" s="299"/>
      <c r="E26" s="299"/>
      <c r="F26" s="302"/>
      <c r="G26" s="49" t="s">
        <v>294</v>
      </c>
      <c r="H26" s="170">
        <v>0.15</v>
      </c>
      <c r="I26" s="171" t="s">
        <v>77</v>
      </c>
      <c r="J26" s="171" t="s">
        <v>112</v>
      </c>
      <c r="K26" s="171" t="s">
        <v>61</v>
      </c>
      <c r="L26" s="171" t="s">
        <v>295</v>
      </c>
      <c r="M26" s="95" t="s">
        <v>296</v>
      </c>
      <c r="N26" s="171" t="s">
        <v>318</v>
      </c>
      <c r="O26" s="171" t="s">
        <v>91</v>
      </c>
      <c r="P26" s="180">
        <f>C22*F22*H26</f>
        <v>3.15E-2</v>
      </c>
      <c r="Q26" s="173" t="s">
        <v>298</v>
      </c>
      <c r="R26" s="173" t="s">
        <v>301</v>
      </c>
      <c r="S26" s="173" t="s">
        <v>299</v>
      </c>
      <c r="T26" s="173" t="s">
        <v>120</v>
      </c>
      <c r="U26" s="41" t="s">
        <v>109</v>
      </c>
      <c r="V26" s="41" t="s">
        <v>109</v>
      </c>
      <c r="W26" s="187">
        <v>0</v>
      </c>
      <c r="X26" s="179">
        <f>'[9]Sumber data Supporting'!D4</f>
        <v>0</v>
      </c>
      <c r="Y26" s="179">
        <f>'[9]Sumber data Supporting'!E4</f>
        <v>0</v>
      </c>
      <c r="Z26" s="179">
        <f>'[9]Sumber data Supporting'!F4</f>
        <v>0</v>
      </c>
      <c r="AA26" s="179">
        <f>'[9]Sumber data Supporting'!G4</f>
        <v>0</v>
      </c>
      <c r="AB26" s="179">
        <f>'[9]Sumber data Supporting'!H4</f>
        <v>0</v>
      </c>
      <c r="AC26" s="179">
        <f>'[9]Sumber data Supporting'!I4</f>
        <v>0</v>
      </c>
      <c r="AD26" s="179">
        <f>'[9]Sumber data Supporting'!J4</f>
        <v>0</v>
      </c>
      <c r="AE26" s="179">
        <f>'[9]Sumber data Supporting'!K4</f>
        <v>0</v>
      </c>
      <c r="AF26" s="179">
        <f>'[9]Sumber data Supporting'!L4</f>
        <v>0</v>
      </c>
      <c r="AG26" s="179">
        <f>'[9]Sumber data Supporting'!M4</f>
        <v>0</v>
      </c>
      <c r="AH26" s="179">
        <f>'[9]Sumber data Supporting'!N4</f>
        <v>0</v>
      </c>
      <c r="AI26" s="179">
        <f>'[9]Sumber data Supporting'!O4</f>
        <v>0</v>
      </c>
      <c r="AJ26" s="179" t="e">
        <f>IF('[9]Sumber data Supporting'!T4="not yet","",'[9]Sumber data Supporting'!T4)</f>
        <v>#DIV/0!</v>
      </c>
      <c r="AK26" s="179" t="e">
        <f>IF('[9]Sumber data Supporting'!U4="not yet","",'[9]Sumber data Supporting'!U4)</f>
        <v>#DIV/0!</v>
      </c>
      <c r="AL26" s="179" t="e">
        <f>IF('[9]Sumber data Supporting'!V4="not yet","",'[9]Sumber data Supporting'!V4)</f>
        <v>#DIV/0!</v>
      </c>
      <c r="AM26" s="179" t="e">
        <f>IF('[9]Sumber data Supporting'!W4="not yet","",'[9]Sumber data Supporting'!W4)</f>
        <v>#DIV/0!</v>
      </c>
      <c r="AN26" s="179" t="e">
        <f>IF('[9]Sumber data Supporting'!X4="not yet","",'[9]Sumber data Supporting'!X4)</f>
        <v>#DIV/0!</v>
      </c>
      <c r="AO26" s="179" t="e">
        <f>IF('[9]Sumber data Supporting'!Y4="not yet","",'[9]Sumber data Supporting'!Y4)</f>
        <v>#DIV/0!</v>
      </c>
      <c r="AP26" s="179" t="e">
        <f>IF('[9]Sumber data Supporting'!Z4="not yet","",'[9]Sumber data Supporting'!Z4)</f>
        <v>#DIV/0!</v>
      </c>
      <c r="AQ26" s="179" t="e">
        <f>IF('[9]Sumber data Supporting'!AA4="not yet","",'[9]Sumber data Supporting'!AA4)</f>
        <v>#DIV/0!</v>
      </c>
      <c r="AR26" s="179" t="e">
        <f>IF('[9]Sumber data Supporting'!AB4="not yet","",'[9]Sumber data Supporting'!AB4)</f>
        <v>#DIV/0!</v>
      </c>
      <c r="AS26" s="179" t="e">
        <f>IF('[9]Sumber data Supporting'!AC4="not yet","",'[9]Sumber data Supporting'!AC4)</f>
        <v>#DIV/0!</v>
      </c>
      <c r="AT26" s="179" t="e">
        <f>IF('[9]Sumber data Supporting'!AD4="not yet","",'[9]Sumber data Supporting'!AD4)</f>
        <v>#DIV/0!</v>
      </c>
      <c r="AU26" s="179" t="e">
        <f>IF('[9]Sumber data Supporting'!AE4="not yet","",'[9]Sumber data Supporting'!AE4)</f>
        <v>#DIV/0!</v>
      </c>
      <c r="AV26" s="179" t="e">
        <f>IF('[9]Sumber data Supporting'!AF4="not yet","",'[9]Sumber data Supporting'!AF4)</f>
        <v>#DIV/0!</v>
      </c>
      <c r="AW26" s="144"/>
      <c r="AX26" s="144"/>
      <c r="AY26" s="144"/>
      <c r="AZ26" s="144"/>
      <c r="BA26" s="144"/>
      <c r="BB26" s="144"/>
      <c r="BC26" s="144"/>
      <c r="BD26" s="144"/>
      <c r="BE26" s="144"/>
      <c r="BF26" s="144"/>
      <c r="BG26" s="144"/>
      <c r="BH26" s="144"/>
      <c r="BI26" s="144"/>
      <c r="BJ26" s="41"/>
      <c r="BK26" s="171"/>
      <c r="BL26" s="169"/>
    </row>
    <row r="27" spans="2:65" s="181" customFormat="1" ht="50" customHeight="1" x14ac:dyDescent="0.35">
      <c r="B27" s="291"/>
      <c r="C27" s="220"/>
      <c r="D27" s="299"/>
      <c r="E27" s="299"/>
      <c r="F27" s="293"/>
      <c r="G27" s="49" t="s">
        <v>187</v>
      </c>
      <c r="H27" s="170">
        <v>0.1</v>
      </c>
      <c r="I27" s="171" t="s">
        <v>105</v>
      </c>
      <c r="J27" s="171" t="s">
        <v>112</v>
      </c>
      <c r="K27" s="171" t="s">
        <v>61</v>
      </c>
      <c r="L27" s="171" t="s">
        <v>188</v>
      </c>
      <c r="M27" s="171" t="s">
        <v>188</v>
      </c>
      <c r="N27" s="171" t="s">
        <v>189</v>
      </c>
      <c r="O27" s="171" t="s">
        <v>91</v>
      </c>
      <c r="P27" s="180">
        <f>C22*F22*H27</f>
        <v>2.1000000000000001E-2</v>
      </c>
      <c r="Q27" s="171" t="s">
        <v>309</v>
      </c>
      <c r="R27" s="171" t="s">
        <v>191</v>
      </c>
      <c r="S27" s="171" t="s">
        <v>192</v>
      </c>
      <c r="T27" s="171" t="s">
        <v>120</v>
      </c>
      <c r="U27" s="41" t="s">
        <v>109</v>
      </c>
      <c r="V27" s="41" t="s">
        <v>109</v>
      </c>
      <c r="W27" s="187">
        <v>0</v>
      </c>
      <c r="X27" s="171">
        <f>'[9]Sumber data Supporting'!D85</f>
        <v>0</v>
      </c>
      <c r="Y27" s="171">
        <f>'[9]Sumber data Supporting'!E85</f>
        <v>0</v>
      </c>
      <c r="Z27" s="171">
        <f>'[9]Sumber data Supporting'!F85</f>
        <v>0</v>
      </c>
      <c r="AA27" s="171">
        <f>'[9]Sumber data Supporting'!G85</f>
        <v>0</v>
      </c>
      <c r="AB27" s="171">
        <f>'[9]Sumber data Supporting'!H85</f>
        <v>0</v>
      </c>
      <c r="AC27" s="171">
        <f>'[9]Sumber data Supporting'!I85</f>
        <v>0</v>
      </c>
      <c r="AD27" s="171">
        <f>'[9]Sumber data Supporting'!J85</f>
        <v>0</v>
      </c>
      <c r="AE27" s="171">
        <f>'[9]Sumber data Supporting'!K85</f>
        <v>0</v>
      </c>
      <c r="AF27" s="171">
        <f>'[9]Sumber data Supporting'!L85</f>
        <v>0</v>
      </c>
      <c r="AG27" s="171">
        <f>'[9]Sumber data Supporting'!M85</f>
        <v>0</v>
      </c>
      <c r="AH27" s="171">
        <f>'[9]Sumber data Supporting'!N85</f>
        <v>0</v>
      </c>
      <c r="AI27" s="171">
        <f>'[9]Sumber data Supporting'!O85</f>
        <v>0</v>
      </c>
      <c r="AJ27" s="171" t="str">
        <f>IF('[9]Sumber data Supporting'!T85="","",'[9]Sumber data Supporting'!T85)</f>
        <v/>
      </c>
      <c r="AK27" s="171" t="str">
        <f>IF('[9]Sumber data Supporting'!U85="","",'[9]Sumber data Supporting'!U85)</f>
        <v/>
      </c>
      <c r="AL27" s="171" t="str">
        <f>IF('[9]Sumber data Supporting'!V85="","",'[9]Sumber data Supporting'!V85)</f>
        <v/>
      </c>
      <c r="AM27" s="171" t="str">
        <f>IF('[9]Sumber data Supporting'!W85="","",'[9]Sumber data Supporting'!W85)</f>
        <v/>
      </c>
      <c r="AN27" s="171" t="str">
        <f>IF('[9]Sumber data Supporting'!X85="","",'[9]Sumber data Supporting'!X85)</f>
        <v/>
      </c>
      <c r="AO27" s="171" t="str">
        <f>IF('[9]Sumber data Supporting'!Y85="","",'[9]Sumber data Supporting'!Y85)</f>
        <v/>
      </c>
      <c r="AP27" s="171" t="str">
        <f>IF('[9]Sumber data Supporting'!Z85="","",'[9]Sumber data Supporting'!Z85)</f>
        <v/>
      </c>
      <c r="AQ27" s="171" t="str">
        <f>IF('[9]Sumber data Supporting'!AA85="","",'[9]Sumber data Supporting'!AA85)</f>
        <v/>
      </c>
      <c r="AR27" s="171" t="str">
        <f>IF('[9]Sumber data Supporting'!AB85="","",'[9]Sumber data Supporting'!AB85)</f>
        <v/>
      </c>
      <c r="AS27" s="171" t="str">
        <f>IF('[9]Sumber data Supporting'!AC85="","",'[9]Sumber data Supporting'!AC85)</f>
        <v/>
      </c>
      <c r="AT27" s="171" t="str">
        <f>IF('[9]Sumber data Supporting'!AD85="","",'[9]Sumber data Supporting'!AD85)</f>
        <v/>
      </c>
      <c r="AU27" s="171" t="str">
        <f>IF('[9]Sumber data Supporting'!AE85="","",'[9]Sumber data Supporting'!AE85)</f>
        <v/>
      </c>
      <c r="AV27" s="171" t="str">
        <f>IF('[9]Sumber data Supporting'!AF85="not yet","",'[9]Sumber data Supporting'!AF85)</f>
        <v/>
      </c>
      <c r="AW27" s="144"/>
      <c r="AX27" s="144"/>
      <c r="AY27" s="144"/>
      <c r="AZ27" s="144"/>
      <c r="BA27" s="144"/>
      <c r="BB27" s="144"/>
      <c r="BC27" s="144"/>
      <c r="BD27" s="144"/>
      <c r="BE27" s="144"/>
      <c r="BF27" s="144"/>
      <c r="BG27" s="144"/>
      <c r="BH27" s="144"/>
      <c r="BI27" s="144"/>
      <c r="BJ27" s="41"/>
      <c r="BK27" s="171"/>
      <c r="BL27" s="169"/>
    </row>
    <row r="28" spans="2:65" s="181" customFormat="1" ht="50" customHeight="1" x14ac:dyDescent="0.35">
      <c r="B28" s="291"/>
      <c r="C28" s="220"/>
      <c r="D28" s="299" t="s">
        <v>193</v>
      </c>
      <c r="E28" s="291" t="s">
        <v>194</v>
      </c>
      <c r="F28" s="292">
        <v>0.2</v>
      </c>
      <c r="G28" s="53" t="s">
        <v>195</v>
      </c>
      <c r="H28" s="170">
        <v>0.7</v>
      </c>
      <c r="I28" s="171" t="s">
        <v>105</v>
      </c>
      <c r="J28" s="171" t="s">
        <v>60</v>
      </c>
      <c r="K28" s="171" t="s">
        <v>61</v>
      </c>
      <c r="L28" s="171" t="s">
        <v>196</v>
      </c>
      <c r="M28" s="171" t="s">
        <v>196</v>
      </c>
      <c r="N28" s="171" t="s">
        <v>314</v>
      </c>
      <c r="O28" s="171" t="s">
        <v>91</v>
      </c>
      <c r="P28" s="180">
        <f>C22*F28*H28</f>
        <v>4.8999999999999995E-2</v>
      </c>
      <c r="Q28" s="173" t="s">
        <v>66</v>
      </c>
      <c r="R28" s="173" t="s">
        <v>67</v>
      </c>
      <c r="S28" s="173" t="s">
        <v>68</v>
      </c>
      <c r="T28" s="173" t="s">
        <v>69</v>
      </c>
      <c r="U28" s="41" t="s">
        <v>109</v>
      </c>
      <c r="V28" s="41" t="s">
        <v>109</v>
      </c>
      <c r="W28" s="187">
        <v>40</v>
      </c>
      <c r="X28" s="171" t="s">
        <v>120</v>
      </c>
      <c r="Y28" s="171" t="s">
        <v>120</v>
      </c>
      <c r="Z28" s="171" t="s">
        <v>120</v>
      </c>
      <c r="AA28" s="171" t="s">
        <v>120</v>
      </c>
      <c r="AB28" s="171" t="s">
        <v>120</v>
      </c>
      <c r="AC28" s="171" t="s">
        <v>120</v>
      </c>
      <c r="AD28" s="171" t="s">
        <v>120</v>
      </c>
      <c r="AE28" s="171" t="s">
        <v>120</v>
      </c>
      <c r="AF28" s="171" t="s">
        <v>120</v>
      </c>
      <c r="AG28" s="171" t="s">
        <v>120</v>
      </c>
      <c r="AH28" s="171" t="s">
        <v>120</v>
      </c>
      <c r="AI28" s="171" t="s">
        <v>120</v>
      </c>
      <c r="AJ28" s="171" t="s">
        <v>120</v>
      </c>
      <c r="AK28" s="171" t="s">
        <v>120</v>
      </c>
      <c r="AL28" s="171" t="s">
        <v>120</v>
      </c>
      <c r="AM28" s="171" t="s">
        <v>120</v>
      </c>
      <c r="AN28" s="171" t="s">
        <v>120</v>
      </c>
      <c r="AO28" s="171" t="s">
        <v>120</v>
      </c>
      <c r="AP28" s="171" t="s">
        <v>120</v>
      </c>
      <c r="AQ28" s="171" t="s">
        <v>120</v>
      </c>
      <c r="AR28" s="171" t="s">
        <v>120</v>
      </c>
      <c r="AS28" s="171" t="s">
        <v>120</v>
      </c>
      <c r="AT28" s="171" t="s">
        <v>120</v>
      </c>
      <c r="AU28" s="171" t="s">
        <v>120</v>
      </c>
      <c r="AV28" s="171">
        <f>SUM('[9]Sumber data F&amp;A'!T35:AE35)+SUM('[9]Sumber data S&amp;M'!T92:AE92)+SUM('[9]Sumber data Manufacturing'!T156:AE156)+SUM('[9]Sumber data Supporting'!T157:AE157)</f>
        <v>0</v>
      </c>
      <c r="AW28" s="144"/>
      <c r="AX28" s="144"/>
      <c r="AY28" s="144"/>
      <c r="AZ28" s="144"/>
      <c r="BA28" s="144"/>
      <c r="BB28" s="144"/>
      <c r="BC28" s="144"/>
      <c r="BD28" s="144"/>
      <c r="BE28" s="144"/>
      <c r="BF28" s="144"/>
      <c r="BG28" s="144"/>
      <c r="BH28" s="144"/>
      <c r="BI28" s="144"/>
      <c r="BJ28" s="41"/>
      <c r="BK28" s="171"/>
      <c r="BL28" s="169"/>
    </row>
    <row r="29" spans="2:65" s="181" customFormat="1" ht="50" customHeight="1" x14ac:dyDescent="0.35">
      <c r="B29" s="291"/>
      <c r="C29" s="220"/>
      <c r="D29" s="299"/>
      <c r="E29" s="291"/>
      <c r="F29" s="293"/>
      <c r="G29" s="53" t="s">
        <v>198</v>
      </c>
      <c r="H29" s="170">
        <v>0.3</v>
      </c>
      <c r="I29" s="171" t="s">
        <v>199</v>
      </c>
      <c r="J29" s="171" t="s">
        <v>60</v>
      </c>
      <c r="K29" s="171" t="s">
        <v>87</v>
      </c>
      <c r="L29" s="171" t="s">
        <v>200</v>
      </c>
      <c r="M29" s="171" t="s">
        <v>201</v>
      </c>
      <c r="N29" s="171" t="s">
        <v>202</v>
      </c>
      <c r="O29" s="171" t="s">
        <v>91</v>
      </c>
      <c r="P29" s="180">
        <f>C22*F28*H29</f>
        <v>2.0999999999999998E-2</v>
      </c>
      <c r="Q29" s="173" t="s">
        <v>66</v>
      </c>
      <c r="R29" s="173" t="s">
        <v>67</v>
      </c>
      <c r="S29" s="173" t="s">
        <v>68</v>
      </c>
      <c r="T29" s="173" t="s">
        <v>69</v>
      </c>
      <c r="U29" s="41" t="s">
        <v>109</v>
      </c>
      <c r="V29" s="41" t="s">
        <v>109</v>
      </c>
      <c r="W29" s="187">
        <v>6</v>
      </c>
      <c r="X29" s="171" t="s">
        <v>120</v>
      </c>
      <c r="Y29" s="171" t="s">
        <v>120</v>
      </c>
      <c r="Z29" s="171" t="s">
        <v>120</v>
      </c>
      <c r="AA29" s="171" t="s">
        <v>120</v>
      </c>
      <c r="AB29" s="171" t="s">
        <v>120</v>
      </c>
      <c r="AC29" s="171" t="s">
        <v>120</v>
      </c>
      <c r="AD29" s="171" t="s">
        <v>120</v>
      </c>
      <c r="AE29" s="171" t="s">
        <v>120</v>
      </c>
      <c r="AF29" s="171" t="s">
        <v>120</v>
      </c>
      <c r="AG29" s="171" t="s">
        <v>120</v>
      </c>
      <c r="AH29" s="171" t="s">
        <v>120</v>
      </c>
      <c r="AI29" s="171" t="s">
        <v>120</v>
      </c>
      <c r="AJ29" s="171" t="s">
        <v>120</v>
      </c>
      <c r="AK29" s="171" t="s">
        <v>120</v>
      </c>
      <c r="AL29" s="171" t="s">
        <v>120</v>
      </c>
      <c r="AM29" s="171" t="s">
        <v>120</v>
      </c>
      <c r="AN29" s="171" t="s">
        <v>120</v>
      </c>
      <c r="AO29" s="171" t="s">
        <v>120</v>
      </c>
      <c r="AP29" s="171" t="s">
        <v>120</v>
      </c>
      <c r="AQ29" s="171" t="s">
        <v>120</v>
      </c>
      <c r="AR29" s="171" t="s">
        <v>120</v>
      </c>
      <c r="AS29" s="171" t="s">
        <v>120</v>
      </c>
      <c r="AT29" s="171" t="s">
        <v>120</v>
      </c>
      <c r="AU29" s="171" t="s">
        <v>120</v>
      </c>
      <c r="AV29" s="171" t="str">
        <f>IF('[9]Sumber data Manufacturing'!AF175="not yet","",'[9]Sumber data Manufacturing'!AF175)</f>
        <v/>
      </c>
      <c r="AW29" s="144"/>
      <c r="AX29" s="144"/>
      <c r="AY29" s="144"/>
      <c r="AZ29" s="144"/>
      <c r="BA29" s="144"/>
      <c r="BB29" s="144"/>
      <c r="BC29" s="144"/>
      <c r="BD29" s="144"/>
      <c r="BE29" s="144"/>
      <c r="BF29" s="144"/>
      <c r="BG29" s="144"/>
      <c r="BH29" s="144"/>
      <c r="BI29" s="144"/>
      <c r="BJ29" s="41"/>
      <c r="BK29" s="171"/>
      <c r="BL29" s="169"/>
    </row>
    <row r="30" spans="2:65" s="181" customFormat="1" ht="50" customHeight="1" x14ac:dyDescent="0.35">
      <c r="B30" s="291"/>
      <c r="C30" s="220"/>
      <c r="D30" s="303" t="s">
        <v>203</v>
      </c>
      <c r="E30" s="294" t="s">
        <v>204</v>
      </c>
      <c r="F30" s="292">
        <v>0.2</v>
      </c>
      <c r="G30" s="49" t="s">
        <v>205</v>
      </c>
      <c r="H30" s="47">
        <v>0.7</v>
      </c>
      <c r="I30" s="171" t="s">
        <v>77</v>
      </c>
      <c r="J30" s="171" t="s">
        <v>132</v>
      </c>
      <c r="K30" s="171" t="s">
        <v>113</v>
      </c>
      <c r="L30" s="171" t="s">
        <v>206</v>
      </c>
      <c r="M30" s="95" t="s">
        <v>207</v>
      </c>
      <c r="N30" s="171" t="s">
        <v>208</v>
      </c>
      <c r="O30" s="171" t="s">
        <v>91</v>
      </c>
      <c r="P30" s="180">
        <f>C22*F30*H30</f>
        <v>4.8999999999999995E-2</v>
      </c>
      <c r="Q30" s="173" t="s">
        <v>137</v>
      </c>
      <c r="R30" s="173" t="s">
        <v>138</v>
      </c>
      <c r="S30" s="173" t="s">
        <v>139</v>
      </c>
      <c r="T30" s="173" t="s">
        <v>140</v>
      </c>
      <c r="U30" s="41" t="s">
        <v>289</v>
      </c>
      <c r="V30" s="41" t="s">
        <v>289</v>
      </c>
      <c r="W30" s="189">
        <v>1</v>
      </c>
      <c r="X30" s="171"/>
      <c r="Y30" s="171"/>
      <c r="Z30" s="171"/>
      <c r="AA30" s="171"/>
      <c r="AB30" s="171"/>
      <c r="AC30" s="171"/>
      <c r="AD30" s="171"/>
      <c r="AE30" s="171"/>
      <c r="AF30" s="171"/>
      <c r="AG30" s="171"/>
      <c r="AH30" s="171"/>
      <c r="AI30" s="171"/>
      <c r="AJ30" s="171"/>
      <c r="AK30" s="171"/>
      <c r="AL30" s="171"/>
      <c r="AM30" s="171"/>
      <c r="AN30" s="171"/>
      <c r="AO30" s="171"/>
      <c r="AP30" s="171"/>
      <c r="AQ30" s="171"/>
      <c r="AR30" s="171"/>
      <c r="AS30" s="171"/>
      <c r="AT30" s="171"/>
      <c r="AU30" s="171"/>
      <c r="AV30" s="171"/>
      <c r="AW30" s="144"/>
      <c r="AX30" s="144"/>
      <c r="AY30" s="144"/>
      <c r="AZ30" s="144"/>
      <c r="BA30" s="144"/>
      <c r="BB30" s="144"/>
      <c r="BC30" s="144"/>
      <c r="BD30" s="144"/>
      <c r="BE30" s="144"/>
      <c r="BF30" s="144"/>
      <c r="BG30" s="144"/>
      <c r="BH30" s="144"/>
      <c r="BI30" s="144"/>
      <c r="BJ30" s="41"/>
      <c r="BK30" s="171"/>
      <c r="BL30" s="169"/>
    </row>
    <row r="31" spans="2:65" s="181" customFormat="1" ht="50" customHeight="1" x14ac:dyDescent="0.35">
      <c r="B31" s="291"/>
      <c r="C31" s="221"/>
      <c r="D31" s="301"/>
      <c r="E31" s="296"/>
      <c r="F31" s="293"/>
      <c r="G31" s="53" t="s">
        <v>209</v>
      </c>
      <c r="H31" s="170">
        <v>0.3</v>
      </c>
      <c r="I31" s="171" t="s">
        <v>77</v>
      </c>
      <c r="J31" s="171" t="s">
        <v>132</v>
      </c>
      <c r="K31" s="171" t="s">
        <v>61</v>
      </c>
      <c r="L31" s="171" t="s">
        <v>210</v>
      </c>
      <c r="M31" s="95" t="s">
        <v>211</v>
      </c>
      <c r="N31" s="171" t="s">
        <v>319</v>
      </c>
      <c r="O31" s="171" t="s">
        <v>213</v>
      </c>
      <c r="P31" s="180">
        <f>C22*F30*H31</f>
        <v>2.0999999999999998E-2</v>
      </c>
      <c r="Q31" s="173" t="s">
        <v>137</v>
      </c>
      <c r="R31" s="173" t="s">
        <v>138</v>
      </c>
      <c r="S31" s="173" t="s">
        <v>139</v>
      </c>
      <c r="T31" s="173" t="s">
        <v>140</v>
      </c>
      <c r="U31" s="41" t="s">
        <v>109</v>
      </c>
      <c r="V31" s="41" t="s">
        <v>109</v>
      </c>
      <c r="W31" s="189">
        <v>1</v>
      </c>
      <c r="X31" s="179">
        <v>1</v>
      </c>
      <c r="Y31" s="179">
        <v>1</v>
      </c>
      <c r="Z31" s="179">
        <v>1</v>
      </c>
      <c r="AA31" s="179">
        <v>1</v>
      </c>
      <c r="AB31" s="179">
        <v>1</v>
      </c>
      <c r="AC31" s="179">
        <v>1</v>
      </c>
      <c r="AD31" s="179">
        <v>1</v>
      </c>
      <c r="AE31" s="179">
        <v>1</v>
      </c>
      <c r="AF31" s="179">
        <v>1</v>
      </c>
      <c r="AG31" s="179">
        <v>1</v>
      </c>
      <c r="AH31" s="179">
        <v>1</v>
      </c>
      <c r="AI31" s="179">
        <v>1</v>
      </c>
      <c r="AJ31" s="109" t="e">
        <f>(SUM('[9]Sumber data F&amp;A'!T18:T19)+SUM('[9]Sumber data S&amp;M'!T70:T71)+SUM('[9]Sumber data Manufacturing'!T90:T91)+SUM('[9]Sumber data Supporting'!T129:T130))/(SUM('[9]Sumber data F&amp;A'!T20:T21)+SUM('[9]Sumber data S&amp;M'!T72:T73)+SUM('[9]Sumber data Manufacturing'!T92:T93)+SUM('[9]Sumber data Supporting'!T131:T132))</f>
        <v>#DIV/0!</v>
      </c>
      <c r="AK31" s="109" t="e">
        <f>(SUM('[9]Sumber data F&amp;A'!U18:U19)+SUM('[9]Sumber data S&amp;M'!U70:U71)+SUM('[9]Sumber data Manufacturing'!U90:U91)+SUM('[9]Sumber data Supporting'!U129:U130))/(SUM('[9]Sumber data F&amp;A'!U20:U21)+SUM('[9]Sumber data S&amp;M'!U72:U73)+SUM('[9]Sumber data Manufacturing'!U92:U93)+SUM('[9]Sumber data Supporting'!U131:U132))</f>
        <v>#DIV/0!</v>
      </c>
      <c r="AL31" s="109" t="e">
        <f>(SUM('[9]Sumber data F&amp;A'!V18:V19)+SUM('[9]Sumber data S&amp;M'!V70:V71)+SUM('[9]Sumber data Manufacturing'!V90:V91)+SUM('[9]Sumber data Supporting'!V129:V130))/(SUM('[9]Sumber data F&amp;A'!V20:V21)+SUM('[9]Sumber data S&amp;M'!V72:V73)+SUM('[9]Sumber data Manufacturing'!V92:V93)+SUM('[9]Sumber data Supporting'!V131:V132))</f>
        <v>#DIV/0!</v>
      </c>
      <c r="AM31" s="109" t="e">
        <f>(SUM('[9]Sumber data F&amp;A'!W18:W19)+SUM('[9]Sumber data S&amp;M'!W70:W71)+SUM('[9]Sumber data Manufacturing'!W90:W91)+SUM('[9]Sumber data Supporting'!W129:W130))/(SUM('[9]Sumber data F&amp;A'!W20:W21)+SUM('[9]Sumber data S&amp;M'!W72:W73)+SUM('[9]Sumber data Manufacturing'!W92:W93)+SUM('[9]Sumber data Supporting'!W131:W132))</f>
        <v>#DIV/0!</v>
      </c>
      <c r="AN31" s="109" t="e">
        <f>(SUM('[9]Sumber data F&amp;A'!X18:X19)+SUM('[9]Sumber data S&amp;M'!X70:X71)+SUM('[9]Sumber data Manufacturing'!X90:X91)+SUM('[9]Sumber data Supporting'!X129:X130))/(SUM('[9]Sumber data F&amp;A'!X20:X21)+SUM('[9]Sumber data S&amp;M'!X72:X73)+SUM('[9]Sumber data Manufacturing'!X92:X93)+SUM('[9]Sumber data Supporting'!X131:X132))</f>
        <v>#DIV/0!</v>
      </c>
      <c r="AO31" s="109" t="e">
        <f>(SUM('[9]Sumber data F&amp;A'!Y18:Y19)+SUM('[9]Sumber data S&amp;M'!Y70:Y71)+SUM('[9]Sumber data Manufacturing'!Y90:Y91)+SUM('[9]Sumber data Supporting'!Y129:Y130))/(SUM('[9]Sumber data F&amp;A'!Y20:Y21)+SUM('[9]Sumber data S&amp;M'!Y72:Y73)+SUM('[9]Sumber data Manufacturing'!Y92:Y93)+SUM('[9]Sumber data Supporting'!Y131:Y132))</f>
        <v>#DIV/0!</v>
      </c>
      <c r="AP31" s="109" t="e">
        <f>(SUM('[9]Sumber data F&amp;A'!Z18:Z19)+SUM('[9]Sumber data S&amp;M'!Z70:Z71)+SUM('[9]Sumber data Manufacturing'!Z90:Z91)+SUM('[9]Sumber data Supporting'!Z129:Z130))/(SUM('[9]Sumber data F&amp;A'!Z20:Z21)+SUM('[9]Sumber data S&amp;M'!Z72:Z73)+SUM('[9]Sumber data Manufacturing'!Z92:Z93)+SUM('[9]Sumber data Supporting'!Z131:Z132))</f>
        <v>#DIV/0!</v>
      </c>
      <c r="AQ31" s="109" t="e">
        <f>(SUM('[9]Sumber data F&amp;A'!AA18:AA19)+SUM('[9]Sumber data S&amp;M'!AA70:AA71)+SUM('[9]Sumber data Manufacturing'!AA90:AA91)+SUM('[9]Sumber data Supporting'!AA129:AA130))/(SUM('[9]Sumber data F&amp;A'!AA20:AA21)+SUM('[9]Sumber data S&amp;M'!AA72:AA73)+SUM('[9]Sumber data Manufacturing'!AA92:AA93)+SUM('[9]Sumber data Supporting'!AA131:AA132))</f>
        <v>#DIV/0!</v>
      </c>
      <c r="AR31" s="109" t="e">
        <f>(SUM('[9]Sumber data F&amp;A'!AB18:AB19)+SUM('[9]Sumber data S&amp;M'!AB70:AB71)+SUM('[9]Sumber data Manufacturing'!AB90:AB91)+SUM('[9]Sumber data Supporting'!AB129:AB130))/(SUM('[9]Sumber data F&amp;A'!AB20:AB21)+SUM('[9]Sumber data S&amp;M'!AB72:AB73)+SUM('[9]Sumber data Manufacturing'!AB92:AB93)+SUM('[9]Sumber data Supporting'!AB131:AB132))</f>
        <v>#DIV/0!</v>
      </c>
      <c r="AS31" s="109" t="e">
        <f>(SUM('[9]Sumber data F&amp;A'!AC18:AC19)+SUM('[9]Sumber data S&amp;M'!AC70:AC71)+SUM('[9]Sumber data Manufacturing'!AC90:AC91)+SUM('[9]Sumber data Supporting'!AC129:AC130))/(SUM('[9]Sumber data F&amp;A'!AC20:AC21)+SUM('[9]Sumber data S&amp;M'!AC72:AC73)+SUM('[9]Sumber data Manufacturing'!AC92:AC93)+SUM('[9]Sumber data Supporting'!AC131:AC132))</f>
        <v>#DIV/0!</v>
      </c>
      <c r="AT31" s="109" t="e">
        <f>(SUM('[9]Sumber data F&amp;A'!AD18:AD19)+SUM('[9]Sumber data S&amp;M'!AD70:AD71)+SUM('[9]Sumber data Manufacturing'!AD90:AD91)+SUM('[9]Sumber data Supporting'!AD129:AD130))/(SUM('[9]Sumber data F&amp;A'!AD20:AD21)+SUM('[9]Sumber data S&amp;M'!AD72:AD73)+SUM('[9]Sumber data Manufacturing'!AD92:AD93)+SUM('[9]Sumber data Supporting'!AD131:AD132))</f>
        <v>#DIV/0!</v>
      </c>
      <c r="AU31" s="109" t="e">
        <f>(SUM('[9]Sumber data F&amp;A'!AE18:AE19)+SUM('[9]Sumber data S&amp;M'!AE70:AE71)+SUM('[9]Sumber data Manufacturing'!AE90:AE91)+SUM('[9]Sumber data Supporting'!AE129:AE130))/(SUM('[9]Sumber data F&amp;A'!AE20:AE21)+SUM('[9]Sumber data S&amp;M'!AE72:AE73)+SUM('[9]Sumber data Manufacturing'!AE92:AE93)+SUM('[9]Sumber data Supporting'!AE131:AE132))</f>
        <v>#DIV/0!</v>
      </c>
      <c r="AV31" s="109" t="e">
        <f>(SUM('[9]Sumber data F&amp;A'!AF18:AF19)+SUM('[9]Sumber data S&amp;M'!AF70:AF71)+SUM('[9]Sumber data Manufacturing'!AF90:AF91)+SUM('[9]Sumber data Supporting'!AF129:AF130))/(SUM('[9]Sumber data F&amp;A'!AF20:AF21)+SUM('[9]Sumber data S&amp;M'!AF72:AF73)+SUM('[9]Sumber data Manufacturing'!AF92:AF93)+SUM('[9]Sumber data Supporting'!AF131:AF132))</f>
        <v>#DIV/0!</v>
      </c>
      <c r="AW31" s="144"/>
      <c r="AX31" s="144"/>
      <c r="AY31" s="144"/>
      <c r="AZ31" s="144"/>
      <c r="BA31" s="144"/>
      <c r="BB31" s="144"/>
      <c r="BC31" s="144"/>
      <c r="BD31" s="144"/>
      <c r="BE31" s="144"/>
      <c r="BF31" s="144"/>
      <c r="BG31" s="144"/>
      <c r="BH31" s="144"/>
      <c r="BI31" s="144"/>
      <c r="BJ31" s="41"/>
      <c r="BK31" s="171"/>
      <c r="BL31" s="169"/>
    </row>
    <row r="32" spans="2:65" s="181" customFormat="1" ht="50" customHeight="1" x14ac:dyDescent="0.35">
      <c r="B32" s="291" t="s">
        <v>214</v>
      </c>
      <c r="C32" s="219">
        <v>0.2</v>
      </c>
      <c r="D32" s="299" t="s">
        <v>215</v>
      </c>
      <c r="E32" s="248" t="s">
        <v>216</v>
      </c>
      <c r="F32" s="292">
        <v>0.3</v>
      </c>
      <c r="G32" s="53" t="s">
        <v>291</v>
      </c>
      <c r="H32" s="170">
        <v>0.25</v>
      </c>
      <c r="I32" s="171" t="s">
        <v>77</v>
      </c>
      <c r="J32" s="171" t="s">
        <v>132</v>
      </c>
      <c r="K32" s="171" t="s">
        <v>61</v>
      </c>
      <c r="L32" s="171" t="s">
        <v>292</v>
      </c>
      <c r="M32" s="171" t="s">
        <v>293</v>
      </c>
      <c r="N32" s="171" t="s">
        <v>218</v>
      </c>
      <c r="O32" s="171" t="s">
        <v>219</v>
      </c>
      <c r="P32" s="180">
        <f>C32*F32*H32</f>
        <v>1.4999999999999999E-2</v>
      </c>
      <c r="Q32" s="173" t="s">
        <v>137</v>
      </c>
      <c r="R32" s="173" t="s">
        <v>138</v>
      </c>
      <c r="S32" s="173" t="s">
        <v>139</v>
      </c>
      <c r="T32" s="173" t="s">
        <v>140</v>
      </c>
      <c r="U32" s="41" t="s">
        <v>109</v>
      </c>
      <c r="V32" s="41" t="s">
        <v>109</v>
      </c>
      <c r="W32" s="189">
        <v>1</v>
      </c>
      <c r="X32" s="171" t="str">
        <f>IF('[9]Sumber data Supporting'!D88="","",'[9]Sumber data Supporting'!D88)</f>
        <v/>
      </c>
      <c r="Y32" s="171" t="str">
        <f>IF('[9]Sumber data Supporting'!E88="","",'[9]Sumber data Supporting'!E88)</f>
        <v/>
      </c>
      <c r="Z32" s="171" t="str">
        <f>IF('[9]Sumber data Supporting'!F88="","",'[9]Sumber data Supporting'!F88)</f>
        <v/>
      </c>
      <c r="AA32" s="171" t="str">
        <f>IF('[9]Sumber data Supporting'!G88="","",'[9]Sumber data Supporting'!G88)</f>
        <v/>
      </c>
      <c r="AB32" s="171" t="str">
        <f>IF('[9]Sumber data Supporting'!H88="","",'[9]Sumber data Supporting'!H88)</f>
        <v/>
      </c>
      <c r="AC32" s="171" t="str">
        <f>IF('[9]Sumber data Supporting'!I88="","",'[9]Sumber data Supporting'!I88)</f>
        <v/>
      </c>
      <c r="AD32" s="171" t="str">
        <f>IF('[9]Sumber data Supporting'!J88="","",'[9]Sumber data Supporting'!J88)</f>
        <v/>
      </c>
      <c r="AE32" s="171" t="str">
        <f>IF('[9]Sumber data Supporting'!K88="","",'[9]Sumber data Supporting'!K88)</f>
        <v/>
      </c>
      <c r="AF32" s="171" t="str">
        <f>IF('[9]Sumber data Supporting'!L88="","",'[9]Sumber data Supporting'!L88)</f>
        <v/>
      </c>
      <c r="AG32" s="171" t="str">
        <f>IF('[9]Sumber data Supporting'!M88="","",'[9]Sumber data Supporting'!M88)</f>
        <v/>
      </c>
      <c r="AH32" s="171" t="str">
        <f>IF('[9]Sumber data Supporting'!N88="","",'[9]Sumber data Supporting'!N88)</f>
        <v/>
      </c>
      <c r="AI32" s="171" t="str">
        <f>IF('[9]Sumber data Supporting'!O88="","",'[9]Sumber data Supporting'!O88)</f>
        <v/>
      </c>
      <c r="AJ32" s="179" t="str">
        <f>IF('[9]Sumber data Supporting'!T88="not yet","",'[9]Sumber data Supporting'!T88)</f>
        <v/>
      </c>
      <c r="AK32" s="179" t="str">
        <f>IF('[9]Sumber data Supporting'!U88="not yet","",'[9]Sumber data Supporting'!U88)</f>
        <v/>
      </c>
      <c r="AL32" s="179" t="str">
        <f>IF('[9]Sumber data Supporting'!V88="not yet","",'[9]Sumber data Supporting'!V88)</f>
        <v/>
      </c>
      <c r="AM32" s="179" t="str">
        <f>IF('[9]Sumber data Supporting'!W88="not yet","",'[9]Sumber data Supporting'!W88)</f>
        <v/>
      </c>
      <c r="AN32" s="179" t="str">
        <f>IF('[9]Sumber data Supporting'!X88="not yet","",'[9]Sumber data Supporting'!X88)</f>
        <v/>
      </c>
      <c r="AO32" s="179" t="str">
        <f>IF('[9]Sumber data Supporting'!Y88="not yet","",'[9]Sumber data Supporting'!Y88)</f>
        <v/>
      </c>
      <c r="AP32" s="179" t="str">
        <f>IF('[9]Sumber data Supporting'!Z88="not yet","",'[9]Sumber data Supporting'!Z88)</f>
        <v/>
      </c>
      <c r="AQ32" s="179" t="str">
        <f>IF('[9]Sumber data Supporting'!AA88="not yet","",'[9]Sumber data Supporting'!AA88)</f>
        <v/>
      </c>
      <c r="AR32" s="179" t="str">
        <f>IF('[9]Sumber data Supporting'!AB88="not yet","",'[9]Sumber data Supporting'!AB88)</f>
        <v/>
      </c>
      <c r="AS32" s="179" t="str">
        <f>IF('[9]Sumber data Supporting'!AC88="not yet","",'[9]Sumber data Supporting'!AC88)</f>
        <v/>
      </c>
      <c r="AT32" s="179" t="str">
        <f>IF('[9]Sumber data Supporting'!AD88="not yet","",'[9]Sumber data Supporting'!AD88)</f>
        <v/>
      </c>
      <c r="AU32" s="179" t="str">
        <f>IF('[9]Sumber data Supporting'!AE88="not yet","",'[9]Sumber data Supporting'!AE88)</f>
        <v/>
      </c>
      <c r="AV32" s="179" t="str">
        <f>IF('[9]Sumber data Supporting'!AF88="not yet","",'[9]Sumber data Supporting'!AF88)</f>
        <v/>
      </c>
      <c r="AW32" s="106"/>
      <c r="AX32" s="106"/>
      <c r="AY32" s="106"/>
      <c r="AZ32" s="106"/>
      <c r="BA32" s="106"/>
      <c r="BB32" s="106"/>
      <c r="BC32" s="106"/>
      <c r="BD32" s="106"/>
      <c r="BE32" s="106"/>
      <c r="BF32" s="106"/>
      <c r="BG32" s="106"/>
      <c r="BH32" s="106"/>
      <c r="BI32" s="106"/>
      <c r="BJ32" s="41"/>
      <c r="BK32" s="171"/>
      <c r="BL32" s="169"/>
    </row>
    <row r="33" spans="2:64" s="181" customFormat="1" ht="50" customHeight="1" x14ac:dyDescent="0.35">
      <c r="B33" s="291"/>
      <c r="C33" s="220"/>
      <c r="D33" s="299"/>
      <c r="E33" s="248"/>
      <c r="F33" s="302"/>
      <c r="G33" s="53" t="s">
        <v>220</v>
      </c>
      <c r="H33" s="170">
        <v>0.25</v>
      </c>
      <c r="I33" s="171" t="s">
        <v>77</v>
      </c>
      <c r="J33" s="171" t="s">
        <v>86</v>
      </c>
      <c r="K33" s="171" t="s">
        <v>61</v>
      </c>
      <c r="L33" s="171" t="s">
        <v>221</v>
      </c>
      <c r="M33" s="171" t="s">
        <v>221</v>
      </c>
      <c r="N33" s="171" t="s">
        <v>218</v>
      </c>
      <c r="O33" s="171" t="s">
        <v>219</v>
      </c>
      <c r="P33" s="180">
        <f>C32*F32*H33</f>
        <v>1.4999999999999999E-2</v>
      </c>
      <c r="Q33" s="173" t="s">
        <v>92</v>
      </c>
      <c r="R33" s="173" t="s">
        <v>93</v>
      </c>
      <c r="S33" s="173" t="s">
        <v>94</v>
      </c>
      <c r="T33" s="173" t="s">
        <v>95</v>
      </c>
      <c r="U33" s="41" t="s">
        <v>109</v>
      </c>
      <c r="V33" s="41" t="s">
        <v>109</v>
      </c>
      <c r="W33" s="187" t="s">
        <v>290</v>
      </c>
      <c r="X33" s="171">
        <f>'[9]Sumber data Supporting'!D94</f>
        <v>2E-3</v>
      </c>
      <c r="Y33" s="171">
        <f>'[9]Sumber data Supporting'!E94</f>
        <v>2E-3</v>
      </c>
      <c r="Z33" s="171">
        <f>'[9]Sumber data Supporting'!F94</f>
        <v>2E-3</v>
      </c>
      <c r="AA33" s="171">
        <f>'[9]Sumber data Supporting'!G94</f>
        <v>2E-3</v>
      </c>
      <c r="AB33" s="171">
        <f>'[9]Sumber data Supporting'!H94</f>
        <v>2E-3</v>
      </c>
      <c r="AC33" s="171">
        <f>'[9]Sumber data Supporting'!I94</f>
        <v>2E-3</v>
      </c>
      <c r="AD33" s="171">
        <f>'[9]Sumber data Supporting'!J94</f>
        <v>2E-3</v>
      </c>
      <c r="AE33" s="171">
        <f>'[9]Sumber data Supporting'!K94</f>
        <v>2E-3</v>
      </c>
      <c r="AF33" s="171">
        <f>'[9]Sumber data Supporting'!L94</f>
        <v>2E-3</v>
      </c>
      <c r="AG33" s="171">
        <f>'[9]Sumber data Supporting'!M94</f>
        <v>2E-3</v>
      </c>
      <c r="AH33" s="171">
        <f>'[9]Sumber data Supporting'!N94</f>
        <v>2E-3</v>
      </c>
      <c r="AI33" s="171">
        <f>'[9]Sumber data Supporting'!O94</f>
        <v>2E-3</v>
      </c>
      <c r="AJ33" s="171" t="str">
        <f>IF('[9]Sumber data Supporting'!T94="not yet","",'[9]Sumber data Supporting'!T94)</f>
        <v/>
      </c>
      <c r="AK33" s="171" t="str">
        <f>IF('[9]Sumber data Supporting'!U94="not yet","",'[9]Sumber data Supporting'!U94)</f>
        <v/>
      </c>
      <c r="AL33" s="171" t="str">
        <f>IF('[9]Sumber data Supporting'!V94="not yet","",'[9]Sumber data Supporting'!V94)</f>
        <v/>
      </c>
      <c r="AM33" s="171" t="str">
        <f>IF('[9]Sumber data Supporting'!W94="not yet","",'[9]Sumber data Supporting'!W94)</f>
        <v/>
      </c>
      <c r="AN33" s="171" t="str">
        <f>IF('[9]Sumber data Supporting'!X94="not yet","",'[9]Sumber data Supporting'!X94)</f>
        <v/>
      </c>
      <c r="AO33" s="171" t="str">
        <f>IF('[9]Sumber data Supporting'!Y94="not yet","",'[9]Sumber data Supporting'!Y94)</f>
        <v/>
      </c>
      <c r="AP33" s="171" t="str">
        <f>IF('[9]Sumber data Supporting'!Z94="not yet","",'[9]Sumber data Supporting'!Z94)</f>
        <v/>
      </c>
      <c r="AQ33" s="171" t="str">
        <f>IF('[9]Sumber data Supporting'!AA94="not yet","",'[9]Sumber data Supporting'!AA94)</f>
        <v/>
      </c>
      <c r="AR33" s="171" t="str">
        <f>IF('[9]Sumber data Supporting'!AB94="not yet","",'[9]Sumber data Supporting'!AB94)</f>
        <v/>
      </c>
      <c r="AS33" s="171" t="str">
        <f>IF('[9]Sumber data Supporting'!AC94="not yet","",'[9]Sumber data Supporting'!AC94)</f>
        <v/>
      </c>
      <c r="AT33" s="171" t="str">
        <f>IF('[9]Sumber data Supporting'!AD94="not yet","",'[9]Sumber data Supporting'!AD94)</f>
        <v/>
      </c>
      <c r="AU33" s="171" t="str">
        <f>IF('[9]Sumber data Supporting'!AE94="not yet","",'[9]Sumber data Supporting'!AE94)</f>
        <v/>
      </c>
      <c r="AV33" s="171" t="str">
        <f>IF('[9]Sumber data Supporting'!AF94="not yet","",'[9]Sumber data Supporting'!AF94)</f>
        <v/>
      </c>
      <c r="AW33" s="106"/>
      <c r="AX33" s="106"/>
      <c r="AY33" s="106"/>
      <c r="AZ33" s="106"/>
      <c r="BA33" s="106"/>
      <c r="BB33" s="106"/>
      <c r="BC33" s="106"/>
      <c r="BD33" s="106"/>
      <c r="BE33" s="106"/>
      <c r="BF33" s="106"/>
      <c r="BG33" s="106"/>
      <c r="BH33" s="106"/>
      <c r="BI33" s="106"/>
      <c r="BJ33" s="41"/>
      <c r="BK33" s="171"/>
      <c r="BL33" s="169"/>
    </row>
    <row r="34" spans="2:64" s="181" customFormat="1" ht="50" customHeight="1" x14ac:dyDescent="0.35">
      <c r="B34" s="291"/>
      <c r="C34" s="220"/>
      <c r="D34" s="299"/>
      <c r="E34" s="248"/>
      <c r="F34" s="302"/>
      <c r="G34" s="53" t="s">
        <v>222</v>
      </c>
      <c r="H34" s="170">
        <v>0.25</v>
      </c>
      <c r="I34" s="171" t="s">
        <v>223</v>
      </c>
      <c r="J34" s="171" t="s">
        <v>86</v>
      </c>
      <c r="K34" s="171" t="s">
        <v>61</v>
      </c>
      <c r="L34" s="171" t="s">
        <v>224</v>
      </c>
      <c r="M34" s="171" t="s">
        <v>224</v>
      </c>
      <c r="N34" s="171" t="s">
        <v>225</v>
      </c>
      <c r="O34" s="171" t="s">
        <v>219</v>
      </c>
      <c r="P34" s="180">
        <f>C32*F32*H34</f>
        <v>1.4999999999999999E-2</v>
      </c>
      <c r="Q34" s="173" t="s">
        <v>92</v>
      </c>
      <c r="R34" s="173" t="s">
        <v>93</v>
      </c>
      <c r="S34" s="173" t="s">
        <v>94</v>
      </c>
      <c r="T34" s="173" t="s">
        <v>95</v>
      </c>
      <c r="U34" s="41" t="s">
        <v>226</v>
      </c>
      <c r="V34" s="41" t="s">
        <v>227</v>
      </c>
      <c r="W34" s="187">
        <v>16128</v>
      </c>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06"/>
      <c r="AX34" s="106"/>
      <c r="AY34" s="106"/>
      <c r="AZ34" s="106"/>
      <c r="BA34" s="106"/>
      <c r="BB34" s="106"/>
      <c r="BC34" s="106"/>
      <c r="BD34" s="106"/>
      <c r="BE34" s="106"/>
      <c r="BF34" s="106"/>
      <c r="BG34" s="106"/>
      <c r="BH34" s="106"/>
      <c r="BI34" s="106"/>
      <c r="BJ34" s="41"/>
      <c r="BK34" s="171"/>
      <c r="BL34" s="169"/>
    </row>
    <row r="35" spans="2:64" s="181" customFormat="1" ht="50" customHeight="1" x14ac:dyDescent="0.35">
      <c r="B35" s="291"/>
      <c r="C35" s="220"/>
      <c r="D35" s="299"/>
      <c r="E35" s="248"/>
      <c r="F35" s="293"/>
      <c r="G35" s="53" t="s">
        <v>228</v>
      </c>
      <c r="H35" s="170">
        <v>0.25</v>
      </c>
      <c r="I35" s="171" t="s">
        <v>77</v>
      </c>
      <c r="J35" s="171" t="s">
        <v>132</v>
      </c>
      <c r="K35" s="171" t="s">
        <v>61</v>
      </c>
      <c r="L35" s="171" t="s">
        <v>229</v>
      </c>
      <c r="M35" s="95" t="s">
        <v>230</v>
      </c>
      <c r="N35" s="171" t="s">
        <v>231</v>
      </c>
      <c r="O35" s="171" t="s">
        <v>91</v>
      </c>
      <c r="P35" s="180">
        <f>C32*F32*H35</f>
        <v>1.4999999999999999E-2</v>
      </c>
      <c r="Q35" s="173" t="s">
        <v>137</v>
      </c>
      <c r="R35" s="173" t="s">
        <v>138</v>
      </c>
      <c r="S35" s="173" t="s">
        <v>139</v>
      </c>
      <c r="T35" s="173" t="s">
        <v>140</v>
      </c>
      <c r="U35" s="41" t="s">
        <v>109</v>
      </c>
      <c r="V35" s="41" t="s">
        <v>109</v>
      </c>
      <c r="W35" s="189">
        <v>1</v>
      </c>
      <c r="X35" s="179"/>
      <c r="Y35" s="179"/>
      <c r="Z35" s="179"/>
      <c r="AA35" s="179"/>
      <c r="AB35" s="179"/>
      <c r="AC35" s="179"/>
      <c r="AD35" s="179"/>
      <c r="AE35" s="179"/>
      <c r="AF35" s="179"/>
      <c r="AG35" s="179"/>
      <c r="AH35" s="179"/>
      <c r="AI35" s="179">
        <v>1</v>
      </c>
      <c r="AJ35" s="171"/>
      <c r="AK35" s="171"/>
      <c r="AL35" s="171"/>
      <c r="AM35" s="171"/>
      <c r="AN35" s="171"/>
      <c r="AO35" s="171"/>
      <c r="AP35" s="171"/>
      <c r="AQ35" s="171"/>
      <c r="AR35" s="171"/>
      <c r="AS35" s="171"/>
      <c r="AT35" s="171"/>
      <c r="AU35" s="171"/>
      <c r="AV35" s="171"/>
      <c r="AW35" s="106"/>
      <c r="AX35" s="106"/>
      <c r="AY35" s="106"/>
      <c r="AZ35" s="106"/>
      <c r="BA35" s="106"/>
      <c r="BB35" s="106"/>
      <c r="BC35" s="106"/>
      <c r="BD35" s="106"/>
      <c r="BE35" s="106"/>
      <c r="BF35" s="106"/>
      <c r="BG35" s="106"/>
      <c r="BH35" s="106"/>
      <c r="BI35" s="106"/>
      <c r="BJ35" s="41"/>
      <c r="BK35" s="171"/>
      <c r="BL35" s="169"/>
    </row>
    <row r="36" spans="2:64" s="181" customFormat="1" ht="50" customHeight="1" x14ac:dyDescent="0.35">
      <c r="B36" s="291"/>
      <c r="C36" s="220"/>
      <c r="D36" s="299" t="s">
        <v>232</v>
      </c>
      <c r="E36" s="244" t="s">
        <v>233</v>
      </c>
      <c r="F36" s="292">
        <v>0.3</v>
      </c>
      <c r="G36" s="53" t="s">
        <v>234</v>
      </c>
      <c r="H36" s="170">
        <v>0.5</v>
      </c>
      <c r="I36" s="171" t="s">
        <v>223</v>
      </c>
      <c r="J36" s="171" t="s">
        <v>60</v>
      </c>
      <c r="K36" s="171" t="s">
        <v>61</v>
      </c>
      <c r="L36" s="171" t="s">
        <v>235</v>
      </c>
      <c r="M36" s="110" t="s">
        <v>310</v>
      </c>
      <c r="N36" s="171" t="s">
        <v>237</v>
      </c>
      <c r="O36" s="171" t="s">
        <v>219</v>
      </c>
      <c r="P36" s="180">
        <f>C32*F36*H36</f>
        <v>0.03</v>
      </c>
      <c r="Q36" s="173" t="s">
        <v>66</v>
      </c>
      <c r="R36" s="173" t="s">
        <v>67</v>
      </c>
      <c r="S36" s="173" t="s">
        <v>68</v>
      </c>
      <c r="T36" s="173" t="s">
        <v>69</v>
      </c>
      <c r="U36" s="41" t="s">
        <v>109</v>
      </c>
      <c r="V36" s="41" t="s">
        <v>109</v>
      </c>
      <c r="W36" s="187">
        <v>8</v>
      </c>
      <c r="X36" s="171"/>
      <c r="Y36" s="171"/>
      <c r="Z36" s="171"/>
      <c r="AA36" s="171"/>
      <c r="AB36" s="171"/>
      <c r="AC36" s="171"/>
      <c r="AD36" s="171"/>
      <c r="AE36" s="171"/>
      <c r="AF36" s="171"/>
      <c r="AG36" s="171"/>
      <c r="AH36" s="171"/>
      <c r="AI36" s="171">
        <v>8</v>
      </c>
      <c r="AJ36" s="171"/>
      <c r="AK36" s="171"/>
      <c r="AL36" s="171"/>
      <c r="AM36" s="171"/>
      <c r="AN36" s="171"/>
      <c r="AO36" s="171"/>
      <c r="AP36" s="171"/>
      <c r="AQ36" s="171"/>
      <c r="AR36" s="171"/>
      <c r="AS36" s="171"/>
      <c r="AT36" s="171"/>
      <c r="AU36" s="171"/>
      <c r="AV36" s="171"/>
      <c r="AW36" s="106"/>
      <c r="AX36" s="106"/>
      <c r="AY36" s="106"/>
      <c r="AZ36" s="106"/>
      <c r="BA36" s="106"/>
      <c r="BB36" s="106"/>
      <c r="BC36" s="106"/>
      <c r="BD36" s="106"/>
      <c r="BE36" s="106"/>
      <c r="BF36" s="106"/>
      <c r="BG36" s="106"/>
      <c r="BH36" s="106"/>
      <c r="BI36" s="106"/>
      <c r="BJ36" s="41"/>
      <c r="BK36" s="171"/>
      <c r="BL36" s="169"/>
    </row>
    <row r="37" spans="2:64" s="181" customFormat="1" ht="50" customHeight="1" x14ac:dyDescent="0.35">
      <c r="B37" s="291"/>
      <c r="C37" s="220"/>
      <c r="D37" s="299"/>
      <c r="E37" s="244"/>
      <c r="F37" s="293"/>
      <c r="G37" s="53" t="s">
        <v>238</v>
      </c>
      <c r="H37" s="170">
        <v>0.5</v>
      </c>
      <c r="I37" s="171" t="s">
        <v>77</v>
      </c>
      <c r="J37" s="171" t="s">
        <v>132</v>
      </c>
      <c r="K37" s="171" t="s">
        <v>61</v>
      </c>
      <c r="L37" s="171" t="s">
        <v>239</v>
      </c>
      <c r="M37" s="95" t="s">
        <v>240</v>
      </c>
      <c r="N37" s="171" t="s">
        <v>241</v>
      </c>
      <c r="O37" s="171" t="s">
        <v>219</v>
      </c>
      <c r="P37" s="180">
        <f>C32*F36*H37</f>
        <v>0.03</v>
      </c>
      <c r="Q37" s="173" t="s">
        <v>137</v>
      </c>
      <c r="R37" s="173" t="s">
        <v>138</v>
      </c>
      <c r="S37" s="173" t="s">
        <v>139</v>
      </c>
      <c r="T37" s="173" t="s">
        <v>140</v>
      </c>
      <c r="U37" s="41" t="s">
        <v>242</v>
      </c>
      <c r="V37" s="41" t="s">
        <v>243</v>
      </c>
      <c r="W37" s="189">
        <v>1</v>
      </c>
      <c r="X37" s="171"/>
      <c r="Y37" s="171"/>
      <c r="Z37" s="171"/>
      <c r="AA37" s="171"/>
      <c r="AB37" s="171"/>
      <c r="AC37" s="171"/>
      <c r="AD37" s="171"/>
      <c r="AE37" s="171"/>
      <c r="AF37" s="171"/>
      <c r="AG37" s="171"/>
      <c r="AH37" s="171"/>
      <c r="AI37" s="179">
        <v>0.9</v>
      </c>
      <c r="AJ37" s="171"/>
      <c r="AK37" s="171"/>
      <c r="AL37" s="171"/>
      <c r="AM37" s="171"/>
      <c r="AN37" s="171"/>
      <c r="AO37" s="171"/>
      <c r="AP37" s="171"/>
      <c r="AQ37" s="171"/>
      <c r="AR37" s="171"/>
      <c r="AS37" s="171"/>
      <c r="AT37" s="171"/>
      <c r="AU37" s="171"/>
      <c r="AV37" s="171"/>
      <c r="AW37" s="106"/>
      <c r="AX37" s="106"/>
      <c r="AY37" s="106"/>
      <c r="AZ37" s="106"/>
      <c r="BA37" s="106"/>
      <c r="BB37" s="106"/>
      <c r="BC37" s="106"/>
      <c r="BD37" s="106"/>
      <c r="BE37" s="106"/>
      <c r="BF37" s="106"/>
      <c r="BG37" s="106"/>
      <c r="BH37" s="106"/>
      <c r="BI37" s="106"/>
      <c r="BJ37" s="41"/>
      <c r="BK37" s="171"/>
      <c r="BL37" s="169"/>
    </row>
    <row r="38" spans="2:64" s="181" customFormat="1" ht="50" customHeight="1" x14ac:dyDescent="0.35">
      <c r="B38" s="291"/>
      <c r="C38" s="220"/>
      <c r="D38" s="299" t="s">
        <v>244</v>
      </c>
      <c r="E38" s="291" t="s">
        <v>245</v>
      </c>
      <c r="F38" s="292">
        <v>0.2</v>
      </c>
      <c r="G38" s="53" t="s">
        <v>246</v>
      </c>
      <c r="H38" s="170">
        <v>0.5</v>
      </c>
      <c r="I38" s="171" t="s">
        <v>77</v>
      </c>
      <c r="J38" s="171" t="s">
        <v>132</v>
      </c>
      <c r="K38" s="171" t="s">
        <v>247</v>
      </c>
      <c r="L38" s="171" t="s">
        <v>248</v>
      </c>
      <c r="M38" s="95" t="s">
        <v>249</v>
      </c>
      <c r="N38" s="171" t="s">
        <v>250</v>
      </c>
      <c r="O38" s="171" t="s">
        <v>219</v>
      </c>
      <c r="P38" s="180">
        <f>C32*F38*H38</f>
        <v>2.0000000000000004E-2</v>
      </c>
      <c r="Q38" s="173" t="s">
        <v>137</v>
      </c>
      <c r="R38" s="173" t="s">
        <v>138</v>
      </c>
      <c r="S38" s="173" t="s">
        <v>139</v>
      </c>
      <c r="T38" s="173" t="s">
        <v>140</v>
      </c>
      <c r="U38" s="41" t="s">
        <v>109</v>
      </c>
      <c r="V38" s="41" t="s">
        <v>109</v>
      </c>
      <c r="W38" s="189">
        <v>1</v>
      </c>
      <c r="X38" s="171"/>
      <c r="Y38" s="171"/>
      <c r="Z38" s="171"/>
      <c r="AA38" s="171"/>
      <c r="AB38" s="171"/>
      <c r="AC38" s="171"/>
      <c r="AD38" s="171"/>
      <c r="AE38" s="171"/>
      <c r="AF38" s="171"/>
      <c r="AG38" s="171"/>
      <c r="AH38" s="171"/>
      <c r="AI38" s="179">
        <v>1</v>
      </c>
      <c r="AJ38" s="171"/>
      <c r="AK38" s="171"/>
      <c r="AL38" s="171"/>
      <c r="AM38" s="171"/>
      <c r="AN38" s="171"/>
      <c r="AO38" s="171"/>
      <c r="AP38" s="171"/>
      <c r="AQ38" s="171"/>
      <c r="AR38" s="171"/>
      <c r="AS38" s="171"/>
      <c r="AT38" s="171"/>
      <c r="AU38" s="171"/>
      <c r="AV38" s="171"/>
      <c r="AW38" s="106"/>
      <c r="AX38" s="106"/>
      <c r="AY38" s="106"/>
      <c r="AZ38" s="106"/>
      <c r="BA38" s="106"/>
      <c r="BB38" s="106"/>
      <c r="BC38" s="106"/>
      <c r="BD38" s="106"/>
      <c r="BE38" s="106"/>
      <c r="BF38" s="106"/>
      <c r="BG38" s="106"/>
      <c r="BH38" s="106"/>
      <c r="BI38" s="106"/>
      <c r="BJ38" s="41"/>
      <c r="BK38" s="171"/>
      <c r="BL38" s="169"/>
    </row>
    <row r="39" spans="2:64" s="181" customFormat="1" ht="50" customHeight="1" x14ac:dyDescent="0.35">
      <c r="B39" s="291"/>
      <c r="C39" s="220"/>
      <c r="D39" s="299"/>
      <c r="E39" s="291"/>
      <c r="F39" s="293"/>
      <c r="G39" s="53" t="s">
        <v>251</v>
      </c>
      <c r="H39" s="170">
        <v>0.5</v>
      </c>
      <c r="I39" s="171" t="s">
        <v>77</v>
      </c>
      <c r="J39" s="171" t="s">
        <v>132</v>
      </c>
      <c r="K39" s="171" t="s">
        <v>247</v>
      </c>
      <c r="L39" s="171" t="s">
        <v>252</v>
      </c>
      <c r="M39" s="95" t="s">
        <v>253</v>
      </c>
      <c r="N39" s="171" t="s">
        <v>250</v>
      </c>
      <c r="O39" s="171" t="s">
        <v>219</v>
      </c>
      <c r="P39" s="180">
        <f>C32*F38*H39</f>
        <v>2.0000000000000004E-2</v>
      </c>
      <c r="Q39" s="173" t="s">
        <v>137</v>
      </c>
      <c r="R39" s="173" t="s">
        <v>138</v>
      </c>
      <c r="S39" s="173" t="s">
        <v>139</v>
      </c>
      <c r="T39" s="173" t="s">
        <v>140</v>
      </c>
      <c r="U39" s="41" t="s">
        <v>109</v>
      </c>
      <c r="V39" s="41" t="s">
        <v>109</v>
      </c>
      <c r="W39" s="189">
        <v>1</v>
      </c>
      <c r="X39" s="171"/>
      <c r="Y39" s="171"/>
      <c r="Z39" s="171"/>
      <c r="AA39" s="171"/>
      <c r="AB39" s="171"/>
      <c r="AC39" s="171"/>
      <c r="AD39" s="171"/>
      <c r="AE39" s="171"/>
      <c r="AF39" s="171"/>
      <c r="AG39" s="171"/>
      <c r="AH39" s="171"/>
      <c r="AI39" s="179">
        <v>1</v>
      </c>
      <c r="AJ39" s="171"/>
      <c r="AK39" s="171"/>
      <c r="AL39" s="171"/>
      <c r="AM39" s="171"/>
      <c r="AN39" s="171"/>
      <c r="AO39" s="171"/>
      <c r="AP39" s="171"/>
      <c r="AQ39" s="171"/>
      <c r="AR39" s="171"/>
      <c r="AS39" s="171"/>
      <c r="AT39" s="171"/>
      <c r="AU39" s="171"/>
      <c r="AV39" s="171"/>
      <c r="AW39" s="106"/>
      <c r="AX39" s="106"/>
      <c r="AY39" s="106"/>
      <c r="AZ39" s="106"/>
      <c r="BA39" s="106"/>
      <c r="BB39" s="106"/>
      <c r="BC39" s="106"/>
      <c r="BD39" s="106"/>
      <c r="BE39" s="106"/>
      <c r="BF39" s="106"/>
      <c r="BG39" s="106"/>
      <c r="BH39" s="106"/>
      <c r="BI39" s="106"/>
      <c r="BJ39" s="41"/>
      <c r="BK39" s="171"/>
      <c r="BL39" s="169"/>
    </row>
    <row r="40" spans="2:64" s="181" customFormat="1" ht="50" customHeight="1" x14ac:dyDescent="0.35">
      <c r="B40" s="291"/>
      <c r="C40" s="220"/>
      <c r="D40" s="299" t="s">
        <v>254</v>
      </c>
      <c r="E40" s="291" t="s">
        <v>255</v>
      </c>
      <c r="F40" s="292">
        <v>0.2</v>
      </c>
      <c r="G40" s="53" t="s">
        <v>256</v>
      </c>
      <c r="H40" s="170">
        <v>0.4</v>
      </c>
      <c r="I40" s="171" t="s">
        <v>77</v>
      </c>
      <c r="J40" s="171" t="s">
        <v>60</v>
      </c>
      <c r="K40" s="171" t="s">
        <v>61</v>
      </c>
      <c r="L40" s="171" t="s">
        <v>257</v>
      </c>
      <c r="M40" s="95" t="s">
        <v>258</v>
      </c>
      <c r="N40" s="171" t="s">
        <v>241</v>
      </c>
      <c r="O40" s="171" t="s">
        <v>219</v>
      </c>
      <c r="P40" s="180">
        <f>C32*F40*H40</f>
        <v>1.6000000000000004E-2</v>
      </c>
      <c r="Q40" s="173" t="s">
        <v>66</v>
      </c>
      <c r="R40" s="173" t="s">
        <v>67</v>
      </c>
      <c r="S40" s="173" t="s">
        <v>68</v>
      </c>
      <c r="T40" s="173" t="s">
        <v>69</v>
      </c>
      <c r="U40" s="41" t="s">
        <v>109</v>
      </c>
      <c r="V40" s="41" t="s">
        <v>109</v>
      </c>
      <c r="W40" s="189">
        <v>0.5</v>
      </c>
      <c r="X40" s="179"/>
      <c r="Y40" s="171"/>
      <c r="Z40" s="171"/>
      <c r="AA40" s="171"/>
      <c r="AB40" s="171"/>
      <c r="AC40" s="171"/>
      <c r="AD40" s="171"/>
      <c r="AE40" s="171"/>
      <c r="AF40" s="171"/>
      <c r="AG40" s="171"/>
      <c r="AH40" s="171"/>
      <c r="AI40" s="179">
        <v>0.75</v>
      </c>
      <c r="AJ40" s="171"/>
      <c r="AK40" s="171"/>
      <c r="AL40" s="171"/>
      <c r="AM40" s="171"/>
      <c r="AN40" s="171"/>
      <c r="AO40" s="171"/>
      <c r="AP40" s="171"/>
      <c r="AQ40" s="171"/>
      <c r="AR40" s="171"/>
      <c r="AS40" s="171"/>
      <c r="AT40" s="171"/>
      <c r="AU40" s="171"/>
      <c r="AV40" s="171"/>
      <c r="AW40" s="106"/>
      <c r="AX40" s="106"/>
      <c r="AY40" s="106"/>
      <c r="AZ40" s="106"/>
      <c r="BA40" s="106"/>
      <c r="BB40" s="106"/>
      <c r="BC40" s="106"/>
      <c r="BD40" s="106"/>
      <c r="BE40" s="106"/>
      <c r="BF40" s="106"/>
      <c r="BG40" s="106"/>
      <c r="BH40" s="106"/>
      <c r="BI40" s="106"/>
      <c r="BJ40" s="41"/>
      <c r="BK40" s="171"/>
      <c r="BL40" s="169"/>
    </row>
    <row r="41" spans="2:64" s="181" customFormat="1" ht="50" customHeight="1" x14ac:dyDescent="0.35">
      <c r="B41" s="291"/>
      <c r="C41" s="220"/>
      <c r="D41" s="299"/>
      <c r="E41" s="291"/>
      <c r="F41" s="302"/>
      <c r="G41" s="111" t="s">
        <v>259</v>
      </c>
      <c r="H41" s="182">
        <v>0.6</v>
      </c>
      <c r="I41" s="183" t="s">
        <v>77</v>
      </c>
      <c r="J41" s="171" t="s">
        <v>60</v>
      </c>
      <c r="K41" s="183" t="s">
        <v>61</v>
      </c>
      <c r="L41" s="183" t="s">
        <v>260</v>
      </c>
      <c r="M41" s="114" t="s">
        <v>261</v>
      </c>
      <c r="N41" s="183" t="s">
        <v>262</v>
      </c>
      <c r="O41" s="183" t="s">
        <v>219</v>
      </c>
      <c r="P41" s="180">
        <f>C32*F40*H41</f>
        <v>2.4000000000000004E-2</v>
      </c>
      <c r="Q41" s="173" t="s">
        <v>66</v>
      </c>
      <c r="R41" s="173" t="s">
        <v>67</v>
      </c>
      <c r="S41" s="173" t="s">
        <v>68</v>
      </c>
      <c r="T41" s="173" t="s">
        <v>69</v>
      </c>
      <c r="U41" s="41" t="s">
        <v>109</v>
      </c>
      <c r="V41" s="41" t="s">
        <v>109</v>
      </c>
      <c r="W41" s="189">
        <v>0.5</v>
      </c>
      <c r="X41" s="179"/>
      <c r="Y41" s="171"/>
      <c r="Z41" s="171"/>
      <c r="AA41" s="171"/>
      <c r="AB41" s="171"/>
      <c r="AC41" s="171"/>
      <c r="AD41" s="171"/>
      <c r="AE41" s="171"/>
      <c r="AF41" s="171"/>
      <c r="AG41" s="171"/>
      <c r="AH41" s="171"/>
      <c r="AI41" s="179">
        <v>0.5</v>
      </c>
      <c r="AJ41" s="171"/>
      <c r="AK41" s="171"/>
      <c r="AL41" s="171"/>
      <c r="AM41" s="171"/>
      <c r="AN41" s="171"/>
      <c r="AO41" s="171"/>
      <c r="AP41" s="171"/>
      <c r="AQ41" s="171"/>
      <c r="AR41" s="171"/>
      <c r="AS41" s="171"/>
      <c r="AT41" s="171"/>
      <c r="AU41" s="171"/>
      <c r="AV41" s="171"/>
      <c r="AW41" s="106"/>
      <c r="AX41" s="106"/>
      <c r="AY41" s="106"/>
      <c r="AZ41" s="106"/>
      <c r="BA41" s="106"/>
      <c r="BB41" s="106"/>
      <c r="BC41" s="106"/>
      <c r="BD41" s="106"/>
      <c r="BE41" s="106"/>
      <c r="BF41" s="106"/>
      <c r="BG41" s="106"/>
      <c r="BH41" s="106"/>
      <c r="BI41" s="106"/>
      <c r="BJ41" s="41"/>
      <c r="BK41" s="171"/>
      <c r="BL41" s="169"/>
    </row>
    <row r="42" spans="2:64" s="143" customFormat="1" ht="30" customHeight="1" thickBot="1" x14ac:dyDescent="0.4">
      <c r="B42" s="165" t="s">
        <v>263</v>
      </c>
      <c r="C42" s="166">
        <f>SUM(C8:C41)</f>
        <v>1</v>
      </c>
      <c r="D42" s="305" t="s">
        <v>264</v>
      </c>
      <c r="E42" s="305"/>
      <c r="F42" s="305"/>
      <c r="G42" s="305"/>
      <c r="H42" s="305"/>
      <c r="I42" s="305"/>
      <c r="J42" s="305"/>
      <c r="K42" s="305"/>
      <c r="L42" s="305"/>
      <c r="M42" s="305"/>
      <c r="N42" s="305"/>
      <c r="O42" s="305"/>
      <c r="P42" s="166">
        <f>SUM(P8:P41)</f>
        <v>1.0000000000000004</v>
      </c>
      <c r="Q42" s="166"/>
      <c r="R42" s="166"/>
      <c r="S42" s="166"/>
      <c r="T42" s="166"/>
      <c r="U42" s="166"/>
      <c r="V42" s="166"/>
      <c r="W42" s="166"/>
      <c r="X42" s="304"/>
      <c r="Y42" s="304"/>
      <c r="Z42" s="304"/>
      <c r="AA42" s="304"/>
      <c r="AB42" s="304"/>
      <c r="AC42" s="304"/>
      <c r="AD42" s="304"/>
      <c r="AE42" s="304"/>
      <c r="AF42" s="304"/>
      <c r="AG42" s="304"/>
      <c r="AH42" s="304"/>
      <c r="AI42" s="304"/>
      <c r="AJ42" s="304"/>
      <c r="AK42" s="304"/>
      <c r="AL42" s="304"/>
      <c r="AM42" s="304"/>
      <c r="AN42" s="304"/>
      <c r="AO42" s="304"/>
      <c r="AP42" s="304"/>
      <c r="AQ42" s="304"/>
      <c r="AR42" s="304"/>
      <c r="AS42" s="304"/>
      <c r="AT42" s="304"/>
      <c r="AU42" s="304"/>
      <c r="AV42" s="304"/>
      <c r="AW42" s="304"/>
      <c r="AX42" s="304"/>
      <c r="AY42" s="304"/>
      <c r="AZ42" s="304"/>
      <c r="BA42" s="304"/>
      <c r="BB42" s="304"/>
      <c r="BC42" s="304"/>
      <c r="BD42" s="304"/>
      <c r="BE42" s="304"/>
      <c r="BF42" s="304"/>
      <c r="BG42" s="304"/>
      <c r="BH42" s="304"/>
      <c r="BI42" s="304"/>
      <c r="BJ42" s="304"/>
      <c r="BK42" s="146">
        <f>SUM(BK12:BK41)</f>
        <v>0</v>
      </c>
      <c r="BL42" s="147"/>
    </row>
    <row r="43" spans="2:64" s="38" customFormat="1" ht="20" customHeight="1" x14ac:dyDescent="0.35">
      <c r="C43" s="307"/>
      <c r="D43" s="307"/>
      <c r="L43" s="148"/>
      <c r="M43" s="194"/>
      <c r="N43" s="194"/>
      <c r="O43" s="194"/>
      <c r="P43" s="194"/>
      <c r="Q43" s="194"/>
      <c r="R43" s="194"/>
      <c r="S43" s="194"/>
      <c r="T43" s="194"/>
      <c r="U43" s="148"/>
      <c r="V43" s="148"/>
      <c r="W43" s="148"/>
      <c r="X43" s="133"/>
      <c r="Y43" s="133"/>
      <c r="Z43" s="133"/>
      <c r="AA43" s="133"/>
      <c r="AB43" s="133"/>
      <c r="AC43" s="133"/>
      <c r="AD43" s="133"/>
      <c r="AE43" s="133"/>
      <c r="AF43" s="133"/>
      <c r="AG43" s="133"/>
      <c r="AH43" s="133"/>
      <c r="AI43" s="133"/>
      <c r="AJ43" s="311"/>
      <c r="AK43" s="312"/>
      <c r="AL43" s="312"/>
      <c r="AM43" s="312"/>
      <c r="AN43" s="312"/>
      <c r="AO43" s="312"/>
      <c r="AP43" s="312"/>
      <c r="AQ43" s="312"/>
      <c r="AR43" s="312"/>
      <c r="AS43" s="312"/>
      <c r="AT43" s="312"/>
      <c r="AU43" s="312"/>
      <c r="AV43" s="312"/>
      <c r="AW43" s="312"/>
      <c r="AX43" s="312"/>
      <c r="AY43" s="312"/>
      <c r="AZ43" s="312"/>
      <c r="BA43" s="312"/>
      <c r="BB43" s="312"/>
      <c r="BC43" s="312"/>
      <c r="BD43" s="312"/>
      <c r="BE43" s="312"/>
      <c r="BF43" s="312"/>
      <c r="BG43" s="312"/>
      <c r="BH43" s="312"/>
      <c r="BI43" s="312"/>
      <c r="BJ43" s="313"/>
      <c r="BK43" s="319"/>
      <c r="BL43" s="320"/>
    </row>
    <row r="44" spans="2:64" s="38" customFormat="1" ht="20" customHeight="1" x14ac:dyDescent="0.35">
      <c r="L44" s="134"/>
      <c r="M44" s="134"/>
      <c r="N44" s="148"/>
      <c r="O44" s="148"/>
      <c r="P44" s="134"/>
      <c r="Q44" s="148"/>
      <c r="R44" s="151"/>
      <c r="S44" s="148"/>
      <c r="T44" s="151"/>
      <c r="U44" s="148"/>
      <c r="V44" s="148"/>
      <c r="W44" s="148"/>
      <c r="X44" s="148"/>
      <c r="Y44" s="148"/>
      <c r="Z44" s="148"/>
      <c r="AA44" s="148"/>
      <c r="AB44" s="148"/>
      <c r="AC44" s="148"/>
      <c r="AD44" s="148"/>
      <c r="AE44" s="148"/>
      <c r="AF44" s="148"/>
      <c r="AG44" s="148"/>
      <c r="AH44" s="148"/>
      <c r="AI44" s="148"/>
      <c r="AJ44" s="135"/>
      <c r="AK44" s="148"/>
      <c r="AL44" s="148"/>
      <c r="AM44" s="148"/>
      <c r="AN44" s="148"/>
      <c r="AO44" s="148"/>
      <c r="AP44" s="148"/>
      <c r="AQ44" s="148"/>
      <c r="AR44" s="148"/>
      <c r="AS44" s="148"/>
      <c r="AT44" s="148"/>
      <c r="AU44" s="148"/>
      <c r="AV44" s="148"/>
      <c r="AW44" s="148"/>
      <c r="AX44" s="148"/>
      <c r="AY44" s="148"/>
      <c r="AZ44" s="148"/>
      <c r="BA44" s="148"/>
      <c r="BB44" s="148"/>
      <c r="BC44" s="148"/>
      <c r="BD44" s="148"/>
      <c r="BE44" s="148"/>
      <c r="BF44" s="148"/>
      <c r="BG44" s="148"/>
      <c r="BH44" s="148"/>
      <c r="BI44" s="148"/>
      <c r="BJ44" s="136"/>
      <c r="BK44" s="150"/>
      <c r="BL44" s="137"/>
    </row>
    <row r="45" spans="2:64" s="38" customFormat="1" ht="20" customHeight="1" x14ac:dyDescent="0.35">
      <c r="L45" s="134"/>
      <c r="M45" s="134"/>
      <c r="P45" s="134"/>
      <c r="Q45" s="148"/>
      <c r="R45" s="134"/>
      <c r="S45" s="148"/>
      <c r="T45" s="134"/>
      <c r="AJ45" s="135"/>
      <c r="BJ45" s="136"/>
      <c r="BK45" s="60"/>
      <c r="BL45" s="137"/>
    </row>
    <row r="46" spans="2:64" s="38" customFormat="1" ht="20" customHeight="1" x14ac:dyDescent="0.35">
      <c r="L46" s="134"/>
      <c r="M46" s="134"/>
      <c r="P46" s="134"/>
      <c r="Q46" s="190"/>
      <c r="R46" s="134"/>
      <c r="S46" s="148"/>
      <c r="T46" s="134"/>
      <c r="AJ46" s="135"/>
      <c r="BJ46" s="136"/>
      <c r="BK46" s="60"/>
      <c r="BL46" s="137"/>
    </row>
    <row r="47" spans="2:64" s="38" customFormat="1" ht="20" customHeight="1" x14ac:dyDescent="0.35">
      <c r="L47" s="134"/>
      <c r="M47" s="134"/>
      <c r="P47" s="134"/>
      <c r="Q47" s="148"/>
      <c r="R47" s="134"/>
      <c r="S47" s="148"/>
      <c r="T47" s="134"/>
      <c r="AJ47" s="306"/>
      <c r="AK47" s="307"/>
      <c r="AL47" s="307"/>
      <c r="AM47" s="307"/>
      <c r="AN47" s="307"/>
      <c r="AO47" s="307"/>
      <c r="AP47" s="307"/>
      <c r="AQ47" s="307"/>
      <c r="AR47" s="307"/>
      <c r="AS47" s="307"/>
      <c r="AT47" s="307"/>
      <c r="AU47" s="307"/>
      <c r="AV47" s="307"/>
      <c r="AW47" s="307"/>
      <c r="AX47" s="307"/>
      <c r="AY47" s="307"/>
      <c r="AZ47" s="307"/>
      <c r="BA47" s="307"/>
      <c r="BB47" s="307"/>
      <c r="BC47" s="307"/>
      <c r="BD47" s="307"/>
      <c r="BE47" s="307"/>
      <c r="BF47" s="307"/>
      <c r="BG47" s="307"/>
      <c r="BH47" s="307"/>
      <c r="BI47" s="307"/>
      <c r="BJ47" s="308"/>
      <c r="BK47" s="309"/>
      <c r="BL47" s="310"/>
    </row>
    <row r="48" spans="2:64" s="38" customFormat="1" ht="20" customHeight="1" x14ac:dyDescent="0.35">
      <c r="L48" s="134"/>
      <c r="M48" s="134"/>
      <c r="P48" s="134"/>
      <c r="Q48" s="148"/>
      <c r="R48" s="134"/>
      <c r="S48" s="148"/>
      <c r="T48" s="134"/>
      <c r="AJ48" s="306"/>
      <c r="AK48" s="307"/>
      <c r="AL48" s="307"/>
      <c r="AM48" s="307"/>
      <c r="AN48" s="307"/>
      <c r="AO48" s="307"/>
      <c r="AP48" s="307"/>
      <c r="AQ48" s="307"/>
      <c r="AR48" s="307"/>
      <c r="AS48" s="307"/>
      <c r="AT48" s="307"/>
      <c r="AU48" s="307"/>
      <c r="AV48" s="307"/>
      <c r="AW48" s="307"/>
      <c r="AX48" s="307"/>
      <c r="AY48" s="307"/>
      <c r="AZ48" s="307"/>
      <c r="BA48" s="307"/>
      <c r="BB48" s="307"/>
      <c r="BC48" s="307"/>
      <c r="BD48" s="307"/>
      <c r="BE48" s="307"/>
      <c r="BF48" s="307"/>
      <c r="BG48" s="307"/>
      <c r="BH48" s="307"/>
      <c r="BI48" s="307"/>
      <c r="BJ48" s="308"/>
      <c r="BK48" s="309"/>
      <c r="BL48" s="310"/>
    </row>
    <row r="49" spans="9:64" s="38" customFormat="1" ht="20" customHeight="1" x14ac:dyDescent="0.35">
      <c r="L49" s="134"/>
      <c r="M49" s="152"/>
      <c r="P49" s="134"/>
      <c r="Q49" s="148"/>
      <c r="R49" s="152"/>
      <c r="S49" s="148"/>
      <c r="T49" s="152"/>
      <c r="W49" s="148"/>
      <c r="AJ49" s="306"/>
      <c r="AK49" s="307"/>
      <c r="AL49" s="307"/>
      <c r="AM49" s="307"/>
      <c r="AN49" s="307"/>
      <c r="AO49" s="307"/>
      <c r="AP49" s="307"/>
      <c r="AQ49" s="307"/>
      <c r="AR49" s="307"/>
      <c r="AS49" s="307"/>
      <c r="AT49" s="307"/>
      <c r="AU49" s="307"/>
      <c r="AV49" s="307"/>
      <c r="AW49" s="307"/>
      <c r="AX49" s="307"/>
      <c r="AY49" s="307"/>
      <c r="AZ49" s="307"/>
      <c r="BA49" s="307"/>
      <c r="BB49" s="307"/>
      <c r="BC49" s="307"/>
      <c r="BD49" s="307"/>
      <c r="BE49" s="307"/>
      <c r="BF49" s="307"/>
      <c r="BG49" s="307"/>
      <c r="BH49" s="307"/>
      <c r="BI49" s="307"/>
      <c r="BJ49" s="308"/>
      <c r="BK49" s="309"/>
      <c r="BL49" s="310"/>
    </row>
    <row r="50" spans="9:64" s="164" customFormat="1" ht="20" customHeight="1" x14ac:dyDescent="0.35">
      <c r="I50" s="153"/>
      <c r="J50" s="153"/>
      <c r="K50" s="153"/>
      <c r="L50" s="154"/>
      <c r="M50" s="155" t="s">
        <v>307</v>
      </c>
      <c r="N50" s="321" t="s">
        <v>304</v>
      </c>
      <c r="O50" s="321"/>
      <c r="P50" s="321"/>
      <c r="Q50" s="321" t="s">
        <v>305</v>
      </c>
      <c r="R50" s="321"/>
      <c r="S50" s="317" t="s">
        <v>270</v>
      </c>
      <c r="T50" s="318"/>
      <c r="U50" s="156"/>
      <c r="V50" s="156"/>
      <c r="W50" s="157"/>
      <c r="X50" s="158"/>
      <c r="Y50" s="156"/>
      <c r="Z50" s="156"/>
      <c r="AA50" s="156"/>
      <c r="AB50" s="156"/>
      <c r="AC50" s="156"/>
      <c r="AD50" s="156"/>
      <c r="AE50" s="156"/>
      <c r="AF50" s="156"/>
      <c r="AG50" s="156"/>
      <c r="AH50" s="156"/>
      <c r="AI50" s="156"/>
      <c r="AJ50" s="159"/>
      <c r="AK50" s="160"/>
      <c r="AL50" s="160"/>
      <c r="AM50" s="160"/>
      <c r="AN50" s="160"/>
      <c r="AO50" s="160"/>
      <c r="AP50" s="160"/>
      <c r="AQ50" s="160"/>
      <c r="AR50" s="160"/>
      <c r="AS50" s="160"/>
      <c r="AT50" s="160"/>
      <c r="AU50" s="160"/>
      <c r="AV50" s="160"/>
      <c r="AW50" s="161"/>
      <c r="AX50" s="162"/>
      <c r="AY50" s="162"/>
      <c r="AZ50" s="162"/>
      <c r="BA50" s="162"/>
      <c r="BB50" s="162"/>
      <c r="BC50" s="162"/>
      <c r="BD50" s="162"/>
      <c r="BE50" s="162"/>
      <c r="BF50" s="162"/>
      <c r="BG50" s="162"/>
      <c r="BH50" s="162"/>
      <c r="BI50" s="162"/>
      <c r="BJ50" s="163"/>
      <c r="BK50" s="160"/>
      <c r="BL50" s="163"/>
    </row>
    <row r="51" spans="9:64" s="38" customFormat="1" ht="20" customHeight="1" thickBot="1" x14ac:dyDescent="0.4">
      <c r="L51" s="134"/>
      <c r="M51" s="314" t="s">
        <v>302</v>
      </c>
      <c r="N51" s="315"/>
      <c r="O51" s="315"/>
      <c r="P51" s="316"/>
      <c r="Q51" s="322" t="s">
        <v>306</v>
      </c>
      <c r="R51" s="322"/>
      <c r="S51" s="314" t="s">
        <v>303</v>
      </c>
      <c r="T51" s="316"/>
      <c r="U51" s="138"/>
      <c r="V51" s="138"/>
      <c r="W51" s="148"/>
      <c r="X51" s="138"/>
      <c r="Y51" s="138"/>
      <c r="Z51" s="138"/>
      <c r="AA51" s="138"/>
      <c r="AB51" s="138"/>
      <c r="AC51" s="138"/>
      <c r="AD51" s="138"/>
      <c r="AE51" s="138"/>
      <c r="AF51" s="138"/>
      <c r="AG51" s="138"/>
      <c r="AH51" s="138"/>
      <c r="AI51" s="138"/>
      <c r="AJ51" s="139" t="s">
        <v>271</v>
      </c>
      <c r="AK51" s="140"/>
      <c r="AL51" s="140"/>
      <c r="AM51" s="140"/>
      <c r="AN51" s="140"/>
      <c r="AO51" s="140"/>
      <c r="AP51" s="140"/>
      <c r="AQ51" s="140"/>
      <c r="AR51" s="140"/>
      <c r="AS51" s="140"/>
      <c r="AT51" s="140"/>
      <c r="AU51" s="140"/>
      <c r="AV51" s="140"/>
      <c r="AW51" s="140"/>
      <c r="AX51" s="140"/>
      <c r="AY51" s="140"/>
      <c r="AZ51" s="140"/>
      <c r="BA51" s="140"/>
      <c r="BB51" s="140"/>
      <c r="BC51" s="140"/>
      <c r="BD51" s="140"/>
      <c r="BE51" s="140"/>
      <c r="BF51" s="140"/>
      <c r="BG51" s="140"/>
      <c r="BH51" s="140"/>
      <c r="BI51" s="140"/>
      <c r="BJ51" s="141"/>
      <c r="BK51" s="138" t="s">
        <v>271</v>
      </c>
      <c r="BL51" s="142"/>
    </row>
    <row r="52" spans="9:64" ht="20" customHeight="1" x14ac:dyDescent="0.35">
      <c r="T52" s="149"/>
    </row>
    <row r="62" spans="9:64" ht="20" customHeight="1" x14ac:dyDescent="0.35">
      <c r="X62" s="84"/>
      <c r="Y62" s="84"/>
      <c r="Z62" s="84"/>
      <c r="AA62" s="84"/>
      <c r="AB62" s="84"/>
      <c r="AC62" s="84"/>
      <c r="AD62" s="84"/>
      <c r="AE62" s="84"/>
      <c r="AF62" s="84"/>
      <c r="AG62" s="84"/>
      <c r="AH62" s="84"/>
      <c r="AI62" s="84"/>
    </row>
  </sheetData>
  <autoFilter ref="B7:BM42" xr:uid="{0EB9B516-CBF2-40D8-87EF-E20087B0F531}"/>
  <mergeCells count="86">
    <mergeCell ref="AJ49:BJ49"/>
    <mergeCell ref="BK49:BL49"/>
    <mergeCell ref="C43:D43"/>
    <mergeCell ref="AJ43:BJ43"/>
    <mergeCell ref="M51:P51"/>
    <mergeCell ref="S50:T50"/>
    <mergeCell ref="BK43:BL43"/>
    <mergeCell ref="AJ47:BJ47"/>
    <mergeCell ref="BK47:BL47"/>
    <mergeCell ref="AJ48:BJ48"/>
    <mergeCell ref="BK48:BL48"/>
    <mergeCell ref="S51:T51"/>
    <mergeCell ref="Q50:R50"/>
    <mergeCell ref="Q51:R51"/>
    <mergeCell ref="N50:P50"/>
    <mergeCell ref="X42:BJ42"/>
    <mergeCell ref="D36:D37"/>
    <mergeCell ref="E36:E37"/>
    <mergeCell ref="F36:F37"/>
    <mergeCell ref="D38:D39"/>
    <mergeCell ref="E38:E39"/>
    <mergeCell ref="F38:F39"/>
    <mergeCell ref="D42:O42"/>
    <mergeCell ref="B32:B41"/>
    <mergeCell ref="C32:C41"/>
    <mergeCell ref="D32:D35"/>
    <mergeCell ref="E32:E35"/>
    <mergeCell ref="F32:F35"/>
    <mergeCell ref="D40:D41"/>
    <mergeCell ref="E40:E41"/>
    <mergeCell ref="F40:F41"/>
    <mergeCell ref="B22:B31"/>
    <mergeCell ref="C22:C31"/>
    <mergeCell ref="D22:D27"/>
    <mergeCell ref="E22:E27"/>
    <mergeCell ref="F22:F27"/>
    <mergeCell ref="D28:D29"/>
    <mergeCell ref="E28:E29"/>
    <mergeCell ref="F28:F29"/>
    <mergeCell ref="D30:D31"/>
    <mergeCell ref="E30:E31"/>
    <mergeCell ref="F30:F31"/>
    <mergeCell ref="B8:B12"/>
    <mergeCell ref="C8:C12"/>
    <mergeCell ref="D8:D10"/>
    <mergeCell ref="E8:E10"/>
    <mergeCell ref="F8:F10"/>
    <mergeCell ref="B13:B21"/>
    <mergeCell ref="C13:C21"/>
    <mergeCell ref="D13:D16"/>
    <mergeCell ref="E13:E16"/>
    <mergeCell ref="F13:F16"/>
    <mergeCell ref="D17:D19"/>
    <mergeCell ref="E17:E19"/>
    <mergeCell ref="F17:F19"/>
    <mergeCell ref="D20:D21"/>
    <mergeCell ref="E20:E21"/>
    <mergeCell ref="F20:F21"/>
    <mergeCell ref="W5:W6"/>
    <mergeCell ref="X5:AI5"/>
    <mergeCell ref="AJ5:AV5"/>
    <mergeCell ref="AW5:BI5"/>
    <mergeCell ref="D11:D12"/>
    <mergeCell ref="E11:E12"/>
    <mergeCell ref="F11:F12"/>
    <mergeCell ref="O5:O6"/>
    <mergeCell ref="P5:P6"/>
    <mergeCell ref="Q5:T5"/>
    <mergeCell ref="U5:U6"/>
    <mergeCell ref="V5:V6"/>
    <mergeCell ref="P3:X3"/>
    <mergeCell ref="AG3:AI3"/>
    <mergeCell ref="BG3:BJ3"/>
    <mergeCell ref="M5:M6"/>
    <mergeCell ref="B5:B6"/>
    <mergeCell ref="C5:C6"/>
    <mergeCell ref="D5:D6"/>
    <mergeCell ref="E5:E6"/>
    <mergeCell ref="F5:F6"/>
    <mergeCell ref="G5:G6"/>
    <mergeCell ref="H5:H6"/>
    <mergeCell ref="I5:I6"/>
    <mergeCell ref="J5:J6"/>
    <mergeCell ref="K5:K6"/>
    <mergeCell ref="L5:L6"/>
    <mergeCell ref="N5:N6"/>
  </mergeCells>
  <printOptions horizontalCentered="1"/>
  <pageMargins left="0.25" right="0.25" top="1" bottom="0" header="0.3" footer="0.3"/>
  <pageSetup paperSize="8" scale="52" orientation="landscape"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Strategic Company 2022</vt:lpstr>
      <vt:lpstr>Form Director 2022</vt:lpstr>
      <vt:lpstr>Catatan Revisi</vt:lpstr>
      <vt:lpstr>Print</vt:lpstr>
      <vt:lpstr>Print!Print_Area</vt:lpstr>
      <vt:lpstr>'Strategic Company 2022'!Print_Area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Alfi Faozi</dc:creator>
  <cp:lastModifiedBy>Alfi Faozi</cp:lastModifiedBy>
  <cp:lastPrinted>2022-03-31T07:09:32Z</cp:lastPrinted>
  <dcterms:created xsi:type="dcterms:W3CDTF">2022-02-03T06:46:45Z</dcterms:created>
  <dcterms:modified xsi:type="dcterms:W3CDTF">2022-06-15T04:11:04Z</dcterms:modified>
</cp:coreProperties>
</file>