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96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  <fileRecoveryPr repairLoad="1"/>
</workbook>
</file>

<file path=xl/calcChain.xml><?xml version="1.0" encoding="utf-8"?>
<calcChain xmlns="http://schemas.openxmlformats.org/spreadsheetml/2006/main">
  <c r="A83" i="1" l="1"/>
  <c r="J82" i="1" l="1"/>
  <c r="I82" i="1"/>
  <c r="H82" i="1"/>
  <c r="G82" i="1"/>
  <c r="A82" i="1"/>
  <c r="J10" i="2" l="1"/>
  <c r="I10" i="2"/>
  <c r="H10" i="2"/>
  <c r="G10" i="2"/>
  <c r="A10" i="2"/>
  <c r="J62" i="1" l="1"/>
  <c r="I62" i="1"/>
  <c r="H62" i="1"/>
  <c r="G62" i="1"/>
  <c r="A62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A18" i="1"/>
  <c r="J63" i="1" l="1"/>
  <c r="I63" i="1"/>
  <c r="H63" i="1"/>
  <c r="G63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G64" i="1" l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44" i="1"/>
  <c r="H44" i="1"/>
  <c r="I44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I43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J43" i="1"/>
  <c r="H43" i="1"/>
  <c r="A61" i="1"/>
  <c r="A60" i="1"/>
  <c r="A59" i="1"/>
  <c r="A58" i="1"/>
  <c r="A57" i="1"/>
  <c r="A81" i="1"/>
  <c r="A80" i="1"/>
  <c r="A79" i="1"/>
  <c r="A78" i="1"/>
  <c r="A77" i="1"/>
  <c r="A17" i="1"/>
  <c r="J19" i="1"/>
  <c r="I19" i="1"/>
  <c r="H19" i="1"/>
  <c r="G19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  <c r="A3" i="1"/>
</calcChain>
</file>

<file path=xl/sharedStrings.xml><?xml version="1.0" encoding="utf-8"?>
<sst xmlns="http://schemas.openxmlformats.org/spreadsheetml/2006/main" count="424" uniqueCount="137">
  <si>
    <t>Region</t>
  </si>
  <si>
    <t>Country</t>
  </si>
  <si>
    <t>Country Code</t>
  </si>
  <si>
    <t>Currency</t>
  </si>
  <si>
    <t>Latin America</t>
  </si>
  <si>
    <t>Brazil</t>
  </si>
  <si>
    <t>BR</t>
  </si>
  <si>
    <t>BRL</t>
  </si>
  <si>
    <t>Mexico</t>
  </si>
  <si>
    <t>MX</t>
  </si>
  <si>
    <t>MXN</t>
  </si>
  <si>
    <t>Asia</t>
  </si>
  <si>
    <t>Indonesia</t>
  </si>
  <si>
    <t>ID</t>
  </si>
  <si>
    <t>IDR</t>
  </si>
  <si>
    <t>Malaysia</t>
  </si>
  <si>
    <t>MY</t>
  </si>
  <si>
    <t>MYR</t>
  </si>
  <si>
    <t>South Africa</t>
  </si>
  <si>
    <t>ZA</t>
  </si>
  <si>
    <t>ZAR</t>
  </si>
  <si>
    <t>South Korea</t>
  </si>
  <si>
    <t>KR</t>
  </si>
  <si>
    <t>KRW</t>
  </si>
  <si>
    <t>Thailand</t>
  </si>
  <si>
    <t>TH</t>
  </si>
  <si>
    <t>THB</t>
  </si>
  <si>
    <t>Turkey</t>
  </si>
  <si>
    <t>TR</t>
  </si>
  <si>
    <t>TRY</t>
  </si>
  <si>
    <t>Poland</t>
  </si>
  <si>
    <t>PL</t>
  </si>
  <si>
    <t>PLN</t>
  </si>
  <si>
    <t>Russia</t>
  </si>
  <si>
    <t>RU</t>
  </si>
  <si>
    <t>RUB</t>
  </si>
  <si>
    <t>Philippines</t>
  </si>
  <si>
    <t>PH</t>
  </si>
  <si>
    <t>PHP</t>
  </si>
  <si>
    <t>Colombia</t>
  </si>
  <si>
    <t>CO</t>
  </si>
  <si>
    <t>COP</t>
  </si>
  <si>
    <t>Chile</t>
  </si>
  <si>
    <t>CL</t>
  </si>
  <si>
    <t>CLP</t>
  </si>
  <si>
    <t>Peru</t>
  </si>
  <si>
    <t>PE</t>
  </si>
  <si>
    <t>PEN</t>
  </si>
  <si>
    <t>Date</t>
  </si>
  <si>
    <t>ELD</t>
  </si>
  <si>
    <t>Portfolio Weight</t>
  </si>
  <si>
    <t>Fund Symbol</t>
  </si>
  <si>
    <t>Effective Duration</t>
  </si>
  <si>
    <t>Europe, Middle East &amp; Africa</t>
  </si>
  <si>
    <t>Yield To Maturity</t>
  </si>
  <si>
    <t>Embedded Income Yield</t>
  </si>
  <si>
    <t>ALD</t>
  </si>
  <si>
    <t>SG</t>
  </si>
  <si>
    <t>SGD</t>
  </si>
  <si>
    <t>AU</t>
  </si>
  <si>
    <t>AUD</t>
  </si>
  <si>
    <t>HK</t>
  </si>
  <si>
    <t>HKD</t>
  </si>
  <si>
    <t>CH</t>
  </si>
  <si>
    <t>CNH</t>
  </si>
  <si>
    <t>TW</t>
  </si>
  <si>
    <t>TWD</t>
  </si>
  <si>
    <t>NZ</t>
  </si>
  <si>
    <t>NZD</t>
  </si>
  <si>
    <t>IN</t>
  </si>
  <si>
    <t>INR</t>
  </si>
  <si>
    <t>Singpore</t>
  </si>
  <si>
    <t>Australia</t>
  </si>
  <si>
    <t>Hong Kong</t>
  </si>
  <si>
    <t>China</t>
  </si>
  <si>
    <t>Taiwan</t>
  </si>
  <si>
    <t>New Zealand</t>
  </si>
  <si>
    <t>India</t>
  </si>
  <si>
    <t>CN</t>
  </si>
  <si>
    <t>AUNZ</t>
  </si>
  <si>
    <t>BE</t>
  </si>
  <si>
    <t>DE</t>
  </si>
  <si>
    <t>FR</t>
  </si>
  <si>
    <t>NL</t>
  </si>
  <si>
    <t>Belgium</t>
  </si>
  <si>
    <t>Germany</t>
  </si>
  <si>
    <t>France</t>
  </si>
  <si>
    <t>Netherlands</t>
  </si>
  <si>
    <t>EMCB</t>
  </si>
  <si>
    <t>USD</t>
  </si>
  <si>
    <t>Europe, Middle East, &amp; Africa</t>
  </si>
  <si>
    <t>Qatar</t>
  </si>
  <si>
    <t>QA</t>
  </si>
  <si>
    <t>Kazakhstan</t>
  </si>
  <si>
    <t>KZ</t>
  </si>
  <si>
    <t>United Arab Emirates</t>
  </si>
  <si>
    <t>AE</t>
  </si>
  <si>
    <t>Jamaica</t>
  </si>
  <si>
    <t>JM</t>
  </si>
  <si>
    <t>Australia Capital Territory Treasury</t>
  </si>
  <si>
    <t>New South Wales Treasury Corp</t>
  </si>
  <si>
    <t>Northern Territory Treasury Corp</t>
  </si>
  <si>
    <t>Queensland Treasury Corp</t>
  </si>
  <si>
    <t>South Australia Government Finance</t>
  </si>
  <si>
    <t>Tasmanian Public Finance Corp</t>
  </si>
  <si>
    <t>Treasury Corp of Victoria</t>
  </si>
  <si>
    <t>Western Australia Treasury Corp</t>
  </si>
  <si>
    <t>United States</t>
  </si>
  <si>
    <t>Canada</t>
  </si>
  <si>
    <t>United Kingdom</t>
  </si>
  <si>
    <t>Italy</t>
  </si>
  <si>
    <t>Spain</t>
  </si>
  <si>
    <t>US</t>
  </si>
  <si>
    <t>GB</t>
  </si>
  <si>
    <t>IT</t>
  </si>
  <si>
    <t>ES</t>
  </si>
  <si>
    <t>CA</t>
  </si>
  <si>
    <t>North America</t>
  </si>
  <si>
    <t>Romania</t>
  </si>
  <si>
    <t>RO</t>
  </si>
  <si>
    <t>RON</t>
  </si>
  <si>
    <t>AGZD</t>
  </si>
  <si>
    <t>AGND</t>
  </si>
  <si>
    <t>HYZD</t>
  </si>
  <si>
    <t>HYND</t>
  </si>
  <si>
    <t>USFR</t>
  </si>
  <si>
    <t>Morocco</t>
  </si>
  <si>
    <t>MA</t>
  </si>
  <si>
    <t>Singapore</t>
  </si>
  <si>
    <t>CRDT</t>
  </si>
  <si>
    <t>Supernationals-AUD</t>
  </si>
  <si>
    <t>Supernationals-NZD</t>
  </si>
  <si>
    <t>Korea</t>
  </si>
  <si>
    <t>AGGY</t>
  </si>
  <si>
    <t>EL SALVADOR</t>
  </si>
  <si>
    <t>ESA</t>
  </si>
  <si>
    <t>CENTRAL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</si>
</sst>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000"/>
    <numFmt numFmtId="166" formatCode="0.00000000"/>
  </numFmts>
  <fonts count="9">
    <font>
      <sz val="10"/>
      <name val="Verdana"/>
    </font>
    <font>
      <sz val="10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10"/>
      <color indexed="8"/>
      <name val="Avenir 35 Light"/>
      <family val="3"/>
    </font>
    <font>
      <sz val="10"/>
      <name val="Avenir 35 Light"/>
      <family val="3"/>
    </font>
    <font>
      <sz val="9"/>
      <color indexed="8"/>
      <name val="Avenir 35 Light"/>
      <family val="3"/>
    </font>
    <font>
      <sz val="9"/>
      <name val="Avenir 35 Light"/>
      <family val="3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8" fillId="0" borderId="0">
      <alignment horizontal="left" wrapText="1"/>
    </xf>
    <xf numFmtId="0" fontId="2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2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1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165" fontId="5" fillId="0" borderId="0" xfId="3" applyNumberFormat="1" applyFont="1" applyBorder="1"/>
    <xf numFmtId="0" fontId="5" fillId="0" borderId="0" xfId="0" applyFont="1" applyAlignment="1"/>
    <xf numFmtId="0" fontId="5" fillId="0" borderId="0" xfId="1" applyFont="1" applyAlignment="1"/>
    <xf numFmtId="10" fontId="5" fillId="0" borderId="0" xfId="3" applyNumberFormat="1" applyFont="1" applyAlignment="1"/>
    <xf numFmtId="165" fontId="5" fillId="0" borderId="0" xfId="0" applyNumberFormat="1" applyFont="1" applyAlignment="1"/>
    <xf numFmtId="166" fontId="5" fillId="0" borderId="0" xfId="3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3" applyNumberFormat="1" applyFont="1" applyBorder="1"/>
    <xf numFmtId="0" fontId="5" fillId="0" borderId="0" xfId="3" applyNumberFormat="1" applyFont="1" applyAlignment="1"/>
    <xf numFmtId="0" fontId="5" fillId="0" borderId="0" xfId="3" applyNumberFormat="1" applyFont="1" applyAlignment="1">
      <alignment horizontal="center"/>
    </xf>
    <xf numFmtId="2" fontId="5" fillId="0" borderId="0" xfId="3" applyNumberFormat="1" applyFont="1" applyAlignment="1">
      <alignment horizontal="center"/>
    </xf>
    <xf numFmtId="2" fontId="5" fillId="0" borderId="0" xfId="3" applyNumberFormat="1" applyFont="1" applyBorder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2" applyFont="1" applyFill="1" applyAlignment="1">
      <alignment wrapText="1"/>
    </xf>
    <xf numFmtId="0" fontId="5" fillId="2" borderId="0" xfId="2" applyFont="1" applyFill="1"/>
    <xf numFmtId="0" fontId="5" fillId="2" borderId="0" xfId="2" applyFont="1" applyFill="1" applyBorder="1"/>
    <xf numFmtId="0" fontId="6" fillId="2" borderId="1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5" fillId="2" borderId="1" xfId="2" applyFont="1" applyFill="1" applyBorder="1"/>
    <xf numFmtId="0" fontId="5" fillId="2" borderId="0" xfId="0" applyFont="1" applyFill="1" applyAlignment="1"/>
    <xf numFmtId="0" fontId="5" fillId="2" borderId="0" xfId="1" applyFont="1" applyFill="1" applyAlignment="1"/>
    <xf numFmtId="0" fontId="5" fillId="2" borderId="0" xfId="0" applyFont="1" applyFill="1"/>
    <xf numFmtId="0" fontId="7" fillId="2" borderId="0" xfId="0" applyFont="1" applyFill="1" applyBorder="1"/>
    <xf numFmtId="0" fontId="4" fillId="2" borderId="0" xfId="2" applyFont="1" applyFill="1" applyAlignment="1">
      <alignment horizontal="center" wrapText="1"/>
    </xf>
    <xf numFmtId="0" fontId="5" fillId="2" borderId="0" xfId="2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4" fontId="4" fillId="0" borderId="0" xfId="0" applyNumberFormat="1" applyFont="1" applyFill="1" applyAlignment="1">
      <alignment wrapText="1"/>
    </xf>
  </cellXfs>
  <cellStyles count="4">
    <cellStyle name="Normal" xfId="0" builtinId="0"/>
    <cellStyle name="Normal 72" xfId="1"/>
    <cellStyle name="Normal_Exposures" xfId="2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ixedIncomeTrading\attribution\ELD%20Attribu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A2">
            <v>42195</v>
          </cell>
          <cell r="F2" t="str">
            <v>BRL</v>
          </cell>
          <cell r="G2">
            <v>0.10202494075166955</v>
          </cell>
          <cell r="H2">
            <v>2.0776833638358316</v>
          </cell>
          <cell r="I2">
            <v>0.13330134835603458</v>
          </cell>
          <cell r="J2">
            <v>0.13330134835603458</v>
          </cell>
        </row>
        <row r="3">
          <cell r="F3" t="str">
            <v>MYR</v>
          </cell>
          <cell r="G3">
            <v>9.987401170892686E-2</v>
          </cell>
          <cell r="H3">
            <v>5.1063347323759407</v>
          </cell>
          <cell r="I3">
            <v>3.6986565056501081E-2</v>
          </cell>
          <cell r="J3">
            <v>3.6986565056501081E-2</v>
          </cell>
        </row>
        <row r="4">
          <cell r="F4" t="str">
            <v>PLN</v>
          </cell>
          <cell r="G4">
            <v>0.10411058419319312</v>
          </cell>
          <cell r="H4">
            <v>4.2976048800995956</v>
          </cell>
          <cell r="I4">
            <v>2.3972275072926711E-2</v>
          </cell>
          <cell r="J4">
            <v>2.3972275072926715E-2</v>
          </cell>
        </row>
        <row r="5">
          <cell r="F5" t="str">
            <v>MXN</v>
          </cell>
          <cell r="G5">
            <v>9.7340887630371714E-2</v>
          </cell>
          <cell r="H5">
            <v>6.6877605162601785</v>
          </cell>
          <cell r="I5">
            <v>5.8207003291743116E-2</v>
          </cell>
          <cell r="J5">
            <v>5.8207003291743116E-2</v>
          </cell>
        </row>
        <row r="6">
          <cell r="F6" t="str">
            <v>KRW</v>
          </cell>
          <cell r="G6">
            <v>6.6892708318364066E-2</v>
          </cell>
          <cell r="H6">
            <v>6.1043898494030024</v>
          </cell>
          <cell r="I6">
            <v>2.0542416224217423E-2</v>
          </cell>
          <cell r="J6">
            <v>1.8162902477208129E-2</v>
          </cell>
        </row>
        <row r="7">
          <cell r="F7" t="str">
            <v>IDR</v>
          </cell>
          <cell r="G7">
            <v>6.5531752217921735E-2</v>
          </cell>
          <cell r="H7">
            <v>6.342636857021029</v>
          </cell>
          <cell r="I7">
            <v>8.3932207160789155E-2</v>
          </cell>
          <cell r="J7">
            <v>8.3932207160789155E-2</v>
          </cell>
        </row>
        <row r="8">
          <cell r="F8" t="str">
            <v>ZAR</v>
          </cell>
          <cell r="G8">
            <v>6.7951607386673399E-2</v>
          </cell>
          <cell r="H8">
            <v>6.2547834597262097</v>
          </cell>
          <cell r="I8">
            <v>8.4794340502777024E-2</v>
          </cell>
          <cell r="J8">
            <v>8.4794340502777024E-2</v>
          </cell>
        </row>
        <row r="9">
          <cell r="F9" t="str">
            <v>RUB</v>
          </cell>
          <cell r="G9">
            <v>4.093903414356688E-2</v>
          </cell>
          <cell r="H9">
            <v>4.5738489221444878</v>
          </cell>
          <cell r="I9">
            <v>0.10935538640236322</v>
          </cell>
          <cell r="J9">
            <v>0.10935538640236324</v>
          </cell>
        </row>
        <row r="10">
          <cell r="F10" t="str">
            <v>TRY</v>
          </cell>
          <cell r="G10">
            <v>6.7274631255285933E-2</v>
          </cell>
          <cell r="H10">
            <v>2.597352874587318</v>
          </cell>
          <cell r="I10">
            <v>9.5902754677035726E-2</v>
          </cell>
          <cell r="J10">
            <v>6.3374663041588786E-2</v>
          </cell>
        </row>
        <row r="11">
          <cell r="F11" t="str">
            <v>THB</v>
          </cell>
          <cell r="G11">
            <v>3.3113312470148398E-2</v>
          </cell>
          <cell r="H11">
            <v>5.394530581841753</v>
          </cell>
          <cell r="I11">
            <v>2.332092723385492E-2</v>
          </cell>
          <cell r="J11">
            <v>2.3320927233854923E-2</v>
          </cell>
        </row>
        <row r="12">
          <cell r="F12" t="str">
            <v>PEN</v>
          </cell>
          <cell r="G12">
            <v>3.3182678517523836E-2</v>
          </cell>
          <cell r="H12">
            <v>6.9359770458987029</v>
          </cell>
          <cell r="I12">
            <v>6.5911210371405043E-2</v>
          </cell>
          <cell r="J12">
            <v>6.5911210371405043E-2</v>
          </cell>
        </row>
        <row r="13">
          <cell r="F13" t="str">
            <v>PHP</v>
          </cell>
          <cell r="G13">
            <v>2.2803437054325477E-2</v>
          </cell>
          <cell r="H13">
            <v>8.7663998134953349</v>
          </cell>
          <cell r="I13">
            <v>4.3144794331283959E-2</v>
          </cell>
          <cell r="J13">
            <v>4.3144794331283952E-2</v>
          </cell>
        </row>
        <row r="14">
          <cell r="F14" t="str">
            <v>CLP</v>
          </cell>
          <cell r="G14">
            <v>3.3660072140779658E-2</v>
          </cell>
          <cell r="H14">
            <v>4.0921423248006095</v>
          </cell>
          <cell r="I14">
            <v>3.9956515896534414E-2</v>
          </cell>
          <cell r="J14">
            <v>3.9956515896534421E-2</v>
          </cell>
        </row>
        <row r="15">
          <cell r="F15" t="str">
            <v>CNH</v>
          </cell>
          <cell r="G15">
            <v>3.510462675899282E-2</v>
          </cell>
          <cell r="H15">
            <v>5.4839252572170292</v>
          </cell>
          <cell r="I15">
            <v>3.1971471804252839E-2</v>
          </cell>
          <cell r="J15">
            <v>3.1971471804252839E-2</v>
          </cell>
        </row>
        <row r="16">
          <cell r="F16" t="str">
            <v>COP</v>
          </cell>
          <cell r="G16">
            <v>6.4836868327101282E-2</v>
          </cell>
          <cell r="H16">
            <v>6.1684836981973774</v>
          </cell>
          <cell r="I16">
            <v>7.0566486416639929E-2</v>
          </cell>
          <cell r="J16">
            <v>7.0566486416639929E-2</v>
          </cell>
        </row>
        <row r="17">
          <cell r="F17" t="str">
            <v>RON</v>
          </cell>
          <cell r="G17">
            <v>3.4056304912269977E-2</v>
          </cell>
          <cell r="H17">
            <v>4.7383672473915421</v>
          </cell>
          <cell r="I17">
            <v>3.0133945229524731E-2</v>
          </cell>
          <cell r="J17">
            <v>3.0133945229524731E-2</v>
          </cell>
        </row>
        <row r="18">
          <cell r="F18" t="str">
            <v>INR</v>
          </cell>
          <cell r="G18">
            <v>3.4254282572217687E-2</v>
          </cell>
          <cell r="H18">
            <v>4.8832988663077233</v>
          </cell>
          <cell r="I18">
            <v>7.3684938496442809E-2</v>
          </cell>
          <cell r="J18">
            <v>7.1191537368004806E-2</v>
          </cell>
        </row>
        <row r="19">
          <cell r="H19">
            <v>5.0989075563208246</v>
          </cell>
          <cell r="I19">
            <v>6.3556812846123426E-2</v>
          </cell>
          <cell r="J19">
            <v>6.1123915690072972E-2</v>
          </cell>
        </row>
        <row r="20">
          <cell r="F20" t="str">
            <v>SGD</v>
          </cell>
          <cell r="G20">
            <v>0.12622056241813914</v>
          </cell>
          <cell r="H20">
            <v>7.2767282833713933</v>
          </cell>
          <cell r="I20">
            <v>2.3162529811785213E-2</v>
          </cell>
          <cell r="J20">
            <v>2.3162529811785213E-2</v>
          </cell>
        </row>
        <row r="21">
          <cell r="F21" t="str">
            <v>AUD</v>
          </cell>
          <cell r="G21">
            <v>0.13253343059274647</v>
          </cell>
          <cell r="H21">
            <v>3.6839788744631692</v>
          </cell>
          <cell r="I21">
            <v>2.6858555549236249E-2</v>
          </cell>
          <cell r="J21">
            <v>2.6858555549236253E-2</v>
          </cell>
        </row>
        <row r="22">
          <cell r="F22" t="str">
            <v>IDR</v>
          </cell>
          <cell r="G22">
            <v>6.0367982534770361E-2</v>
          </cell>
          <cell r="H22">
            <v>4.0165685440080878</v>
          </cell>
          <cell r="I22">
            <v>8.4727296868114005E-2</v>
          </cell>
          <cell r="J22">
            <v>8.4727296868114019E-2</v>
          </cell>
        </row>
        <row r="23">
          <cell r="F23" t="str">
            <v>MYR</v>
          </cell>
          <cell r="G23">
            <v>0.12298691093436484</v>
          </cell>
          <cell r="H23">
            <v>2.6565741509011915</v>
          </cell>
          <cell r="I23">
            <v>3.3619238876810065E-2</v>
          </cell>
          <cell r="J23">
            <v>3.3619238876810058E-2</v>
          </cell>
        </row>
        <row r="24">
          <cell r="F24" t="str">
            <v>KRW</v>
          </cell>
          <cell r="G24">
            <v>0.12447049352429057</v>
          </cell>
          <cell r="H24">
            <v>4.6582707406636086</v>
          </cell>
          <cell r="I24">
            <v>2.035409646917364E-2</v>
          </cell>
          <cell r="J24">
            <v>1.9839607780423627E-2</v>
          </cell>
        </row>
        <row r="25">
          <cell r="F25" t="str">
            <v>THB</v>
          </cell>
          <cell r="G25">
            <v>6.2812742956971507E-2</v>
          </cell>
          <cell r="H25">
            <v>1.6387124395541752</v>
          </cell>
          <cell r="I25">
            <v>1.465016849274752E-2</v>
          </cell>
          <cell r="J25">
            <v>1.2247252374706178E-2</v>
          </cell>
        </row>
        <row r="26">
          <cell r="F26" t="str">
            <v>HKD</v>
          </cell>
          <cell r="G26">
            <v>6.3479324188599279E-2</v>
          </cell>
          <cell r="H26">
            <v>6.8517660859704641</v>
          </cell>
          <cell r="I26">
            <v>1.6328503862610328E-2</v>
          </cell>
          <cell r="J26">
            <v>1.6328503862610328E-2</v>
          </cell>
        </row>
        <row r="27">
          <cell r="F27" t="str">
            <v>CNH</v>
          </cell>
          <cell r="G27">
            <v>6.3423374560517151E-2</v>
          </cell>
          <cell r="H27">
            <v>5.5565254168851537</v>
          </cell>
          <cell r="I27">
            <v>3.2508707382255225E-2</v>
          </cell>
          <cell r="J27">
            <v>3.2508707382255225E-2</v>
          </cell>
        </row>
        <row r="28">
          <cell r="F28" t="str">
            <v>TWD</v>
          </cell>
          <cell r="G28">
            <v>5.2839409659086629E-2</v>
          </cell>
          <cell r="H28">
            <v>0.80451427524793784</v>
          </cell>
          <cell r="I28">
            <v>6.3023383062230185E-3</v>
          </cell>
          <cell r="J28">
            <v>8.1662841989621482E-3</v>
          </cell>
        </row>
        <row r="29">
          <cell r="F29" t="str">
            <v>PHP</v>
          </cell>
          <cell r="G29">
            <v>6.3069822403896914E-2</v>
          </cell>
          <cell r="H29">
            <v>5.8918616528264618</v>
          </cell>
          <cell r="I29">
            <v>3.8859047650238038E-2</v>
          </cell>
          <cell r="J29">
            <v>3.8859047650238031E-2</v>
          </cell>
        </row>
        <row r="30">
          <cell r="F30" t="str">
            <v>NZD</v>
          </cell>
          <cell r="G30">
            <v>6.0066684311794807E-2</v>
          </cell>
          <cell r="H30">
            <v>2.4349314186250752</v>
          </cell>
          <cell r="I30">
            <v>3.0393305347646525E-2</v>
          </cell>
          <cell r="J30">
            <v>3.0393305347646525E-2</v>
          </cell>
        </row>
        <row r="31">
          <cell r="F31" t="str">
            <v>INR</v>
          </cell>
          <cell r="G31">
            <v>6.2004345000170658E-2</v>
          </cell>
          <cell r="H31">
            <v>3.7269086917313703</v>
          </cell>
          <cell r="I31">
            <v>6.3777043108044607E-2</v>
          </cell>
          <cell r="J31">
            <v>6.3777043108044607E-2</v>
          </cell>
        </row>
        <row r="34">
          <cell r="D34" t="str">
            <v>Australia</v>
          </cell>
          <cell r="E34" t="str">
            <v>AU</v>
          </cell>
          <cell r="F34" t="str">
            <v>AUD</v>
          </cell>
          <cell r="G34">
            <v>0.21204787432027042</v>
          </cell>
          <cell r="H34">
            <v>4.7944135663297773</v>
          </cell>
          <cell r="I34">
            <v>2.3714781275467819E-2</v>
          </cell>
          <cell r="J34">
            <v>2.3714781275467819E-2</v>
          </cell>
        </row>
        <row r="35">
          <cell r="D35" t="str">
            <v>New Zealand</v>
          </cell>
          <cell r="E35" t="str">
            <v>NZ</v>
          </cell>
          <cell r="F35" t="str">
            <v>NZD</v>
          </cell>
          <cell r="G35">
            <v>0.12080832488275761</v>
          </cell>
          <cell r="H35">
            <v>4.6102209331915205</v>
          </cell>
          <cell r="I35">
            <v>2.970002260314087E-2</v>
          </cell>
          <cell r="J35">
            <v>2.970002260314087E-2</v>
          </cell>
        </row>
        <row r="36">
          <cell r="D36" t="str">
            <v>Australia Capital Territory Treasury</v>
          </cell>
          <cell r="E36" t="str">
            <v>AU</v>
          </cell>
          <cell r="F36" t="str">
            <v>AUD</v>
          </cell>
          <cell r="G36">
            <v>3.4269901603089958E-2</v>
          </cell>
          <cell r="H36">
            <v>5.3032110572672924</v>
          </cell>
          <cell r="I36">
            <v>2.8450818486090851E-2</v>
          </cell>
          <cell r="J36">
            <v>2.8450818486090851E-2</v>
          </cell>
        </row>
        <row r="37">
          <cell r="D37" t="str">
            <v>New South Wales Treasury Corp</v>
          </cell>
          <cell r="E37" t="str">
            <v>AU</v>
          </cell>
          <cell r="F37" t="str">
            <v>AUD</v>
          </cell>
          <cell r="G37">
            <v>4.2144457120958149E-2</v>
          </cell>
          <cell r="H37">
            <v>4.9384605989029344</v>
          </cell>
          <cell r="I37">
            <v>2.6490417674060556E-2</v>
          </cell>
          <cell r="J37">
            <v>2.6490417674060556E-2</v>
          </cell>
        </row>
        <row r="38">
          <cell r="D38" t="str">
            <v>Northern Territory Treasury Corp</v>
          </cell>
          <cell r="E38" t="str">
            <v>AU</v>
          </cell>
          <cell r="F38" t="str">
            <v>AUD</v>
          </cell>
          <cell r="G38">
            <v>2.2342041894899923E-3</v>
          </cell>
          <cell r="H38">
            <v>2.9412082751276887</v>
          </cell>
          <cell r="I38">
            <v>2.3536054343870572E-2</v>
          </cell>
          <cell r="J38">
            <v>2.3536054343870572E-2</v>
          </cell>
        </row>
        <row r="39">
          <cell r="D39" t="str">
            <v>Queensland Treasury Corp</v>
          </cell>
          <cell r="E39" t="str">
            <v>AU</v>
          </cell>
          <cell r="F39" t="str">
            <v>AUD</v>
          </cell>
          <cell r="G39">
            <v>4.5882163204905832E-2</v>
          </cell>
          <cell r="H39">
            <v>5.7694056530145215</v>
          </cell>
          <cell r="I39">
            <v>3.0505747255692165E-2</v>
          </cell>
          <cell r="J39">
            <v>3.0505747255692165E-2</v>
          </cell>
        </row>
        <row r="40">
          <cell r="D40" t="str">
            <v>South Australia Government Finance</v>
          </cell>
          <cell r="E40" t="str">
            <v>AU</v>
          </cell>
          <cell r="F40" t="str">
            <v>AUD</v>
          </cell>
          <cell r="G40">
            <v>3.8289756815009179E-2</v>
          </cell>
          <cell r="H40">
            <v>4.6662600126733391</v>
          </cell>
          <cell r="I40">
            <v>2.8020651730043904E-2</v>
          </cell>
          <cell r="J40">
            <v>2.8020651730043904E-2</v>
          </cell>
        </row>
        <row r="41">
          <cell r="D41" t="str">
            <v>Tasmanian Public Finance Corp</v>
          </cell>
          <cell r="E41" t="str">
            <v>AU</v>
          </cell>
          <cell r="F41" t="str">
            <v>AUD</v>
          </cell>
          <cell r="G41">
            <v>2.9349305746797463E-2</v>
          </cell>
          <cell r="H41">
            <v>2.060322357732308</v>
          </cell>
          <cell r="I41">
            <v>2.2464428517819452E-2</v>
          </cell>
          <cell r="J41">
            <v>2.2464428517819452E-2</v>
          </cell>
        </row>
        <row r="42">
          <cell r="D42" t="str">
            <v>Treasury Corp of Victoria</v>
          </cell>
          <cell r="E42" t="str">
            <v>AU</v>
          </cell>
          <cell r="F42" t="str">
            <v>AUD</v>
          </cell>
          <cell r="G42">
            <v>7.9583285407760912E-2</v>
          </cell>
          <cell r="H42">
            <v>5.5108352159882505</v>
          </cell>
          <cell r="I42">
            <v>2.7902339088626375E-2</v>
          </cell>
          <cell r="J42">
            <v>2.7902339088626375E-2</v>
          </cell>
        </row>
        <row r="43">
          <cell r="D43" t="str">
            <v>Western Australia Treasury Corp</v>
          </cell>
          <cell r="E43" t="str">
            <v>AU</v>
          </cell>
          <cell r="F43" t="str">
            <v>AUD</v>
          </cell>
          <cell r="G43">
            <v>5.9547439821852351E-2</v>
          </cell>
          <cell r="H43">
            <v>5.4963604213485935</v>
          </cell>
          <cell r="I43">
            <v>3.0599473268424618E-2</v>
          </cell>
          <cell r="J43">
            <v>3.0599473268424618E-2</v>
          </cell>
        </row>
        <row r="44">
          <cell r="D44" t="str">
            <v>Supranationals</v>
          </cell>
          <cell r="E44" t="str">
            <v>AU</v>
          </cell>
          <cell r="F44" t="str">
            <v>AUD</v>
          </cell>
          <cell r="G44">
            <v>0.33124548303974904</v>
          </cell>
          <cell r="H44">
            <v>5.2026942048305882</v>
          </cell>
          <cell r="I44">
            <v>3.1788590329920166E-2</v>
          </cell>
          <cell r="J44">
            <v>3.1788590329920166E-2</v>
          </cell>
        </row>
        <row r="45">
          <cell r="D45" t="str">
            <v>Supranationals</v>
          </cell>
          <cell r="E45" t="str">
            <v>NZ</v>
          </cell>
          <cell r="F45" t="str">
            <v>NZD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63">
          <cell r="D63" t="str">
            <v>Brazil</v>
          </cell>
          <cell r="E63" t="str">
            <v>BR</v>
          </cell>
          <cell r="F63" t="str">
            <v>USD</v>
          </cell>
          <cell r="G63">
            <v>0.15571813708941909</v>
          </cell>
          <cell r="H63">
            <v>5.7627322042659017</v>
          </cell>
          <cell r="I63">
            <v>7.1864975825416594E-2</v>
          </cell>
          <cell r="J63">
            <v>7.1864975825416594E-2</v>
          </cell>
        </row>
        <row r="64">
          <cell r="D64" t="str">
            <v>Russia</v>
          </cell>
          <cell r="E64" t="str">
            <v>RU</v>
          </cell>
          <cell r="F64" t="str">
            <v>USD</v>
          </cell>
          <cell r="G64">
            <v>0.11041633614531772</v>
          </cell>
          <cell r="H64">
            <v>3.658741280276443</v>
          </cell>
          <cell r="I64">
            <v>7.9667275433361218E-2</v>
          </cell>
          <cell r="J64">
            <v>7.9667275433361218E-2</v>
          </cell>
        </row>
        <row r="65">
          <cell r="D65" t="str">
            <v>Mexico</v>
          </cell>
          <cell r="E65" t="str">
            <v>MX</v>
          </cell>
          <cell r="F65" t="str">
            <v>USD</v>
          </cell>
          <cell r="G65">
            <v>0.14532715212452588</v>
          </cell>
          <cell r="H65">
            <v>6.9738627163264963</v>
          </cell>
          <cell r="I65">
            <v>5.8486841198424004E-2</v>
          </cell>
          <cell r="J65">
            <v>5.8486841198424004E-2</v>
          </cell>
        </row>
        <row r="66">
          <cell r="D66" t="str">
            <v>Hong Kong</v>
          </cell>
          <cell r="E66" t="str">
            <v>HK</v>
          </cell>
          <cell r="F66" t="str">
            <v>USD</v>
          </cell>
          <cell r="G66">
            <v>5.8511495306458043E-2</v>
          </cell>
          <cell r="H66">
            <v>4.2261644148132405</v>
          </cell>
          <cell r="I66">
            <v>6.7603331144719545E-2</v>
          </cell>
          <cell r="J66">
            <v>6.7603331144719545E-2</v>
          </cell>
        </row>
        <row r="67">
          <cell r="D67" t="str">
            <v>Colombia</v>
          </cell>
          <cell r="E67" t="str">
            <v>CO</v>
          </cell>
          <cell r="F67" t="str">
            <v>USD</v>
          </cell>
          <cell r="G67">
            <v>4.8817404671069861E-2</v>
          </cell>
          <cell r="H67">
            <v>4.3898434015639021</v>
          </cell>
          <cell r="I67">
            <v>6.1816371919322308E-2</v>
          </cell>
          <cell r="J67">
            <v>6.1816371919322308E-2</v>
          </cell>
        </row>
        <row r="68">
          <cell r="D68" t="str">
            <v>India</v>
          </cell>
          <cell r="E68" t="str">
            <v>IN</v>
          </cell>
          <cell r="F68" t="str">
            <v>USD</v>
          </cell>
          <cell r="G68">
            <v>5.4882795067190057E-2</v>
          </cell>
          <cell r="H68">
            <v>5.2354351320091475</v>
          </cell>
          <cell r="I68">
            <v>5.0187725720029788E-2</v>
          </cell>
          <cell r="J68">
            <v>5.0187725720029788E-2</v>
          </cell>
        </row>
        <row r="69">
          <cell r="D69" t="str">
            <v>Jamaica</v>
          </cell>
          <cell r="E69" t="str">
            <v>JM</v>
          </cell>
          <cell r="F69" t="str">
            <v>USD</v>
          </cell>
          <cell r="G69">
            <v>1.0024679850731215E-2</v>
          </cell>
          <cell r="H69">
            <v>3.865402002912111</v>
          </cell>
          <cell r="I69">
            <v>8.0634835000000002E-2</v>
          </cell>
          <cell r="J69">
            <v>8.0634835000000002E-2</v>
          </cell>
        </row>
        <row r="70">
          <cell r="D70" t="str">
            <v>Indonesia</v>
          </cell>
          <cell r="E70" t="str">
            <v>ID</v>
          </cell>
          <cell r="F70" t="str">
            <v>USD</v>
          </cell>
          <cell r="G70">
            <v>3.3994454989453055E-2</v>
          </cell>
          <cell r="H70">
            <v>9.599447237197877</v>
          </cell>
          <cell r="I70">
            <v>5.6288944633209104E-2</v>
          </cell>
          <cell r="J70">
            <v>5.6288944633209104E-2</v>
          </cell>
        </row>
        <row r="71">
          <cell r="D71" t="str">
            <v>United Arab Emirates</v>
          </cell>
          <cell r="E71" t="str">
            <v>AE</v>
          </cell>
          <cell r="F71" t="str">
            <v>USD</v>
          </cell>
          <cell r="G71">
            <v>3.5354899480261305E-2</v>
          </cell>
          <cell r="H71">
            <v>5.0405333731483148</v>
          </cell>
          <cell r="I71">
            <v>2.6572092999999998E-2</v>
          </cell>
          <cell r="J71">
            <v>2.6572092999999998E-2</v>
          </cell>
        </row>
        <row r="72">
          <cell r="D72" t="str">
            <v>Kazakhstan</v>
          </cell>
          <cell r="E72" t="str">
            <v>KZ</v>
          </cell>
          <cell r="F72" t="str">
            <v>USD</v>
          </cell>
          <cell r="G72">
            <v>2.9458123582182139E-2</v>
          </cell>
          <cell r="H72">
            <v>4.7921818018764943</v>
          </cell>
          <cell r="I72">
            <v>5.3160605999999999E-2</v>
          </cell>
          <cell r="J72">
            <v>5.3160605999999999E-2</v>
          </cell>
        </row>
        <row r="73">
          <cell r="D73" t="str">
            <v>Qatar</v>
          </cell>
          <cell r="E73" t="str">
            <v>QA</v>
          </cell>
          <cell r="F73" t="str">
            <v>USD</v>
          </cell>
          <cell r="G73">
            <v>3.0191814028900827E-2</v>
          </cell>
          <cell r="H73">
            <v>4.923649251008416</v>
          </cell>
          <cell r="I73">
            <v>3.1083881999999997E-2</v>
          </cell>
          <cell r="J73">
            <v>3.1083881999999997E-2</v>
          </cell>
        </row>
        <row r="74">
          <cell r="D74" t="str">
            <v>South Africa</v>
          </cell>
          <cell r="E74" t="str">
            <v>ZA</v>
          </cell>
          <cell r="F74" t="str">
            <v>USD</v>
          </cell>
          <cell r="G74">
            <v>2.7668178911395374E-2</v>
          </cell>
          <cell r="H74">
            <v>2.868230252069488</v>
          </cell>
          <cell r="I74">
            <v>6.1468079099999996E-2</v>
          </cell>
          <cell r="J74">
            <v>6.1468079099999996E-2</v>
          </cell>
        </row>
        <row r="75">
          <cell r="D75" t="str">
            <v>Morocco</v>
          </cell>
          <cell r="E75" t="str">
            <v>MA</v>
          </cell>
          <cell r="F75" t="str">
            <v>USD</v>
          </cell>
          <cell r="G75">
            <v>2.853837848321774E-2</v>
          </cell>
          <cell r="H75">
            <v>6.981882898286579</v>
          </cell>
          <cell r="I75">
            <v>4.9165102999999995E-2</v>
          </cell>
          <cell r="J75">
            <v>4.9165102999999995E-2</v>
          </cell>
        </row>
        <row r="76">
          <cell r="D76" t="str">
            <v>Turkey</v>
          </cell>
          <cell r="E76" t="str">
            <v>TR</v>
          </cell>
          <cell r="F76" t="str">
            <v>USD</v>
          </cell>
          <cell r="G76">
            <v>2.2532885307817902E-2</v>
          </cell>
          <cell r="H76">
            <v>6.4078982274606</v>
          </cell>
          <cell r="I76">
            <v>5.0048421999999995E-2</v>
          </cell>
          <cell r="J76">
            <v>5.0048421999999995E-2</v>
          </cell>
        </row>
        <row r="77">
          <cell r="D77" t="str">
            <v>China</v>
          </cell>
          <cell r="E77" t="str">
            <v>CN</v>
          </cell>
          <cell r="F77" t="str">
            <v>USD</v>
          </cell>
          <cell r="G77">
            <v>0.10402931767122861</v>
          </cell>
          <cell r="H77">
            <v>4.9154705908072813</v>
          </cell>
          <cell r="I77">
            <v>4.1929031533092312E-2</v>
          </cell>
          <cell r="J77">
            <v>4.1929031533092312E-2</v>
          </cell>
        </row>
        <row r="78">
          <cell r="D78" t="str">
            <v>Chile</v>
          </cell>
          <cell r="E78" t="str">
            <v>CL</v>
          </cell>
          <cell r="F78" t="str">
            <v>USD</v>
          </cell>
          <cell r="G78">
            <v>2.3370595258653218E-2</v>
          </cell>
          <cell r="H78">
            <v>5.9929453281337661</v>
          </cell>
          <cell r="I78">
            <v>4.6533924317437081E-2</v>
          </cell>
          <cell r="J78">
            <v>4.6533924317437081E-2</v>
          </cell>
        </row>
        <row r="79">
          <cell r="D79" t="str">
            <v>Peru</v>
          </cell>
          <cell r="E79" t="str">
            <v>PE</v>
          </cell>
          <cell r="F79" t="str">
            <v>USD</v>
          </cell>
          <cell r="G79">
            <v>2.0503931640688103E-2</v>
          </cell>
          <cell r="H79">
            <v>5.509328456910656</v>
          </cell>
          <cell r="I79">
            <v>5.7140190720107842E-2</v>
          </cell>
          <cell r="J79">
            <v>5.7140190720107842E-2</v>
          </cell>
        </row>
        <row r="80">
          <cell r="D80" t="str">
            <v>Korea</v>
          </cell>
          <cell r="E80" t="str">
            <v>KR</v>
          </cell>
          <cell r="F80" t="str">
            <v>USD</v>
          </cell>
          <cell r="G80">
            <v>1.4728175666950961E-2</v>
          </cell>
          <cell r="H80">
            <v>7.4827942181198557</v>
          </cell>
          <cell r="I80">
            <v>3.5947675287245968E-2</v>
          </cell>
          <cell r="J80">
            <v>3.5947675287245968E-2</v>
          </cell>
        </row>
        <row r="81">
          <cell r="D81" t="str">
            <v>Singapore</v>
          </cell>
          <cell r="E81" t="str">
            <v>SG</v>
          </cell>
          <cell r="F81" t="str">
            <v>USD</v>
          </cell>
          <cell r="G81">
            <v>2.3911800116740115E-2</v>
          </cell>
          <cell r="H81">
            <v>4.226175619351241</v>
          </cell>
          <cell r="I81">
            <v>4.9204229370040445E-2</v>
          </cell>
          <cell r="J81">
            <v>4.9204229370040445E-2</v>
          </cell>
        </row>
        <row r="82">
          <cell r="D82" t="str">
            <v>Philippines</v>
          </cell>
          <cell r="E82" t="str">
            <v>PH</v>
          </cell>
          <cell r="F82" t="str">
            <v>USD</v>
          </cell>
          <cell r="G82">
            <v>4.5969660264103826E-3</v>
          </cell>
          <cell r="H82">
            <v>5.418734206131</v>
          </cell>
          <cell r="I82">
            <v>5.3203285999999995E-2</v>
          </cell>
          <cell r="J82">
            <v>5.3203285999999995E-2</v>
          </cell>
        </row>
        <row r="91">
          <cell r="D91" t="str">
            <v>United States</v>
          </cell>
          <cell r="E91" t="str">
            <v>US</v>
          </cell>
          <cell r="G91">
            <v>0.60875495153482218</v>
          </cell>
          <cell r="H91">
            <v>5.7380326643295403</v>
          </cell>
          <cell r="I91">
            <v>3.7254970950190404E-2</v>
          </cell>
          <cell r="J91">
            <v>3.7254970950190404E-2</v>
          </cell>
        </row>
        <row r="92">
          <cell r="D92" t="str">
            <v>United Kingdom</v>
          </cell>
          <cell r="E92" t="str">
            <v>GB</v>
          </cell>
          <cell r="G92">
            <v>0.12787194261461579</v>
          </cell>
          <cell r="H92">
            <v>5.1927253452976929</v>
          </cell>
          <cell r="I92">
            <v>3.6532958425482487E-2</v>
          </cell>
          <cell r="J92">
            <v>3.5898677604693535E-2</v>
          </cell>
        </row>
        <row r="93">
          <cell r="D93" t="str">
            <v>Russia</v>
          </cell>
          <cell r="E93" t="str">
            <v>RU</v>
          </cell>
          <cell r="G93">
            <v>2.8004273919528769E-2</v>
          </cell>
          <cell r="H93">
            <v>0.84895565043174126</v>
          </cell>
          <cell r="I93">
            <v>2.3751456000000001E-2</v>
          </cell>
          <cell r="J93">
            <v>2.3751456000000001E-2</v>
          </cell>
        </row>
        <row r="94">
          <cell r="D94" t="str">
            <v>Italy</v>
          </cell>
          <cell r="E94" t="str">
            <v>IT</v>
          </cell>
          <cell r="G94">
            <v>3.0599198037046263E-2</v>
          </cell>
          <cell r="H94">
            <v>7.2352625163940729</v>
          </cell>
          <cell r="I94">
            <v>5.3126888000000004E-2</v>
          </cell>
          <cell r="J94">
            <v>5.3126888000000004E-2</v>
          </cell>
        </row>
        <row r="95">
          <cell r="D95" t="str">
            <v>Mexico</v>
          </cell>
          <cell r="E95" t="str">
            <v>MX</v>
          </cell>
          <cell r="G95">
            <v>1.5179622476185532E-2</v>
          </cell>
          <cell r="H95">
            <v>4.7402886835913325</v>
          </cell>
          <cell r="I95">
            <v>3.7820154000000002E-2</v>
          </cell>
          <cell r="J95">
            <v>3.7820154000000002E-2</v>
          </cell>
        </row>
        <row r="96">
          <cell r="D96" t="str">
            <v>France</v>
          </cell>
          <cell r="E96" t="str">
            <v>FR</v>
          </cell>
          <cell r="G96">
            <v>3.7808051903842725E-2</v>
          </cell>
          <cell r="H96">
            <v>5.9040048414348343</v>
          </cell>
          <cell r="I96">
            <v>4.9400719635089123E-2</v>
          </cell>
          <cell r="J96">
            <v>4.8283851480999493E-2</v>
          </cell>
        </row>
        <row r="97">
          <cell r="D97" t="str">
            <v>Germany</v>
          </cell>
          <cell r="E97" t="str">
            <v>DE</v>
          </cell>
          <cell r="G97">
            <v>2.5299038155981356E-2</v>
          </cell>
          <cell r="H97">
            <v>2.6026909624486381</v>
          </cell>
          <cell r="I97">
            <v>8.8598712416193808E-3</v>
          </cell>
          <cell r="J97">
            <v>4.5618579845163373E-3</v>
          </cell>
        </row>
        <row r="98">
          <cell r="D98" t="str">
            <v>Brazil</v>
          </cell>
          <cell r="E98" t="str">
            <v>BR</v>
          </cell>
          <cell r="G98">
            <v>2.8347825913169346E-2</v>
          </cell>
          <cell r="H98">
            <v>5.1220547347303178</v>
          </cell>
          <cell r="I98">
            <v>5.5180529904433569E-2</v>
          </cell>
          <cell r="J98">
            <v>5.5180529904433569E-2</v>
          </cell>
        </row>
        <row r="99">
          <cell r="D99" t="str">
            <v>Spain</v>
          </cell>
          <cell r="E99" t="str">
            <v>ES</v>
          </cell>
          <cell r="G99">
            <v>0</v>
          </cell>
        </row>
        <row r="100">
          <cell r="D100" t="str">
            <v>Hong Kong</v>
          </cell>
          <cell r="E100" t="str">
            <v>HK</v>
          </cell>
          <cell r="G100">
            <v>0</v>
          </cell>
        </row>
        <row r="101">
          <cell r="D101" t="str">
            <v>Netherlands</v>
          </cell>
          <cell r="E101" t="str">
            <v>NL</v>
          </cell>
          <cell r="G101">
            <v>3.7226614904756608E-2</v>
          </cell>
          <cell r="H101">
            <v>14.776516110106142</v>
          </cell>
          <cell r="I101">
            <v>5.1256403999999998E-2</v>
          </cell>
          <cell r="J101">
            <v>5.1256403999999998E-2</v>
          </cell>
        </row>
        <row r="102">
          <cell r="D102" t="str">
            <v>Australia</v>
          </cell>
          <cell r="E102" t="str">
            <v>AU</v>
          </cell>
          <cell r="G102">
            <v>0</v>
          </cell>
        </row>
        <row r="103">
          <cell r="D103" t="str">
            <v>Belgium</v>
          </cell>
          <cell r="E103" t="str">
            <v>BE</v>
          </cell>
          <cell r="G103">
            <v>2.200056084618255E-2</v>
          </cell>
          <cell r="H103">
            <v>4.0007738360310183</v>
          </cell>
          <cell r="I103">
            <v>2.4155259999999998E-2</v>
          </cell>
          <cell r="J103">
            <v>2.4155259999999998E-2</v>
          </cell>
        </row>
        <row r="104">
          <cell r="D104" t="str">
            <v>China</v>
          </cell>
          <cell r="E104" t="str">
            <v>CA</v>
          </cell>
          <cell r="G104">
            <v>0</v>
          </cell>
        </row>
        <row r="105">
          <cell r="D105" t="str">
            <v>Colombia</v>
          </cell>
          <cell r="E105" t="str">
            <v>CO</v>
          </cell>
          <cell r="G105">
            <v>9.7589618758128077E-3</v>
          </cell>
          <cell r="H105">
            <v>3.4535790694249799</v>
          </cell>
          <cell r="I105">
            <v>3.3528570000000001E-2</v>
          </cell>
          <cell r="J105">
            <v>3.3528570000000001E-2</v>
          </cell>
        </row>
        <row r="106">
          <cell r="H106">
            <v>5.5802489886014319</v>
          </cell>
          <cell r="I106">
            <v>3.6638441470119888E-2</v>
          </cell>
          <cell r="J106">
            <v>3.6406372538876478E-2</v>
          </cell>
        </row>
        <row r="118">
          <cell r="D118" t="str">
            <v>United States</v>
          </cell>
          <cell r="E118" t="str">
            <v>US</v>
          </cell>
          <cell r="F118" t="str">
            <v>USD</v>
          </cell>
          <cell r="H118">
            <v>0.39201477780945915</v>
          </cell>
          <cell r="I118">
            <v>9.2794228158506412E-3</v>
          </cell>
          <cell r="J118">
            <v>2.3022189568711736E-2</v>
          </cell>
        </row>
        <row r="120">
          <cell r="D120" t="str">
            <v>United States</v>
          </cell>
          <cell r="E120" t="str">
            <v>US</v>
          </cell>
          <cell r="F120" t="str">
            <v>USD</v>
          </cell>
          <cell r="H120">
            <v>-4.5300454477892318</v>
          </cell>
          <cell r="I120">
            <v>-6.802766308628902E-4</v>
          </cell>
          <cell r="J120">
            <v>2.3402495316270779E-2</v>
          </cell>
        </row>
        <row r="122">
          <cell r="D122" t="str">
            <v>United States</v>
          </cell>
          <cell r="E122" t="str">
            <v>US</v>
          </cell>
          <cell r="F122" t="str">
            <v>USD</v>
          </cell>
          <cell r="H122">
            <v>-0.16083414099826254</v>
          </cell>
          <cell r="I122">
            <v>4.621139622290827E-2</v>
          </cell>
          <cell r="J122">
            <v>5.3486383460050191E-2</v>
          </cell>
        </row>
        <row r="124">
          <cell r="D124" t="str">
            <v>United States</v>
          </cell>
          <cell r="E124" t="str">
            <v>US</v>
          </cell>
          <cell r="F124" t="str">
            <v>USD</v>
          </cell>
          <cell r="H124">
            <v>-7.0633820435928385</v>
          </cell>
          <cell r="I124">
            <v>2.9464965519743702E-2</v>
          </cell>
          <cell r="J124">
            <v>5.1911823858715407E-2</v>
          </cell>
        </row>
        <row r="126">
          <cell r="D126" t="str">
            <v>United States</v>
          </cell>
          <cell r="E126" t="str">
            <v>US</v>
          </cell>
          <cell r="F126" t="str">
            <v>USD</v>
          </cell>
          <cell r="G126">
            <v>1</v>
          </cell>
          <cell r="H126">
            <v>0.02</v>
          </cell>
          <cell r="I126">
            <v>6.4749790722349004E-4</v>
          </cell>
          <cell r="J126">
            <v>6.4749790722349004E-4</v>
          </cell>
        </row>
        <row r="144">
          <cell r="D144" t="str">
            <v>United States</v>
          </cell>
          <cell r="F144" t="str">
            <v>USD</v>
          </cell>
          <cell r="G144">
            <v>1</v>
          </cell>
          <cell r="H144">
            <v>6.5454239795821918</v>
          </cell>
          <cell r="I144">
            <v>3.0633788183727566E-2</v>
          </cell>
          <cell r="J144">
            <v>3.0633788183727566E-2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tabSelected="1" zoomScale="85" zoomScaleNormal="85" workbookViewId="0">
      <pane ySplit="1" topLeftCell="A62" activePane="bottomLeft" state="frozen"/>
      <selection pane="bottomLeft" activeCell="G93" sqref="G93"/>
    </sheetView>
  </sheetViews>
  <sheetFormatPr baseColWidth="10" defaultColWidth="9" defaultRowHeight="13.5"/>
  <cols>
    <col min="1" max="1" width="24.5" style="4" customWidth="1"/>
    <col min="2" max="2" width="13.25" style="28" customWidth="1"/>
    <col min="3" max="3" width="47.5" style="28" customWidth="1"/>
    <col min="4" max="4" width="46.25" style="28" customWidth="1"/>
    <col min="5" max="5" width="13.5" style="33" customWidth="1"/>
    <col min="6" max="6" width="19.5" style="33" customWidth="1"/>
    <col min="7" max="7" width="26.5" style="5" bestFit="1" customWidth="1"/>
    <col min="8" max="8" width="21" style="5" customWidth="1"/>
    <col min="9" max="9" width="23.375" style="5" customWidth="1"/>
    <col min="10" max="10" width="19.5" style="5" customWidth="1"/>
    <col min="11" max="16384" width="9" style="5"/>
  </cols>
  <sheetData>
    <row r="1" spans="1:10" s="3" customFormat="1">
      <c r="A1" s="34" t="s">
        <v>48</v>
      </c>
      <c r="B1" s="19" t="s">
        <v>51</v>
      </c>
      <c r="C1" s="20" t="s">
        <v>0</v>
      </c>
      <c r="D1" s="20" t="s">
        <v>1</v>
      </c>
      <c r="E1" s="30" t="s">
        <v>2</v>
      </c>
      <c r="F1" s="30" t="s">
        <v>3</v>
      </c>
      <c r="G1" s="1" t="s">
        <v>50</v>
      </c>
      <c r="H1" s="2" t="s">
        <v>52</v>
      </c>
      <c r="I1" s="2" t="s">
        <v>55</v>
      </c>
      <c r="J1" s="2" t="s">
        <v>54</v>
      </c>
    </row>
    <row r="2" spans="1:10">
      <c r="A2" s="4">
        <f>[1]Sheet1!$A$2</f>
        <v>42195</v>
      </c>
      <c r="B2" s="28" t="s">
        <v>49</v>
      </c>
      <c r="C2" s="21" t="s">
        <v>11</v>
      </c>
      <c r="D2" s="21" t="s">
        <v>12</v>
      </c>
      <c r="E2" s="31" t="s">
        <v>13</v>
      </c>
      <c r="F2" s="31" t="s">
        <v>14</v>
      </c>
      <c r="G2" s="14">
        <f>VLOOKUP(F2,[1]Sheet1!$F$2:$J$18,2,FALSE)</f>
        <v>6.5531752217921735E-2</v>
      </c>
      <c r="H2" s="7">
        <f>VLOOKUP(F2,[1]Sheet1!$F$2:$J$18,3,FALSE)</f>
        <v>6.342636857021029</v>
      </c>
      <c r="I2" s="7">
        <f>VLOOKUP(F2,[1]Sheet1!$F$2:$J$18,4,FALSE)</f>
        <v>8.3932207160789155E-2</v>
      </c>
      <c r="J2" s="7">
        <f>VLOOKUP(F2,[1]Sheet1!$F$2:$J$18,5,FALSE)</f>
        <v>8.3932207160789155E-2</v>
      </c>
    </row>
    <row r="3" spans="1:10">
      <c r="A3" s="4">
        <f>[1]Sheet1!$A$2</f>
        <v>42195</v>
      </c>
      <c r="B3" s="28" t="s">
        <v>49</v>
      </c>
      <c r="C3" s="21" t="s">
        <v>4</v>
      </c>
      <c r="D3" s="21" t="s">
        <v>5</v>
      </c>
      <c r="E3" s="31" t="s">
        <v>6</v>
      </c>
      <c r="F3" s="31" t="s">
        <v>7</v>
      </c>
      <c r="G3" s="14">
        <f>VLOOKUP(F3,[1]Sheet1!$F$2:$J$18,2,FALSE)</f>
        <v>0.10202494075166955</v>
      </c>
      <c r="H3" s="7">
        <f>VLOOKUP(F3,[1]Sheet1!$F$2:$J$18,3,FALSE)</f>
        <v>2.0776833638358316</v>
      </c>
      <c r="I3" s="7">
        <f>VLOOKUP(F3,[1]Sheet1!$F$2:$J$18,4,FALSE)</f>
        <v>0.13330134835603458</v>
      </c>
      <c r="J3" s="7">
        <f>VLOOKUP(F3,[1]Sheet1!$F$2:$J$18,5,FALSE)</f>
        <v>0.13330134835603458</v>
      </c>
    </row>
    <row r="4" spans="1:10">
      <c r="A4" s="4">
        <f>[1]Sheet1!$A$2</f>
        <v>42195</v>
      </c>
      <c r="B4" s="28" t="s">
        <v>49</v>
      </c>
      <c r="C4" s="21" t="s">
        <v>4</v>
      </c>
      <c r="D4" s="21" t="s">
        <v>8</v>
      </c>
      <c r="E4" s="31" t="s">
        <v>9</v>
      </c>
      <c r="F4" s="31" t="s">
        <v>10</v>
      </c>
      <c r="G4" s="14">
        <f>VLOOKUP(F4,[1]Sheet1!$F$2:$J$18,2,FALSE)</f>
        <v>9.7340887630371714E-2</v>
      </c>
      <c r="H4" s="7">
        <f>VLOOKUP(F4,[1]Sheet1!$F$2:$J$18,3,FALSE)</f>
        <v>6.6877605162601785</v>
      </c>
      <c r="I4" s="7">
        <f>VLOOKUP(F4,[1]Sheet1!$F$2:$J$18,4,FALSE)</f>
        <v>5.8207003291743116E-2</v>
      </c>
      <c r="J4" s="7">
        <f>VLOOKUP(F4,[1]Sheet1!$F$2:$J$18,5,FALSE)</f>
        <v>5.8207003291743116E-2</v>
      </c>
    </row>
    <row r="5" spans="1:10">
      <c r="A5" s="4">
        <f>[1]Sheet1!$A$2</f>
        <v>42195</v>
      </c>
      <c r="B5" s="28" t="s">
        <v>49</v>
      </c>
      <c r="C5" s="22" t="s">
        <v>11</v>
      </c>
      <c r="D5" s="21" t="s">
        <v>15</v>
      </c>
      <c r="E5" s="31" t="s">
        <v>16</v>
      </c>
      <c r="F5" s="31" t="s">
        <v>17</v>
      </c>
      <c r="G5" s="14">
        <f>VLOOKUP(F5,[1]Sheet1!$F$2:$J$18,2,FALSE)</f>
        <v>9.987401170892686E-2</v>
      </c>
      <c r="H5" s="7">
        <f>VLOOKUP(F5,[1]Sheet1!$F$2:$J$18,3,FALSE)</f>
        <v>5.1063347323759407</v>
      </c>
      <c r="I5" s="7">
        <f>VLOOKUP(F5,[1]Sheet1!$F$2:$J$18,4,FALSE)</f>
        <v>3.6986565056501081E-2</v>
      </c>
      <c r="J5" s="7">
        <f>VLOOKUP(F5,[1]Sheet1!$F$2:$J$18,5,FALSE)</f>
        <v>3.6986565056501081E-2</v>
      </c>
    </row>
    <row r="6" spans="1:10">
      <c r="A6" s="4">
        <f>[1]Sheet1!$A$2</f>
        <v>42195</v>
      </c>
      <c r="B6" s="28" t="s">
        <v>49</v>
      </c>
      <c r="C6" s="23" t="s">
        <v>53</v>
      </c>
      <c r="D6" s="21" t="s">
        <v>30</v>
      </c>
      <c r="E6" s="31" t="s">
        <v>31</v>
      </c>
      <c r="F6" s="31" t="s">
        <v>32</v>
      </c>
      <c r="G6" s="14">
        <f>VLOOKUP(F6,[1]Sheet1!$F$2:$J$18,2,FALSE)</f>
        <v>0.10411058419319312</v>
      </c>
      <c r="H6" s="7">
        <f>VLOOKUP(F6,[1]Sheet1!$F$2:$J$18,3,FALSE)</f>
        <v>4.2976048800995956</v>
      </c>
      <c r="I6" s="7">
        <f>VLOOKUP(F6,[1]Sheet1!$F$2:$J$18,4,FALSE)</f>
        <v>2.3972275072926711E-2</v>
      </c>
      <c r="J6" s="7">
        <f>VLOOKUP(F6,[1]Sheet1!$F$2:$J$18,5,FALSE)</f>
        <v>2.3972275072926715E-2</v>
      </c>
    </row>
    <row r="7" spans="1:10">
      <c r="A7" s="4">
        <f>[1]Sheet1!$A$2</f>
        <v>42195</v>
      </c>
      <c r="B7" s="28" t="s">
        <v>49</v>
      </c>
      <c r="C7" s="22" t="s">
        <v>11</v>
      </c>
      <c r="D7" s="21" t="s">
        <v>21</v>
      </c>
      <c r="E7" s="31" t="s">
        <v>22</v>
      </c>
      <c r="F7" s="31" t="s">
        <v>23</v>
      </c>
      <c r="G7" s="14">
        <f>VLOOKUP(F7,[1]Sheet1!$F$2:$J$18,2,FALSE)</f>
        <v>6.6892708318364066E-2</v>
      </c>
      <c r="H7" s="7">
        <f>VLOOKUP(F7,[1]Sheet1!$F$2:$J$18,3,FALSE)</f>
        <v>6.1043898494030024</v>
      </c>
      <c r="I7" s="7">
        <f>VLOOKUP(F7,[1]Sheet1!$F$2:$J$18,4,FALSE)</f>
        <v>2.0542416224217423E-2</v>
      </c>
      <c r="J7" s="7">
        <f>VLOOKUP(F7,[1]Sheet1!$F$2:$J$18,5,FALSE)</f>
        <v>1.8162902477208129E-2</v>
      </c>
    </row>
    <row r="8" spans="1:10">
      <c r="A8" s="4">
        <f>[1]Sheet1!$A$2</f>
        <v>42195</v>
      </c>
      <c r="B8" s="28" t="s">
        <v>49</v>
      </c>
      <c r="C8" s="24" t="s">
        <v>53</v>
      </c>
      <c r="D8" s="21" t="s">
        <v>27</v>
      </c>
      <c r="E8" s="31" t="s">
        <v>28</v>
      </c>
      <c r="F8" s="31" t="s">
        <v>29</v>
      </c>
      <c r="G8" s="14">
        <f>VLOOKUP(F8,[1]Sheet1!$F$2:$J$18,2,FALSE)</f>
        <v>6.7274631255285933E-2</v>
      </c>
      <c r="H8" s="7">
        <f>VLOOKUP(F8,[1]Sheet1!$F$2:$J$18,3,FALSE)</f>
        <v>2.597352874587318</v>
      </c>
      <c r="I8" s="7">
        <f>VLOOKUP(F8,[1]Sheet1!$F$2:$J$18,4,FALSE)</f>
        <v>9.5902754677035726E-2</v>
      </c>
      <c r="J8" s="7">
        <f>VLOOKUP(F8,[1]Sheet1!$F$2:$J$18,5,FALSE)</f>
        <v>6.3374663041588786E-2</v>
      </c>
    </row>
    <row r="9" spans="1:10">
      <c r="A9" s="4">
        <f>[1]Sheet1!$A$2</f>
        <v>42195</v>
      </c>
      <c r="B9" s="28" t="s">
        <v>49</v>
      </c>
      <c r="C9" s="25" t="s">
        <v>11</v>
      </c>
      <c r="D9" s="21" t="s">
        <v>24</v>
      </c>
      <c r="E9" s="31" t="s">
        <v>25</v>
      </c>
      <c r="F9" s="31" t="s">
        <v>26</v>
      </c>
      <c r="G9" s="14">
        <f>VLOOKUP(F9,[1]Sheet1!$F$2:$J$18,2,FALSE)</f>
        <v>3.3113312470148398E-2</v>
      </c>
      <c r="H9" s="7">
        <f>VLOOKUP(F9,[1]Sheet1!$F$2:$J$18,3,FALSE)</f>
        <v>5.394530581841753</v>
      </c>
      <c r="I9" s="7">
        <f>VLOOKUP(F9,[1]Sheet1!$F$2:$J$18,4,FALSE)</f>
        <v>2.332092723385492E-2</v>
      </c>
      <c r="J9" s="7">
        <f>VLOOKUP(F9,[1]Sheet1!$F$2:$J$18,5,FALSE)</f>
        <v>2.3320927233854923E-2</v>
      </c>
    </row>
    <row r="10" spans="1:10">
      <c r="A10" s="4">
        <f>[1]Sheet1!$A$2</f>
        <v>42195</v>
      </c>
      <c r="B10" s="28" t="s">
        <v>49</v>
      </c>
      <c r="C10" s="23" t="s">
        <v>53</v>
      </c>
      <c r="D10" s="21" t="s">
        <v>18</v>
      </c>
      <c r="E10" s="31" t="s">
        <v>19</v>
      </c>
      <c r="F10" s="31" t="s">
        <v>20</v>
      </c>
      <c r="G10" s="14">
        <f>VLOOKUP(F10,[1]Sheet1!$F$2:$J$18,2,FALSE)</f>
        <v>6.7951607386673399E-2</v>
      </c>
      <c r="H10" s="7">
        <f>VLOOKUP(F10,[1]Sheet1!$F$2:$J$18,3,FALSE)</f>
        <v>6.2547834597262097</v>
      </c>
      <c r="I10" s="7">
        <f>VLOOKUP(F10,[1]Sheet1!$F$2:$J$18,4,FALSE)</f>
        <v>8.4794340502777024E-2</v>
      </c>
      <c r="J10" s="7">
        <f>VLOOKUP(F10,[1]Sheet1!$F$2:$J$18,5,FALSE)</f>
        <v>8.4794340502777024E-2</v>
      </c>
    </row>
    <row r="11" spans="1:10">
      <c r="A11" s="4">
        <f>[1]Sheet1!$A$2</f>
        <v>42195</v>
      </c>
      <c r="B11" s="28" t="s">
        <v>49</v>
      </c>
      <c r="C11" s="23" t="s">
        <v>53</v>
      </c>
      <c r="D11" s="21" t="s">
        <v>33</v>
      </c>
      <c r="E11" s="31" t="s">
        <v>34</v>
      </c>
      <c r="F11" s="31" t="s">
        <v>35</v>
      </c>
      <c r="G11" s="14">
        <f>VLOOKUP(F11,[1]Sheet1!$F$2:$J$18,2,FALSE)</f>
        <v>4.093903414356688E-2</v>
      </c>
      <c r="H11" s="7">
        <f>VLOOKUP(F11,[1]Sheet1!$F$2:$J$18,3,FALSE)</f>
        <v>4.5738489221444878</v>
      </c>
      <c r="I11" s="7">
        <f>VLOOKUP(F11,[1]Sheet1!$F$2:$J$18,4,FALSE)</f>
        <v>0.10935538640236322</v>
      </c>
      <c r="J11" s="7">
        <f>VLOOKUP(F11,[1]Sheet1!$F$2:$J$18,5,FALSE)</f>
        <v>0.10935538640236324</v>
      </c>
    </row>
    <row r="12" spans="1:10">
      <c r="A12" s="4">
        <f>[1]Sheet1!$A$2</f>
        <v>42195</v>
      </c>
      <c r="B12" s="28" t="s">
        <v>49</v>
      </c>
      <c r="C12" s="22" t="s">
        <v>4</v>
      </c>
      <c r="D12" s="21" t="s">
        <v>42</v>
      </c>
      <c r="E12" s="31" t="s">
        <v>43</v>
      </c>
      <c r="F12" s="31" t="s">
        <v>44</v>
      </c>
      <c r="G12" s="14">
        <f>VLOOKUP(F12,[1]Sheet1!$F$2:$J$18,2,FALSE)</f>
        <v>3.3660072140779658E-2</v>
      </c>
      <c r="H12" s="7">
        <f>VLOOKUP(F12,[1]Sheet1!$F$2:$J$18,3,FALSE)</f>
        <v>4.0921423248006095</v>
      </c>
      <c r="I12" s="7">
        <f>VLOOKUP(F12,[1]Sheet1!$F$2:$J$18,4,FALSE)</f>
        <v>3.9956515896534414E-2</v>
      </c>
      <c r="J12" s="7">
        <f>VLOOKUP(F12,[1]Sheet1!$F$2:$J$18,5,FALSE)</f>
        <v>3.9956515896534421E-2</v>
      </c>
    </row>
    <row r="13" spans="1:10">
      <c r="A13" s="4">
        <f>[1]Sheet1!$A$2</f>
        <v>42195</v>
      </c>
      <c r="B13" s="28" t="s">
        <v>49</v>
      </c>
      <c r="C13" s="21" t="s">
        <v>4</v>
      </c>
      <c r="D13" s="21" t="s">
        <v>45</v>
      </c>
      <c r="E13" s="31" t="s">
        <v>46</v>
      </c>
      <c r="F13" s="31" t="s">
        <v>47</v>
      </c>
      <c r="G13" s="14">
        <f>VLOOKUP(F13,[1]Sheet1!$F$2:$J$18,2,FALSE)</f>
        <v>3.3182678517523836E-2</v>
      </c>
      <c r="H13" s="7">
        <f>VLOOKUP(F13,[1]Sheet1!$F$2:$J$18,3,FALSE)</f>
        <v>6.9359770458987029</v>
      </c>
      <c r="I13" s="7">
        <f>VLOOKUP(F13,[1]Sheet1!$F$2:$J$18,4,FALSE)</f>
        <v>6.5911210371405043E-2</v>
      </c>
      <c r="J13" s="7">
        <f>VLOOKUP(F13,[1]Sheet1!$F$2:$J$18,5,FALSE)</f>
        <v>6.5911210371405043E-2</v>
      </c>
    </row>
    <row r="14" spans="1:10">
      <c r="A14" s="4">
        <f>[1]Sheet1!$A$2</f>
        <v>42195</v>
      </c>
      <c r="B14" s="28" t="s">
        <v>49</v>
      </c>
      <c r="C14" s="21" t="s">
        <v>11</v>
      </c>
      <c r="D14" s="21" t="s">
        <v>36</v>
      </c>
      <c r="E14" s="31" t="s">
        <v>37</v>
      </c>
      <c r="F14" s="31" t="s">
        <v>38</v>
      </c>
      <c r="G14" s="14">
        <f>VLOOKUP(F14,[1]Sheet1!$F$2:$J$18,2,FALSE)</f>
        <v>2.2803437054325477E-2</v>
      </c>
      <c r="H14" s="7">
        <f>VLOOKUP(F14,[1]Sheet1!$F$2:$J$18,3,FALSE)</f>
        <v>8.7663998134953349</v>
      </c>
      <c r="I14" s="7">
        <f>VLOOKUP(F14,[1]Sheet1!$F$2:$J$18,4,FALSE)</f>
        <v>4.3144794331283959E-2</v>
      </c>
      <c r="J14" s="7">
        <f>VLOOKUP(F14,[1]Sheet1!$F$2:$J$18,5,FALSE)</f>
        <v>4.3144794331283952E-2</v>
      </c>
    </row>
    <row r="15" spans="1:10">
      <c r="A15" s="4">
        <f>[1]Sheet1!$A$2</f>
        <v>42195</v>
      </c>
      <c r="B15" s="28" t="s">
        <v>49</v>
      </c>
      <c r="C15" s="21" t="s">
        <v>11</v>
      </c>
      <c r="D15" s="21" t="s">
        <v>74</v>
      </c>
      <c r="E15" s="31" t="s">
        <v>78</v>
      </c>
      <c r="F15" s="31" t="s">
        <v>64</v>
      </c>
      <c r="G15" s="14">
        <f>VLOOKUP(F15,[1]Sheet1!$F$2:$J$18,2,FALSE)</f>
        <v>3.510462675899282E-2</v>
      </c>
      <c r="H15" s="7">
        <f>VLOOKUP(F15,[1]Sheet1!$F$2:$J$18,3,FALSE)</f>
        <v>5.4839252572170292</v>
      </c>
      <c r="I15" s="7">
        <f>VLOOKUP(F15,[1]Sheet1!$F$2:$J$18,4,FALSE)</f>
        <v>3.1971471804252839E-2</v>
      </c>
      <c r="J15" s="7">
        <f>VLOOKUP(F15,[1]Sheet1!$F$2:$J$18,5,FALSE)</f>
        <v>3.1971471804252839E-2</v>
      </c>
    </row>
    <row r="16" spans="1:10">
      <c r="A16" s="4">
        <f>[1]Sheet1!$A$2</f>
        <v>42195</v>
      </c>
      <c r="B16" s="28" t="s">
        <v>49</v>
      </c>
      <c r="C16" s="21" t="s">
        <v>4</v>
      </c>
      <c r="D16" s="21" t="s">
        <v>39</v>
      </c>
      <c r="E16" s="31" t="s">
        <v>40</v>
      </c>
      <c r="F16" s="31" t="s">
        <v>41</v>
      </c>
      <c r="G16" s="14">
        <f>VLOOKUP(F16,[1]Sheet1!$F$2:$J$18,2,FALSE)</f>
        <v>6.4836868327101282E-2</v>
      </c>
      <c r="H16" s="7">
        <f>VLOOKUP(F16,[1]Sheet1!$F$2:$J$18,3,FALSE)</f>
        <v>6.1684836981973774</v>
      </c>
      <c r="I16" s="7">
        <f>VLOOKUP(F16,[1]Sheet1!$F$2:$J$18,4,FALSE)</f>
        <v>7.0566486416639929E-2</v>
      </c>
      <c r="J16" s="7">
        <f>VLOOKUP(F16,[1]Sheet1!$F$2:$J$18,5,FALSE)</f>
        <v>7.0566486416639929E-2</v>
      </c>
    </row>
    <row r="17" spans="1:10">
      <c r="A17" s="4">
        <f>[1]Sheet1!$A$2</f>
        <v>42195</v>
      </c>
      <c r="B17" s="28" t="s">
        <v>49</v>
      </c>
      <c r="C17" s="21" t="s">
        <v>53</v>
      </c>
      <c r="D17" s="21" t="s">
        <v>118</v>
      </c>
      <c r="E17" s="31" t="s">
        <v>119</v>
      </c>
      <c r="F17" s="31" t="s">
        <v>120</v>
      </c>
      <c r="G17" s="14">
        <f>VLOOKUP(F17,[1]Sheet1!$F$2:$J$18,2,FALSE)</f>
        <v>3.4056304912269977E-2</v>
      </c>
      <c r="H17" s="7">
        <f>VLOOKUP(F17,[1]Sheet1!$F$2:$J$18,3,FALSE)</f>
        <v>4.7383672473915421</v>
      </c>
      <c r="I17" s="7">
        <f>VLOOKUP(F17,[1]Sheet1!$F$2:$J$18,4,FALSE)</f>
        <v>3.0133945229524731E-2</v>
      </c>
      <c r="J17" s="7">
        <f>VLOOKUP(F17,[1]Sheet1!$F$2:$J$18,5,FALSE)</f>
        <v>3.0133945229524731E-2</v>
      </c>
    </row>
    <row r="18" spans="1:10">
      <c r="A18" s="4">
        <f>[1]Sheet1!$A$2</f>
        <v>42195</v>
      </c>
      <c r="B18" s="28" t="s">
        <v>49</v>
      </c>
      <c r="C18" s="21" t="s">
        <v>11</v>
      </c>
      <c r="D18" s="21" t="s">
        <v>77</v>
      </c>
      <c r="E18" s="31" t="s">
        <v>69</v>
      </c>
      <c r="F18" s="31" t="s">
        <v>70</v>
      </c>
      <c r="G18" s="14">
        <f>VLOOKUP(F18,[1]Sheet1!$F$2:$J$18,2,FALSE)</f>
        <v>3.4254282572217687E-2</v>
      </c>
      <c r="H18" s="7">
        <f>VLOOKUP(F18,[1]Sheet1!$F$2:$J$18,3,FALSE)</f>
        <v>4.8832988663077233</v>
      </c>
      <c r="I18" s="7">
        <f>VLOOKUP(F18,[1]Sheet1!$F$2:$J$18,4,FALSE)</f>
        <v>7.3684938496442809E-2</v>
      </c>
      <c r="J18" s="7">
        <f>VLOOKUP(F18,[1]Sheet1!$F$2:$J$18,5,FALSE)</f>
        <v>7.1191537368004806E-2</v>
      </c>
    </row>
    <row r="19" spans="1:10">
      <c r="A19" s="4">
        <f>[1]Sheet1!$A$2</f>
        <v>42195</v>
      </c>
      <c r="B19" s="28" t="s">
        <v>56</v>
      </c>
      <c r="C19" s="21" t="s">
        <v>11</v>
      </c>
      <c r="D19" s="29" t="s">
        <v>71</v>
      </c>
      <c r="E19" s="32" t="s">
        <v>57</v>
      </c>
      <c r="F19" s="32" t="s">
        <v>58</v>
      </c>
      <c r="G19" s="14">
        <f>VLOOKUP(F19,[1]Sheet1!$F$19:$J$31,2,FALSE)</f>
        <v>0.12622056241813914</v>
      </c>
      <c r="H19" s="7">
        <f>VLOOKUP(F19,[1]Sheet1!$F$19:$J$31,3,FALSE)</f>
        <v>7.2767282833713933</v>
      </c>
      <c r="I19" s="7">
        <f>VLOOKUP(F19,[1]Sheet1!$F$19:$J$31,4,FALSE)</f>
        <v>2.3162529811785213E-2</v>
      </c>
      <c r="J19" s="7">
        <f>VLOOKUP(F19,[1]Sheet1!$F$19:$J$31,5,FALSE)</f>
        <v>2.3162529811785213E-2</v>
      </c>
    </row>
    <row r="20" spans="1:10">
      <c r="A20" s="4">
        <f>[1]Sheet1!$A$2</f>
        <v>42195</v>
      </c>
      <c r="B20" s="28" t="s">
        <v>56</v>
      </c>
      <c r="C20" s="21" t="s">
        <v>11</v>
      </c>
      <c r="D20" s="29" t="s">
        <v>72</v>
      </c>
      <c r="E20" s="32" t="s">
        <v>59</v>
      </c>
      <c r="F20" s="32" t="s">
        <v>60</v>
      </c>
      <c r="G20" s="14">
        <f>VLOOKUP(F20,[1]Sheet1!$F$20:$J$31,2,FALSE)</f>
        <v>0.13253343059274647</v>
      </c>
      <c r="H20" s="7">
        <f>VLOOKUP(F20,[1]Sheet1!$F$20:$J$31,3,FALSE)</f>
        <v>3.6839788744631692</v>
      </c>
      <c r="I20" s="7">
        <f>VLOOKUP(F20,[1]Sheet1!$F$20:$J$31,4,FALSE)</f>
        <v>2.6858555549236249E-2</v>
      </c>
      <c r="J20" s="7">
        <f>VLOOKUP(F20,[1]Sheet1!$F$20:$J$31,5,FALSE)</f>
        <v>2.6858555549236253E-2</v>
      </c>
    </row>
    <row r="21" spans="1:10">
      <c r="A21" s="4">
        <f>[1]Sheet1!$A$2</f>
        <v>42195</v>
      </c>
      <c r="B21" s="28" t="s">
        <v>56</v>
      </c>
      <c r="C21" s="21" t="s">
        <v>11</v>
      </c>
      <c r="D21" s="29" t="s">
        <v>21</v>
      </c>
      <c r="E21" s="32" t="s">
        <v>22</v>
      </c>
      <c r="F21" s="32" t="s">
        <v>23</v>
      </c>
      <c r="G21" s="14">
        <f>VLOOKUP(F21,[1]Sheet1!$F$20:$J$31,2,FALSE)</f>
        <v>0.12447049352429057</v>
      </c>
      <c r="H21" s="7">
        <f>VLOOKUP(F21,[1]Sheet1!$F$20:$J$31,3,FALSE)</f>
        <v>4.6582707406636086</v>
      </c>
      <c r="I21" s="7">
        <f>VLOOKUP(F21,[1]Sheet1!$F$20:$J$31,4,FALSE)</f>
        <v>2.035409646917364E-2</v>
      </c>
      <c r="J21" s="7">
        <f>VLOOKUP(F21,[1]Sheet1!$F$20:$J$31,5,FALSE)</f>
        <v>1.9839607780423627E-2</v>
      </c>
    </row>
    <row r="22" spans="1:10">
      <c r="A22" s="4">
        <f>[1]Sheet1!$A$2</f>
        <v>42195</v>
      </c>
      <c r="B22" s="28" t="s">
        <v>56</v>
      </c>
      <c r="C22" s="21" t="s">
        <v>11</v>
      </c>
      <c r="D22" s="29" t="s">
        <v>12</v>
      </c>
      <c r="E22" s="32" t="s">
        <v>13</v>
      </c>
      <c r="F22" s="32" t="s">
        <v>14</v>
      </c>
      <c r="G22" s="14">
        <f>VLOOKUP(F22,[1]Sheet1!$F$20:$J$31,2,FALSE)</f>
        <v>6.0367982534770361E-2</v>
      </c>
      <c r="H22" s="7">
        <f>VLOOKUP(F22,[1]Sheet1!$F$20:$J$31,3,FALSE)</f>
        <v>4.0165685440080878</v>
      </c>
      <c r="I22" s="7">
        <f>VLOOKUP(F22,[1]Sheet1!$F$20:$J$31,4,FALSE)</f>
        <v>8.4727296868114005E-2</v>
      </c>
      <c r="J22" s="7">
        <f>VLOOKUP(F22,[1]Sheet1!$F$20:$J$31,5,FALSE)</f>
        <v>8.4727296868114019E-2</v>
      </c>
    </row>
    <row r="23" spans="1:10">
      <c r="A23" s="4">
        <f>[1]Sheet1!$A$2</f>
        <v>42195</v>
      </c>
      <c r="B23" s="28" t="s">
        <v>56</v>
      </c>
      <c r="C23" s="21" t="s">
        <v>11</v>
      </c>
      <c r="D23" s="29" t="s">
        <v>15</v>
      </c>
      <c r="E23" s="32" t="s">
        <v>16</v>
      </c>
      <c r="F23" s="32" t="s">
        <v>17</v>
      </c>
      <c r="G23" s="14">
        <f>VLOOKUP(F23,[1]Sheet1!$F$20:$J$31,2,FALSE)</f>
        <v>0.12298691093436484</v>
      </c>
      <c r="H23" s="7">
        <f>VLOOKUP(F23,[1]Sheet1!$F$20:$J$31,3,FALSE)</f>
        <v>2.6565741509011915</v>
      </c>
      <c r="I23" s="7">
        <f>VLOOKUP(F23,[1]Sheet1!$F$20:$J$31,4,FALSE)</f>
        <v>3.3619238876810065E-2</v>
      </c>
      <c r="J23" s="7">
        <f>VLOOKUP(F23,[1]Sheet1!$F$20:$J$31,5,FALSE)</f>
        <v>3.3619238876810058E-2</v>
      </c>
    </row>
    <row r="24" spans="1:10">
      <c r="A24" s="4">
        <f>[1]Sheet1!$A$2</f>
        <v>42195</v>
      </c>
      <c r="B24" s="28" t="s">
        <v>56</v>
      </c>
      <c r="C24" s="21" t="s">
        <v>11</v>
      </c>
      <c r="D24" s="29" t="s">
        <v>24</v>
      </c>
      <c r="E24" s="32" t="s">
        <v>25</v>
      </c>
      <c r="F24" s="32" t="s">
        <v>26</v>
      </c>
      <c r="G24" s="14">
        <f>VLOOKUP(F24,[1]Sheet1!$F$20:$J$31,2,FALSE)</f>
        <v>6.2812742956971507E-2</v>
      </c>
      <c r="H24" s="7">
        <f>VLOOKUP(F24,[1]Sheet1!$F$20:$J$31,3,FALSE)</f>
        <v>1.6387124395541752</v>
      </c>
      <c r="I24" s="7">
        <f>VLOOKUP(F24,[1]Sheet1!$F$20:$J$31,4,FALSE)</f>
        <v>1.465016849274752E-2</v>
      </c>
      <c r="J24" s="7">
        <f>VLOOKUP(F24,[1]Sheet1!$F$20:$J$31,5,FALSE)</f>
        <v>1.2247252374706178E-2</v>
      </c>
    </row>
    <row r="25" spans="1:10">
      <c r="A25" s="4">
        <f>[1]Sheet1!$A$2</f>
        <v>42195</v>
      </c>
      <c r="B25" s="28" t="s">
        <v>56</v>
      </c>
      <c r="C25" s="21" t="s">
        <v>11</v>
      </c>
      <c r="D25" s="29" t="s">
        <v>76</v>
      </c>
      <c r="E25" s="32" t="s">
        <v>67</v>
      </c>
      <c r="F25" s="32" t="s">
        <v>68</v>
      </c>
      <c r="G25" s="14">
        <f>VLOOKUP(F25,[1]Sheet1!$F$20:$J$31,2,FALSE)</f>
        <v>6.0066684311794807E-2</v>
      </c>
      <c r="H25" s="7">
        <f>VLOOKUP(F25,[1]Sheet1!$F$20:$J$31,3,FALSE)</f>
        <v>2.4349314186250752</v>
      </c>
      <c r="I25" s="7">
        <f>VLOOKUP(F25,[1]Sheet1!$F$20:$J$31,4,FALSE)</f>
        <v>3.0393305347646525E-2</v>
      </c>
      <c r="J25" s="7">
        <f>VLOOKUP(F25,[1]Sheet1!$F$20:$J$31,5,FALSE)</f>
        <v>3.0393305347646525E-2</v>
      </c>
    </row>
    <row r="26" spans="1:10">
      <c r="A26" s="4">
        <f>[1]Sheet1!$A$2</f>
        <v>42195</v>
      </c>
      <c r="B26" s="28" t="s">
        <v>56</v>
      </c>
      <c r="C26" s="21" t="s">
        <v>11</v>
      </c>
      <c r="D26" s="29" t="s">
        <v>77</v>
      </c>
      <c r="E26" s="32" t="s">
        <v>69</v>
      </c>
      <c r="F26" s="32" t="s">
        <v>70</v>
      </c>
      <c r="G26" s="14">
        <f>VLOOKUP(F26,[1]Sheet1!$F$20:$J$31,2,FALSE)</f>
        <v>6.2004345000170658E-2</v>
      </c>
      <c r="H26" s="7">
        <f>VLOOKUP(F26,[1]Sheet1!$F$20:$J$31,3,FALSE)</f>
        <v>3.7269086917313703</v>
      </c>
      <c r="I26" s="7">
        <f>VLOOKUP(F26,[1]Sheet1!$F$20:$J$31,4,FALSE)</f>
        <v>6.3777043108044607E-2</v>
      </c>
      <c r="J26" s="7">
        <f>VLOOKUP(F26,[1]Sheet1!$F$20:$J$31,5,FALSE)</f>
        <v>6.3777043108044607E-2</v>
      </c>
    </row>
    <row r="27" spans="1:10">
      <c r="A27" s="4">
        <f>[1]Sheet1!$A$2</f>
        <v>42195</v>
      </c>
      <c r="B27" s="28" t="s">
        <v>56</v>
      </c>
      <c r="C27" s="21" t="s">
        <v>11</v>
      </c>
      <c r="D27" s="29" t="s">
        <v>74</v>
      </c>
      <c r="E27" s="32" t="s">
        <v>63</v>
      </c>
      <c r="F27" s="32" t="s">
        <v>64</v>
      </c>
      <c r="G27" s="14">
        <f>VLOOKUP(F27,[1]Sheet1!$F$20:$J$31,2,FALSE)</f>
        <v>6.3423374560517151E-2</v>
      </c>
      <c r="H27" s="7">
        <f>VLOOKUP(F27,[1]Sheet1!$F$20:$J$31,3,FALSE)</f>
        <v>5.5565254168851537</v>
      </c>
      <c r="I27" s="7">
        <f>VLOOKUP(F27,[1]Sheet1!$F$20:$J$31,4,FALSE)</f>
        <v>3.2508707382255225E-2</v>
      </c>
      <c r="J27" s="7">
        <f>VLOOKUP(F27,[1]Sheet1!$F$20:$J$31,5,FALSE)</f>
        <v>3.2508707382255225E-2</v>
      </c>
    </row>
    <row r="28" spans="1:10">
      <c r="A28" s="4">
        <f>[1]Sheet1!$A$2</f>
        <v>42195</v>
      </c>
      <c r="B28" s="28" t="s">
        <v>56</v>
      </c>
      <c r="C28" s="21" t="s">
        <v>11</v>
      </c>
      <c r="D28" s="29" t="s">
        <v>73</v>
      </c>
      <c r="E28" s="32" t="s">
        <v>61</v>
      </c>
      <c r="F28" s="32" t="s">
        <v>62</v>
      </c>
      <c r="G28" s="14">
        <f>VLOOKUP(F28,[1]Sheet1!$F$20:$J$31,2,FALSE)</f>
        <v>6.3479324188599279E-2</v>
      </c>
      <c r="H28" s="7">
        <f>VLOOKUP(F28,[1]Sheet1!$F$20:$J$31,3,FALSE)</f>
        <v>6.8517660859704641</v>
      </c>
      <c r="I28" s="7">
        <f>VLOOKUP(F28,[1]Sheet1!$F$20:$J$31,4,FALSE)</f>
        <v>1.6328503862610328E-2</v>
      </c>
      <c r="J28" s="7">
        <f>VLOOKUP(F28,[1]Sheet1!$F$20:$J$31,5,FALSE)</f>
        <v>1.6328503862610328E-2</v>
      </c>
    </row>
    <row r="29" spans="1:10">
      <c r="A29" s="4">
        <f>[1]Sheet1!$A$2</f>
        <v>42195</v>
      </c>
      <c r="B29" s="28" t="s">
        <v>56</v>
      </c>
      <c r="C29" s="21" t="s">
        <v>11</v>
      </c>
      <c r="D29" s="29" t="s">
        <v>75</v>
      </c>
      <c r="E29" s="32" t="s">
        <v>65</v>
      </c>
      <c r="F29" s="32" t="s">
        <v>66</v>
      </c>
      <c r="G29" s="14">
        <f>VLOOKUP(F29,[1]Sheet1!$F$20:$J$31,2,FALSE)</f>
        <v>5.2839409659086629E-2</v>
      </c>
      <c r="H29" s="7">
        <f>VLOOKUP(F29,[1]Sheet1!$F$20:$J$31,3,FALSE)</f>
        <v>0.80451427524793784</v>
      </c>
      <c r="I29" s="7">
        <f>VLOOKUP(F29,[1]Sheet1!$F$20:$J$31,4,FALSE)</f>
        <v>6.3023383062230185E-3</v>
      </c>
      <c r="J29" s="7">
        <f>VLOOKUP(F29,[1]Sheet1!$F$20:$J$31,5,FALSE)</f>
        <v>8.1662841989621482E-3</v>
      </c>
    </row>
    <row r="30" spans="1:10">
      <c r="A30" s="4">
        <f>[1]Sheet1!$A$2</f>
        <v>42195</v>
      </c>
      <c r="B30" s="28" t="s">
        <v>56</v>
      </c>
      <c r="C30" s="21" t="s">
        <v>11</v>
      </c>
      <c r="D30" s="29" t="s">
        <v>36</v>
      </c>
      <c r="E30" s="32" t="s">
        <v>37</v>
      </c>
      <c r="F30" s="32" t="s">
        <v>38</v>
      </c>
      <c r="G30" s="14">
        <f>VLOOKUP(F30,[1]Sheet1!$F$20:$J$31,2,FALSE)</f>
        <v>6.3069822403896914E-2</v>
      </c>
      <c r="H30" s="7">
        <f>VLOOKUP(F30,[1]Sheet1!$F$20:$J$31,3,FALSE)</f>
        <v>5.8918616528264618</v>
      </c>
      <c r="I30" s="7">
        <f>VLOOKUP(F30,[1]Sheet1!$F$20:$J$31,4,FALSE)</f>
        <v>3.8859047650238038E-2</v>
      </c>
      <c r="J30" s="7">
        <f>VLOOKUP(F30,[1]Sheet1!$F$20:$J$31,5,FALSE)</f>
        <v>3.8859047650238031E-2</v>
      </c>
    </row>
    <row r="31" spans="1:10">
      <c r="A31" s="4">
        <f>[1]Sheet1!$A$2</f>
        <v>42195</v>
      </c>
      <c r="B31" s="28" t="s">
        <v>79</v>
      </c>
      <c r="C31" s="26" t="s">
        <v>11</v>
      </c>
      <c r="D31" s="26" t="s">
        <v>72</v>
      </c>
      <c r="E31" s="33" t="s">
        <v>59</v>
      </c>
      <c r="F31" s="33" t="s">
        <v>60</v>
      </c>
      <c r="G31" s="14">
        <f>VLOOKUP(D31,[1]Sheet1!$D$33:$J$45,4,FALSE)</f>
        <v>0.21204787432027042</v>
      </c>
      <c r="H31" s="7">
        <f>VLOOKUP(D31,[1]Sheet1!$D$33:$J$45,5,FALSE)</f>
        <v>4.7944135663297773</v>
      </c>
      <c r="I31" s="7">
        <f>VLOOKUP(D31,[1]Sheet1!$D$33:$J$45,6,FALSE)</f>
        <v>2.3714781275467819E-2</v>
      </c>
      <c r="J31" s="7">
        <f>VLOOKUP(D31,[1]Sheet1!$D$33:$J$45,7,FALSE)</f>
        <v>2.3714781275467819E-2</v>
      </c>
    </row>
    <row r="32" spans="1:10">
      <c r="A32" s="4">
        <f>[1]Sheet1!$A$2</f>
        <v>42195</v>
      </c>
      <c r="B32" s="28" t="s">
        <v>79</v>
      </c>
      <c r="C32" s="26" t="s">
        <v>11</v>
      </c>
      <c r="D32" s="26" t="s">
        <v>76</v>
      </c>
      <c r="E32" s="33" t="s">
        <v>67</v>
      </c>
      <c r="F32" s="33" t="s">
        <v>68</v>
      </c>
      <c r="G32" s="14">
        <f>VLOOKUP(D32,[1]Sheet1!$D$33:$J$45,4,FALSE)</f>
        <v>0.12080832488275761</v>
      </c>
      <c r="H32" s="7">
        <f>VLOOKUP(D32,[1]Sheet1!$D$33:$J$45,5,FALSE)</f>
        <v>4.6102209331915205</v>
      </c>
      <c r="I32" s="7">
        <f>VLOOKUP(D32,[1]Sheet1!$D$33:$J$45,6,FALSE)</f>
        <v>2.970002260314087E-2</v>
      </c>
      <c r="J32" s="7">
        <f>VLOOKUP(D32,[1]Sheet1!$D$33:$J$45,7,FALSE)</f>
        <v>2.970002260314087E-2</v>
      </c>
    </row>
    <row r="33" spans="1:10">
      <c r="A33" s="4">
        <f>[1]Sheet1!$A$2</f>
        <v>42195</v>
      </c>
      <c r="B33" s="28" t="s">
        <v>79</v>
      </c>
      <c r="C33" s="26" t="s">
        <v>11</v>
      </c>
      <c r="D33" s="26" t="s">
        <v>99</v>
      </c>
      <c r="E33" s="33" t="s">
        <v>59</v>
      </c>
      <c r="F33" s="33" t="s">
        <v>60</v>
      </c>
      <c r="G33" s="14">
        <f>VLOOKUP(D33,[1]Sheet1!$D$33:$J$45,4,FALSE)</f>
        <v>3.4269901603089958E-2</v>
      </c>
      <c r="H33" s="7">
        <f>VLOOKUP(D33,[1]Sheet1!$D$33:$J$45,5,FALSE)</f>
        <v>5.3032110572672924</v>
      </c>
      <c r="I33" s="7">
        <f>VLOOKUP(D33,[1]Sheet1!$D$33:$J$45,6,FALSE)</f>
        <v>2.8450818486090851E-2</v>
      </c>
      <c r="J33" s="7">
        <f>VLOOKUP(D33,[1]Sheet1!$D$33:$J$45,7,FALSE)</f>
        <v>2.8450818486090851E-2</v>
      </c>
    </row>
    <row r="34" spans="1:10">
      <c r="A34" s="4">
        <f>[1]Sheet1!$A$2</f>
        <v>42195</v>
      </c>
      <c r="B34" s="28" t="s">
        <v>79</v>
      </c>
      <c r="C34" s="26" t="s">
        <v>11</v>
      </c>
      <c r="D34" s="26" t="s">
        <v>100</v>
      </c>
      <c r="E34" s="33" t="s">
        <v>59</v>
      </c>
      <c r="F34" s="33" t="s">
        <v>60</v>
      </c>
      <c r="G34" s="14">
        <f>VLOOKUP(D34,[1]Sheet1!$D$33:$J$45,4,FALSE)</f>
        <v>4.2144457120958149E-2</v>
      </c>
      <c r="H34" s="7">
        <f>VLOOKUP(D34,[1]Sheet1!$D$33:$J$45,5,FALSE)</f>
        <v>4.9384605989029344</v>
      </c>
      <c r="I34" s="7">
        <f>VLOOKUP(D34,[1]Sheet1!$D$33:$J$45,6,FALSE)</f>
        <v>2.6490417674060556E-2</v>
      </c>
      <c r="J34" s="7">
        <f>VLOOKUP(D34,[1]Sheet1!$D$33:$J$45,7,FALSE)</f>
        <v>2.6490417674060556E-2</v>
      </c>
    </row>
    <row r="35" spans="1:10">
      <c r="A35" s="4">
        <f>[1]Sheet1!$A$2</f>
        <v>42195</v>
      </c>
      <c r="B35" s="28" t="s">
        <v>79</v>
      </c>
      <c r="C35" s="26" t="s">
        <v>11</v>
      </c>
      <c r="D35" s="26" t="s">
        <v>101</v>
      </c>
      <c r="E35" s="33" t="s">
        <v>59</v>
      </c>
      <c r="F35" s="33" t="s">
        <v>60</v>
      </c>
      <c r="G35" s="14">
        <f>VLOOKUP(D35,[1]Sheet1!$D$33:$J$45,4,FALSE)</f>
        <v>2.2342041894899923E-3</v>
      </c>
      <c r="H35" s="7">
        <f>VLOOKUP(D35,[1]Sheet1!$D$33:$J$45,5,FALSE)</f>
        <v>2.9412082751276887</v>
      </c>
      <c r="I35" s="7">
        <f>VLOOKUP(D35,[1]Sheet1!$D$33:$J$45,6,FALSE)</f>
        <v>2.3536054343870572E-2</v>
      </c>
      <c r="J35" s="7">
        <f>VLOOKUP(D35,[1]Sheet1!$D$33:$J$45,7,FALSE)</f>
        <v>2.3536054343870572E-2</v>
      </c>
    </row>
    <row r="36" spans="1:10">
      <c r="A36" s="4">
        <f>[1]Sheet1!$A$2</f>
        <v>42195</v>
      </c>
      <c r="B36" s="28" t="s">
        <v>79</v>
      </c>
      <c r="C36" s="26" t="s">
        <v>11</v>
      </c>
      <c r="D36" s="26" t="s">
        <v>102</v>
      </c>
      <c r="E36" s="33" t="s">
        <v>59</v>
      </c>
      <c r="F36" s="33" t="s">
        <v>60</v>
      </c>
      <c r="G36" s="14">
        <f>VLOOKUP(D36,[1]Sheet1!$D$33:$J$45,4,FALSE)</f>
        <v>4.5882163204905832E-2</v>
      </c>
      <c r="H36" s="7">
        <f>VLOOKUP(D36,[1]Sheet1!$D$33:$J$45,5,FALSE)</f>
        <v>5.7694056530145215</v>
      </c>
      <c r="I36" s="7">
        <f>VLOOKUP(D36,[1]Sheet1!$D$33:$J$45,6,FALSE)</f>
        <v>3.0505747255692165E-2</v>
      </c>
      <c r="J36" s="7">
        <f>VLOOKUP(D36,[1]Sheet1!$D$33:$J$45,7,FALSE)</f>
        <v>3.0505747255692165E-2</v>
      </c>
    </row>
    <row r="37" spans="1:10">
      <c r="A37" s="4">
        <f>[1]Sheet1!$A$2</f>
        <v>42195</v>
      </c>
      <c r="B37" s="28" t="s">
        <v>79</v>
      </c>
      <c r="C37" s="26" t="s">
        <v>11</v>
      </c>
      <c r="D37" s="26" t="s">
        <v>103</v>
      </c>
      <c r="E37" s="33" t="s">
        <v>59</v>
      </c>
      <c r="F37" s="33" t="s">
        <v>60</v>
      </c>
      <c r="G37" s="14">
        <f>VLOOKUP(D37,[1]Sheet1!$D$33:$J$45,4,FALSE)</f>
        <v>3.8289756815009179E-2</v>
      </c>
      <c r="H37" s="7">
        <f>VLOOKUP(D37,[1]Sheet1!$D$33:$J$45,5,FALSE)</f>
        <v>4.6662600126733391</v>
      </c>
      <c r="I37" s="7">
        <f>VLOOKUP(D37,[1]Sheet1!$D$33:$J$45,6,FALSE)</f>
        <v>2.8020651730043904E-2</v>
      </c>
      <c r="J37" s="7">
        <f>VLOOKUP(D37,[1]Sheet1!$D$33:$J$45,7,FALSE)</f>
        <v>2.8020651730043904E-2</v>
      </c>
    </row>
    <row r="38" spans="1:10">
      <c r="A38" s="4">
        <f>[1]Sheet1!$A$2</f>
        <v>42195</v>
      </c>
      <c r="B38" s="28" t="s">
        <v>79</v>
      </c>
      <c r="C38" s="26" t="s">
        <v>11</v>
      </c>
      <c r="D38" s="26" t="s">
        <v>104</v>
      </c>
      <c r="E38" s="33" t="s">
        <v>59</v>
      </c>
      <c r="F38" s="33" t="s">
        <v>60</v>
      </c>
      <c r="G38" s="14">
        <f>VLOOKUP(D38,[1]Sheet1!$D$33:$J$45,4,FALSE)</f>
        <v>2.9349305746797463E-2</v>
      </c>
      <c r="H38" s="7">
        <f>VLOOKUP(D38,[1]Sheet1!$D$33:$J$45,5,FALSE)</f>
        <v>2.060322357732308</v>
      </c>
      <c r="I38" s="7">
        <f>VLOOKUP(D38,[1]Sheet1!$D$33:$J$45,6,FALSE)</f>
        <v>2.2464428517819452E-2</v>
      </c>
      <c r="J38" s="7">
        <f>VLOOKUP(D38,[1]Sheet1!$D$33:$J$45,7,FALSE)</f>
        <v>2.2464428517819452E-2</v>
      </c>
    </row>
    <row r="39" spans="1:10">
      <c r="A39" s="4">
        <f>[1]Sheet1!$A$2</f>
        <v>42195</v>
      </c>
      <c r="B39" s="28" t="s">
        <v>79</v>
      </c>
      <c r="C39" s="26" t="s">
        <v>11</v>
      </c>
      <c r="D39" s="26" t="s">
        <v>105</v>
      </c>
      <c r="E39" s="33" t="s">
        <v>59</v>
      </c>
      <c r="F39" s="33" t="s">
        <v>60</v>
      </c>
      <c r="G39" s="14">
        <f>VLOOKUP(D39,[1]Sheet1!$D$33:$J$45,4,FALSE)</f>
        <v>7.9583285407760912E-2</v>
      </c>
      <c r="H39" s="7">
        <f>VLOOKUP(D39,[1]Sheet1!$D$33:$J$45,5,FALSE)</f>
        <v>5.5108352159882505</v>
      </c>
      <c r="I39" s="7">
        <f>VLOOKUP(D39,[1]Sheet1!$D$33:$J$45,6,FALSE)</f>
        <v>2.7902339088626375E-2</v>
      </c>
      <c r="J39" s="7">
        <f>VLOOKUP(D39,[1]Sheet1!$D$33:$J$45,7,FALSE)</f>
        <v>2.7902339088626375E-2</v>
      </c>
    </row>
    <row r="40" spans="1:10">
      <c r="A40" s="4">
        <f>[1]Sheet1!$A$2</f>
        <v>42195</v>
      </c>
      <c r="B40" s="28" t="s">
        <v>79</v>
      </c>
      <c r="C40" s="26" t="s">
        <v>11</v>
      </c>
      <c r="D40" s="26" t="s">
        <v>106</v>
      </c>
      <c r="E40" s="33" t="s">
        <v>59</v>
      </c>
      <c r="F40" s="33" t="s">
        <v>60</v>
      </c>
      <c r="G40" s="14">
        <f>VLOOKUP(D40,[1]Sheet1!$D$33:$J$45,4,FALSE)</f>
        <v>5.9547439821852351E-2</v>
      </c>
      <c r="H40" s="7">
        <f>VLOOKUP(D40,[1]Sheet1!$D$33:$J$45,5,FALSE)</f>
        <v>5.4963604213485935</v>
      </c>
      <c r="I40" s="7">
        <f>VLOOKUP(D40,[1]Sheet1!$D$33:$J$45,6,FALSE)</f>
        <v>3.0599473268424618E-2</v>
      </c>
      <c r="J40" s="7">
        <f>VLOOKUP(D40,[1]Sheet1!$D$33:$J$45,7,FALSE)</f>
        <v>3.0599473268424618E-2</v>
      </c>
    </row>
    <row r="41" spans="1:10">
      <c r="A41" s="4">
        <f>[1]Sheet1!$A$2</f>
        <v>42195</v>
      </c>
      <c r="B41" s="28" t="s">
        <v>79</v>
      </c>
      <c r="C41" s="26" t="s">
        <v>11</v>
      </c>
      <c r="D41" s="26" t="s">
        <v>130</v>
      </c>
      <c r="E41" s="33" t="s">
        <v>59</v>
      </c>
      <c r="F41" s="33" t="s">
        <v>60</v>
      </c>
      <c r="G41" s="14">
        <v>0.12</v>
      </c>
      <c r="H41" s="14">
        <v>0.12</v>
      </c>
      <c r="I41" s="14">
        <v>0.12</v>
      </c>
      <c r="J41" s="14">
        <v>0.12</v>
      </c>
    </row>
    <row r="42" spans="1:10">
      <c r="A42" s="4">
        <f>[1]Sheet1!$A$2</f>
        <v>42195</v>
      </c>
      <c r="B42" s="28" t="s">
        <v>79</v>
      </c>
      <c r="C42" s="26" t="s">
        <v>11</v>
      </c>
      <c r="D42" s="26" t="s">
        <v>131</v>
      </c>
      <c r="E42" s="33" t="s">
        <v>67</v>
      </c>
      <c r="F42" s="33" t="s">
        <v>68</v>
      </c>
      <c r="G42" s="14">
        <v>0.12</v>
      </c>
      <c r="H42" s="14">
        <v>0.12</v>
      </c>
      <c r="I42" s="14">
        <v>0.12</v>
      </c>
      <c r="J42" s="14">
        <v>0.12</v>
      </c>
    </row>
    <row r="43" spans="1:10">
      <c r="A43" s="4">
        <f>[1]Sheet1!$A$2</f>
        <v>42195</v>
      </c>
      <c r="B43" s="28" t="s">
        <v>88</v>
      </c>
      <c r="C43" s="26" t="s">
        <v>4</v>
      </c>
      <c r="D43" s="26" t="s">
        <v>5</v>
      </c>
      <c r="E43" s="33" t="s">
        <v>6</v>
      </c>
      <c r="F43" s="33" t="s">
        <v>89</v>
      </c>
      <c r="G43" s="14">
        <f>VLOOKUP(D43,[1]Sheet1!$D$62:$J$82,4,FALSE)</f>
        <v>0.15571813708941909</v>
      </c>
      <c r="H43" s="7">
        <f>VLOOKUP(D43,[1]Sheet1!$D$62:$J$82,5,FALSE)</f>
        <v>5.7627322042659017</v>
      </c>
      <c r="I43" s="7">
        <f>VLOOKUP(D43,[1]Sheet1!$D$61:$J$82,6,FALSE)</f>
        <v>7.1864975825416594E-2</v>
      </c>
      <c r="J43" s="7">
        <f>VLOOKUP(D43,[1]Sheet1!$D$61:$J$82,7,FALSE)</f>
        <v>7.1864975825416594E-2</v>
      </c>
    </row>
    <row r="44" spans="1:10">
      <c r="A44" s="4">
        <f>[1]Sheet1!$A$2</f>
        <v>42195</v>
      </c>
      <c r="B44" s="28" t="s">
        <v>88</v>
      </c>
      <c r="C44" s="26" t="s">
        <v>90</v>
      </c>
      <c r="D44" s="26" t="s">
        <v>33</v>
      </c>
      <c r="E44" s="33" t="s">
        <v>34</v>
      </c>
      <c r="F44" s="33" t="s">
        <v>89</v>
      </c>
      <c r="G44" s="14">
        <f>VLOOKUP(D44,[1]Sheet1!$D$62:$J$82,4,FALSE)</f>
        <v>0.11041633614531772</v>
      </c>
      <c r="H44" s="7">
        <f>VLOOKUP(D44,[1]Sheet1!$D$62:$J$82,5,FALSE)</f>
        <v>3.658741280276443</v>
      </c>
      <c r="I44" s="7">
        <f>VLOOKUP(D44,[1]Sheet1!$D$61:$J$82,6,FALSE)</f>
        <v>7.9667275433361218E-2</v>
      </c>
      <c r="J44" s="7">
        <f>VLOOKUP(D44,[1]Sheet1!$D$61:$J$82,7,FALSE)</f>
        <v>7.9667275433361218E-2</v>
      </c>
    </row>
    <row r="45" spans="1:10">
      <c r="A45" s="4">
        <f>[1]Sheet1!$A$2</f>
        <v>42195</v>
      </c>
      <c r="B45" s="28" t="s">
        <v>88</v>
      </c>
      <c r="C45" s="26" t="s">
        <v>4</v>
      </c>
      <c r="D45" s="26" t="s">
        <v>8</v>
      </c>
      <c r="E45" s="33" t="s">
        <v>9</v>
      </c>
      <c r="F45" s="33" t="s">
        <v>89</v>
      </c>
      <c r="G45" s="14">
        <f>VLOOKUP(D45,[1]Sheet1!$D$62:$J$82,4,FALSE)</f>
        <v>0.14532715212452588</v>
      </c>
      <c r="H45" s="7">
        <f>VLOOKUP(D45,[1]Sheet1!$D$62:$J$82,5,FALSE)</f>
        <v>6.9738627163264963</v>
      </c>
      <c r="I45" s="7">
        <f>VLOOKUP(D45,[1]Sheet1!$D$61:$J$82,6,FALSE)</f>
        <v>5.8486841198424004E-2</v>
      </c>
      <c r="J45" s="7">
        <f>VLOOKUP(D45,[1]Sheet1!$D$61:$J$82,7,FALSE)</f>
        <v>5.8486841198424004E-2</v>
      </c>
    </row>
    <row r="46" spans="1:10">
      <c r="A46" s="4">
        <f>[1]Sheet1!$A$2</f>
        <v>42195</v>
      </c>
      <c r="B46" s="28" t="s">
        <v>88</v>
      </c>
      <c r="C46" s="26" t="s">
        <v>11</v>
      </c>
      <c r="D46" s="26" t="s">
        <v>73</v>
      </c>
      <c r="E46" s="33" t="s">
        <v>61</v>
      </c>
      <c r="F46" s="33" t="s">
        <v>89</v>
      </c>
      <c r="G46" s="14">
        <f>VLOOKUP(D46,[1]Sheet1!$D$62:$J$82,4,FALSE)</f>
        <v>5.8511495306458043E-2</v>
      </c>
      <c r="H46" s="7">
        <f>VLOOKUP(D46,[1]Sheet1!$D$62:$J$82,5,FALSE)</f>
        <v>4.2261644148132405</v>
      </c>
      <c r="I46" s="7">
        <f>VLOOKUP(D46,[1]Sheet1!$D$61:$J$82,6,FALSE)</f>
        <v>6.7603331144719545E-2</v>
      </c>
      <c r="J46" s="7">
        <f>VLOOKUP(D46,[1]Sheet1!$D$61:$J$82,7,FALSE)</f>
        <v>6.7603331144719545E-2</v>
      </c>
    </row>
    <row r="47" spans="1:10">
      <c r="A47" s="4">
        <f>[1]Sheet1!$A$2</f>
        <v>42195</v>
      </c>
      <c r="B47" s="28" t="s">
        <v>88</v>
      </c>
      <c r="C47" s="26" t="s">
        <v>4</v>
      </c>
      <c r="D47" s="26" t="s">
        <v>39</v>
      </c>
      <c r="E47" s="33" t="s">
        <v>40</v>
      </c>
      <c r="F47" s="33" t="s">
        <v>89</v>
      </c>
      <c r="G47" s="14">
        <f>VLOOKUP(D47,[1]Sheet1!$D$62:$J$82,4,FALSE)</f>
        <v>4.8817404671069861E-2</v>
      </c>
      <c r="H47" s="7">
        <f>VLOOKUP(D47,[1]Sheet1!$D$62:$J$82,5,FALSE)</f>
        <v>4.3898434015639021</v>
      </c>
      <c r="I47" s="7">
        <f>VLOOKUP(D47,[1]Sheet1!$D$61:$J$82,6,FALSE)</f>
        <v>6.1816371919322308E-2</v>
      </c>
      <c r="J47" s="7">
        <f>VLOOKUP(D47,[1]Sheet1!$D$61:$J$82,7,FALSE)</f>
        <v>6.1816371919322308E-2</v>
      </c>
    </row>
    <row r="48" spans="1:10">
      <c r="A48" s="4">
        <f>[1]Sheet1!$A$2</f>
        <v>42195</v>
      </c>
      <c r="B48" s="28" t="s">
        <v>88</v>
      </c>
      <c r="C48" s="26" t="s">
        <v>11</v>
      </c>
      <c r="D48" s="26" t="s">
        <v>77</v>
      </c>
      <c r="E48" s="33" t="s">
        <v>69</v>
      </c>
      <c r="F48" s="33" t="s">
        <v>89</v>
      </c>
      <c r="G48" s="14">
        <f>VLOOKUP(D48,[1]Sheet1!$D$62:$J$82,4,FALSE)</f>
        <v>5.4882795067190057E-2</v>
      </c>
      <c r="H48" s="7">
        <f>VLOOKUP(D48,[1]Sheet1!$D$62:$J$82,5,FALSE)</f>
        <v>5.2354351320091475</v>
      </c>
      <c r="I48" s="7">
        <f>VLOOKUP(D48,[1]Sheet1!$D$61:$J$82,6,FALSE)</f>
        <v>5.0187725720029788E-2</v>
      </c>
      <c r="J48" s="7">
        <f>VLOOKUP(D48,[1]Sheet1!$D$61:$J$82,7,FALSE)</f>
        <v>5.0187725720029788E-2</v>
      </c>
    </row>
    <row r="49" spans="1:10">
      <c r="A49" s="4">
        <f>[1]Sheet1!$A$2</f>
        <v>42195</v>
      </c>
      <c r="B49" s="28" t="s">
        <v>88</v>
      </c>
      <c r="C49" s="26" t="s">
        <v>4</v>
      </c>
      <c r="D49" s="26" t="s">
        <v>97</v>
      </c>
      <c r="E49" s="33" t="s">
        <v>98</v>
      </c>
      <c r="F49" s="33" t="s">
        <v>89</v>
      </c>
      <c r="G49" s="14">
        <f>VLOOKUP(D49,[1]Sheet1!$D$62:$J$82,4,FALSE)</f>
        <v>1.0024679850731215E-2</v>
      </c>
      <c r="H49" s="7">
        <f>VLOOKUP(D49,[1]Sheet1!$D$62:$J$82,5,FALSE)</f>
        <v>3.865402002912111</v>
      </c>
      <c r="I49" s="7">
        <f>VLOOKUP(D49,[1]Sheet1!$D$61:$J$82,6,FALSE)</f>
        <v>8.0634835000000002E-2</v>
      </c>
      <c r="J49" s="7">
        <f>VLOOKUP(D49,[1]Sheet1!$D$61:$J$82,7,FALSE)</f>
        <v>8.0634835000000002E-2</v>
      </c>
    </row>
    <row r="50" spans="1:10">
      <c r="A50" s="4">
        <f>[1]Sheet1!$A$2</f>
        <v>42195</v>
      </c>
      <c r="B50" s="28" t="s">
        <v>88</v>
      </c>
      <c r="C50" s="26" t="s">
        <v>11</v>
      </c>
      <c r="D50" s="26" t="s">
        <v>12</v>
      </c>
      <c r="E50" s="33" t="s">
        <v>13</v>
      </c>
      <c r="F50" s="33" t="s">
        <v>89</v>
      </c>
      <c r="G50" s="14">
        <f>VLOOKUP(D50,[1]Sheet1!$D$62:$J$82,4,FALSE)</f>
        <v>3.3994454989453055E-2</v>
      </c>
      <c r="H50" s="7">
        <f>VLOOKUP(D50,[1]Sheet1!$D$62:$J$82,5,FALSE)</f>
        <v>9.599447237197877</v>
      </c>
      <c r="I50" s="7">
        <f>VLOOKUP(D50,[1]Sheet1!$D$61:$J$82,6,FALSE)</f>
        <v>5.6288944633209104E-2</v>
      </c>
      <c r="J50" s="7">
        <f>VLOOKUP(D50,[1]Sheet1!$D$61:$J$82,7,FALSE)</f>
        <v>5.6288944633209104E-2</v>
      </c>
    </row>
    <row r="51" spans="1:10">
      <c r="A51" s="4">
        <f>[1]Sheet1!$A$2</f>
        <v>42195</v>
      </c>
      <c r="B51" s="28" t="s">
        <v>88</v>
      </c>
      <c r="C51" s="26" t="s">
        <v>90</v>
      </c>
      <c r="D51" s="26" t="s">
        <v>95</v>
      </c>
      <c r="E51" s="33" t="s">
        <v>96</v>
      </c>
      <c r="F51" s="33" t="s">
        <v>89</v>
      </c>
      <c r="G51" s="14">
        <f>VLOOKUP(D51,[1]Sheet1!$D$62:$J$82,4,FALSE)</f>
        <v>3.5354899480261305E-2</v>
      </c>
      <c r="H51" s="7">
        <f>VLOOKUP(D51,[1]Sheet1!$D$62:$J$82,5,FALSE)</f>
        <v>5.0405333731483148</v>
      </c>
      <c r="I51" s="7">
        <f>VLOOKUP(D51,[1]Sheet1!$D$61:$J$82,6,FALSE)</f>
        <v>2.6572092999999998E-2</v>
      </c>
      <c r="J51" s="7">
        <f>VLOOKUP(D51,[1]Sheet1!$D$61:$J$82,7,FALSE)</f>
        <v>2.6572092999999998E-2</v>
      </c>
    </row>
    <row r="52" spans="1:10">
      <c r="A52" s="4">
        <f>[1]Sheet1!$A$2</f>
        <v>42195</v>
      </c>
      <c r="B52" s="28" t="s">
        <v>88</v>
      </c>
      <c r="C52" s="26" t="s">
        <v>11</v>
      </c>
      <c r="D52" s="26" t="s">
        <v>93</v>
      </c>
      <c r="E52" s="33" t="s">
        <v>94</v>
      </c>
      <c r="F52" s="33" t="s">
        <v>89</v>
      </c>
      <c r="G52" s="14">
        <f>VLOOKUP(D52,[1]Sheet1!$D$62:$J$82,4,FALSE)</f>
        <v>2.9458123582182139E-2</v>
      </c>
      <c r="H52" s="7">
        <f>VLOOKUP(D52,[1]Sheet1!$D$62:$J$82,5,FALSE)</f>
        <v>4.7921818018764943</v>
      </c>
      <c r="I52" s="7">
        <f>VLOOKUP(D52,[1]Sheet1!$D$61:$J$82,6,FALSE)</f>
        <v>5.3160605999999999E-2</v>
      </c>
      <c r="J52" s="7">
        <f>VLOOKUP(D52,[1]Sheet1!$D$61:$J$82,7,FALSE)</f>
        <v>5.3160605999999999E-2</v>
      </c>
    </row>
    <row r="53" spans="1:10">
      <c r="A53" s="4">
        <f>[1]Sheet1!$A$2</f>
        <v>42195</v>
      </c>
      <c r="B53" s="28" t="s">
        <v>88</v>
      </c>
      <c r="C53" s="26" t="s">
        <v>90</v>
      </c>
      <c r="D53" s="26" t="s">
        <v>91</v>
      </c>
      <c r="E53" s="33" t="s">
        <v>92</v>
      </c>
      <c r="F53" s="33" t="s">
        <v>89</v>
      </c>
      <c r="G53" s="14">
        <f>VLOOKUP(D53,[1]Sheet1!$D$62:$J$82,4,FALSE)</f>
        <v>3.0191814028900827E-2</v>
      </c>
      <c r="H53" s="7">
        <f>VLOOKUP(D53,[1]Sheet1!$D$62:$J$82,5,FALSE)</f>
        <v>4.923649251008416</v>
      </c>
      <c r="I53" s="7">
        <f>VLOOKUP(D53,[1]Sheet1!$D$61:$J$82,6,FALSE)</f>
        <v>3.1083881999999997E-2</v>
      </c>
      <c r="J53" s="7">
        <f>VLOOKUP(D53,[1]Sheet1!$D$61:$J$82,7,FALSE)</f>
        <v>3.1083881999999997E-2</v>
      </c>
    </row>
    <row r="54" spans="1:10">
      <c r="A54" s="4">
        <f>[1]Sheet1!$A$2</f>
        <v>42195</v>
      </c>
      <c r="B54" s="28" t="s">
        <v>88</v>
      </c>
      <c r="C54" s="26" t="s">
        <v>90</v>
      </c>
      <c r="D54" s="26" t="s">
        <v>18</v>
      </c>
      <c r="E54" s="33" t="s">
        <v>19</v>
      </c>
      <c r="F54" s="33" t="s">
        <v>89</v>
      </c>
      <c r="G54" s="14">
        <f>VLOOKUP(D54,[1]Sheet1!$D$62:$J$82,4,FALSE)</f>
        <v>2.7668178911395374E-2</v>
      </c>
      <c r="H54" s="7">
        <f>VLOOKUP(D54,[1]Sheet1!$D$62:$J$82,5,FALSE)</f>
        <v>2.868230252069488</v>
      </c>
      <c r="I54" s="7">
        <f>VLOOKUP(D54,[1]Sheet1!$D$61:$J$82,6,FALSE)</f>
        <v>6.1468079099999996E-2</v>
      </c>
      <c r="J54" s="7">
        <f>VLOOKUP(D54,[1]Sheet1!$D$61:$J$82,7,FALSE)</f>
        <v>6.1468079099999996E-2</v>
      </c>
    </row>
    <row r="55" spans="1:10">
      <c r="A55" s="4">
        <f>[1]Sheet1!$A$2</f>
        <v>42195</v>
      </c>
      <c r="B55" s="28" t="s">
        <v>88</v>
      </c>
      <c r="C55" s="26" t="s">
        <v>90</v>
      </c>
      <c r="D55" s="26" t="s">
        <v>126</v>
      </c>
      <c r="E55" s="33" t="s">
        <v>127</v>
      </c>
      <c r="F55" s="33" t="s">
        <v>89</v>
      </c>
      <c r="G55" s="14">
        <f>VLOOKUP(D55,[1]Sheet1!$D$62:$J$82,4,FALSE)</f>
        <v>2.853837848321774E-2</v>
      </c>
      <c r="H55" s="7">
        <f>VLOOKUP(D55,[1]Sheet1!$D$62:$J$82,5,FALSE)</f>
        <v>6.981882898286579</v>
      </c>
      <c r="I55" s="7">
        <f>VLOOKUP(D55,[1]Sheet1!$D$61:$J$82,6,FALSE)</f>
        <v>4.9165102999999995E-2</v>
      </c>
      <c r="J55" s="7">
        <f>VLOOKUP(D55,[1]Sheet1!$D$61:$J$82,7,FALSE)</f>
        <v>4.9165102999999995E-2</v>
      </c>
    </row>
    <row r="56" spans="1:10">
      <c r="A56" s="4">
        <f>[1]Sheet1!$A$2</f>
        <v>42195</v>
      </c>
      <c r="B56" s="28" t="s">
        <v>88</v>
      </c>
      <c r="C56" s="26" t="s">
        <v>90</v>
      </c>
      <c r="D56" s="26" t="s">
        <v>27</v>
      </c>
      <c r="E56" s="33" t="s">
        <v>28</v>
      </c>
      <c r="F56" s="33" t="s">
        <v>89</v>
      </c>
      <c r="G56" s="14">
        <f>VLOOKUP(D56,[1]Sheet1!$D$62:$J$82,4,FALSE)</f>
        <v>2.2532885307817902E-2</v>
      </c>
      <c r="H56" s="7">
        <f>VLOOKUP(D56,[1]Sheet1!$D$62:$J$82,5,FALSE)</f>
        <v>6.4078982274606</v>
      </c>
      <c r="I56" s="7">
        <f>VLOOKUP(D56,[1]Sheet1!$D$61:$J$82,6,FALSE)</f>
        <v>5.0048421999999995E-2</v>
      </c>
      <c r="J56" s="7">
        <f>VLOOKUP(D56,[1]Sheet1!$D$61:$J$82,7,FALSE)</f>
        <v>5.0048421999999995E-2</v>
      </c>
    </row>
    <row r="57" spans="1:10">
      <c r="A57" s="4">
        <f>[1]Sheet1!$A$2</f>
        <v>42195</v>
      </c>
      <c r="B57" s="28" t="s">
        <v>88</v>
      </c>
      <c r="C57" s="26" t="s">
        <v>11</v>
      </c>
      <c r="D57" s="26" t="s">
        <v>74</v>
      </c>
      <c r="E57" s="33" t="s">
        <v>78</v>
      </c>
      <c r="F57" s="33" t="s">
        <v>89</v>
      </c>
      <c r="G57" s="14">
        <f>VLOOKUP(D57,[1]Sheet1!$D$62:$J$82,4,FALSE)</f>
        <v>0.10402931767122861</v>
      </c>
      <c r="H57" s="7">
        <f>VLOOKUP(D57,[1]Sheet1!$D$62:$J$82,5,FALSE)</f>
        <v>4.9154705908072813</v>
      </c>
      <c r="I57" s="7">
        <f>VLOOKUP(D57,[1]Sheet1!$D$61:$J$82,6,FALSE)</f>
        <v>4.1929031533092312E-2</v>
      </c>
      <c r="J57" s="7">
        <f>VLOOKUP(D57,[1]Sheet1!$D$61:$J$82,7,FALSE)</f>
        <v>4.1929031533092312E-2</v>
      </c>
    </row>
    <row r="58" spans="1:10">
      <c r="A58" s="4">
        <f>[1]Sheet1!$A$2</f>
        <v>42195</v>
      </c>
      <c r="B58" s="28" t="s">
        <v>88</v>
      </c>
      <c r="C58" s="26" t="s">
        <v>4</v>
      </c>
      <c r="D58" s="26" t="s">
        <v>42</v>
      </c>
      <c r="E58" s="33" t="s">
        <v>43</v>
      </c>
      <c r="F58" s="33" t="s">
        <v>89</v>
      </c>
      <c r="G58" s="14">
        <f>VLOOKUP(D58,[1]Sheet1!$D$62:$J$82,4,FALSE)</f>
        <v>2.3370595258653218E-2</v>
      </c>
      <c r="H58" s="7">
        <f>VLOOKUP(D58,[1]Sheet1!$D$62:$J$82,5,FALSE)</f>
        <v>5.9929453281337661</v>
      </c>
      <c r="I58" s="7">
        <f>VLOOKUP(D58,[1]Sheet1!$D$61:$J$82,6,FALSE)</f>
        <v>4.6533924317437081E-2</v>
      </c>
      <c r="J58" s="7">
        <f>VLOOKUP(D58,[1]Sheet1!$D$61:$J$82,7,FALSE)</f>
        <v>4.6533924317437081E-2</v>
      </c>
    </row>
    <row r="59" spans="1:10">
      <c r="A59" s="4">
        <f>[1]Sheet1!$A$2</f>
        <v>42195</v>
      </c>
      <c r="B59" s="28" t="s">
        <v>88</v>
      </c>
      <c r="C59" s="26" t="s">
        <v>4</v>
      </c>
      <c r="D59" s="26" t="s">
        <v>45</v>
      </c>
      <c r="E59" s="33" t="s">
        <v>46</v>
      </c>
      <c r="F59" s="33" t="s">
        <v>89</v>
      </c>
      <c r="G59" s="14">
        <f>VLOOKUP(D59,[1]Sheet1!$D$62:$J$82,4,FALSE)</f>
        <v>2.0503931640688103E-2</v>
      </c>
      <c r="H59" s="7">
        <f>VLOOKUP(D59,[1]Sheet1!$D$62:$J$82,5,FALSE)</f>
        <v>5.509328456910656</v>
      </c>
      <c r="I59" s="7">
        <f>VLOOKUP(D59,[1]Sheet1!$D$61:$J$82,6,FALSE)</f>
        <v>5.7140190720107842E-2</v>
      </c>
      <c r="J59" s="7">
        <f>VLOOKUP(D59,[1]Sheet1!$D$61:$J$82,7,FALSE)</f>
        <v>5.7140190720107842E-2</v>
      </c>
    </row>
    <row r="60" spans="1:10">
      <c r="A60" s="4">
        <f>[1]Sheet1!$A$2</f>
        <v>42195</v>
      </c>
      <c r="B60" s="28" t="s">
        <v>88</v>
      </c>
      <c r="C60" s="26" t="s">
        <v>11</v>
      </c>
      <c r="D60" s="26" t="s">
        <v>132</v>
      </c>
      <c r="E60" s="33" t="s">
        <v>22</v>
      </c>
      <c r="F60" s="33" t="s">
        <v>89</v>
      </c>
      <c r="G60" s="14">
        <f>VLOOKUP(D60,[1]Sheet1!$D$62:$J$82,4,FALSE)</f>
        <v>1.4728175666950961E-2</v>
      </c>
      <c r="H60" s="7">
        <f>VLOOKUP(D60,[1]Sheet1!$D$62:$J$82,5,FALSE)</f>
        <v>7.4827942181198557</v>
      </c>
      <c r="I60" s="7">
        <f>VLOOKUP(D60,[1]Sheet1!$D$61:$J$82,6,FALSE)</f>
        <v>3.5947675287245968E-2</v>
      </c>
      <c r="J60" s="7">
        <f>VLOOKUP(D60,[1]Sheet1!$D$61:$J$82,7,FALSE)</f>
        <v>3.5947675287245968E-2</v>
      </c>
    </row>
    <row r="61" spans="1:10">
      <c r="A61" s="4">
        <f>[1]Sheet1!$A$2</f>
        <v>42195</v>
      </c>
      <c r="B61" s="28" t="s">
        <v>88</v>
      </c>
      <c r="C61" s="26" t="s">
        <v>11</v>
      </c>
      <c r="D61" s="26" t="s">
        <v>128</v>
      </c>
      <c r="E61" s="33" t="s">
        <v>57</v>
      </c>
      <c r="F61" s="33" t="s">
        <v>89</v>
      </c>
      <c r="G61" s="14">
        <f>VLOOKUP(D61,[1]Sheet1!$D$62:$J$82,4,FALSE)</f>
        <v>2.3911800116740115E-2</v>
      </c>
      <c r="H61" s="7">
        <f>VLOOKUP(D61,[1]Sheet1!$D$62:$J$82,5,FALSE)</f>
        <v>4.226175619351241</v>
      </c>
      <c r="I61" s="7">
        <f>VLOOKUP(D61,[1]Sheet1!$D$61:$J$82,6,FALSE)</f>
        <v>4.9204229370040445E-2</v>
      </c>
      <c r="J61" s="7">
        <f>VLOOKUP(D61,[1]Sheet1!$D$61:$J$82,7,FALSE)</f>
        <v>4.9204229370040445E-2</v>
      </c>
    </row>
    <row r="62" spans="1:10">
      <c r="A62" s="4">
        <f>[1]Sheet1!$A$2</f>
        <v>42195</v>
      </c>
      <c r="B62" s="28" t="s">
        <v>88</v>
      </c>
      <c r="C62" s="26" t="s">
        <v>11</v>
      </c>
      <c r="D62" s="26" t="s">
        <v>36</v>
      </c>
      <c r="E62" s="33" t="s">
        <v>37</v>
      </c>
      <c r="F62" s="33" t="s">
        <v>89</v>
      </c>
      <c r="G62" s="14">
        <f>VLOOKUP(D62,[1]Sheet1!$D$62:$J$82,4,FALSE)</f>
        <v>4.5969660264103826E-3</v>
      </c>
      <c r="H62" s="7">
        <f>VLOOKUP(D62,[1]Sheet1!$D$62:$J$82,5,FALSE)</f>
        <v>5.418734206131</v>
      </c>
      <c r="I62" s="7">
        <f>VLOOKUP(D62,[1]Sheet1!$D$61:$J$82,6,FALSE)</f>
        <v>5.3203285999999995E-2</v>
      </c>
      <c r="J62" s="7">
        <f>VLOOKUP(D62,[1]Sheet1!$D$61:$J$82,7,FALSE)</f>
        <v>5.3203285999999995E-2</v>
      </c>
    </row>
    <row r="63" spans="1:10">
      <c r="A63" s="4">
        <f>[1]Sheet1!$A$2</f>
        <v>42195</v>
      </c>
      <c r="B63" s="28" t="s">
        <v>129</v>
      </c>
      <c r="C63" s="27" t="s">
        <v>117</v>
      </c>
      <c r="D63" s="26" t="s">
        <v>107</v>
      </c>
      <c r="E63" s="33" t="s">
        <v>112</v>
      </c>
      <c r="F63" s="33" t="s">
        <v>89</v>
      </c>
      <c r="G63" s="15">
        <f>VLOOKUP(D63,[1]Sheet1!$D$91:$J$106,4,FALSE)</f>
        <v>0.60875495153482218</v>
      </c>
      <c r="H63" s="11">
        <f>VLOOKUP(D63,[1]Sheet1!$D$91:$J$106,5,FALSE)</f>
        <v>5.7380326643295403</v>
      </c>
      <c r="I63" s="7">
        <f>VLOOKUP(D63,[1]Sheet1!$D$91:$J$106,6,FALSE)</f>
        <v>3.7254970950190404E-2</v>
      </c>
      <c r="J63" s="7">
        <f>VLOOKUP(D63,[1]Sheet1!$D$91:$J$106,7,FALSE)</f>
        <v>3.7254970950190404E-2</v>
      </c>
    </row>
    <row r="64" spans="1:10">
      <c r="A64" s="4">
        <f>[1]Sheet1!$A$2</f>
        <v>42195</v>
      </c>
      <c r="B64" s="28" t="s">
        <v>129</v>
      </c>
      <c r="C64" s="27" t="s">
        <v>90</v>
      </c>
      <c r="D64" s="26" t="s">
        <v>109</v>
      </c>
      <c r="E64" s="33" t="s">
        <v>113</v>
      </c>
      <c r="F64" s="33" t="s">
        <v>89</v>
      </c>
      <c r="G64" s="15">
        <f>VLOOKUP(D64,[1]Sheet1!$D$92:$J$106,4,FALSE)</f>
        <v>0.12787194261461579</v>
      </c>
      <c r="H64" s="11">
        <f>VLOOKUP(D64,[1]Sheet1!$D$92:$J$106,5,FALSE)</f>
        <v>5.1927253452976929</v>
      </c>
      <c r="I64" s="7">
        <f>VLOOKUP(D64,[1]Sheet1!$D$92:$J$106,6,FALSE)</f>
        <v>3.6532958425482487E-2</v>
      </c>
      <c r="J64" s="7">
        <f>VLOOKUP(D64,[1]Sheet1!$D$92:$J$106,7,FALSE)</f>
        <v>3.5898677604693535E-2</v>
      </c>
    </row>
    <row r="65" spans="1:10">
      <c r="A65" s="4">
        <f>[1]Sheet1!$A$2</f>
        <v>42195</v>
      </c>
      <c r="B65" s="28" t="s">
        <v>129</v>
      </c>
      <c r="C65" s="27" t="s">
        <v>90</v>
      </c>
      <c r="D65" s="26" t="s">
        <v>33</v>
      </c>
      <c r="E65" s="33" t="s">
        <v>34</v>
      </c>
      <c r="F65" s="33" t="s">
        <v>89</v>
      </c>
      <c r="G65" s="15">
        <f>VLOOKUP(D65,[1]Sheet1!$D$92:$J$106,4,FALSE)</f>
        <v>2.8004273919528769E-2</v>
      </c>
      <c r="H65" s="11">
        <f>VLOOKUP(D65,[1]Sheet1!$D$92:$J$106,5,FALSE)</f>
        <v>0.84895565043174126</v>
      </c>
      <c r="I65" s="7">
        <f>VLOOKUP(D65,[1]Sheet1!$D$92:$J$106,6,FALSE)</f>
        <v>2.3751456000000001E-2</v>
      </c>
      <c r="J65" s="7">
        <f>VLOOKUP(D65,[1]Sheet1!$D$92:$J$106,7,FALSE)</f>
        <v>2.3751456000000001E-2</v>
      </c>
    </row>
    <row r="66" spans="1:10">
      <c r="A66" s="4">
        <f>[1]Sheet1!$A$2</f>
        <v>42195</v>
      </c>
      <c r="B66" s="28" t="s">
        <v>129</v>
      </c>
      <c r="C66" s="27" t="s">
        <v>90</v>
      </c>
      <c r="D66" s="26" t="s">
        <v>110</v>
      </c>
      <c r="E66" s="33" t="s">
        <v>114</v>
      </c>
      <c r="F66" s="33" t="s">
        <v>89</v>
      </c>
      <c r="G66" s="15">
        <f>VLOOKUP(D66,[1]Sheet1!$D$92:$J$106,4,FALSE)</f>
        <v>3.0599198037046263E-2</v>
      </c>
      <c r="H66" s="11">
        <f>VLOOKUP(D66,[1]Sheet1!$D$92:$J$106,5,FALSE)</f>
        <v>7.2352625163940729</v>
      </c>
      <c r="I66" s="7">
        <f>VLOOKUP(D66,[1]Sheet1!$D$92:$J$106,6,FALSE)</f>
        <v>5.3126888000000004E-2</v>
      </c>
      <c r="J66" s="7">
        <f>VLOOKUP(D66,[1]Sheet1!$D$92:$J$106,7,FALSE)</f>
        <v>5.3126888000000004E-2</v>
      </c>
    </row>
    <row r="67" spans="1:10">
      <c r="A67" s="4">
        <f>[1]Sheet1!$A$2</f>
        <v>42195</v>
      </c>
      <c r="B67" s="28" t="s">
        <v>129</v>
      </c>
      <c r="C67" s="27" t="s">
        <v>4</v>
      </c>
      <c r="D67" s="26" t="s">
        <v>8</v>
      </c>
      <c r="E67" s="33" t="s">
        <v>9</v>
      </c>
      <c r="F67" s="33" t="s">
        <v>89</v>
      </c>
      <c r="G67" s="15">
        <f>VLOOKUP(D67,[1]Sheet1!$D$92:$J$106,4,FALSE)</f>
        <v>1.5179622476185532E-2</v>
      </c>
      <c r="H67" s="11">
        <f>VLOOKUP(D67,[1]Sheet1!$D$92:$J$106,5,FALSE)</f>
        <v>4.7402886835913325</v>
      </c>
      <c r="I67" s="7">
        <f>VLOOKUP(D67,[1]Sheet1!$D$92:$J$106,6,FALSE)</f>
        <v>3.7820154000000002E-2</v>
      </c>
      <c r="J67" s="7">
        <f>VLOOKUP(D67,[1]Sheet1!$D$92:$J$106,7,FALSE)</f>
        <v>3.7820154000000002E-2</v>
      </c>
    </row>
    <row r="68" spans="1:10">
      <c r="A68" s="4">
        <f>[1]Sheet1!$A$2</f>
        <v>42195</v>
      </c>
      <c r="B68" s="28" t="s">
        <v>129</v>
      </c>
      <c r="C68" s="27" t="s">
        <v>90</v>
      </c>
      <c r="D68" s="26" t="s">
        <v>86</v>
      </c>
      <c r="E68" s="33" t="s">
        <v>82</v>
      </c>
      <c r="F68" s="33" t="s">
        <v>89</v>
      </c>
      <c r="G68" s="15">
        <f>VLOOKUP(D68,[1]Sheet1!$D$92:$J$106,4,FALSE)</f>
        <v>3.7808051903842725E-2</v>
      </c>
      <c r="H68" s="11">
        <f>VLOOKUP(D68,[1]Sheet1!$D$92:$J$106,5,FALSE)</f>
        <v>5.9040048414348343</v>
      </c>
      <c r="I68" s="7">
        <f>VLOOKUP(D68,[1]Sheet1!$D$92:$J$106,6,FALSE)</f>
        <v>4.9400719635089123E-2</v>
      </c>
      <c r="J68" s="7">
        <f>VLOOKUP(D68,[1]Sheet1!$D$92:$J$106,7,FALSE)</f>
        <v>4.8283851480999493E-2</v>
      </c>
    </row>
    <row r="69" spans="1:10">
      <c r="A69" s="4">
        <f>[1]Sheet1!$A$2</f>
        <v>42195</v>
      </c>
      <c r="B69" s="28" t="s">
        <v>129</v>
      </c>
      <c r="C69" s="27" t="s">
        <v>90</v>
      </c>
      <c r="D69" s="26" t="s">
        <v>85</v>
      </c>
      <c r="E69" s="33" t="s">
        <v>81</v>
      </c>
      <c r="F69" s="33" t="s">
        <v>89</v>
      </c>
      <c r="G69" s="15">
        <f>VLOOKUP(D69,[1]Sheet1!$D$92:$J$106,4,FALSE)</f>
        <v>2.5299038155981356E-2</v>
      </c>
      <c r="H69" s="11">
        <f>VLOOKUP(D69,[1]Sheet1!$D$92:$J$106,5,FALSE)</f>
        <v>2.6026909624486381</v>
      </c>
      <c r="I69" s="7">
        <f>VLOOKUP(D69,[1]Sheet1!$D$92:$J$106,6,FALSE)</f>
        <v>8.8598712416193808E-3</v>
      </c>
      <c r="J69" s="7">
        <f>VLOOKUP(D69,[1]Sheet1!$D$92:$J$106,7,FALSE)</f>
        <v>4.5618579845163373E-3</v>
      </c>
    </row>
    <row r="70" spans="1:10">
      <c r="A70" s="4">
        <f>[1]Sheet1!$A$2</f>
        <v>42195</v>
      </c>
      <c r="B70" s="28" t="s">
        <v>129</v>
      </c>
      <c r="C70" s="27" t="s">
        <v>4</v>
      </c>
      <c r="D70" s="26" t="s">
        <v>5</v>
      </c>
      <c r="E70" s="33" t="s">
        <v>6</v>
      </c>
      <c r="F70" s="33" t="s">
        <v>89</v>
      </c>
      <c r="G70" s="15">
        <f>VLOOKUP(D70,[1]Sheet1!$D$92:$J$106,4,FALSE)</f>
        <v>2.8347825913169346E-2</v>
      </c>
      <c r="H70" s="11">
        <f>VLOOKUP(D70,[1]Sheet1!$D$92:$J$106,5,FALSE)</f>
        <v>5.1220547347303178</v>
      </c>
      <c r="I70" s="7">
        <f>VLOOKUP(D70,[1]Sheet1!$D$92:$J$106,6,FALSE)</f>
        <v>5.5180529904433569E-2</v>
      </c>
      <c r="J70" s="7">
        <f>VLOOKUP(D70,[1]Sheet1!$D$92:$J$106,7,FALSE)</f>
        <v>5.5180529904433569E-2</v>
      </c>
    </row>
    <row r="71" spans="1:10">
      <c r="A71" s="4">
        <f>[1]Sheet1!$A$2</f>
        <v>42195</v>
      </c>
      <c r="B71" s="28" t="s">
        <v>129</v>
      </c>
      <c r="C71" s="27" t="s">
        <v>90</v>
      </c>
      <c r="D71" s="26" t="s">
        <v>111</v>
      </c>
      <c r="E71" s="33" t="s">
        <v>115</v>
      </c>
      <c r="F71" s="33" t="s">
        <v>89</v>
      </c>
      <c r="G71" s="14">
        <v>0.12</v>
      </c>
      <c r="H71" s="11">
        <v>0</v>
      </c>
      <c r="I71" s="7">
        <v>0</v>
      </c>
      <c r="J71" s="7">
        <v>0</v>
      </c>
    </row>
    <row r="72" spans="1:10">
      <c r="A72" s="4">
        <f>[1]Sheet1!$A$2</f>
        <v>42195</v>
      </c>
      <c r="B72" s="28" t="s">
        <v>129</v>
      </c>
      <c r="C72" s="27" t="s">
        <v>11</v>
      </c>
      <c r="D72" s="26" t="s">
        <v>73</v>
      </c>
      <c r="E72" s="33" t="s">
        <v>61</v>
      </c>
      <c r="F72" s="33" t="s">
        <v>89</v>
      </c>
      <c r="G72" s="14">
        <v>0.12</v>
      </c>
      <c r="H72" s="11">
        <f>VLOOKUP(D72,[1]Sheet1!$D$92:$J$106,5,FALSE)</f>
        <v>0</v>
      </c>
      <c r="I72" s="7">
        <f>VLOOKUP(D72,[1]Sheet1!$D$92:$J$106,6,FALSE)</f>
        <v>0</v>
      </c>
      <c r="J72" s="7">
        <f>VLOOKUP(D72,[1]Sheet1!$D$92:$J$106,7,FALSE)</f>
        <v>0</v>
      </c>
    </row>
    <row r="73" spans="1:10">
      <c r="A73" s="4">
        <f>[1]Sheet1!$A$2</f>
        <v>42195</v>
      </c>
      <c r="B73" s="28" t="s">
        <v>129</v>
      </c>
      <c r="C73" s="27" t="s">
        <v>90</v>
      </c>
      <c r="D73" s="26" t="s">
        <v>87</v>
      </c>
      <c r="E73" s="33" t="s">
        <v>83</v>
      </c>
      <c r="F73" s="33" t="s">
        <v>89</v>
      </c>
      <c r="G73" s="15">
        <f>VLOOKUP(D73,[1]Sheet1!$D$92:$J$106,4,FALSE)</f>
        <v>3.7226614904756608E-2</v>
      </c>
      <c r="H73" s="11">
        <f>VLOOKUP(D73,[1]Sheet1!$D$92:$J$106,5,FALSE)</f>
        <v>14.776516110106142</v>
      </c>
      <c r="I73" s="7">
        <f>VLOOKUP(D73,[1]Sheet1!$D$92:$J$106,6,FALSE)</f>
        <v>5.1256403999999998E-2</v>
      </c>
      <c r="J73" s="7">
        <f>VLOOKUP(D73,[1]Sheet1!$D$92:$J$106,7,FALSE)</f>
        <v>5.1256403999999998E-2</v>
      </c>
    </row>
    <row r="74" spans="1:10">
      <c r="A74" s="4">
        <f>[1]Sheet1!$A$2</f>
        <v>42195</v>
      </c>
      <c r="B74" s="28" t="s">
        <v>129</v>
      </c>
      <c r="C74" s="27" t="s">
        <v>11</v>
      </c>
      <c r="D74" s="26" t="s">
        <v>72</v>
      </c>
      <c r="E74" s="33" t="s">
        <v>59</v>
      </c>
      <c r="F74" s="33" t="s">
        <v>89</v>
      </c>
      <c r="G74" s="15">
        <f>VLOOKUP(D74,[1]Sheet1!$D$92:$J$106,4,FALSE)</f>
        <v>0</v>
      </c>
      <c r="H74" s="11">
        <f>VLOOKUP(D74,[1]Sheet1!$D$92:$J$106,5,FALSE)</f>
        <v>0</v>
      </c>
      <c r="I74" s="7">
        <f>VLOOKUP(D74,[1]Sheet1!$D$92:$J$106,6,FALSE)</f>
        <v>0</v>
      </c>
      <c r="J74" s="7">
        <f>VLOOKUP(D74,[1]Sheet1!$D$92:$J$106,7,FALSE)</f>
        <v>0</v>
      </c>
    </row>
    <row r="75" spans="1:10">
      <c r="A75" s="4">
        <f>[1]Sheet1!$A$2</f>
        <v>42195</v>
      </c>
      <c r="B75" s="28" t="s">
        <v>129</v>
      </c>
      <c r="C75" s="27" t="s">
        <v>90</v>
      </c>
      <c r="D75" s="26" t="s">
        <v>84</v>
      </c>
      <c r="E75" s="33" t="s">
        <v>80</v>
      </c>
      <c r="F75" s="33" t="s">
        <v>89</v>
      </c>
      <c r="G75" s="15">
        <f>VLOOKUP(D75,[1]Sheet1!$D$92:$J$106,4,FALSE)</f>
        <v>2.200056084618255E-2</v>
      </c>
      <c r="H75" s="11">
        <f>VLOOKUP(D75,[1]Sheet1!$D$92:$J$106,5,FALSE)</f>
        <v>4.0007738360310183</v>
      </c>
      <c r="I75" s="7">
        <f>VLOOKUP(D75,[1]Sheet1!$D$92:$J$106,6,FALSE)</f>
        <v>2.4155259999999998E-2</v>
      </c>
      <c r="J75" s="7">
        <f>VLOOKUP(D75,[1]Sheet1!$D$92:$J$106,7,FALSE)</f>
        <v>2.4155259999999998E-2</v>
      </c>
    </row>
    <row r="76" spans="1:10">
      <c r="A76" s="4">
        <f>[1]Sheet1!$A$2</f>
        <v>42195</v>
      </c>
      <c r="B76" s="28" t="s">
        <v>129</v>
      </c>
      <c r="C76" s="27" t="s">
        <v>4</v>
      </c>
      <c r="D76" s="26" t="s">
        <v>39</v>
      </c>
      <c r="E76" s="33" t="s">
        <v>40</v>
      </c>
      <c r="F76" s="33" t="s">
        <v>89</v>
      </c>
      <c r="G76" s="15">
        <f>VLOOKUP(D76,[1]Sheet1!$D$92:$J$106,4,FALSE)</f>
        <v>9.7589618758128077E-3</v>
      </c>
      <c r="H76" s="11">
        <f>VLOOKUP(D76,[1]Sheet1!$D$92:$J$106,5,FALSE)</f>
        <v>3.4535790694249799</v>
      </c>
      <c r="I76" s="7">
        <f>VLOOKUP(D76,[1]Sheet1!$D$92:$J$106,6,FALSE)</f>
        <v>3.3528570000000001E-2</v>
      </c>
      <c r="J76" s="7">
        <f>VLOOKUP(D76,[1]Sheet1!$D$92:$J$106,7,FALSE)</f>
        <v>3.3528570000000001E-2</v>
      </c>
    </row>
    <row r="77" spans="1:10">
      <c r="A77" s="4">
        <f>[1]Sheet1!$A$2</f>
        <v>42195</v>
      </c>
      <c r="B77" s="28" t="s">
        <v>121</v>
      </c>
      <c r="C77" s="27" t="s">
        <v>117</v>
      </c>
      <c r="D77" s="26" t="s">
        <v>107</v>
      </c>
      <c r="E77" s="33" t="s">
        <v>112</v>
      </c>
      <c r="F77" s="33" t="s">
        <v>89</v>
      </c>
      <c r="G77" s="16">
        <f>VLOOKUP(D77,[1]Sheet1!$D$118:$J$118,4,FALSE)</f>
        <v>0</v>
      </c>
      <c r="H77" s="12">
        <f>VLOOKUP(D77,[1]Sheet1!$D$118:$J$118,5,FALSE)</f>
        <v>0.39201477780945915</v>
      </c>
      <c r="I77" s="17">
        <f>VLOOKUP(D77,[1]Sheet1!$D$118:$J$118,6,FALSE)</f>
        <v>9.2794228158506412E-3</v>
      </c>
      <c r="J77" s="17">
        <f>VLOOKUP(D77,[1]Sheet1!$D$118:$J$118,7,FALSE)</f>
        <v>2.3022189568711736E-2</v>
      </c>
    </row>
    <row r="78" spans="1:10">
      <c r="A78" s="4">
        <f>[1]Sheet1!$A$2</f>
        <v>42195</v>
      </c>
      <c r="B78" s="28" t="s">
        <v>122</v>
      </c>
      <c r="C78" s="27" t="s">
        <v>117</v>
      </c>
      <c r="D78" s="26" t="s">
        <v>107</v>
      </c>
      <c r="E78" s="33" t="s">
        <v>112</v>
      </c>
      <c r="F78" s="33" t="s">
        <v>89</v>
      </c>
      <c r="G78" s="16">
        <f>VLOOKUP(D78,[1]Sheet1!$D$120:$J$120,4,FALSE)</f>
        <v>0</v>
      </c>
      <c r="H78" s="13">
        <f>VLOOKUP(D78,[1]Sheet1!$D$120:$J$120,5,FALSE)</f>
        <v>-4.5300454477892318</v>
      </c>
      <c r="I78" s="18">
        <f>VLOOKUP(D78,[1]Sheet1!$D$120:$J$120,6,FALSE)</f>
        <v>-6.802766308628902E-4</v>
      </c>
      <c r="J78" s="18">
        <f>VLOOKUP(D78,[1]Sheet1!$D$120:$J$120,7,FALSE)</f>
        <v>2.3402495316270779E-2</v>
      </c>
    </row>
    <row r="79" spans="1:10">
      <c r="A79" s="4">
        <f>[1]Sheet1!$A$2</f>
        <v>42195</v>
      </c>
      <c r="B79" s="28" t="s">
        <v>123</v>
      </c>
      <c r="C79" s="27" t="s">
        <v>117</v>
      </c>
      <c r="D79" s="26" t="s">
        <v>107</v>
      </c>
      <c r="E79" s="33" t="s">
        <v>112</v>
      </c>
      <c r="F79" s="33" t="s">
        <v>89</v>
      </c>
      <c r="G79" s="16">
        <f>VLOOKUP(D79,[1]Sheet1!$D$122:$J$122,4,FALSE)</f>
        <v>0</v>
      </c>
      <c r="H79" s="13">
        <f>VLOOKUP(D79,[1]Sheet1!$D$122:$J$122,5,FALSE)</f>
        <v>-0.16083414099826254</v>
      </c>
      <c r="I79" s="18">
        <f>VLOOKUP(D79,[1]Sheet1!$D$122:$J$122,6,FALSE)</f>
        <v>4.621139622290827E-2</v>
      </c>
      <c r="J79" s="18">
        <f>VLOOKUP(D79,[1]Sheet1!$D$122:$J$122,7,FALSE)</f>
        <v>5.3486383460050191E-2</v>
      </c>
    </row>
    <row r="80" spans="1:10">
      <c r="A80" s="4">
        <f>[1]Sheet1!$A$2</f>
        <v>42195</v>
      </c>
      <c r="B80" s="28" t="s">
        <v>124</v>
      </c>
      <c r="C80" s="27" t="s">
        <v>117</v>
      </c>
      <c r="D80" s="26" t="s">
        <v>107</v>
      </c>
      <c r="E80" s="33" t="s">
        <v>112</v>
      </c>
      <c r="F80" s="33" t="s">
        <v>89</v>
      </c>
      <c r="G80" s="16">
        <f>VLOOKUP(D80,[1]Sheet1!$D$124:$J$124,4,FALSE)</f>
        <v>0</v>
      </c>
      <c r="H80" s="13">
        <f>VLOOKUP(D80,[1]Sheet1!$D$124:$J$124,5,FALSE)</f>
        <v>-7.0633820435928385</v>
      </c>
      <c r="I80" s="18">
        <f>VLOOKUP(D80,[1]Sheet1!$D$124:$J$124,6,FALSE)</f>
        <v>2.9464965519743702E-2</v>
      </c>
      <c r="J80" s="18">
        <f>VLOOKUP(D80,[1]Sheet1!$D$124:$J$124,7,FALSE)</f>
        <v>5.1911823858715407E-2</v>
      </c>
    </row>
    <row r="81" spans="1:10">
      <c r="A81" s="4">
        <f>[1]Sheet1!$A$2</f>
        <v>42195</v>
      </c>
      <c r="B81" s="28" t="s">
        <v>125</v>
      </c>
      <c r="C81" s="27" t="s">
        <v>117</v>
      </c>
      <c r="D81" s="26" t="s">
        <v>107</v>
      </c>
      <c r="E81" s="33" t="s">
        <v>112</v>
      </c>
      <c r="F81" s="33" t="s">
        <v>89</v>
      </c>
      <c r="G81" s="16">
        <f>VLOOKUP(D81,[1]Sheet1!$D$126:$J$126,4,FALSE)</f>
        <v>1</v>
      </c>
      <c r="H81" s="13">
        <f>VLOOKUP(D81,[1]Sheet1!$D$126:$J$126,5,FALSE)</f>
        <v>0.02</v>
      </c>
      <c r="I81" s="18">
        <f>VLOOKUP(D81,[1]Sheet1!$D$126:$J$126,6,FALSE)</f>
        <v>6.4749790722349004E-4</v>
      </c>
      <c r="J81" s="18">
        <f>VLOOKUP(D81,[1]Sheet1!$D$126:$J$126,7,FALSE)</f>
        <v>6.4749790722349004E-4</v>
      </c>
    </row>
    <row r="82" spans="1:10">
      <c r="A82" s="4">
        <f>[1]Sheet1!$A$2</f>
        <v>42195</v>
      </c>
      <c r="B82" s="28" t="s">
        <v>133</v>
      </c>
      <c r="C82" s="27" t="s">
        <v>117</v>
      </c>
      <c r="D82" s="26" t="s">
        <v>107</v>
      </c>
      <c r="E82" s="33" t="s">
        <v>112</v>
      </c>
      <c r="F82" s="33" t="s">
        <v>89</v>
      </c>
      <c r="G82" s="16">
        <f>VLOOKUP(D82,[1]Sheet1!$D$126:$J$126,4,FALSE)</f>
        <v>1</v>
      </c>
      <c r="H82" s="13">
        <f>VLOOKUP(D82,[1]Sheet1!$D$144:$J$144,5,FALSE)</f>
        <v>6.5454239795821918</v>
      </c>
      <c r="I82" s="18">
        <f>VLOOKUP(D82,[1]Sheet1!$D$144:$J$144,6,FALSE)</f>
        <v>3.0633788183727566E-2</v>
      </c>
      <c r="J82" s="18">
        <f>VLOOKUP(D82,[1]Sheet1!$D$144:$J$144,7,FALSE)</f>
        <v>3.0633788183727566E-2</v>
      </c>
    </row>
    <row r="83" spans="1:10">
      <c r="A83" s="4">
        <f>[1]Sheet1!$A$2</f>
        <v>42195</v>
      </c>
      <c r="B83" s="28" t="s">
        <v>135</v>
      </c>
      <c r="C83" s="27" t="s">
        <v>136</v>
      </c>
      <c r="D83" s="26" t="s">
        <v>134</v>
      </c>
      <c r="E83" s="33" t="s">
        <v>112</v>
      </c>
      <c r="F83" s="33" t="s">
        <v>89</v>
      </c>
      <c r="G83" s="16">
        <v>0.01</v>
      </c>
      <c r="H83" s="13">
        <v>1</v>
      </c>
      <c r="I83" s="18">
        <v>0.01</v>
      </c>
      <c r="J83" s="18">
        <v>0.01</v>
      </c>
    </row>
  </sheetData>
  <phoneticPr fontId="3" type="noConversion"/>
  <pageMargins left="0.75" right="0.75" top="1" bottom="1" header="0.5" footer="0.5"/>
  <pageSetup scale="3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10"/>
  <sheetViews>
    <sheetView workbookViewId="0">
      <selection activeCell="A10" sqref="A10:XFD10"/>
    </sheetView>
  </sheetViews>
  <sheetFormatPr baseColWidth="10" defaultColWidth="9" defaultRowHeight="12.75"/>
  <sheetData>
    <row r="7" spans="1:10" s="5" customFormat="1" ht="13.5">
      <c r="A7" s="4"/>
      <c r="C7" s="9"/>
      <c r="D7" s="8"/>
      <c r="E7" s="6"/>
      <c r="F7" s="8"/>
      <c r="G7" s="10"/>
      <c r="H7" s="11"/>
      <c r="I7" s="7"/>
      <c r="J7" s="7"/>
    </row>
    <row r="10" spans="1:10" s="5" customFormat="1" ht="13.5">
      <c r="A10" s="4">
        <f>[1]Sheet1!$A$2</f>
        <v>42195</v>
      </c>
      <c r="B10" s="5" t="s">
        <v>129</v>
      </c>
      <c r="C10" s="9" t="s">
        <v>117</v>
      </c>
      <c r="D10" s="8" t="s">
        <v>108</v>
      </c>
      <c r="E10" s="6" t="s">
        <v>116</v>
      </c>
      <c r="F10" s="8"/>
      <c r="G10" s="10" t="e">
        <f>VLOOKUP(D10,[1]Sheet1!$D$92:$J$106,4,FALSE)</f>
        <v>#N/A</v>
      </c>
      <c r="H10" s="11" t="e">
        <f>VLOOKUP(D10,[1]Sheet1!$D$92:$J$106,5,FALSE)</f>
        <v>#N/A</v>
      </c>
      <c r="I10" s="7" t="e">
        <f>VLOOKUP(D10,[1]Sheet1!$D$92:$J$106,6,FALSE)</f>
        <v>#N/A</v>
      </c>
      <c r="J10" s="7" t="e">
        <f>VLOOKUP(D10,[1]Sheet1!$D$92:$J$106,7,FALSE)</f>
        <v>#N/A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WisdomTree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admin</cp:lastModifiedBy>
  <cp:lastPrinted>2010-12-10T17:53:34Z</cp:lastPrinted>
  <dcterms:created xsi:type="dcterms:W3CDTF">2010-08-19T15:14:04Z</dcterms:created>
  <dcterms:modified xsi:type="dcterms:W3CDTF">2018-10-08T22:32:30Z</dcterms:modified>
</cp:coreProperties>
</file>