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440" windowHeight="6705" tabRatio="603" activeTab="1"/>
  </bookViews>
  <sheets>
    <sheet name="Parameter" sheetId="4" r:id="rId1"/>
    <sheet name="1" sheetId="7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__1__123Graph_ACHART_1" hidden="1">[1]OVERBURDEN!$D$25:$O$25</definedName>
    <definedName name="____10__123Graph_ACHART_21" hidden="1">[1]OVERBURDEN!$T$46:$U$46</definedName>
    <definedName name="____11__123Graph_ACHART_22" hidden="1">[1]OVERBURDEN!$T$71:$U$71</definedName>
    <definedName name="____12__123Graph_ACHART_3" hidden="1">[1]SUBKON!$C$41:$N$41</definedName>
    <definedName name="____13__123Graph_ACHART_4" hidden="1">[1]SUBKON!$C$63:$N$63</definedName>
    <definedName name="____14__123Graph_BCHART_1" hidden="1">[1]OVERBURDEN!$D$26:$O$26</definedName>
    <definedName name="____15__123Graph_BCHART_13" hidden="1">[1]MAINTENANCE!$C$35:$N$35</definedName>
    <definedName name="____16__123Graph_BCHART_15" hidden="1">[1]MAINTENANCE!$C$56:$H$56</definedName>
    <definedName name="____17__123Graph_BCHART_16" hidden="1">[1]SUBKON!$C$20:$N$20</definedName>
    <definedName name="____18__123Graph_BCHART_17" hidden="1">[1]OVERBURDEN!$D$47:$O$47</definedName>
    <definedName name="____19__123Graph_BCHART_18" hidden="1">[1]OVERBURDEN!$D$72:$O$72</definedName>
    <definedName name="____2__123Graph_ACHART_13" hidden="1">[1]MAINTENANCE!$C$34:$N$34</definedName>
    <definedName name="____20__123Graph_BCHART_19" hidden="1">[1]MAINTENANCE!$C$56:$N$56</definedName>
    <definedName name="____21__123Graph_BCHART_2" hidden="1">[1]MAINTENANCE!$C$17:$N$17</definedName>
    <definedName name="____22__123Graph_BCHART_20" hidden="1">[1]OVERBURDEN!$T$26:$U$26</definedName>
    <definedName name="____23__123Graph_BCHART_21" hidden="1">[1]OVERBURDEN!$T$47:$U$47</definedName>
    <definedName name="____24__123Graph_BCHART_22" hidden="1">[1]OVERBURDEN!$T$72:$U$72</definedName>
    <definedName name="____25__123Graph_BCHART_3" hidden="1">[1]SUBKON!$C$42:$N$42</definedName>
    <definedName name="____26__123Graph_BCHART_4" hidden="1">[1]SUBKON!$C$64:$N$64</definedName>
    <definedName name="____27__123Graph_CCHART_3" hidden="1">[1]SUBKON!$C$43:$N$43</definedName>
    <definedName name="____28__123Graph_CCHART_4" hidden="1">[1]SUBKON!$C$65:$N$65</definedName>
    <definedName name="____29__123Graph_DCHART_3" hidden="1">[1]SUBKON!$C$44:$N$44</definedName>
    <definedName name="____3__123Graph_ACHART_15" hidden="1">[1]MAINTENANCE!$C$55:$H$55</definedName>
    <definedName name="____30__123Graph_XCHART_1" hidden="1">[1]OVERBURDEN!$D$24:$O$24</definedName>
    <definedName name="____31__123Graph_XCHART_18" hidden="1">[1]OVERBURDEN!$D$70:$O$70</definedName>
    <definedName name="____32__123Graph_XCHART_21" hidden="1">[1]OVERBURDEN!$T$45:$U$45</definedName>
    <definedName name="____33__123Graph_XCHART_22" hidden="1">[1]OVERBURDEN!$T$70:$U$70</definedName>
    <definedName name="____34__123Graph_XCHART_4" hidden="1">[1]SUBKON!$C$62:$N$62</definedName>
    <definedName name="____4__123Graph_ACHART_16" hidden="1">[1]SUBKON!$C$19:$N$19</definedName>
    <definedName name="____5__123Graph_ACHART_17" hidden="1">[1]OVERBURDEN!$D$46:$O$46</definedName>
    <definedName name="____6__123Graph_ACHART_18" hidden="1">[1]OVERBURDEN!$D$71:$O$71</definedName>
    <definedName name="____7__123Graph_ACHART_19" hidden="1">[1]MAINTENANCE!$C$55:$N$55</definedName>
    <definedName name="____8__123Graph_ACHART_2" hidden="1">[1]MAINTENANCE!$C$16:$N$16</definedName>
    <definedName name="____9__123Graph_ACHART_20" hidden="1">[1]OVERBURDEN!$T$25:$U$25</definedName>
    <definedName name="___1__123Graph_ACHART_1" hidden="1">[1]OVERBURDEN!$D$25:$O$25</definedName>
    <definedName name="___10__123Graph_ACHART_21" hidden="1">[1]OVERBURDEN!$T$46:$U$46</definedName>
    <definedName name="___11__123Graph_ACHART_22" hidden="1">[1]OVERBURDEN!$T$71:$U$71</definedName>
    <definedName name="___12__123Graph_ACHART_3" hidden="1">[1]SUBKON!$C$41:$N$41</definedName>
    <definedName name="___13__123Graph_ACHART_4" hidden="1">[1]SUBKON!$C$63:$N$63</definedName>
    <definedName name="___14__123Graph_BCHART_1" hidden="1">[1]OVERBURDEN!$D$26:$O$26</definedName>
    <definedName name="___15__123Graph_BCHART_13" hidden="1">[1]MAINTENANCE!$C$35:$N$35</definedName>
    <definedName name="___16__123Graph_BCHART_15" hidden="1">[1]MAINTENANCE!$C$56:$H$56</definedName>
    <definedName name="___17__123Graph_BCHART_16" hidden="1">[1]SUBKON!$C$20:$N$20</definedName>
    <definedName name="___18__123Graph_BCHART_17" hidden="1">[1]OVERBURDEN!$D$47:$O$47</definedName>
    <definedName name="___19__123Graph_BCHART_18" hidden="1">[1]OVERBURDEN!$D$72:$O$72</definedName>
    <definedName name="___2__123Graph_ACHART_13" hidden="1">[1]MAINTENANCE!$C$34:$N$34</definedName>
    <definedName name="___20__123Graph_BCHART_19" hidden="1">[1]MAINTENANCE!$C$56:$N$56</definedName>
    <definedName name="___21__123Graph_BCHART_2" hidden="1">[1]MAINTENANCE!$C$17:$N$17</definedName>
    <definedName name="___22__123Graph_BCHART_20" hidden="1">[1]OVERBURDEN!$T$26:$U$26</definedName>
    <definedName name="___23__123Graph_BCHART_21" hidden="1">[1]OVERBURDEN!$T$47:$U$47</definedName>
    <definedName name="___24__123Graph_BCHART_22" hidden="1">[1]OVERBURDEN!$T$72:$U$72</definedName>
    <definedName name="___25__123Graph_BCHART_3" hidden="1">[1]SUBKON!$C$42:$N$42</definedName>
    <definedName name="___26__123Graph_BCHART_4" hidden="1">[1]SUBKON!$C$64:$N$64</definedName>
    <definedName name="___27__123Graph_CCHART_3" hidden="1">[1]SUBKON!$C$43:$N$43</definedName>
    <definedName name="___28__123Graph_CCHART_4" hidden="1">[1]SUBKON!$C$65:$N$65</definedName>
    <definedName name="___29__123Graph_DCHART_3" hidden="1">[1]SUBKON!$C$44:$N$44</definedName>
    <definedName name="___3__123Graph_ACHART_15" hidden="1">[1]MAINTENANCE!$C$55:$H$55</definedName>
    <definedName name="___30__123Graph_XCHART_1" hidden="1">[1]OVERBURDEN!$D$24:$O$24</definedName>
    <definedName name="___31__123Graph_XCHART_18" hidden="1">[1]OVERBURDEN!$D$70:$O$70</definedName>
    <definedName name="___32__123Graph_XCHART_21" hidden="1">[1]OVERBURDEN!$T$45:$U$45</definedName>
    <definedName name="___33__123Graph_XCHART_22" hidden="1">[1]OVERBURDEN!$T$70:$U$70</definedName>
    <definedName name="___34__123Graph_XCHART_4" hidden="1">[1]SUBKON!$C$62:$N$62</definedName>
    <definedName name="___4__123Graph_ACHART_16" hidden="1">[1]SUBKON!$C$19:$N$19</definedName>
    <definedName name="___5__123Graph_ACHART_17" hidden="1">[1]OVERBURDEN!$D$46:$O$46</definedName>
    <definedName name="___6__123Graph_ACHART_18" hidden="1">[1]OVERBURDEN!$D$71:$O$71</definedName>
    <definedName name="___7__123Graph_ACHART_19" hidden="1">[1]MAINTENANCE!$C$55:$N$55</definedName>
    <definedName name="___8__123Graph_ACHART_2" hidden="1">[1]MAINTENANCE!$C$16:$N$16</definedName>
    <definedName name="___9__123Graph_ACHART_20" hidden="1">[1]OVERBURDEN!$T$25:$U$25</definedName>
    <definedName name="__1__123Graph_ACHART_1" hidden="1">[1]OVERBURDEN!$D$25:$O$25</definedName>
    <definedName name="__10__123Graph_ACHART_21" hidden="1">[1]OVERBURDEN!$T$46:$U$46</definedName>
    <definedName name="__11__123Graph_ACHART_22" hidden="1">[1]OVERBURDEN!$T$71:$U$71</definedName>
    <definedName name="__12__123Graph_ACHART_3" hidden="1">[1]SUBKON!$C$41:$N$41</definedName>
    <definedName name="__123Graph_AWEAKNESS" localSheetId="1" hidden="1">'[2]ocean voyage'!#REF!</definedName>
    <definedName name="__123Graph_LBL_AWEAKNESS" localSheetId="1" hidden="1">'[2]ocean voyage'!#REF!</definedName>
    <definedName name="__123Graph_XWEAKNESS" localSheetId="1" hidden="1">'[2]ocean voyage'!#REF!</definedName>
    <definedName name="__13__123Graph_ACHART_4" hidden="1">[1]SUBKON!$C$63:$N$63</definedName>
    <definedName name="__14__123Graph_BCHART_1" hidden="1">[1]OVERBURDEN!$D$26:$O$26</definedName>
    <definedName name="__15__123Graph_BCHART_13" hidden="1">[1]MAINTENANCE!$C$35:$N$35</definedName>
    <definedName name="__16__123Graph_BCHART_15" hidden="1">[1]MAINTENANCE!$C$56:$H$56</definedName>
    <definedName name="__17__123Graph_BCHART_16" hidden="1">[1]SUBKON!$C$20:$N$20</definedName>
    <definedName name="__18__123Graph_BCHART_17" hidden="1">[1]OVERBURDEN!$D$47:$O$47</definedName>
    <definedName name="__19__123Graph_BCHART_18" hidden="1">[1]OVERBURDEN!$D$72:$O$72</definedName>
    <definedName name="__2__123Graph_ACHART_13" hidden="1">[1]MAINTENANCE!$C$34:$N$34</definedName>
    <definedName name="__20__123Graph_BCHART_19" hidden="1">[1]MAINTENANCE!$C$56:$N$56</definedName>
    <definedName name="__21__123Graph_BCHART_2" hidden="1">[1]MAINTENANCE!$C$17:$N$17</definedName>
    <definedName name="__22__123Graph_BCHART_20" hidden="1">[1]OVERBURDEN!$T$26:$U$26</definedName>
    <definedName name="__23__123Graph_BCHART_21" hidden="1">[1]OVERBURDEN!$T$47:$U$47</definedName>
    <definedName name="__24__123Graph_BCHART_22" hidden="1">[1]OVERBURDEN!$T$72:$U$72</definedName>
    <definedName name="__25__123Graph_BCHART_3" hidden="1">[1]SUBKON!$C$42:$N$42</definedName>
    <definedName name="__26__123Graph_BCHART_4" hidden="1">[1]SUBKON!$C$64:$N$64</definedName>
    <definedName name="__27__123Graph_CCHART_3" hidden="1">[1]SUBKON!$C$43:$N$43</definedName>
    <definedName name="__28__123Graph_CCHART_4" hidden="1">[1]SUBKON!$C$65:$N$65</definedName>
    <definedName name="__29__123Graph_DCHART_3" hidden="1">[1]SUBKON!$C$44:$N$44</definedName>
    <definedName name="__3__123Graph_ACHART_15" hidden="1">[1]MAINTENANCE!$C$55:$H$55</definedName>
    <definedName name="__30__123Graph_XCHART_1" hidden="1">[1]OVERBURDEN!$D$24:$O$24</definedName>
    <definedName name="__31__123Graph_XCHART_18" hidden="1">[1]OVERBURDEN!$D$70:$O$70</definedName>
    <definedName name="__32__123Graph_XCHART_21" hidden="1">[1]OVERBURDEN!$T$45:$U$45</definedName>
    <definedName name="__33__123Graph_XCHART_22" hidden="1">[1]OVERBURDEN!$T$70:$U$70</definedName>
    <definedName name="__34__123Graph_XCHART_4" hidden="1">[1]SUBKON!$C$62:$N$62</definedName>
    <definedName name="__4__123Graph_ACHART_16" hidden="1">[1]SUBKON!$C$19:$N$19</definedName>
    <definedName name="__5__123Graph_ACHART_17" hidden="1">[1]OVERBURDEN!$D$46:$O$46</definedName>
    <definedName name="__6__123Graph_ACHART_18" hidden="1">[1]OVERBURDEN!$D$71:$O$71</definedName>
    <definedName name="__7__123Graph_ACHART_19" hidden="1">[1]MAINTENANCE!$C$55:$N$55</definedName>
    <definedName name="__8__123Graph_ACHART_2" hidden="1">[1]MAINTENANCE!$C$16:$N$16</definedName>
    <definedName name="__9__123Graph_ACHART_20" hidden="1">[1]OVERBURDEN!$T$25:$U$25</definedName>
    <definedName name="__xlfn.AVERAGEIF" hidden="1">#NAME?</definedName>
    <definedName name="_1______123Graph_ACHART_1" hidden="1">[1]OVERBURDEN!$D$25:$O$25</definedName>
    <definedName name="_1__123Graph_ACHART_1" hidden="1">[1]OVERBURDEN!$D$25:$O$25</definedName>
    <definedName name="_10______123Graph_ACHART_21" hidden="1">[1]OVERBURDEN!$T$46:$U$46</definedName>
    <definedName name="_10__123Graph_ACHART_21" hidden="1">[1]OVERBURDEN!$T$46:$U$46</definedName>
    <definedName name="_100___123Graph_ACHART_15" hidden="1">[1]MAINTENANCE!$C$55:$H$55</definedName>
    <definedName name="_101___123Graph_ACHART_16" hidden="1">[1]SUBKON!$C$19:$N$19</definedName>
    <definedName name="_102___123Graph_ACHART_17" hidden="1">[1]OVERBURDEN!$D$46:$O$46</definedName>
    <definedName name="_103___123Graph_ACHART_18" hidden="1">[1]OVERBURDEN!$D$71:$O$71</definedName>
    <definedName name="_104___123Graph_ACHART_19" hidden="1">[1]MAINTENANCE!$C$55:$N$55</definedName>
    <definedName name="_105___123Graph_ACHART_2" hidden="1">[1]MAINTENANCE!$C$16:$N$16</definedName>
    <definedName name="_106___123Graph_ACHART_20" hidden="1">[1]OVERBURDEN!$T$25:$U$25</definedName>
    <definedName name="_107___123Graph_ACHART_21" hidden="1">[1]OVERBURDEN!$T$46:$U$46</definedName>
    <definedName name="_108___123Graph_ACHART_22" hidden="1">[1]OVERBURDEN!$T$71:$U$71</definedName>
    <definedName name="_109___123Graph_ACHART_3" hidden="1">[1]SUBKON!$C$41:$N$41</definedName>
    <definedName name="_11______123Graph_ACHART_22" hidden="1">[1]OVERBURDEN!$T$71:$U$71</definedName>
    <definedName name="_11__123Graph_ACHART_22" hidden="1">[1]OVERBURDEN!$T$71:$U$71</definedName>
    <definedName name="_110___123Graph_ACHART_4" hidden="1">[1]SUBKON!$C$63:$N$63</definedName>
    <definedName name="_111___123Graph_BCHART_1" hidden="1">[1]OVERBURDEN!$D$26:$O$26</definedName>
    <definedName name="_112___123Graph_BCHART_13" hidden="1">[1]MAINTENANCE!$C$35:$N$35</definedName>
    <definedName name="_113___123Graph_BCHART_15" hidden="1">[1]MAINTENANCE!$C$56:$H$56</definedName>
    <definedName name="_114___123Graph_BCHART_16" hidden="1">[1]SUBKON!$C$20:$N$20</definedName>
    <definedName name="_115___123Graph_BCHART_17" hidden="1">[1]OVERBURDEN!$D$47:$O$47</definedName>
    <definedName name="_116___123Graph_BCHART_18" hidden="1">[1]OVERBURDEN!$D$72:$O$72</definedName>
    <definedName name="_117___123Graph_BCHART_19" hidden="1">[1]MAINTENANCE!$C$56:$N$56</definedName>
    <definedName name="_118___123Graph_BCHART_2" hidden="1">[1]MAINTENANCE!$C$17:$N$17</definedName>
    <definedName name="_119___123Graph_BCHART_20" hidden="1">[1]OVERBURDEN!$T$26:$U$26</definedName>
    <definedName name="_12______123Graph_ACHART_3" hidden="1">[1]SUBKON!$C$41:$N$41</definedName>
    <definedName name="_12__123Graph_ACHART_3" hidden="1">[1]SUBKON!$C$41:$N$41</definedName>
    <definedName name="_120___123Graph_BCHART_21" hidden="1">[1]OVERBURDEN!$T$47:$U$47</definedName>
    <definedName name="_121___123Graph_BCHART_22" hidden="1">[1]OVERBURDEN!$T$72:$U$72</definedName>
    <definedName name="_122___123Graph_BCHART_3" hidden="1">[1]SUBKON!$C$42:$N$42</definedName>
    <definedName name="_123___123Graph_BCHART_4" hidden="1">[1]SUBKON!$C$64:$N$64</definedName>
    <definedName name="_124___123Graph_CCHART_3" hidden="1">[1]SUBKON!$C$43:$N$43</definedName>
    <definedName name="_125___123Graph_CCHART_4" hidden="1">[1]SUBKON!$C$65:$N$65</definedName>
    <definedName name="_126___123Graph_DCHART_3" hidden="1">[1]SUBKON!$C$44:$N$44</definedName>
    <definedName name="_127___123Graph_XCHART_1" hidden="1">[1]OVERBURDEN!$D$24:$O$24</definedName>
    <definedName name="_128___123Graph_XCHART_18" hidden="1">[1]OVERBURDEN!$D$70:$O$70</definedName>
    <definedName name="_129___123Graph_XCHART_21" hidden="1">[1]OVERBURDEN!$T$45:$U$45</definedName>
    <definedName name="_13______123Graph_ACHART_4" hidden="1">[1]SUBKON!$C$63:$N$63</definedName>
    <definedName name="_13__123Graph_ACHART_4" hidden="1">[1]SUBKON!$C$63:$N$63</definedName>
    <definedName name="_130___123Graph_XCHART_22" hidden="1">[1]OVERBURDEN!$T$70:$U$70</definedName>
    <definedName name="_131___123Graph_XCHART_4" hidden="1">[1]SUBKON!$C$62:$N$62</definedName>
    <definedName name="_14______123Graph_BCHART_1" hidden="1">[1]OVERBURDEN!$D$26:$O$26</definedName>
    <definedName name="_14__123Graph_ACHART_5" hidden="1">[3]Statistik!$M$27:$M$34</definedName>
    <definedName name="_14__123Graph_BCHART_1" hidden="1">[1]OVERBURDEN!$D$26:$O$26</definedName>
    <definedName name="_15______123Graph_BCHART_13" hidden="1">[1]MAINTENANCE!$C$35:$N$35</definedName>
    <definedName name="_15__123Graph_ACHART_6" hidden="1">[3]Statistik!$M$42:$M$54</definedName>
    <definedName name="_15__123Graph_BCHART_13" hidden="1">[1]MAINTENANCE!$C$35:$N$35</definedName>
    <definedName name="_16______123Graph_BCHART_15" hidden="1">[1]MAINTENANCE!$C$56:$H$56</definedName>
    <definedName name="_16__123Graph_ACHART_7" hidden="1">[3]Statistik!$D$41:$D$55</definedName>
    <definedName name="_16__123Graph_BCHART_15" hidden="1">[1]MAINTENANCE!$C$56:$H$56</definedName>
    <definedName name="_17______123Graph_BCHART_16" hidden="1">[1]SUBKON!$C$20:$N$20</definedName>
    <definedName name="_17__123Graph_ACHART_8" localSheetId="1" hidden="1">[4]Statistik!#REF!</definedName>
    <definedName name="_17__123Graph_BCHART_16" hidden="1">[1]SUBKON!$C$20:$N$20</definedName>
    <definedName name="_18______123Graph_BCHART_17" hidden="1">[1]OVERBURDEN!$D$47:$O$47</definedName>
    <definedName name="_18__123Graph_ACHART_8" localSheetId="1" hidden="1">[3]Statistik!#REF!</definedName>
    <definedName name="_18__123Graph_ACHART_9" localSheetId="1" hidden="1">[4]Statistik!#REF!</definedName>
    <definedName name="_18__123Graph_BCHART_17" hidden="1">[1]OVERBURDEN!$D$47:$O$47</definedName>
    <definedName name="_19______123Graph_BCHART_18" hidden="1">[1]OVERBURDEN!$D$72:$O$72</definedName>
    <definedName name="_19__123Graph_BCHART_1" hidden="1">[1]OVERBURDEN!$D$26:$O$26</definedName>
    <definedName name="_19__123Graph_BCHART_18" hidden="1">[1]OVERBURDEN!$D$72:$O$72</definedName>
    <definedName name="_2______123Graph_ACHART_13" hidden="1">[1]MAINTENANCE!$C$34:$N$34</definedName>
    <definedName name="_2__123Graph_ACHART_13" hidden="1">[1]MAINTENANCE!$C$34:$N$34</definedName>
    <definedName name="_20______123Graph_BCHART_19" hidden="1">[1]MAINTENANCE!$C$56:$N$56</definedName>
    <definedName name="_20__123Graph_ACHART_9" localSheetId="1" hidden="1">[3]Statistik!#REF!</definedName>
    <definedName name="_20__123Graph_BCHART_13" hidden="1">[1]MAINTENANCE!$C$35:$N$35</definedName>
    <definedName name="_20__123Graph_BCHART_19" hidden="1">[1]MAINTENANCE!$C$56:$N$56</definedName>
    <definedName name="_21______123Graph_BCHART_2" hidden="1">[1]MAINTENANCE!$C$17:$N$17</definedName>
    <definedName name="_21__123Graph_BCHART_1" hidden="1">[1]OVERBURDEN!$D$26:$O$26</definedName>
    <definedName name="_21__123Graph_BCHART_15" hidden="1">[1]MAINTENANCE!$C$56:$H$56</definedName>
    <definedName name="_21__123Graph_BCHART_2" hidden="1">[1]MAINTENANCE!$C$17:$N$17</definedName>
    <definedName name="_211__123Graph_ACHART_1" hidden="1">[1]OVERBURDEN!$D$25:$O$25</definedName>
    <definedName name="_212__123Graph_ACHART_13" hidden="1">[1]MAINTENANCE!$C$34:$N$34</definedName>
    <definedName name="_213__123Graph_ACHART_15" hidden="1">[1]MAINTENANCE!$C$55:$H$55</definedName>
    <definedName name="_214__123Graph_ACHART_16" hidden="1">[1]SUBKON!$C$19:$N$19</definedName>
    <definedName name="_215__123Graph_ACHART_17" hidden="1">[1]OVERBURDEN!$D$46:$O$46</definedName>
    <definedName name="_216__123Graph_ACHART_18" hidden="1">[1]OVERBURDEN!$D$71:$O$71</definedName>
    <definedName name="_217__123Graph_ACHART_19" hidden="1">[1]MAINTENANCE!$C$55:$N$55</definedName>
    <definedName name="_218__123Graph_ACHART_2" hidden="1">[1]MAINTENANCE!$C$16:$N$16</definedName>
    <definedName name="_219__123Graph_ACHART_20" hidden="1">[1]OVERBURDEN!$T$25:$U$25</definedName>
    <definedName name="_22______123Graph_BCHART_20" hidden="1">[1]OVERBURDEN!$T$26:$U$26</definedName>
    <definedName name="_22__123Graph_BCHART_13" hidden="1">[1]MAINTENANCE!$C$35:$N$35</definedName>
    <definedName name="_22__123Graph_BCHART_16" hidden="1">[1]SUBKON!$C$20:$N$20</definedName>
    <definedName name="_22__123Graph_BCHART_20" hidden="1">[1]OVERBURDEN!$T$26:$U$26</definedName>
    <definedName name="_220__123Graph_ACHART_21" hidden="1">[1]OVERBURDEN!$T$46:$U$46</definedName>
    <definedName name="_221__123Graph_ACHART_22" hidden="1">[1]OVERBURDEN!$T$71:$U$71</definedName>
    <definedName name="_222__123Graph_ACHART_3" hidden="1">[1]SUBKON!$C$41:$N$41</definedName>
    <definedName name="_223__123Graph_ACHART_4" hidden="1">[1]SUBKON!$C$63:$N$63</definedName>
    <definedName name="_224__123Graph_BCHART_1" hidden="1">[1]OVERBURDEN!$D$26:$O$26</definedName>
    <definedName name="_225__123Graph_BCHART_13" hidden="1">[1]MAINTENANCE!$C$35:$N$35</definedName>
    <definedName name="_226__123Graph_BCHART_15" hidden="1">[1]MAINTENANCE!$C$56:$H$56</definedName>
    <definedName name="_227__123Graph_BCHART_16" hidden="1">[1]SUBKON!$C$20:$N$20</definedName>
    <definedName name="_228__123Graph_BCHART_17" hidden="1">[1]OVERBURDEN!$D$47:$O$47</definedName>
    <definedName name="_229__123Graph_BCHART_18" hidden="1">[1]OVERBURDEN!$D$72:$O$72</definedName>
    <definedName name="_23______123Graph_BCHART_21" hidden="1">[1]OVERBURDEN!$T$47:$U$47</definedName>
    <definedName name="_23__123Graph_BCHART_15" hidden="1">[1]MAINTENANCE!$C$56:$H$56</definedName>
    <definedName name="_23__123Graph_BCHART_17" hidden="1">[1]OVERBURDEN!$D$47:$O$47</definedName>
    <definedName name="_23__123Graph_BCHART_21" hidden="1">[1]OVERBURDEN!$T$47:$U$47</definedName>
    <definedName name="_230__123Graph_BCHART_19" hidden="1">[1]MAINTENANCE!$C$56:$N$56</definedName>
    <definedName name="_231__123Graph_BCHART_2" hidden="1">[1]MAINTENANCE!$C$17:$N$17</definedName>
    <definedName name="_232__123Graph_BCHART_20" hidden="1">[1]OVERBURDEN!$T$26:$U$26</definedName>
    <definedName name="_233__123Graph_BCHART_21" hidden="1">[1]OVERBURDEN!$T$47:$U$47</definedName>
    <definedName name="_234__123Graph_BCHART_22" hidden="1">[1]OVERBURDEN!$T$72:$U$72</definedName>
    <definedName name="_235__123Graph_BCHART_3" hidden="1">[1]SUBKON!$C$42:$N$42</definedName>
    <definedName name="_236__123Graph_BCHART_4" hidden="1">[1]SUBKON!$C$64:$N$64</definedName>
    <definedName name="_237__123Graph_CCHART_3" hidden="1">[1]SUBKON!$C$43:$N$43</definedName>
    <definedName name="_238__123Graph_CCHART_4" hidden="1">[1]SUBKON!$C$65:$N$65</definedName>
    <definedName name="_239__123Graph_DCHART_3" hidden="1">[1]SUBKON!$C$44:$N$44</definedName>
    <definedName name="_24______123Graph_BCHART_22" hidden="1">[1]OVERBURDEN!$T$72:$U$72</definedName>
    <definedName name="_24__123Graph_BCHART_16" hidden="1">[1]SUBKON!$C$20:$N$20</definedName>
    <definedName name="_24__123Graph_BCHART_18" hidden="1">[1]OVERBURDEN!$D$72:$O$72</definedName>
    <definedName name="_24__123Graph_BCHART_22" hidden="1">[1]OVERBURDEN!$T$72:$U$72</definedName>
    <definedName name="_240__123Graph_XCHART_1" hidden="1">[1]OVERBURDEN!$D$24:$O$24</definedName>
    <definedName name="_241__123Graph_XCHART_18" hidden="1">[1]OVERBURDEN!$D$70:$O$70</definedName>
    <definedName name="_242__123Graph_XCHART_21" hidden="1">[1]OVERBURDEN!$T$45:$U$45</definedName>
    <definedName name="_243__123Graph_XCHART_22" hidden="1">[1]OVERBURDEN!$T$70:$U$70</definedName>
    <definedName name="_244__123Graph_XCHART_4" hidden="1">[1]SUBKON!$C$62:$N$62</definedName>
    <definedName name="_25______123Graph_BCHART_3" hidden="1">[1]SUBKON!$C$42:$N$42</definedName>
    <definedName name="_25__123Graph_BCHART_17" hidden="1">[1]OVERBURDEN!$D$47:$O$47</definedName>
    <definedName name="_25__123Graph_BCHART_19" hidden="1">[1]MAINTENANCE!$C$56:$N$56</definedName>
    <definedName name="_25__123Graph_BCHART_3" hidden="1">[1]SUBKON!$C$42:$N$42</definedName>
    <definedName name="_26______123Graph_BCHART_4" hidden="1">[1]SUBKON!$C$64:$N$64</definedName>
    <definedName name="_26__123Graph_BCHART_18" hidden="1">[1]OVERBURDEN!$D$72:$O$72</definedName>
    <definedName name="_26__123Graph_BCHART_2" hidden="1">[1]MAINTENANCE!$C$17:$N$17</definedName>
    <definedName name="_26__123Graph_BCHART_4" hidden="1">[1]SUBKON!$C$64:$N$64</definedName>
    <definedName name="_27______123Graph_CCHART_3" hidden="1">[1]SUBKON!$C$43:$N$43</definedName>
    <definedName name="_27__123Graph_BCHART_19" hidden="1">[1]MAINTENANCE!$C$56:$N$56</definedName>
    <definedName name="_27__123Graph_BCHART_20" hidden="1">[1]OVERBURDEN!$T$26:$U$26</definedName>
    <definedName name="_27__123Graph_CCHART_3" hidden="1">[1]SUBKON!$C$43:$N$43</definedName>
    <definedName name="_28______123Graph_CCHART_4" hidden="1">[1]SUBKON!$C$65:$N$65</definedName>
    <definedName name="_28__123Graph_BCHART_2" hidden="1">[1]MAINTENANCE!$C$17:$N$17</definedName>
    <definedName name="_28__123Graph_BCHART_21" hidden="1">[1]OVERBURDEN!$T$47:$U$47</definedName>
    <definedName name="_28__123Graph_CCHART_4" hidden="1">[1]SUBKON!$C$65:$N$65</definedName>
    <definedName name="_29______123Graph_DCHART_3" hidden="1">[1]SUBKON!$C$44:$N$44</definedName>
    <definedName name="_29__123Graph_BCHART_20" hidden="1">[1]OVERBURDEN!$T$26:$U$26</definedName>
    <definedName name="_29__123Graph_BCHART_22" hidden="1">[1]OVERBURDEN!$T$72:$U$72</definedName>
    <definedName name="_29__123Graph_DCHART_3" hidden="1">[1]SUBKON!$C$44:$N$44</definedName>
    <definedName name="_3______123Graph_ACHART_15" hidden="1">[1]MAINTENANCE!$C$55:$H$55</definedName>
    <definedName name="_3__123Graph_ACHART_15" hidden="1">[1]MAINTENANCE!$C$55:$H$55</definedName>
    <definedName name="_30______123Graph_XCHART_1" hidden="1">[1]OVERBURDEN!$D$24:$O$24</definedName>
    <definedName name="_30__123Graph_BCHART_21" hidden="1">[1]OVERBURDEN!$T$47:$U$47</definedName>
    <definedName name="_30__123Graph_BCHART_3" hidden="1">[1]SUBKON!$C$42:$N$42</definedName>
    <definedName name="_30__123Graph_XCHART_1" hidden="1">[1]OVERBURDEN!$D$24:$O$24</definedName>
    <definedName name="_31______123Graph_XCHART_18" hidden="1">[1]OVERBURDEN!$D$70:$O$70</definedName>
    <definedName name="_31__123Graph_BCHART_22" hidden="1">[1]OVERBURDEN!$T$72:$U$72</definedName>
    <definedName name="_31__123Graph_BCHART_4" hidden="1">[1]SUBKON!$C$64:$N$64</definedName>
    <definedName name="_31__123Graph_XCHART_18" hidden="1">[1]OVERBURDEN!$D$70:$O$70</definedName>
    <definedName name="_32______123Graph_XCHART_21" hidden="1">[1]OVERBURDEN!$T$45:$U$45</definedName>
    <definedName name="_32__123Graph_BCHART_3" hidden="1">[1]SUBKON!$C$42:$N$42</definedName>
    <definedName name="_32__123Graph_BCHART_8" localSheetId="1" hidden="1">[4]Statistik!#REF!</definedName>
    <definedName name="_32__123Graph_XCHART_21" hidden="1">[1]OVERBURDEN!$T$45:$U$45</definedName>
    <definedName name="_33______123Graph_XCHART_22" hidden="1">[1]OVERBURDEN!$T$70:$U$70</definedName>
    <definedName name="_33__123Graph_BCHART_4" hidden="1">[1]SUBKON!$C$64:$N$64</definedName>
    <definedName name="_33__123Graph_BCHART_9" localSheetId="1" hidden="1">[4]Statistik!#REF!</definedName>
    <definedName name="_33__123Graph_XCHART_22" hidden="1">[1]OVERBURDEN!$T$70:$U$70</definedName>
    <definedName name="_34______123Graph_XCHART_4" hidden="1">[1]SUBKON!$C$62:$N$62</definedName>
    <definedName name="_34__123Graph_CCHART_3" hidden="1">[1]SUBKON!$C$43:$N$43</definedName>
    <definedName name="_34__123Graph_XCHART_4" hidden="1">[1]SUBKON!$C$62:$N$62</definedName>
    <definedName name="_35_____123Graph_ACHART_1" hidden="1">[1]OVERBURDEN!$D$25:$O$25</definedName>
    <definedName name="_35__123Graph_BCHART_8" localSheetId="1" hidden="1">[3]Statistik!#REF!</definedName>
    <definedName name="_35__123Graph_CCHART_4" hidden="1">[1]SUBKON!$C$65:$N$65</definedName>
    <definedName name="_36_____123Graph_ACHART_13" hidden="1">[1]MAINTENANCE!$C$34:$N$34</definedName>
    <definedName name="_36__123Graph_CCHART_9" localSheetId="1" hidden="1">[4]Statistik!#REF!</definedName>
    <definedName name="_37_____123Graph_ACHART_15" hidden="1">[1]MAINTENANCE!$C$55:$H$55</definedName>
    <definedName name="_37__123Graph_BCHART_9" localSheetId="1" hidden="1">[3]Statistik!#REF!</definedName>
    <definedName name="_37__123Graph_DCHART_3" hidden="1">[1]SUBKON!$C$44:$N$44</definedName>
    <definedName name="_38_____123Graph_ACHART_16" hidden="1">[1]SUBKON!$C$19:$N$19</definedName>
    <definedName name="_38__123Graph_CCHART_3" hidden="1">[1]SUBKON!$C$43:$N$43</definedName>
    <definedName name="_38__123Graph_DCHART_9" localSheetId="1" hidden="1">[4]Statistik!#REF!</definedName>
    <definedName name="_39_____123Graph_ACHART_17" hidden="1">[1]OVERBURDEN!$D$46:$O$46</definedName>
    <definedName name="_39__123Graph_CCHART_4" hidden="1">[1]SUBKON!$C$65:$N$65</definedName>
    <definedName name="_39__123Graph_ECHART_9" localSheetId="1" hidden="1">[4]Statistik!#REF!</definedName>
    <definedName name="_4______123Graph_ACHART_16" hidden="1">[1]SUBKON!$C$19:$N$19</definedName>
    <definedName name="_4__123Graph_ACHART_16" hidden="1">[1]SUBKON!$C$19:$N$19</definedName>
    <definedName name="_40_____123Graph_ACHART_18" hidden="1">[1]OVERBURDEN!$D$71:$O$71</definedName>
    <definedName name="_40__123Graph_LBL_ACHART_1" hidden="1">[4]Statistik!$D$9:$D$15</definedName>
    <definedName name="_41_____123Graph_ACHART_19" hidden="1">[1]MAINTENANCE!$C$55:$N$55</definedName>
    <definedName name="_41__123Graph_CCHART_9" localSheetId="1" hidden="1">[3]Statistik!#REF!</definedName>
    <definedName name="_41__123Graph_LBL_ACHART_2" localSheetId="1" hidden="1">[4]Statistik!#REF!</definedName>
    <definedName name="_42_____123Graph_ACHART_2" hidden="1">[1]MAINTENANCE!$C$16:$N$16</definedName>
    <definedName name="_42__123Graph_DCHART_3" hidden="1">[1]SUBKON!$C$44:$N$44</definedName>
    <definedName name="_42__123Graph_LBL_ACHART_3" hidden="1">[4]Statistik!$D$26:$D$28</definedName>
    <definedName name="_43_____123Graph_ACHART_20" hidden="1">[1]OVERBURDEN!$T$25:$U$25</definedName>
    <definedName name="_43__123Graph_LBL_ACHART_4" hidden="1">[4]Statistik!$M$9:$M$17</definedName>
    <definedName name="_44_____123Graph_ACHART_21" hidden="1">[1]OVERBURDEN!$T$46:$U$46</definedName>
    <definedName name="_44__123Graph_DCHART_9" localSheetId="1" hidden="1">[3]Statistik!#REF!</definedName>
    <definedName name="_44__123Graph_LBL_ACHART_5" hidden="1">[4]Statistik!$M$27:$M$34</definedName>
    <definedName name="_45_____123Graph_ACHART_22" hidden="1">[1]OVERBURDEN!$T$71:$U$71</definedName>
    <definedName name="_45__123Graph_LBL_ACHART_6" hidden="1">[4]Statistik!$M$42:$M$54</definedName>
    <definedName name="_46_____123Graph_ACHART_3" hidden="1">[1]SUBKON!$C$41:$N$41</definedName>
    <definedName name="_46__123Graph_ECHART_9" localSheetId="1" hidden="1">[3]Statistik!#REF!</definedName>
    <definedName name="_46__123Graph_LBL_ACHART_7" hidden="1">[4]Statistik!$D$41:$D$55</definedName>
    <definedName name="_47_____123Graph_ACHART_4" hidden="1">[1]SUBKON!$C$63:$N$63</definedName>
    <definedName name="_47__123Graph_LBL_ACHART_1" hidden="1">[3]Statistik!$D$9:$D$15</definedName>
    <definedName name="_47__123Graph_LBL_ACHART_8" localSheetId="1" hidden="1">[4]Statistik!#REF!</definedName>
    <definedName name="_48_____123Graph_BCHART_1" hidden="1">[1]OVERBURDEN!$D$26:$O$26</definedName>
    <definedName name="_48__123Graph_LBL_ACHART_9" localSheetId="1" hidden="1">[4]Statistik!#REF!</definedName>
    <definedName name="_49_____123Graph_BCHART_13" hidden="1">[1]MAINTENANCE!$C$35:$N$35</definedName>
    <definedName name="_49__123Graph_LBL_ACHART_2" localSheetId="1" hidden="1">[3]Statistik!#REF!</definedName>
    <definedName name="_49__123Graph_LBL_BCHART_8" localSheetId="1" hidden="1">[4]Statistik!#REF!</definedName>
    <definedName name="_5______123Graph_ACHART_17" hidden="1">[1]OVERBURDEN!$D$46:$O$46</definedName>
    <definedName name="_5__123Graph_ACHART_17" hidden="1">[1]OVERBURDEN!$D$46:$O$46</definedName>
    <definedName name="_50_____123Graph_BCHART_15" hidden="1">[1]MAINTENANCE!$C$56:$H$56</definedName>
    <definedName name="_50__123Graph_LBL_ACHART_3" hidden="1">[3]Statistik!$D$26:$D$28</definedName>
    <definedName name="_50__123Graph_LBL_BCHART_9" localSheetId="1" hidden="1">[4]Statistik!#REF!</definedName>
    <definedName name="_51_____123Graph_BCHART_16" hidden="1">[1]SUBKON!$C$20:$N$20</definedName>
    <definedName name="_51__123Graph_LBL_ACHART_4" hidden="1">[3]Statistik!$M$9:$M$17</definedName>
    <definedName name="_51__123Graph_LBL_CCHART_9" localSheetId="1" hidden="1">[4]Statistik!#REF!</definedName>
    <definedName name="_52_____123Graph_BCHART_17" hidden="1">[1]OVERBURDEN!$D$47:$O$47</definedName>
    <definedName name="_52__123Graph_LBL_ACHART_5" hidden="1">[3]Statistik!$M$27:$M$34</definedName>
    <definedName name="_52__123Graph_LBL_DCHART_9" localSheetId="1" hidden="1">[4]Statistik!#REF!</definedName>
    <definedName name="_53_____123Graph_BCHART_18" hidden="1">[1]OVERBURDEN!$D$72:$O$72</definedName>
    <definedName name="_53__123Graph_LBL_ACHART_6" hidden="1">[3]Statistik!$M$42:$M$54</definedName>
    <definedName name="_53__123Graph_LBL_ECHART_9" localSheetId="1" hidden="1">[4]Statistik!#REF!</definedName>
    <definedName name="_54_____123Graph_BCHART_19" hidden="1">[1]MAINTENANCE!$C$56:$N$56</definedName>
    <definedName name="_54__123Graph_LBL_ACHART_7" hidden="1">[3]Statistik!$D$41:$D$55</definedName>
    <definedName name="_54__123Graph_XCHART_1" hidden="1">[1]OVERBURDEN!$D$24:$O$24</definedName>
    <definedName name="_55_____123Graph_BCHART_2" hidden="1">[1]MAINTENANCE!$C$17:$N$17</definedName>
    <definedName name="_55__123Graph_XCHART_18" hidden="1">[1]OVERBURDEN!$D$70:$O$70</definedName>
    <definedName name="_56_____123Graph_BCHART_20" hidden="1">[1]OVERBURDEN!$T$26:$U$26</definedName>
    <definedName name="_56__123Graph_LBL_ACHART_8" localSheetId="1" hidden="1">[3]Statistik!#REF!</definedName>
    <definedName name="_56__123Graph_XCHART_2" localSheetId="1" hidden="1">[4]Statistik!#REF!</definedName>
    <definedName name="_57_____123Graph_BCHART_21" hidden="1">[1]OVERBURDEN!$T$47:$U$47</definedName>
    <definedName name="_57__123Graph_XCHART_21" hidden="1">[1]OVERBURDEN!$T$45:$U$45</definedName>
    <definedName name="_58_____123Graph_BCHART_22" hidden="1">[1]OVERBURDEN!$T$72:$U$72</definedName>
    <definedName name="_58__123Graph_LBL_ACHART_9" localSheetId="1" hidden="1">[3]Statistik!#REF!</definedName>
    <definedName name="_58__123Graph_XCHART_22" hidden="1">[1]OVERBURDEN!$T$70:$U$70</definedName>
    <definedName name="_59_____123Graph_BCHART_3" hidden="1">[1]SUBKON!$C$42:$N$42</definedName>
    <definedName name="_59__123Graph_XCHART_3" hidden="1">[4]Statistik!$C$26:$C$28</definedName>
    <definedName name="_6______123Graph_ACHART_18" hidden="1">[1]OVERBURDEN!$D$71:$O$71</definedName>
    <definedName name="_6__123Graph_ACHART_18" hidden="1">[1]OVERBURDEN!$D$71:$O$71</definedName>
    <definedName name="_60_____123Graph_BCHART_4" hidden="1">[1]SUBKON!$C$64:$N$64</definedName>
    <definedName name="_60__123Graph_LBL_BCHART_8" localSheetId="1" hidden="1">[3]Statistik!#REF!</definedName>
    <definedName name="_60__123Graph_XCHART_4" hidden="1">[1]SUBKON!$C$62:$N$62</definedName>
    <definedName name="_61_____123Graph_CCHART_3" hidden="1">[1]SUBKON!$C$43:$N$43</definedName>
    <definedName name="_61__123Graph_XCHART_5" hidden="1">[4]Statistik!$L$27:$L$34</definedName>
    <definedName name="_62_____123Graph_CCHART_4" hidden="1">[1]SUBKON!$C$65:$N$65</definedName>
    <definedName name="_62__123Graph_LBL_BCHART_9" localSheetId="1" hidden="1">[3]Statistik!#REF!</definedName>
    <definedName name="_62__123Graph_XCHART_6" hidden="1">[4]Statistik!$L$42:$L$54</definedName>
    <definedName name="_63_____123Graph_DCHART_3" hidden="1">[1]SUBKON!$C$44:$N$44</definedName>
    <definedName name="_63__123Graph_XCHART_7" hidden="1">[4]Statistik!$C$41:$C$55</definedName>
    <definedName name="_64_____123Graph_XCHART_1" hidden="1">[1]OVERBURDEN!$D$24:$O$24</definedName>
    <definedName name="_64__123Graph_LBL_CCHART_9" localSheetId="1" hidden="1">[3]Statistik!#REF!</definedName>
    <definedName name="_64__123Graph_XCHART_8" localSheetId="1" hidden="1">[4]Statistik!#REF!</definedName>
    <definedName name="_65_____123Graph_XCHART_18" hidden="1">[1]OVERBURDEN!$D$70:$O$70</definedName>
    <definedName name="_65__123Graph_XCHART_9" localSheetId="1" hidden="1">[4]Statistik!#REF!</definedName>
    <definedName name="_66_____123Graph_XCHART_21" hidden="1">[1]OVERBURDEN!$T$45:$U$45</definedName>
    <definedName name="_66__123Graph_LBL_DCHART_9" localSheetId="1" hidden="1">[3]Statistik!#REF!</definedName>
    <definedName name="_67_____123Graph_XCHART_22" hidden="1">[1]OVERBURDEN!$T$70:$U$70</definedName>
    <definedName name="_68_____123Graph_XCHART_4" hidden="1">[1]SUBKON!$C$62:$N$62</definedName>
    <definedName name="_68__123Graph_LBL_ECHART_9" localSheetId="1" hidden="1">[3]Statistik!#REF!</definedName>
    <definedName name="_69__123Graph_XCHART_1" hidden="1">[1]OVERBURDEN!$D$24:$O$24</definedName>
    <definedName name="_7______123Graph_ACHART_19" hidden="1">[1]MAINTENANCE!$C$55:$N$55</definedName>
    <definedName name="_7__123Graph_ACHART_19" hidden="1">[1]MAINTENANCE!$C$55:$N$55</definedName>
    <definedName name="_70__123Graph_XCHART_18" hidden="1">[1]OVERBURDEN!$D$70:$O$70</definedName>
    <definedName name="_72__123Graph_XCHART_2" localSheetId="1" hidden="1">[3]Statistik!#REF!</definedName>
    <definedName name="_73__123Graph_XCHART_21" hidden="1">[1]OVERBURDEN!$T$45:$U$45</definedName>
    <definedName name="_74__123Graph_XCHART_22" hidden="1">[1]OVERBURDEN!$T$70:$U$70</definedName>
    <definedName name="_75__123Graph_XCHART_3" hidden="1">[3]Statistik!$C$26:$C$28</definedName>
    <definedName name="_76__123Graph_XCHART_4" hidden="1">[1]SUBKON!$C$62:$N$62</definedName>
    <definedName name="_77__123Graph_XCHART_5" hidden="1">[3]Statistik!$L$27:$L$34</definedName>
    <definedName name="_78__123Graph_XCHART_6" hidden="1">[3]Statistik!$L$42:$L$54</definedName>
    <definedName name="_79__123Graph_XCHART_7" hidden="1">[3]Statistik!$C$41:$C$55</definedName>
    <definedName name="_8______123Graph_ACHART_2" hidden="1">[1]MAINTENANCE!$C$16:$N$16</definedName>
    <definedName name="_8__123Graph_ACHART_2" hidden="1">[1]MAINTENANCE!$C$16:$N$16</definedName>
    <definedName name="_81__123Graph_XCHART_8" localSheetId="1" hidden="1">[3]Statistik!#REF!</definedName>
    <definedName name="_83__123Graph_XCHART_9" localSheetId="1" hidden="1">[3]Statistik!#REF!</definedName>
    <definedName name="_9______123Graph_ACHART_20" hidden="1">[1]OVERBURDEN!$T$25:$U$25</definedName>
    <definedName name="_9__123Graph_ACHART_20" hidden="1">[1]OVERBURDEN!$T$25:$U$25</definedName>
    <definedName name="_98___123Graph_ACHART_1" hidden="1">[1]OVERBURDEN!$D$25:$O$25</definedName>
    <definedName name="_99___123Graph_ACHART_13" hidden="1">[1]MAINTENANCE!$C$34:$N$34</definedName>
    <definedName name="_Fill" localSheetId="1" hidden="1">#REF!</definedName>
    <definedName name="_xlnm._FilterDatabase" localSheetId="1" hidden="1">'1'!$A$4:$O$704</definedName>
    <definedName name="_xlnm._FilterDatabase" localSheetId="0" hidden="1">Parameter!$B$5:$F$165</definedName>
    <definedName name="_Order2" hidden="1">255</definedName>
    <definedName name="aaa" localSheetId="1" hidden="1">[4]Statistik!#REF!</definedName>
    <definedName name="AllUnit">Parameter!$C:$C</definedName>
    <definedName name="anscount" hidden="1">1</definedName>
    <definedName name="EGI">Parameter!$D:$D</definedName>
    <definedName name="fgfgfgfg" localSheetId="1" hidden="1">'[5]ocean voyage'!#REF!</definedName>
    <definedName name="he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IS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Jam" localSheetId="1">'1'!$I:$I</definedName>
    <definedName name="jkhjjk" localSheetId="1" hidden="1">'[5]ocean voyage'!#REF!</definedName>
    <definedName name="jkjkjkjk" localSheetId="1" hidden="1">'[5]ocean voyage'!#REF!</definedName>
    <definedName name="jkjkljkl" localSheetId="1" hidden="1">'[5]ocean voyage'!#REF!</definedName>
    <definedName name="JKLJKLKL" localSheetId="1" hidden="1">'[5]ocean voyage'!#REF!</definedName>
    <definedName name="jkljlkjkj" localSheetId="1" hidden="1">'[5]ocean voyage'!#REF!</definedName>
    <definedName name="jljklhjh" localSheetId="1" hidden="1">'[5]ocean voyage'!#REF!</definedName>
    <definedName name="jlkjlkhljkhlj" localSheetId="1" hidden="1">'[5]ocean voyage'!#REF!</definedName>
    <definedName name="kjlkj" localSheetId="1" hidden="1">'[5]ocean voyage'!#REF!</definedName>
    <definedName name="kljklkjl" localSheetId="1" hidden="1">'[5]ocean voyage'!#REF!</definedName>
    <definedName name="kljklkl" localSheetId="1" hidden="1">'[5]ocean voyage'!#REF!</definedName>
    <definedName name="kljklkljl" localSheetId="1" hidden="1">'[5]ocean voyage'!#REF!</definedName>
    <definedName name="klklhkjl" localSheetId="1" hidden="1">'[5]ocean voyage'!#REF!</definedName>
    <definedName name="klklklk" localSheetId="1" hidden="1">[3]Statistik!#REF!</definedName>
    <definedName name="kpi" localSheetId="1" hidden="1">[3]Statistik!#REF!</definedName>
    <definedName name="lhkhljk" localSheetId="1" hidden="1">'[5]ocean voyage'!#REF!</definedName>
    <definedName name="limcount" hidden="1">1</definedName>
    <definedName name="lkhkj" localSheetId="1" hidden="1">'[5]ocean voyage'!#REF!</definedName>
    <definedName name="lklklklklj" localSheetId="1" hidden="1">'[5]ocean voyage'!#REF!</definedName>
    <definedName name="Netto" localSheetId="1">'1'!$L:$L</definedName>
    <definedName name="Owner">Parameter!$F:$F</definedName>
    <definedName name="Parameter">Parameter!$C:$F</definedName>
    <definedName name="q" localSheetId="1" hidden="1">#REF!</definedName>
    <definedName name="Ritase" localSheetId="1">'1'!$M:$M</definedName>
    <definedName name="sencount" hidden="1">1</definedName>
    <definedName name="Type">Parameter!$E:$E</definedName>
    <definedName name="Unit" localSheetId="1">'1'!$C:$C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</definedNames>
  <calcPr calcId="145621"/>
  <fileRecoveryPr autoRecover="0"/>
</workbook>
</file>

<file path=xl/calcChain.xml><?xml version="1.0" encoding="utf-8"?>
<calcChain xmlns="http://schemas.openxmlformats.org/spreadsheetml/2006/main">
  <c r="K215" i="7" l="1"/>
  <c r="K161" i="7" l="1"/>
  <c r="K136" i="7"/>
  <c r="K79" i="7" l="1"/>
  <c r="K78" i="7"/>
  <c r="K24" i="7"/>
  <c r="K269" i="7"/>
  <c r="L269" i="7" s="1"/>
  <c r="M269" i="7" s="1"/>
  <c r="K268" i="7"/>
  <c r="L268" i="7" s="1"/>
  <c r="M268" i="7" s="1"/>
  <c r="F269" i="7"/>
  <c r="E269" i="7"/>
  <c r="D269" i="7"/>
  <c r="F268" i="7"/>
  <c r="E268" i="7"/>
  <c r="D268" i="7"/>
  <c r="D273" i="7" l="1"/>
  <c r="E273" i="7"/>
  <c r="F273" i="7"/>
  <c r="K273" i="7"/>
  <c r="L273" i="7" s="1"/>
  <c r="M273" i="7" s="1"/>
  <c r="D274" i="7"/>
  <c r="E274" i="7"/>
  <c r="F274" i="7"/>
  <c r="K274" i="7"/>
  <c r="L274" i="7" s="1"/>
  <c r="M274" i="7" s="1"/>
  <c r="D275" i="7"/>
  <c r="E275" i="7"/>
  <c r="F275" i="7"/>
  <c r="K275" i="7"/>
  <c r="L275" i="7" s="1"/>
  <c r="M275" i="7" s="1"/>
  <c r="D276" i="7"/>
  <c r="E276" i="7"/>
  <c r="F276" i="7"/>
  <c r="K276" i="7"/>
  <c r="L276" i="7" s="1"/>
  <c r="M276" i="7" s="1"/>
  <c r="D277" i="7"/>
  <c r="E277" i="7"/>
  <c r="F277" i="7"/>
  <c r="K277" i="7"/>
  <c r="L277" i="7" s="1"/>
  <c r="M277" i="7" s="1"/>
  <c r="D278" i="7"/>
  <c r="E278" i="7"/>
  <c r="F278" i="7"/>
  <c r="K278" i="7"/>
  <c r="L278" i="7" s="1"/>
  <c r="M278" i="7" s="1"/>
  <c r="D279" i="7"/>
  <c r="E279" i="7"/>
  <c r="F279" i="7"/>
  <c r="K279" i="7"/>
  <c r="L279" i="7" s="1"/>
  <c r="M279" i="7" s="1"/>
  <c r="D280" i="7"/>
  <c r="E280" i="7"/>
  <c r="F280" i="7"/>
  <c r="K280" i="7"/>
  <c r="L280" i="7" s="1"/>
  <c r="M280" i="7" s="1"/>
  <c r="D281" i="7"/>
  <c r="E281" i="7"/>
  <c r="F281" i="7"/>
  <c r="K281" i="7"/>
  <c r="L281" i="7" s="1"/>
  <c r="M281" i="7" s="1"/>
  <c r="D282" i="7"/>
  <c r="E282" i="7"/>
  <c r="F282" i="7"/>
  <c r="K282" i="7"/>
  <c r="L282" i="7" s="1"/>
  <c r="M282" i="7" s="1"/>
  <c r="D283" i="7"/>
  <c r="E283" i="7"/>
  <c r="F283" i="7"/>
  <c r="K283" i="7"/>
  <c r="L283" i="7" s="1"/>
  <c r="M283" i="7" s="1"/>
  <c r="D284" i="7"/>
  <c r="E284" i="7"/>
  <c r="F284" i="7"/>
  <c r="K284" i="7"/>
  <c r="L284" i="7" s="1"/>
  <c r="M284" i="7" s="1"/>
  <c r="D285" i="7"/>
  <c r="E285" i="7"/>
  <c r="F285" i="7"/>
  <c r="K285" i="7"/>
  <c r="L285" i="7" s="1"/>
  <c r="M285" i="7" s="1"/>
  <c r="D286" i="7"/>
  <c r="E286" i="7"/>
  <c r="F286" i="7"/>
  <c r="K286" i="7"/>
  <c r="L286" i="7" s="1"/>
  <c r="M286" i="7" s="1"/>
  <c r="D287" i="7"/>
  <c r="E287" i="7"/>
  <c r="F287" i="7"/>
  <c r="K287" i="7"/>
  <c r="L287" i="7" s="1"/>
  <c r="M287" i="7" s="1"/>
  <c r="D288" i="7"/>
  <c r="E288" i="7"/>
  <c r="F288" i="7"/>
  <c r="K288" i="7"/>
  <c r="L288" i="7" s="1"/>
  <c r="M288" i="7" s="1"/>
  <c r="D289" i="7"/>
  <c r="E289" i="7"/>
  <c r="F289" i="7"/>
  <c r="K289" i="7"/>
  <c r="L289" i="7" s="1"/>
  <c r="M289" i="7" s="1"/>
  <c r="D290" i="7"/>
  <c r="E290" i="7"/>
  <c r="F290" i="7"/>
  <c r="K290" i="7"/>
  <c r="L290" i="7" s="1"/>
  <c r="M290" i="7" s="1"/>
  <c r="D291" i="7"/>
  <c r="E291" i="7"/>
  <c r="F291" i="7"/>
  <c r="K291" i="7"/>
  <c r="L291" i="7" s="1"/>
  <c r="M291" i="7" s="1"/>
  <c r="D292" i="7"/>
  <c r="E292" i="7"/>
  <c r="F292" i="7"/>
  <c r="K292" i="7"/>
  <c r="L292" i="7" s="1"/>
  <c r="M292" i="7" s="1"/>
  <c r="D293" i="7"/>
  <c r="E293" i="7"/>
  <c r="F293" i="7"/>
  <c r="K293" i="7"/>
  <c r="L293" i="7" s="1"/>
  <c r="M293" i="7" s="1"/>
  <c r="D294" i="7"/>
  <c r="E294" i="7"/>
  <c r="F294" i="7"/>
  <c r="K294" i="7"/>
  <c r="L294" i="7" s="1"/>
  <c r="M294" i="7" s="1"/>
  <c r="D295" i="7"/>
  <c r="E295" i="7"/>
  <c r="F295" i="7"/>
  <c r="K295" i="7"/>
  <c r="L295" i="7" s="1"/>
  <c r="M295" i="7" s="1"/>
  <c r="D296" i="7"/>
  <c r="E296" i="7"/>
  <c r="F296" i="7"/>
  <c r="K296" i="7"/>
  <c r="L296" i="7" s="1"/>
  <c r="M296" i="7" s="1"/>
  <c r="D297" i="7"/>
  <c r="E297" i="7"/>
  <c r="F297" i="7"/>
  <c r="K297" i="7"/>
  <c r="L297" i="7" s="1"/>
  <c r="M297" i="7" s="1"/>
  <c r="D298" i="7"/>
  <c r="E298" i="7"/>
  <c r="F298" i="7"/>
  <c r="K298" i="7"/>
  <c r="L298" i="7" s="1"/>
  <c r="M298" i="7" s="1"/>
  <c r="D299" i="7"/>
  <c r="E299" i="7"/>
  <c r="F299" i="7"/>
  <c r="K299" i="7"/>
  <c r="L299" i="7" s="1"/>
  <c r="M299" i="7" s="1"/>
  <c r="D300" i="7"/>
  <c r="E300" i="7"/>
  <c r="F300" i="7"/>
  <c r="K300" i="7"/>
  <c r="L300" i="7" s="1"/>
  <c r="M300" i="7" s="1"/>
  <c r="D301" i="7"/>
  <c r="E301" i="7"/>
  <c r="F301" i="7"/>
  <c r="K301" i="7"/>
  <c r="L301" i="7" s="1"/>
  <c r="M301" i="7" s="1"/>
  <c r="D302" i="7"/>
  <c r="E302" i="7"/>
  <c r="F302" i="7"/>
  <c r="K302" i="7"/>
  <c r="L302" i="7" s="1"/>
  <c r="M302" i="7" s="1"/>
  <c r="D303" i="7"/>
  <c r="E303" i="7"/>
  <c r="F303" i="7"/>
  <c r="K303" i="7"/>
  <c r="L303" i="7" s="1"/>
  <c r="M303" i="7" s="1"/>
  <c r="D304" i="7"/>
  <c r="E304" i="7"/>
  <c r="F304" i="7"/>
  <c r="K304" i="7"/>
  <c r="L304" i="7" s="1"/>
  <c r="M304" i="7" s="1"/>
  <c r="D305" i="7"/>
  <c r="E305" i="7"/>
  <c r="F305" i="7"/>
  <c r="K305" i="7"/>
  <c r="L305" i="7" s="1"/>
  <c r="M305" i="7" s="1"/>
  <c r="D306" i="7"/>
  <c r="E306" i="7"/>
  <c r="F306" i="7"/>
  <c r="K306" i="7"/>
  <c r="L306" i="7" s="1"/>
  <c r="M306" i="7" s="1"/>
  <c r="D307" i="7"/>
  <c r="E307" i="7"/>
  <c r="F307" i="7"/>
  <c r="K307" i="7"/>
  <c r="L307" i="7" s="1"/>
  <c r="M307" i="7" s="1"/>
  <c r="D308" i="7"/>
  <c r="E308" i="7"/>
  <c r="F308" i="7"/>
  <c r="K308" i="7"/>
  <c r="L308" i="7" s="1"/>
  <c r="M308" i="7" s="1"/>
  <c r="D309" i="7"/>
  <c r="E309" i="7"/>
  <c r="F309" i="7"/>
  <c r="K309" i="7"/>
  <c r="L309" i="7" s="1"/>
  <c r="M309" i="7" s="1"/>
  <c r="D310" i="7"/>
  <c r="E310" i="7"/>
  <c r="F310" i="7"/>
  <c r="K310" i="7"/>
  <c r="L310" i="7" s="1"/>
  <c r="M310" i="7" s="1"/>
  <c r="D311" i="7"/>
  <c r="E311" i="7"/>
  <c r="F311" i="7"/>
  <c r="K311" i="7"/>
  <c r="L311" i="7" s="1"/>
  <c r="M311" i="7" s="1"/>
  <c r="D312" i="7"/>
  <c r="E312" i="7"/>
  <c r="F312" i="7"/>
  <c r="K312" i="7"/>
  <c r="L312" i="7" s="1"/>
  <c r="M312" i="7" s="1"/>
  <c r="D313" i="7"/>
  <c r="E313" i="7"/>
  <c r="F313" i="7"/>
  <c r="K313" i="7"/>
  <c r="L313" i="7" s="1"/>
  <c r="M313" i="7" s="1"/>
  <c r="D314" i="7"/>
  <c r="E314" i="7"/>
  <c r="F314" i="7"/>
  <c r="K314" i="7"/>
  <c r="L314" i="7" s="1"/>
  <c r="M314" i="7" s="1"/>
  <c r="D315" i="7"/>
  <c r="E315" i="7"/>
  <c r="F315" i="7"/>
  <c r="K315" i="7"/>
  <c r="L315" i="7" s="1"/>
  <c r="M315" i="7" s="1"/>
  <c r="D316" i="7"/>
  <c r="E316" i="7"/>
  <c r="F316" i="7"/>
  <c r="K316" i="7"/>
  <c r="L316" i="7" s="1"/>
  <c r="M316" i="7" s="1"/>
  <c r="D317" i="7"/>
  <c r="E317" i="7"/>
  <c r="F317" i="7"/>
  <c r="K317" i="7"/>
  <c r="L317" i="7" s="1"/>
  <c r="M317" i="7" s="1"/>
  <c r="D318" i="7"/>
  <c r="E318" i="7"/>
  <c r="F318" i="7"/>
  <c r="K318" i="7"/>
  <c r="L318" i="7" s="1"/>
  <c r="M318" i="7" s="1"/>
  <c r="D319" i="7"/>
  <c r="E319" i="7"/>
  <c r="F319" i="7"/>
  <c r="K319" i="7"/>
  <c r="L319" i="7" s="1"/>
  <c r="M319" i="7" s="1"/>
  <c r="D320" i="7"/>
  <c r="E320" i="7"/>
  <c r="F320" i="7"/>
  <c r="K320" i="7"/>
  <c r="L320" i="7" s="1"/>
  <c r="M320" i="7" s="1"/>
  <c r="D321" i="7"/>
  <c r="E321" i="7"/>
  <c r="F321" i="7"/>
  <c r="K321" i="7"/>
  <c r="L321" i="7" s="1"/>
  <c r="M321" i="7" s="1"/>
  <c r="D322" i="7"/>
  <c r="E322" i="7"/>
  <c r="F322" i="7"/>
  <c r="K322" i="7"/>
  <c r="L322" i="7" s="1"/>
  <c r="M322" i="7" s="1"/>
  <c r="D323" i="7"/>
  <c r="E323" i="7"/>
  <c r="F323" i="7"/>
  <c r="K323" i="7"/>
  <c r="L323" i="7" s="1"/>
  <c r="M323" i="7" s="1"/>
  <c r="D324" i="7"/>
  <c r="E324" i="7"/>
  <c r="F324" i="7"/>
  <c r="K324" i="7"/>
  <c r="L324" i="7" s="1"/>
  <c r="M324" i="7" s="1"/>
  <c r="D325" i="7"/>
  <c r="E325" i="7"/>
  <c r="F325" i="7"/>
  <c r="K325" i="7"/>
  <c r="L325" i="7" s="1"/>
  <c r="M325" i="7" s="1"/>
  <c r="D326" i="7"/>
  <c r="E326" i="7"/>
  <c r="F326" i="7"/>
  <c r="K326" i="7"/>
  <c r="L326" i="7" s="1"/>
  <c r="M326" i="7" s="1"/>
  <c r="D327" i="7"/>
  <c r="E327" i="7"/>
  <c r="F327" i="7"/>
  <c r="K327" i="7"/>
  <c r="L327" i="7" s="1"/>
  <c r="M327" i="7" s="1"/>
  <c r="D328" i="7"/>
  <c r="E328" i="7"/>
  <c r="F328" i="7"/>
  <c r="K328" i="7"/>
  <c r="L328" i="7" s="1"/>
  <c r="M328" i="7" s="1"/>
  <c r="D329" i="7"/>
  <c r="E329" i="7"/>
  <c r="F329" i="7"/>
  <c r="K329" i="7"/>
  <c r="L329" i="7" s="1"/>
  <c r="M329" i="7" s="1"/>
  <c r="D330" i="7"/>
  <c r="E330" i="7"/>
  <c r="F330" i="7"/>
  <c r="K330" i="7"/>
  <c r="L330" i="7" s="1"/>
  <c r="M330" i="7" s="1"/>
  <c r="D331" i="7"/>
  <c r="E331" i="7"/>
  <c r="F331" i="7"/>
  <c r="K331" i="7"/>
  <c r="L331" i="7" s="1"/>
  <c r="M331" i="7" s="1"/>
  <c r="D332" i="7"/>
  <c r="E332" i="7"/>
  <c r="F332" i="7"/>
  <c r="K332" i="7"/>
  <c r="L332" i="7" s="1"/>
  <c r="M332" i="7" s="1"/>
  <c r="D333" i="7"/>
  <c r="E333" i="7"/>
  <c r="F333" i="7"/>
  <c r="K333" i="7"/>
  <c r="L333" i="7" s="1"/>
  <c r="M333" i="7" s="1"/>
  <c r="D334" i="7"/>
  <c r="E334" i="7"/>
  <c r="F334" i="7"/>
  <c r="K334" i="7"/>
  <c r="L334" i="7" s="1"/>
  <c r="M334" i="7" s="1"/>
  <c r="D335" i="7"/>
  <c r="E335" i="7"/>
  <c r="F335" i="7"/>
  <c r="K335" i="7"/>
  <c r="L335" i="7" s="1"/>
  <c r="M335" i="7" s="1"/>
  <c r="D336" i="7"/>
  <c r="E336" i="7"/>
  <c r="F336" i="7"/>
  <c r="K336" i="7"/>
  <c r="L336" i="7" s="1"/>
  <c r="M336" i="7" s="1"/>
  <c r="D337" i="7"/>
  <c r="E337" i="7"/>
  <c r="F337" i="7"/>
  <c r="K337" i="7"/>
  <c r="L337" i="7" s="1"/>
  <c r="M337" i="7" s="1"/>
  <c r="D338" i="7"/>
  <c r="E338" i="7"/>
  <c r="F338" i="7"/>
  <c r="K338" i="7"/>
  <c r="L338" i="7" s="1"/>
  <c r="M338" i="7" s="1"/>
  <c r="D339" i="7"/>
  <c r="E339" i="7"/>
  <c r="F339" i="7"/>
  <c r="K339" i="7"/>
  <c r="L339" i="7" s="1"/>
  <c r="M339" i="7" s="1"/>
  <c r="D340" i="7"/>
  <c r="E340" i="7"/>
  <c r="F340" i="7"/>
  <c r="K340" i="7"/>
  <c r="L340" i="7" s="1"/>
  <c r="M340" i="7" s="1"/>
  <c r="D341" i="7"/>
  <c r="E341" i="7"/>
  <c r="F341" i="7"/>
  <c r="K341" i="7"/>
  <c r="L341" i="7" s="1"/>
  <c r="M341" i="7" s="1"/>
  <c r="D342" i="7"/>
  <c r="E342" i="7"/>
  <c r="F342" i="7"/>
  <c r="K342" i="7"/>
  <c r="L342" i="7" s="1"/>
  <c r="M342" i="7" s="1"/>
  <c r="D343" i="7"/>
  <c r="E343" i="7"/>
  <c r="F343" i="7"/>
  <c r="K343" i="7"/>
  <c r="L343" i="7" s="1"/>
  <c r="M343" i="7" s="1"/>
  <c r="D344" i="7"/>
  <c r="E344" i="7"/>
  <c r="F344" i="7"/>
  <c r="K344" i="7"/>
  <c r="L344" i="7" s="1"/>
  <c r="M344" i="7" s="1"/>
  <c r="D345" i="7"/>
  <c r="E345" i="7"/>
  <c r="F345" i="7"/>
  <c r="K345" i="7"/>
  <c r="L345" i="7" s="1"/>
  <c r="M345" i="7" s="1"/>
  <c r="D346" i="7"/>
  <c r="E346" i="7"/>
  <c r="F346" i="7"/>
  <c r="K346" i="7"/>
  <c r="L346" i="7" s="1"/>
  <c r="M346" i="7" s="1"/>
  <c r="D347" i="7"/>
  <c r="E347" i="7"/>
  <c r="F347" i="7"/>
  <c r="K347" i="7"/>
  <c r="L347" i="7" s="1"/>
  <c r="M347" i="7" s="1"/>
  <c r="D348" i="7"/>
  <c r="E348" i="7"/>
  <c r="F348" i="7"/>
  <c r="K348" i="7"/>
  <c r="L348" i="7" s="1"/>
  <c r="M348" i="7" s="1"/>
  <c r="D349" i="7"/>
  <c r="E349" i="7"/>
  <c r="F349" i="7"/>
  <c r="K349" i="7"/>
  <c r="L349" i="7" s="1"/>
  <c r="M349" i="7" s="1"/>
  <c r="D350" i="7"/>
  <c r="E350" i="7"/>
  <c r="F350" i="7"/>
  <c r="K350" i="7"/>
  <c r="L350" i="7" s="1"/>
  <c r="M350" i="7" s="1"/>
  <c r="D351" i="7"/>
  <c r="E351" i="7"/>
  <c r="F351" i="7"/>
  <c r="K351" i="7"/>
  <c r="L351" i="7" s="1"/>
  <c r="M351" i="7" s="1"/>
  <c r="D352" i="7"/>
  <c r="E352" i="7"/>
  <c r="F352" i="7"/>
  <c r="K352" i="7"/>
  <c r="L352" i="7" s="1"/>
  <c r="M352" i="7" s="1"/>
  <c r="D353" i="7"/>
  <c r="E353" i="7"/>
  <c r="F353" i="7"/>
  <c r="K353" i="7"/>
  <c r="L353" i="7" s="1"/>
  <c r="M353" i="7" s="1"/>
  <c r="D354" i="7"/>
  <c r="E354" i="7"/>
  <c r="F354" i="7"/>
  <c r="K354" i="7"/>
  <c r="L354" i="7" s="1"/>
  <c r="M354" i="7" s="1"/>
  <c r="D355" i="7"/>
  <c r="E355" i="7"/>
  <c r="F355" i="7"/>
  <c r="K355" i="7"/>
  <c r="L355" i="7" s="1"/>
  <c r="M355" i="7" s="1"/>
  <c r="D356" i="7"/>
  <c r="E356" i="7"/>
  <c r="F356" i="7"/>
  <c r="K356" i="7"/>
  <c r="L356" i="7" s="1"/>
  <c r="M356" i="7" s="1"/>
  <c r="D357" i="7"/>
  <c r="E357" i="7"/>
  <c r="F357" i="7"/>
  <c r="K357" i="7"/>
  <c r="L357" i="7" s="1"/>
  <c r="M357" i="7" s="1"/>
  <c r="D358" i="7"/>
  <c r="E358" i="7"/>
  <c r="F358" i="7"/>
  <c r="K358" i="7"/>
  <c r="L358" i="7" s="1"/>
  <c r="M358" i="7" s="1"/>
  <c r="D359" i="7"/>
  <c r="E359" i="7"/>
  <c r="F359" i="7"/>
  <c r="K359" i="7"/>
  <c r="L359" i="7" s="1"/>
  <c r="M359" i="7" s="1"/>
  <c r="D360" i="7"/>
  <c r="E360" i="7"/>
  <c r="F360" i="7"/>
  <c r="K360" i="7"/>
  <c r="L360" i="7" s="1"/>
  <c r="M360" i="7" s="1"/>
  <c r="D361" i="7"/>
  <c r="E361" i="7"/>
  <c r="F361" i="7"/>
  <c r="K361" i="7"/>
  <c r="L361" i="7" s="1"/>
  <c r="M361" i="7" s="1"/>
  <c r="D362" i="7"/>
  <c r="E362" i="7"/>
  <c r="F362" i="7"/>
  <c r="K362" i="7"/>
  <c r="L362" i="7" s="1"/>
  <c r="M362" i="7" s="1"/>
  <c r="D363" i="7"/>
  <c r="E363" i="7"/>
  <c r="F363" i="7"/>
  <c r="K363" i="7"/>
  <c r="L363" i="7" s="1"/>
  <c r="M363" i="7" s="1"/>
  <c r="D364" i="7"/>
  <c r="E364" i="7"/>
  <c r="F364" i="7"/>
  <c r="K364" i="7"/>
  <c r="L364" i="7" s="1"/>
  <c r="M364" i="7" s="1"/>
  <c r="D365" i="7"/>
  <c r="E365" i="7"/>
  <c r="F365" i="7"/>
  <c r="K365" i="7"/>
  <c r="L365" i="7" s="1"/>
  <c r="M365" i="7" s="1"/>
  <c r="D366" i="7"/>
  <c r="E366" i="7"/>
  <c r="F366" i="7"/>
  <c r="K366" i="7"/>
  <c r="L366" i="7" s="1"/>
  <c r="M366" i="7" s="1"/>
  <c r="D367" i="7"/>
  <c r="E367" i="7"/>
  <c r="F367" i="7"/>
  <c r="K367" i="7"/>
  <c r="L367" i="7" s="1"/>
  <c r="M367" i="7" s="1"/>
  <c r="D368" i="7"/>
  <c r="E368" i="7"/>
  <c r="F368" i="7"/>
  <c r="K368" i="7"/>
  <c r="L368" i="7" s="1"/>
  <c r="M368" i="7" s="1"/>
  <c r="D369" i="7"/>
  <c r="E369" i="7"/>
  <c r="F369" i="7"/>
  <c r="K369" i="7"/>
  <c r="L369" i="7" s="1"/>
  <c r="M369" i="7" s="1"/>
  <c r="D370" i="7"/>
  <c r="E370" i="7"/>
  <c r="F370" i="7"/>
  <c r="K370" i="7"/>
  <c r="L370" i="7" s="1"/>
  <c r="M370" i="7" s="1"/>
  <c r="D371" i="7"/>
  <c r="E371" i="7"/>
  <c r="F371" i="7"/>
  <c r="K371" i="7"/>
  <c r="L371" i="7" s="1"/>
  <c r="M371" i="7" s="1"/>
  <c r="D372" i="7"/>
  <c r="E372" i="7"/>
  <c r="F372" i="7"/>
  <c r="K372" i="7"/>
  <c r="L372" i="7" s="1"/>
  <c r="M372" i="7" s="1"/>
  <c r="D373" i="7"/>
  <c r="E373" i="7"/>
  <c r="F373" i="7"/>
  <c r="K373" i="7"/>
  <c r="L373" i="7" s="1"/>
  <c r="M373" i="7" s="1"/>
  <c r="D374" i="7"/>
  <c r="E374" i="7"/>
  <c r="F374" i="7"/>
  <c r="K374" i="7"/>
  <c r="L374" i="7" s="1"/>
  <c r="M374" i="7" s="1"/>
  <c r="D375" i="7"/>
  <c r="E375" i="7"/>
  <c r="F375" i="7"/>
  <c r="K375" i="7"/>
  <c r="L375" i="7" s="1"/>
  <c r="M375" i="7" s="1"/>
  <c r="D376" i="7"/>
  <c r="E376" i="7"/>
  <c r="F376" i="7"/>
  <c r="K376" i="7"/>
  <c r="L376" i="7" s="1"/>
  <c r="M376" i="7" s="1"/>
  <c r="D377" i="7"/>
  <c r="E377" i="7"/>
  <c r="F377" i="7"/>
  <c r="K377" i="7"/>
  <c r="L377" i="7" s="1"/>
  <c r="M377" i="7" s="1"/>
  <c r="D378" i="7"/>
  <c r="E378" i="7"/>
  <c r="F378" i="7"/>
  <c r="K378" i="7"/>
  <c r="L378" i="7" s="1"/>
  <c r="M378" i="7" s="1"/>
  <c r="D379" i="7"/>
  <c r="E379" i="7"/>
  <c r="F379" i="7"/>
  <c r="K379" i="7"/>
  <c r="L379" i="7" s="1"/>
  <c r="M379" i="7" s="1"/>
  <c r="D380" i="7"/>
  <c r="E380" i="7"/>
  <c r="F380" i="7"/>
  <c r="K380" i="7"/>
  <c r="L380" i="7" s="1"/>
  <c r="M380" i="7" s="1"/>
  <c r="D381" i="7"/>
  <c r="E381" i="7"/>
  <c r="F381" i="7"/>
  <c r="K381" i="7"/>
  <c r="L381" i="7" s="1"/>
  <c r="M381" i="7" s="1"/>
  <c r="D382" i="7"/>
  <c r="E382" i="7"/>
  <c r="F382" i="7"/>
  <c r="K382" i="7"/>
  <c r="L382" i="7" s="1"/>
  <c r="M382" i="7" s="1"/>
  <c r="D383" i="7"/>
  <c r="E383" i="7"/>
  <c r="F383" i="7"/>
  <c r="K383" i="7"/>
  <c r="L383" i="7" s="1"/>
  <c r="M383" i="7" s="1"/>
  <c r="D384" i="7"/>
  <c r="E384" i="7"/>
  <c r="F384" i="7"/>
  <c r="K384" i="7"/>
  <c r="L384" i="7" s="1"/>
  <c r="M384" i="7" s="1"/>
  <c r="D385" i="7"/>
  <c r="E385" i="7"/>
  <c r="F385" i="7"/>
  <c r="K385" i="7"/>
  <c r="L385" i="7" s="1"/>
  <c r="M385" i="7" s="1"/>
  <c r="D386" i="7"/>
  <c r="E386" i="7"/>
  <c r="F386" i="7"/>
  <c r="K386" i="7"/>
  <c r="L386" i="7" s="1"/>
  <c r="M386" i="7" s="1"/>
  <c r="D387" i="7"/>
  <c r="E387" i="7"/>
  <c r="F387" i="7"/>
  <c r="K387" i="7"/>
  <c r="L387" i="7" s="1"/>
  <c r="M387" i="7" s="1"/>
  <c r="D388" i="7"/>
  <c r="E388" i="7"/>
  <c r="F388" i="7"/>
  <c r="K388" i="7"/>
  <c r="L388" i="7" s="1"/>
  <c r="M388" i="7" s="1"/>
  <c r="D389" i="7"/>
  <c r="E389" i="7"/>
  <c r="F389" i="7"/>
  <c r="K389" i="7"/>
  <c r="L389" i="7" s="1"/>
  <c r="M389" i="7" s="1"/>
  <c r="D390" i="7"/>
  <c r="E390" i="7"/>
  <c r="F390" i="7"/>
  <c r="K390" i="7"/>
  <c r="L390" i="7" s="1"/>
  <c r="M390" i="7" s="1"/>
  <c r="D391" i="7"/>
  <c r="E391" i="7"/>
  <c r="F391" i="7"/>
  <c r="K391" i="7"/>
  <c r="L391" i="7" s="1"/>
  <c r="M391" i="7" s="1"/>
  <c r="D392" i="7"/>
  <c r="E392" i="7"/>
  <c r="F392" i="7"/>
  <c r="K392" i="7"/>
  <c r="L392" i="7" s="1"/>
  <c r="M392" i="7" s="1"/>
  <c r="D393" i="7"/>
  <c r="E393" i="7"/>
  <c r="F393" i="7"/>
  <c r="K393" i="7"/>
  <c r="L393" i="7" s="1"/>
  <c r="M393" i="7" s="1"/>
  <c r="D394" i="7"/>
  <c r="E394" i="7"/>
  <c r="F394" i="7"/>
  <c r="K394" i="7"/>
  <c r="L394" i="7" s="1"/>
  <c r="M394" i="7" s="1"/>
  <c r="D395" i="7"/>
  <c r="E395" i="7"/>
  <c r="F395" i="7"/>
  <c r="K395" i="7"/>
  <c r="L395" i="7" s="1"/>
  <c r="M395" i="7" s="1"/>
  <c r="D396" i="7"/>
  <c r="E396" i="7"/>
  <c r="F396" i="7"/>
  <c r="K396" i="7"/>
  <c r="L396" i="7" s="1"/>
  <c r="M396" i="7" s="1"/>
  <c r="D397" i="7"/>
  <c r="E397" i="7"/>
  <c r="F397" i="7"/>
  <c r="K397" i="7"/>
  <c r="L397" i="7" s="1"/>
  <c r="M397" i="7" s="1"/>
  <c r="D398" i="7"/>
  <c r="E398" i="7"/>
  <c r="F398" i="7"/>
  <c r="K398" i="7"/>
  <c r="L398" i="7" s="1"/>
  <c r="M398" i="7" s="1"/>
  <c r="D399" i="7"/>
  <c r="E399" i="7"/>
  <c r="F399" i="7"/>
  <c r="K399" i="7"/>
  <c r="L399" i="7" s="1"/>
  <c r="M399" i="7" s="1"/>
  <c r="D400" i="7"/>
  <c r="E400" i="7"/>
  <c r="F400" i="7"/>
  <c r="K400" i="7"/>
  <c r="L400" i="7" s="1"/>
  <c r="M400" i="7" s="1"/>
  <c r="D401" i="7"/>
  <c r="E401" i="7"/>
  <c r="F401" i="7"/>
  <c r="K401" i="7"/>
  <c r="L401" i="7" s="1"/>
  <c r="M401" i="7" s="1"/>
  <c r="D402" i="7"/>
  <c r="E402" i="7"/>
  <c r="F402" i="7"/>
  <c r="K402" i="7"/>
  <c r="L402" i="7" s="1"/>
  <c r="M402" i="7" s="1"/>
  <c r="D403" i="7"/>
  <c r="E403" i="7"/>
  <c r="F403" i="7"/>
  <c r="K403" i="7"/>
  <c r="L403" i="7" s="1"/>
  <c r="M403" i="7" s="1"/>
  <c r="D404" i="7"/>
  <c r="E404" i="7"/>
  <c r="F404" i="7"/>
  <c r="K404" i="7"/>
  <c r="L404" i="7" s="1"/>
  <c r="M404" i="7" s="1"/>
  <c r="D405" i="7"/>
  <c r="E405" i="7"/>
  <c r="F405" i="7"/>
  <c r="K405" i="7"/>
  <c r="L405" i="7" s="1"/>
  <c r="M405" i="7" s="1"/>
  <c r="D406" i="7"/>
  <c r="E406" i="7"/>
  <c r="F406" i="7"/>
  <c r="K406" i="7"/>
  <c r="L406" i="7" s="1"/>
  <c r="M406" i="7" s="1"/>
  <c r="D407" i="7"/>
  <c r="E407" i="7"/>
  <c r="F407" i="7"/>
  <c r="K407" i="7"/>
  <c r="L407" i="7" s="1"/>
  <c r="M407" i="7" s="1"/>
  <c r="D408" i="7"/>
  <c r="E408" i="7"/>
  <c r="F408" i="7"/>
  <c r="K408" i="7"/>
  <c r="L408" i="7" s="1"/>
  <c r="M408" i="7" s="1"/>
  <c r="D409" i="7"/>
  <c r="E409" i="7"/>
  <c r="F409" i="7"/>
  <c r="K409" i="7"/>
  <c r="L409" i="7" s="1"/>
  <c r="M409" i="7" s="1"/>
  <c r="D410" i="7"/>
  <c r="E410" i="7"/>
  <c r="F410" i="7"/>
  <c r="K410" i="7"/>
  <c r="L410" i="7" s="1"/>
  <c r="M410" i="7" s="1"/>
  <c r="D411" i="7"/>
  <c r="E411" i="7"/>
  <c r="F411" i="7"/>
  <c r="K411" i="7"/>
  <c r="L411" i="7" s="1"/>
  <c r="M411" i="7" s="1"/>
  <c r="D412" i="7"/>
  <c r="E412" i="7"/>
  <c r="F412" i="7"/>
  <c r="K412" i="7"/>
  <c r="L412" i="7" s="1"/>
  <c r="M412" i="7" s="1"/>
  <c r="D413" i="7"/>
  <c r="E413" i="7"/>
  <c r="F413" i="7"/>
  <c r="K413" i="7"/>
  <c r="L413" i="7" s="1"/>
  <c r="M413" i="7" s="1"/>
  <c r="D414" i="7"/>
  <c r="E414" i="7"/>
  <c r="F414" i="7"/>
  <c r="K414" i="7"/>
  <c r="L414" i="7" s="1"/>
  <c r="M414" i="7" s="1"/>
  <c r="D415" i="7"/>
  <c r="E415" i="7"/>
  <c r="F415" i="7"/>
  <c r="K415" i="7"/>
  <c r="L415" i="7" s="1"/>
  <c r="M415" i="7" s="1"/>
  <c r="D416" i="7"/>
  <c r="E416" i="7"/>
  <c r="F416" i="7"/>
  <c r="K416" i="7"/>
  <c r="L416" i="7" s="1"/>
  <c r="M416" i="7" s="1"/>
  <c r="D417" i="7"/>
  <c r="E417" i="7"/>
  <c r="F417" i="7"/>
  <c r="K417" i="7"/>
  <c r="L417" i="7" s="1"/>
  <c r="M417" i="7" s="1"/>
  <c r="D418" i="7"/>
  <c r="E418" i="7"/>
  <c r="F418" i="7"/>
  <c r="K418" i="7"/>
  <c r="L418" i="7" s="1"/>
  <c r="M418" i="7" s="1"/>
  <c r="D419" i="7"/>
  <c r="E419" i="7"/>
  <c r="F419" i="7"/>
  <c r="K419" i="7"/>
  <c r="L419" i="7" s="1"/>
  <c r="M419" i="7" s="1"/>
  <c r="D420" i="7"/>
  <c r="E420" i="7"/>
  <c r="F420" i="7"/>
  <c r="K420" i="7"/>
  <c r="L420" i="7" s="1"/>
  <c r="M420" i="7" s="1"/>
  <c r="D421" i="7"/>
  <c r="E421" i="7"/>
  <c r="F421" i="7"/>
  <c r="K421" i="7"/>
  <c r="L421" i="7" s="1"/>
  <c r="M421" i="7" s="1"/>
  <c r="D422" i="7"/>
  <c r="E422" i="7"/>
  <c r="F422" i="7"/>
  <c r="K422" i="7"/>
  <c r="L422" i="7" s="1"/>
  <c r="M422" i="7" s="1"/>
  <c r="D423" i="7"/>
  <c r="E423" i="7"/>
  <c r="F423" i="7"/>
  <c r="K423" i="7"/>
  <c r="L423" i="7" s="1"/>
  <c r="M423" i="7" s="1"/>
  <c r="D424" i="7"/>
  <c r="E424" i="7"/>
  <c r="F424" i="7"/>
  <c r="K424" i="7"/>
  <c r="L424" i="7" s="1"/>
  <c r="M424" i="7" s="1"/>
  <c r="D425" i="7"/>
  <c r="E425" i="7"/>
  <c r="F425" i="7"/>
  <c r="K425" i="7"/>
  <c r="L425" i="7" s="1"/>
  <c r="M425" i="7" s="1"/>
  <c r="D426" i="7"/>
  <c r="E426" i="7"/>
  <c r="F426" i="7"/>
  <c r="K426" i="7"/>
  <c r="L426" i="7" s="1"/>
  <c r="M426" i="7" s="1"/>
  <c r="D427" i="7"/>
  <c r="E427" i="7"/>
  <c r="F427" i="7"/>
  <c r="K427" i="7"/>
  <c r="L427" i="7" s="1"/>
  <c r="M427" i="7" s="1"/>
  <c r="D428" i="7"/>
  <c r="E428" i="7"/>
  <c r="F428" i="7"/>
  <c r="K428" i="7"/>
  <c r="L428" i="7" s="1"/>
  <c r="M428" i="7" s="1"/>
  <c r="D429" i="7"/>
  <c r="E429" i="7"/>
  <c r="F429" i="7"/>
  <c r="K429" i="7"/>
  <c r="L429" i="7" s="1"/>
  <c r="M429" i="7" s="1"/>
  <c r="D430" i="7"/>
  <c r="E430" i="7"/>
  <c r="F430" i="7"/>
  <c r="K430" i="7"/>
  <c r="L430" i="7" s="1"/>
  <c r="M430" i="7" s="1"/>
  <c r="D431" i="7"/>
  <c r="E431" i="7"/>
  <c r="F431" i="7"/>
  <c r="K431" i="7"/>
  <c r="L431" i="7" s="1"/>
  <c r="M431" i="7" s="1"/>
  <c r="D432" i="7"/>
  <c r="E432" i="7"/>
  <c r="F432" i="7"/>
  <c r="K432" i="7"/>
  <c r="L432" i="7" s="1"/>
  <c r="M432" i="7" s="1"/>
  <c r="D433" i="7"/>
  <c r="E433" i="7"/>
  <c r="F433" i="7"/>
  <c r="K433" i="7"/>
  <c r="L433" i="7" s="1"/>
  <c r="M433" i="7" s="1"/>
  <c r="D434" i="7"/>
  <c r="E434" i="7"/>
  <c r="F434" i="7"/>
  <c r="K434" i="7"/>
  <c r="L434" i="7" s="1"/>
  <c r="M434" i="7" s="1"/>
  <c r="D435" i="7"/>
  <c r="E435" i="7"/>
  <c r="F435" i="7"/>
  <c r="K435" i="7"/>
  <c r="L435" i="7" s="1"/>
  <c r="M435" i="7" s="1"/>
  <c r="D436" i="7"/>
  <c r="E436" i="7"/>
  <c r="F436" i="7"/>
  <c r="K436" i="7"/>
  <c r="L436" i="7" s="1"/>
  <c r="M436" i="7" s="1"/>
  <c r="D437" i="7"/>
  <c r="E437" i="7"/>
  <c r="F437" i="7"/>
  <c r="K437" i="7"/>
  <c r="L437" i="7" s="1"/>
  <c r="M437" i="7" s="1"/>
  <c r="D438" i="7"/>
  <c r="E438" i="7"/>
  <c r="F438" i="7"/>
  <c r="K438" i="7"/>
  <c r="L438" i="7" s="1"/>
  <c r="M438" i="7" s="1"/>
  <c r="D439" i="7"/>
  <c r="E439" i="7"/>
  <c r="F439" i="7"/>
  <c r="K439" i="7"/>
  <c r="L439" i="7" s="1"/>
  <c r="M439" i="7" s="1"/>
  <c r="D440" i="7"/>
  <c r="E440" i="7"/>
  <c r="F440" i="7"/>
  <c r="K440" i="7"/>
  <c r="L440" i="7" s="1"/>
  <c r="M440" i="7" s="1"/>
  <c r="D441" i="7"/>
  <c r="E441" i="7"/>
  <c r="F441" i="7"/>
  <c r="K441" i="7"/>
  <c r="L441" i="7" s="1"/>
  <c r="M441" i="7" s="1"/>
  <c r="D442" i="7"/>
  <c r="E442" i="7"/>
  <c r="F442" i="7"/>
  <c r="K442" i="7"/>
  <c r="L442" i="7" s="1"/>
  <c r="M442" i="7" s="1"/>
  <c r="D443" i="7"/>
  <c r="E443" i="7"/>
  <c r="F443" i="7"/>
  <c r="K443" i="7"/>
  <c r="L443" i="7" s="1"/>
  <c r="M443" i="7" s="1"/>
  <c r="D444" i="7"/>
  <c r="E444" i="7"/>
  <c r="F444" i="7"/>
  <c r="K444" i="7"/>
  <c r="L444" i="7" s="1"/>
  <c r="M444" i="7" s="1"/>
  <c r="D445" i="7"/>
  <c r="E445" i="7"/>
  <c r="F445" i="7"/>
  <c r="K445" i="7"/>
  <c r="L445" i="7" s="1"/>
  <c r="M445" i="7" s="1"/>
  <c r="D446" i="7"/>
  <c r="E446" i="7"/>
  <c r="F446" i="7"/>
  <c r="K446" i="7"/>
  <c r="L446" i="7" s="1"/>
  <c r="M446" i="7" s="1"/>
  <c r="D447" i="7"/>
  <c r="E447" i="7"/>
  <c r="F447" i="7"/>
  <c r="K447" i="7"/>
  <c r="L447" i="7" s="1"/>
  <c r="M447" i="7" s="1"/>
  <c r="D448" i="7"/>
  <c r="E448" i="7"/>
  <c r="F448" i="7"/>
  <c r="K448" i="7"/>
  <c r="L448" i="7" s="1"/>
  <c r="M448" i="7" s="1"/>
  <c r="D449" i="7"/>
  <c r="E449" i="7"/>
  <c r="F449" i="7"/>
  <c r="K449" i="7"/>
  <c r="L449" i="7" s="1"/>
  <c r="M449" i="7" s="1"/>
  <c r="D450" i="7"/>
  <c r="E450" i="7"/>
  <c r="F450" i="7"/>
  <c r="K450" i="7"/>
  <c r="L450" i="7" s="1"/>
  <c r="M450" i="7" s="1"/>
  <c r="D451" i="7"/>
  <c r="E451" i="7"/>
  <c r="F451" i="7"/>
  <c r="K451" i="7"/>
  <c r="L451" i="7" s="1"/>
  <c r="M451" i="7" s="1"/>
  <c r="D452" i="7"/>
  <c r="E452" i="7"/>
  <c r="F452" i="7"/>
  <c r="K452" i="7"/>
  <c r="L452" i="7" s="1"/>
  <c r="M452" i="7" s="1"/>
  <c r="D453" i="7"/>
  <c r="E453" i="7"/>
  <c r="F453" i="7"/>
  <c r="K453" i="7"/>
  <c r="L453" i="7" s="1"/>
  <c r="M453" i="7" s="1"/>
  <c r="D454" i="7"/>
  <c r="E454" i="7"/>
  <c r="F454" i="7"/>
  <c r="K454" i="7"/>
  <c r="L454" i="7" s="1"/>
  <c r="M454" i="7" s="1"/>
  <c r="D455" i="7"/>
  <c r="E455" i="7"/>
  <c r="F455" i="7"/>
  <c r="K455" i="7"/>
  <c r="L455" i="7" s="1"/>
  <c r="M455" i="7" s="1"/>
  <c r="D456" i="7"/>
  <c r="E456" i="7"/>
  <c r="F456" i="7"/>
  <c r="K456" i="7"/>
  <c r="L456" i="7" s="1"/>
  <c r="M456" i="7" s="1"/>
  <c r="D457" i="7"/>
  <c r="E457" i="7"/>
  <c r="F457" i="7"/>
  <c r="K457" i="7"/>
  <c r="L457" i="7" s="1"/>
  <c r="M457" i="7" s="1"/>
  <c r="D458" i="7"/>
  <c r="E458" i="7"/>
  <c r="F458" i="7"/>
  <c r="K458" i="7"/>
  <c r="L458" i="7" s="1"/>
  <c r="M458" i="7" s="1"/>
  <c r="D459" i="7"/>
  <c r="E459" i="7"/>
  <c r="F459" i="7"/>
  <c r="K459" i="7"/>
  <c r="L459" i="7" s="1"/>
  <c r="M459" i="7" s="1"/>
  <c r="D460" i="7"/>
  <c r="E460" i="7"/>
  <c r="F460" i="7"/>
  <c r="K460" i="7"/>
  <c r="L460" i="7" s="1"/>
  <c r="M460" i="7" s="1"/>
  <c r="D461" i="7"/>
  <c r="E461" i="7"/>
  <c r="F461" i="7"/>
  <c r="K461" i="7"/>
  <c r="L461" i="7" s="1"/>
  <c r="M461" i="7" s="1"/>
  <c r="D462" i="7"/>
  <c r="E462" i="7"/>
  <c r="F462" i="7"/>
  <c r="K462" i="7"/>
  <c r="L462" i="7" s="1"/>
  <c r="M462" i="7" s="1"/>
  <c r="D463" i="7"/>
  <c r="E463" i="7"/>
  <c r="F463" i="7"/>
  <c r="K463" i="7"/>
  <c r="L463" i="7" s="1"/>
  <c r="M463" i="7" s="1"/>
  <c r="D464" i="7"/>
  <c r="E464" i="7"/>
  <c r="F464" i="7"/>
  <c r="K464" i="7"/>
  <c r="L464" i="7" s="1"/>
  <c r="M464" i="7" s="1"/>
  <c r="D465" i="7"/>
  <c r="E465" i="7"/>
  <c r="F465" i="7"/>
  <c r="K465" i="7"/>
  <c r="L465" i="7" s="1"/>
  <c r="M465" i="7" s="1"/>
  <c r="D466" i="7"/>
  <c r="E466" i="7"/>
  <c r="F466" i="7"/>
  <c r="K466" i="7"/>
  <c r="L466" i="7" s="1"/>
  <c r="M466" i="7" s="1"/>
  <c r="D467" i="7"/>
  <c r="E467" i="7"/>
  <c r="F467" i="7"/>
  <c r="K467" i="7"/>
  <c r="L467" i="7" s="1"/>
  <c r="M467" i="7" s="1"/>
  <c r="D468" i="7"/>
  <c r="E468" i="7"/>
  <c r="F468" i="7"/>
  <c r="K468" i="7"/>
  <c r="L468" i="7" s="1"/>
  <c r="M468" i="7" s="1"/>
  <c r="D469" i="7"/>
  <c r="E469" i="7"/>
  <c r="F469" i="7"/>
  <c r="K469" i="7"/>
  <c r="L469" i="7" s="1"/>
  <c r="M469" i="7" s="1"/>
  <c r="D470" i="7"/>
  <c r="E470" i="7"/>
  <c r="F470" i="7"/>
  <c r="K470" i="7"/>
  <c r="L470" i="7" s="1"/>
  <c r="M470" i="7" s="1"/>
  <c r="D471" i="7"/>
  <c r="E471" i="7"/>
  <c r="F471" i="7"/>
  <c r="K471" i="7"/>
  <c r="L471" i="7" s="1"/>
  <c r="M471" i="7" s="1"/>
  <c r="D472" i="7"/>
  <c r="E472" i="7"/>
  <c r="F472" i="7"/>
  <c r="K472" i="7"/>
  <c r="L472" i="7" s="1"/>
  <c r="M472" i="7" s="1"/>
  <c r="D473" i="7"/>
  <c r="E473" i="7"/>
  <c r="F473" i="7"/>
  <c r="K473" i="7"/>
  <c r="L473" i="7" s="1"/>
  <c r="M473" i="7" s="1"/>
  <c r="D474" i="7"/>
  <c r="E474" i="7"/>
  <c r="F474" i="7"/>
  <c r="K474" i="7"/>
  <c r="L474" i="7" s="1"/>
  <c r="M474" i="7" s="1"/>
  <c r="D475" i="7"/>
  <c r="E475" i="7"/>
  <c r="F475" i="7"/>
  <c r="K475" i="7"/>
  <c r="L475" i="7" s="1"/>
  <c r="M475" i="7" s="1"/>
  <c r="D476" i="7"/>
  <c r="E476" i="7"/>
  <c r="F476" i="7"/>
  <c r="K476" i="7"/>
  <c r="L476" i="7" s="1"/>
  <c r="M476" i="7" s="1"/>
  <c r="D477" i="7"/>
  <c r="E477" i="7"/>
  <c r="F477" i="7"/>
  <c r="K477" i="7"/>
  <c r="L477" i="7" s="1"/>
  <c r="M477" i="7" s="1"/>
  <c r="D478" i="7"/>
  <c r="E478" i="7"/>
  <c r="F478" i="7"/>
  <c r="K478" i="7"/>
  <c r="L478" i="7" s="1"/>
  <c r="M478" i="7" s="1"/>
  <c r="D479" i="7"/>
  <c r="E479" i="7"/>
  <c r="F479" i="7"/>
  <c r="K479" i="7"/>
  <c r="L479" i="7" s="1"/>
  <c r="M479" i="7" s="1"/>
  <c r="D480" i="7"/>
  <c r="E480" i="7"/>
  <c r="F480" i="7"/>
  <c r="K480" i="7"/>
  <c r="L480" i="7" s="1"/>
  <c r="M480" i="7" s="1"/>
  <c r="D481" i="7"/>
  <c r="E481" i="7"/>
  <c r="F481" i="7"/>
  <c r="K481" i="7"/>
  <c r="L481" i="7" s="1"/>
  <c r="M481" i="7" s="1"/>
  <c r="D482" i="7"/>
  <c r="E482" i="7"/>
  <c r="F482" i="7"/>
  <c r="K482" i="7"/>
  <c r="L482" i="7" s="1"/>
  <c r="M482" i="7" s="1"/>
  <c r="D483" i="7"/>
  <c r="E483" i="7"/>
  <c r="F483" i="7"/>
  <c r="K483" i="7"/>
  <c r="L483" i="7" s="1"/>
  <c r="M483" i="7" s="1"/>
  <c r="D484" i="7"/>
  <c r="E484" i="7"/>
  <c r="F484" i="7"/>
  <c r="K484" i="7"/>
  <c r="L484" i="7" s="1"/>
  <c r="M484" i="7" s="1"/>
  <c r="D485" i="7"/>
  <c r="E485" i="7"/>
  <c r="F485" i="7"/>
  <c r="K485" i="7"/>
  <c r="L485" i="7" s="1"/>
  <c r="M485" i="7" s="1"/>
  <c r="D486" i="7"/>
  <c r="E486" i="7"/>
  <c r="F486" i="7"/>
  <c r="K486" i="7"/>
  <c r="L486" i="7" s="1"/>
  <c r="M486" i="7" s="1"/>
  <c r="D487" i="7"/>
  <c r="E487" i="7"/>
  <c r="F487" i="7"/>
  <c r="K487" i="7"/>
  <c r="L487" i="7" s="1"/>
  <c r="M487" i="7" s="1"/>
  <c r="D488" i="7"/>
  <c r="E488" i="7"/>
  <c r="F488" i="7"/>
  <c r="K488" i="7"/>
  <c r="L488" i="7" s="1"/>
  <c r="M488" i="7" s="1"/>
  <c r="D489" i="7"/>
  <c r="E489" i="7"/>
  <c r="F489" i="7"/>
  <c r="K489" i="7"/>
  <c r="L489" i="7" s="1"/>
  <c r="M489" i="7" s="1"/>
  <c r="D490" i="7"/>
  <c r="E490" i="7"/>
  <c r="F490" i="7"/>
  <c r="K490" i="7"/>
  <c r="L490" i="7" s="1"/>
  <c r="M490" i="7" s="1"/>
  <c r="D491" i="7"/>
  <c r="E491" i="7"/>
  <c r="F491" i="7"/>
  <c r="K491" i="7"/>
  <c r="L491" i="7" s="1"/>
  <c r="M491" i="7" s="1"/>
  <c r="D492" i="7"/>
  <c r="E492" i="7"/>
  <c r="F492" i="7"/>
  <c r="K492" i="7"/>
  <c r="L492" i="7" s="1"/>
  <c r="M492" i="7" s="1"/>
  <c r="D493" i="7"/>
  <c r="E493" i="7"/>
  <c r="F493" i="7"/>
  <c r="K493" i="7"/>
  <c r="L493" i="7" s="1"/>
  <c r="M493" i="7" s="1"/>
  <c r="D494" i="7"/>
  <c r="E494" i="7"/>
  <c r="F494" i="7"/>
  <c r="K494" i="7"/>
  <c r="L494" i="7" s="1"/>
  <c r="M494" i="7" s="1"/>
  <c r="D495" i="7"/>
  <c r="E495" i="7"/>
  <c r="F495" i="7"/>
  <c r="K495" i="7"/>
  <c r="L495" i="7" s="1"/>
  <c r="M495" i="7" s="1"/>
  <c r="D496" i="7"/>
  <c r="E496" i="7"/>
  <c r="F496" i="7"/>
  <c r="K496" i="7"/>
  <c r="L496" i="7" s="1"/>
  <c r="M496" i="7" s="1"/>
  <c r="D497" i="7"/>
  <c r="E497" i="7"/>
  <c r="F497" i="7"/>
  <c r="K497" i="7"/>
  <c r="L497" i="7" s="1"/>
  <c r="M497" i="7" s="1"/>
  <c r="D498" i="7"/>
  <c r="E498" i="7"/>
  <c r="F498" i="7"/>
  <c r="K498" i="7"/>
  <c r="L498" i="7" s="1"/>
  <c r="M498" i="7" s="1"/>
  <c r="D499" i="7"/>
  <c r="E499" i="7"/>
  <c r="F499" i="7"/>
  <c r="K499" i="7"/>
  <c r="L499" i="7" s="1"/>
  <c r="M499" i="7" s="1"/>
  <c r="D500" i="7"/>
  <c r="E500" i="7"/>
  <c r="F500" i="7"/>
  <c r="K500" i="7"/>
  <c r="L500" i="7" s="1"/>
  <c r="M500" i="7" s="1"/>
  <c r="D501" i="7"/>
  <c r="E501" i="7"/>
  <c r="F501" i="7"/>
  <c r="K501" i="7"/>
  <c r="L501" i="7" s="1"/>
  <c r="M501" i="7" s="1"/>
  <c r="D502" i="7"/>
  <c r="E502" i="7"/>
  <c r="F502" i="7"/>
  <c r="K502" i="7"/>
  <c r="L502" i="7" s="1"/>
  <c r="M502" i="7" s="1"/>
  <c r="D503" i="7"/>
  <c r="E503" i="7"/>
  <c r="F503" i="7"/>
  <c r="K503" i="7"/>
  <c r="L503" i="7" s="1"/>
  <c r="M503" i="7" s="1"/>
  <c r="D504" i="7"/>
  <c r="E504" i="7"/>
  <c r="F504" i="7"/>
  <c r="K504" i="7"/>
  <c r="L504" i="7" s="1"/>
  <c r="M504" i="7" s="1"/>
  <c r="D505" i="7"/>
  <c r="E505" i="7"/>
  <c r="F505" i="7"/>
  <c r="K505" i="7"/>
  <c r="L505" i="7" s="1"/>
  <c r="M505" i="7" s="1"/>
  <c r="D506" i="7"/>
  <c r="E506" i="7"/>
  <c r="F506" i="7"/>
  <c r="K506" i="7"/>
  <c r="L506" i="7" s="1"/>
  <c r="M506" i="7" s="1"/>
  <c r="D507" i="7"/>
  <c r="E507" i="7"/>
  <c r="F507" i="7"/>
  <c r="K507" i="7"/>
  <c r="L507" i="7" s="1"/>
  <c r="M507" i="7" s="1"/>
  <c r="D508" i="7"/>
  <c r="E508" i="7"/>
  <c r="F508" i="7"/>
  <c r="K508" i="7"/>
  <c r="L508" i="7" s="1"/>
  <c r="M508" i="7" s="1"/>
  <c r="D509" i="7"/>
  <c r="E509" i="7"/>
  <c r="F509" i="7"/>
  <c r="K509" i="7"/>
  <c r="L509" i="7" s="1"/>
  <c r="M509" i="7" s="1"/>
  <c r="D510" i="7"/>
  <c r="E510" i="7"/>
  <c r="F510" i="7"/>
  <c r="K510" i="7"/>
  <c r="L510" i="7" s="1"/>
  <c r="M510" i="7" s="1"/>
  <c r="D511" i="7"/>
  <c r="E511" i="7"/>
  <c r="F511" i="7"/>
  <c r="K511" i="7"/>
  <c r="L511" i="7" s="1"/>
  <c r="M511" i="7" s="1"/>
  <c r="D512" i="7"/>
  <c r="E512" i="7"/>
  <c r="F512" i="7"/>
  <c r="K512" i="7"/>
  <c r="L512" i="7" s="1"/>
  <c r="M512" i="7" s="1"/>
  <c r="D513" i="7"/>
  <c r="E513" i="7"/>
  <c r="F513" i="7"/>
  <c r="K513" i="7"/>
  <c r="L513" i="7" s="1"/>
  <c r="M513" i="7" s="1"/>
  <c r="D514" i="7"/>
  <c r="E514" i="7"/>
  <c r="F514" i="7"/>
  <c r="K514" i="7"/>
  <c r="L514" i="7" s="1"/>
  <c r="M514" i="7" s="1"/>
  <c r="D515" i="7"/>
  <c r="E515" i="7"/>
  <c r="F515" i="7"/>
  <c r="K515" i="7"/>
  <c r="L515" i="7" s="1"/>
  <c r="M515" i="7" s="1"/>
  <c r="D516" i="7"/>
  <c r="E516" i="7"/>
  <c r="F516" i="7"/>
  <c r="K516" i="7"/>
  <c r="L516" i="7" s="1"/>
  <c r="M516" i="7" s="1"/>
  <c r="D517" i="7"/>
  <c r="E517" i="7"/>
  <c r="F517" i="7"/>
  <c r="K517" i="7"/>
  <c r="L517" i="7" s="1"/>
  <c r="M517" i="7" s="1"/>
  <c r="D518" i="7"/>
  <c r="E518" i="7"/>
  <c r="F518" i="7"/>
  <c r="K518" i="7"/>
  <c r="L518" i="7" s="1"/>
  <c r="M518" i="7" s="1"/>
  <c r="D519" i="7"/>
  <c r="E519" i="7"/>
  <c r="F519" i="7"/>
  <c r="K519" i="7"/>
  <c r="L519" i="7" s="1"/>
  <c r="M519" i="7" s="1"/>
  <c r="D520" i="7"/>
  <c r="E520" i="7"/>
  <c r="F520" i="7"/>
  <c r="K520" i="7"/>
  <c r="L520" i="7" s="1"/>
  <c r="M520" i="7" s="1"/>
  <c r="D521" i="7"/>
  <c r="E521" i="7"/>
  <c r="F521" i="7"/>
  <c r="K521" i="7"/>
  <c r="L521" i="7" s="1"/>
  <c r="M521" i="7" s="1"/>
  <c r="D522" i="7"/>
  <c r="E522" i="7"/>
  <c r="F522" i="7"/>
  <c r="K522" i="7"/>
  <c r="L522" i="7" s="1"/>
  <c r="M522" i="7" s="1"/>
  <c r="D523" i="7"/>
  <c r="E523" i="7"/>
  <c r="F523" i="7"/>
  <c r="K523" i="7"/>
  <c r="L523" i="7" s="1"/>
  <c r="M523" i="7" s="1"/>
  <c r="D524" i="7"/>
  <c r="E524" i="7"/>
  <c r="F524" i="7"/>
  <c r="K524" i="7"/>
  <c r="L524" i="7" s="1"/>
  <c r="M524" i="7" s="1"/>
  <c r="D525" i="7"/>
  <c r="E525" i="7"/>
  <c r="F525" i="7"/>
  <c r="K525" i="7"/>
  <c r="L525" i="7" s="1"/>
  <c r="M525" i="7" s="1"/>
  <c r="D526" i="7"/>
  <c r="E526" i="7"/>
  <c r="F526" i="7"/>
  <c r="K526" i="7"/>
  <c r="L526" i="7" s="1"/>
  <c r="M526" i="7" s="1"/>
  <c r="D527" i="7"/>
  <c r="E527" i="7"/>
  <c r="F527" i="7"/>
  <c r="K527" i="7"/>
  <c r="L527" i="7" s="1"/>
  <c r="M527" i="7" s="1"/>
  <c r="D528" i="7"/>
  <c r="E528" i="7"/>
  <c r="F528" i="7"/>
  <c r="K528" i="7"/>
  <c r="L528" i="7" s="1"/>
  <c r="M528" i="7" s="1"/>
  <c r="D529" i="7"/>
  <c r="E529" i="7"/>
  <c r="F529" i="7"/>
  <c r="K529" i="7"/>
  <c r="L529" i="7" s="1"/>
  <c r="M529" i="7" s="1"/>
  <c r="D530" i="7"/>
  <c r="E530" i="7"/>
  <c r="F530" i="7"/>
  <c r="K530" i="7"/>
  <c r="L530" i="7" s="1"/>
  <c r="M530" i="7" s="1"/>
  <c r="D531" i="7"/>
  <c r="E531" i="7"/>
  <c r="F531" i="7"/>
  <c r="K531" i="7"/>
  <c r="L531" i="7" s="1"/>
  <c r="M531" i="7" s="1"/>
  <c r="D532" i="7"/>
  <c r="E532" i="7"/>
  <c r="F532" i="7"/>
  <c r="K532" i="7"/>
  <c r="L532" i="7" s="1"/>
  <c r="M532" i="7" s="1"/>
  <c r="D533" i="7"/>
  <c r="E533" i="7"/>
  <c r="F533" i="7"/>
  <c r="K533" i="7"/>
  <c r="L533" i="7" s="1"/>
  <c r="M533" i="7" s="1"/>
  <c r="D534" i="7"/>
  <c r="E534" i="7"/>
  <c r="F534" i="7"/>
  <c r="K534" i="7"/>
  <c r="L534" i="7" s="1"/>
  <c r="M534" i="7" s="1"/>
  <c r="D535" i="7"/>
  <c r="E535" i="7"/>
  <c r="F535" i="7"/>
  <c r="K535" i="7"/>
  <c r="L535" i="7" s="1"/>
  <c r="M535" i="7" s="1"/>
  <c r="D536" i="7"/>
  <c r="E536" i="7"/>
  <c r="F536" i="7"/>
  <c r="K536" i="7"/>
  <c r="L536" i="7" s="1"/>
  <c r="M536" i="7" s="1"/>
  <c r="D537" i="7"/>
  <c r="E537" i="7"/>
  <c r="F537" i="7"/>
  <c r="K537" i="7"/>
  <c r="L537" i="7" s="1"/>
  <c r="M537" i="7" s="1"/>
  <c r="D538" i="7"/>
  <c r="E538" i="7"/>
  <c r="F538" i="7"/>
  <c r="K538" i="7"/>
  <c r="L538" i="7" s="1"/>
  <c r="M538" i="7" s="1"/>
  <c r="D539" i="7"/>
  <c r="E539" i="7"/>
  <c r="F539" i="7"/>
  <c r="K539" i="7"/>
  <c r="L539" i="7" s="1"/>
  <c r="M539" i="7" s="1"/>
  <c r="D540" i="7"/>
  <c r="E540" i="7"/>
  <c r="F540" i="7"/>
  <c r="K540" i="7"/>
  <c r="L540" i="7" s="1"/>
  <c r="M540" i="7" s="1"/>
  <c r="D541" i="7"/>
  <c r="E541" i="7"/>
  <c r="F541" i="7"/>
  <c r="K541" i="7"/>
  <c r="L541" i="7" s="1"/>
  <c r="M541" i="7" s="1"/>
  <c r="D542" i="7"/>
  <c r="E542" i="7"/>
  <c r="F542" i="7"/>
  <c r="K542" i="7"/>
  <c r="L542" i="7" s="1"/>
  <c r="M542" i="7" s="1"/>
  <c r="D543" i="7"/>
  <c r="E543" i="7"/>
  <c r="F543" i="7"/>
  <c r="K543" i="7"/>
  <c r="L543" i="7" s="1"/>
  <c r="M543" i="7" s="1"/>
  <c r="D544" i="7"/>
  <c r="E544" i="7"/>
  <c r="F544" i="7"/>
  <c r="K544" i="7"/>
  <c r="L544" i="7" s="1"/>
  <c r="M544" i="7" s="1"/>
  <c r="D545" i="7"/>
  <c r="E545" i="7"/>
  <c r="F545" i="7"/>
  <c r="K545" i="7"/>
  <c r="L545" i="7" s="1"/>
  <c r="M545" i="7" s="1"/>
  <c r="D546" i="7"/>
  <c r="E546" i="7"/>
  <c r="F546" i="7"/>
  <c r="K546" i="7"/>
  <c r="L546" i="7" s="1"/>
  <c r="M546" i="7" s="1"/>
  <c r="D547" i="7"/>
  <c r="E547" i="7"/>
  <c r="F547" i="7"/>
  <c r="K547" i="7"/>
  <c r="L547" i="7" s="1"/>
  <c r="M547" i="7" s="1"/>
  <c r="D548" i="7"/>
  <c r="E548" i="7"/>
  <c r="F548" i="7"/>
  <c r="K548" i="7"/>
  <c r="L548" i="7" s="1"/>
  <c r="M548" i="7" s="1"/>
  <c r="D549" i="7"/>
  <c r="E549" i="7"/>
  <c r="F549" i="7"/>
  <c r="K549" i="7"/>
  <c r="L549" i="7" s="1"/>
  <c r="M549" i="7" s="1"/>
  <c r="D550" i="7"/>
  <c r="E550" i="7"/>
  <c r="F550" i="7"/>
  <c r="K550" i="7"/>
  <c r="L550" i="7" s="1"/>
  <c r="M550" i="7" s="1"/>
  <c r="D551" i="7"/>
  <c r="E551" i="7"/>
  <c r="F551" i="7"/>
  <c r="K551" i="7"/>
  <c r="L551" i="7" s="1"/>
  <c r="M551" i="7" s="1"/>
  <c r="D552" i="7"/>
  <c r="E552" i="7"/>
  <c r="F552" i="7"/>
  <c r="K552" i="7"/>
  <c r="L552" i="7" s="1"/>
  <c r="M552" i="7" s="1"/>
  <c r="D553" i="7"/>
  <c r="E553" i="7"/>
  <c r="F553" i="7"/>
  <c r="K553" i="7"/>
  <c r="L553" i="7" s="1"/>
  <c r="M553" i="7" s="1"/>
  <c r="D554" i="7"/>
  <c r="E554" i="7"/>
  <c r="F554" i="7"/>
  <c r="K554" i="7"/>
  <c r="L554" i="7" s="1"/>
  <c r="M554" i="7" s="1"/>
  <c r="D555" i="7"/>
  <c r="E555" i="7"/>
  <c r="F555" i="7"/>
  <c r="K555" i="7"/>
  <c r="L555" i="7" s="1"/>
  <c r="M555" i="7" s="1"/>
  <c r="D556" i="7"/>
  <c r="E556" i="7"/>
  <c r="F556" i="7"/>
  <c r="K556" i="7"/>
  <c r="L556" i="7" s="1"/>
  <c r="M556" i="7" s="1"/>
  <c r="D557" i="7"/>
  <c r="E557" i="7"/>
  <c r="F557" i="7"/>
  <c r="K557" i="7"/>
  <c r="L557" i="7" s="1"/>
  <c r="M557" i="7" s="1"/>
  <c r="D558" i="7"/>
  <c r="E558" i="7"/>
  <c r="F558" i="7"/>
  <c r="K558" i="7"/>
  <c r="L558" i="7" s="1"/>
  <c r="M558" i="7" s="1"/>
  <c r="D559" i="7"/>
  <c r="E559" i="7"/>
  <c r="F559" i="7"/>
  <c r="K559" i="7"/>
  <c r="L559" i="7" s="1"/>
  <c r="M559" i="7" s="1"/>
  <c r="AK167" i="7" l="1"/>
  <c r="AL167" i="7"/>
  <c r="AM167" i="7"/>
  <c r="AN167" i="7"/>
  <c r="AO167" i="7"/>
  <c r="AP167" i="7"/>
  <c r="AQ167" i="7"/>
  <c r="AR167" i="7"/>
  <c r="AS167" i="7"/>
  <c r="AT167" i="7"/>
  <c r="AU167" i="7"/>
  <c r="BF167" i="7"/>
  <c r="BG167" i="7"/>
  <c r="BH167" i="7"/>
  <c r="BI167" i="7"/>
  <c r="BJ167" i="7"/>
  <c r="BK167" i="7"/>
  <c r="BL167" i="7"/>
  <c r="BM167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L6" i="7"/>
  <c r="AM6" i="7"/>
  <c r="AR6" i="7"/>
  <c r="AS6" i="7"/>
  <c r="AT6" i="7"/>
  <c r="AU6" i="7"/>
  <c r="BJ6" i="7"/>
  <c r="BK6" i="7"/>
  <c r="BL6" i="7"/>
  <c r="BM6" i="7"/>
  <c r="AL7" i="7"/>
  <c r="AM7" i="7"/>
  <c r="AL8" i="7"/>
  <c r="AM8" i="7"/>
  <c r="AN8" i="7"/>
  <c r="BF8" i="7"/>
  <c r="AL9" i="7"/>
  <c r="AM9" i="7"/>
  <c r="AL10" i="7"/>
  <c r="AM10" i="7"/>
  <c r="AR10" i="7"/>
  <c r="AS10" i="7"/>
  <c r="AT10" i="7"/>
  <c r="AU10" i="7"/>
  <c r="BJ10" i="7"/>
  <c r="BK10" i="7"/>
  <c r="BL10" i="7"/>
  <c r="BM10" i="7"/>
  <c r="AL11" i="7"/>
  <c r="AM11" i="7"/>
  <c r="AS11" i="7"/>
  <c r="AU11" i="7"/>
  <c r="BK11" i="7"/>
  <c r="BM11" i="7"/>
  <c r="AL12" i="7"/>
  <c r="AM12" i="7"/>
  <c r="AN12" i="7"/>
  <c r="AO12" i="7"/>
  <c r="AP12" i="7"/>
  <c r="AQ12" i="7"/>
  <c r="AR12" i="7"/>
  <c r="AS12" i="7"/>
  <c r="AT12" i="7"/>
  <c r="AU12" i="7"/>
  <c r="BF12" i="7"/>
  <c r="BG12" i="7"/>
  <c r="BH12" i="7"/>
  <c r="BI12" i="7"/>
  <c r="BJ12" i="7"/>
  <c r="BK12" i="7"/>
  <c r="BL12" i="7"/>
  <c r="BM12" i="7"/>
  <c r="AL13" i="7"/>
  <c r="AM13" i="7"/>
  <c r="AS13" i="7"/>
  <c r="AU13" i="7"/>
  <c r="BK13" i="7"/>
  <c r="BM13" i="7"/>
  <c r="AL14" i="7"/>
  <c r="AM14" i="7"/>
  <c r="AR14" i="7"/>
  <c r="AS14" i="7"/>
  <c r="AT14" i="7"/>
  <c r="AU14" i="7"/>
  <c r="BJ14" i="7"/>
  <c r="BK14" i="7"/>
  <c r="BL14" i="7"/>
  <c r="BM14" i="7"/>
  <c r="AL15" i="7"/>
  <c r="AM15" i="7"/>
  <c r="AS15" i="7"/>
  <c r="AU15" i="7"/>
  <c r="BK15" i="7"/>
  <c r="BM15" i="7"/>
  <c r="AL16" i="7"/>
  <c r="AM16" i="7"/>
  <c r="AR16" i="7"/>
  <c r="AS16" i="7"/>
  <c r="AT16" i="7"/>
  <c r="AU16" i="7"/>
  <c r="BJ16" i="7"/>
  <c r="BK16" i="7"/>
  <c r="BL16" i="7"/>
  <c r="BM16" i="7"/>
  <c r="AL17" i="7"/>
  <c r="AM17" i="7"/>
  <c r="AL18" i="7"/>
  <c r="AM18" i="7"/>
  <c r="AR18" i="7"/>
  <c r="AS18" i="7"/>
  <c r="AT18" i="7"/>
  <c r="AU18" i="7"/>
  <c r="BJ18" i="7"/>
  <c r="BK18" i="7"/>
  <c r="BL18" i="7"/>
  <c r="BM18" i="7"/>
  <c r="AL19" i="7"/>
  <c r="AM19" i="7"/>
  <c r="AS19" i="7"/>
  <c r="AU19" i="7"/>
  <c r="BK19" i="7"/>
  <c r="BM19" i="7"/>
  <c r="AL20" i="7"/>
  <c r="AM20" i="7"/>
  <c r="AR20" i="7"/>
  <c r="AS20" i="7"/>
  <c r="AT20" i="7"/>
  <c r="AU20" i="7"/>
  <c r="BJ20" i="7"/>
  <c r="BK20" i="7"/>
  <c r="BL20" i="7"/>
  <c r="BM20" i="7"/>
  <c r="AL21" i="7"/>
  <c r="AM21" i="7"/>
  <c r="AS21" i="7"/>
  <c r="AU21" i="7"/>
  <c r="BK21" i="7"/>
  <c r="BM21" i="7"/>
  <c r="AL22" i="7"/>
  <c r="AM22" i="7"/>
  <c r="AN23" i="7"/>
  <c r="AL23" i="7"/>
  <c r="AM23" i="7"/>
  <c r="AO23" i="7"/>
  <c r="AQ23" i="7"/>
  <c r="AS23" i="7"/>
  <c r="AU23" i="7"/>
  <c r="BG23" i="7"/>
  <c r="BI23" i="7"/>
  <c r="BK23" i="7"/>
  <c r="BM23" i="7"/>
  <c r="AL24" i="7"/>
  <c r="AM24" i="7"/>
  <c r="AR24" i="7"/>
  <c r="AS24" i="7"/>
  <c r="AT24" i="7"/>
  <c r="AU24" i="7"/>
  <c r="BJ24" i="7"/>
  <c r="BK24" i="7"/>
  <c r="BL24" i="7"/>
  <c r="BM24" i="7"/>
  <c r="AL25" i="7"/>
  <c r="AM25" i="7"/>
  <c r="AL26" i="7"/>
  <c r="AM26" i="7"/>
  <c r="AR26" i="7"/>
  <c r="AS26" i="7"/>
  <c r="AT26" i="7"/>
  <c r="AU26" i="7"/>
  <c r="BJ26" i="7"/>
  <c r="BK26" i="7"/>
  <c r="BL26" i="7"/>
  <c r="BM26" i="7"/>
  <c r="AL27" i="7"/>
  <c r="AM27" i="7"/>
  <c r="AL28" i="7"/>
  <c r="AM28" i="7"/>
  <c r="AR28" i="7"/>
  <c r="AS28" i="7"/>
  <c r="AT28" i="7"/>
  <c r="AU28" i="7"/>
  <c r="BJ28" i="7"/>
  <c r="BK28" i="7"/>
  <c r="BL28" i="7"/>
  <c r="BM28" i="7"/>
  <c r="AL29" i="7"/>
  <c r="AM29" i="7"/>
  <c r="AO29" i="7"/>
  <c r="AQ29" i="7"/>
  <c r="AS29" i="7"/>
  <c r="AU29" i="7"/>
  <c r="BG29" i="7"/>
  <c r="BI29" i="7"/>
  <c r="BK29" i="7"/>
  <c r="BM29" i="7"/>
  <c r="AL30" i="7"/>
  <c r="AM30" i="7"/>
  <c r="AR30" i="7"/>
  <c r="AS30" i="7"/>
  <c r="AT30" i="7"/>
  <c r="AU30" i="7"/>
  <c r="BJ30" i="7"/>
  <c r="BK30" i="7"/>
  <c r="BL30" i="7"/>
  <c r="BM30" i="7"/>
  <c r="AL31" i="7"/>
  <c r="AM31" i="7"/>
  <c r="AS31" i="7"/>
  <c r="AU31" i="7"/>
  <c r="BK31" i="7"/>
  <c r="BM31" i="7"/>
  <c r="AL32" i="7"/>
  <c r="AM32" i="7"/>
  <c r="AN32" i="7"/>
  <c r="AO32" i="7"/>
  <c r="AP32" i="7"/>
  <c r="AQ32" i="7"/>
  <c r="AR32" i="7"/>
  <c r="AS32" i="7"/>
  <c r="AT32" i="7"/>
  <c r="AU32" i="7"/>
  <c r="BF32" i="7"/>
  <c r="BG32" i="7"/>
  <c r="BH32" i="7"/>
  <c r="BI32" i="7"/>
  <c r="BJ32" i="7"/>
  <c r="BK32" i="7"/>
  <c r="BL32" i="7"/>
  <c r="BM32" i="7"/>
  <c r="AL33" i="7"/>
  <c r="AM33" i="7"/>
  <c r="AS33" i="7"/>
  <c r="AU33" i="7"/>
  <c r="BK33" i="7"/>
  <c r="BM33" i="7"/>
  <c r="AL34" i="7"/>
  <c r="AM34" i="7"/>
  <c r="AL35" i="7"/>
  <c r="AM35" i="7"/>
  <c r="AO35" i="7"/>
  <c r="AQ35" i="7"/>
  <c r="AS35" i="7"/>
  <c r="AU35" i="7"/>
  <c r="BG35" i="7"/>
  <c r="BI35" i="7"/>
  <c r="BK35" i="7"/>
  <c r="BM35" i="7"/>
  <c r="AL36" i="7"/>
  <c r="AM36" i="7"/>
  <c r="AR36" i="7"/>
  <c r="AS36" i="7"/>
  <c r="AT36" i="7"/>
  <c r="AU36" i="7"/>
  <c r="BJ36" i="7"/>
  <c r="BK36" i="7"/>
  <c r="BL36" i="7"/>
  <c r="BM36" i="7"/>
  <c r="AL37" i="7"/>
  <c r="AM37" i="7"/>
  <c r="AS37" i="7"/>
  <c r="AU37" i="7"/>
  <c r="BK37" i="7"/>
  <c r="BM37" i="7"/>
  <c r="AL38" i="7"/>
  <c r="AM38" i="7"/>
  <c r="AR38" i="7"/>
  <c r="AS38" i="7"/>
  <c r="AT38" i="7"/>
  <c r="AU38" i="7"/>
  <c r="BJ38" i="7"/>
  <c r="BK38" i="7"/>
  <c r="BL38" i="7"/>
  <c r="BM38" i="7"/>
  <c r="AL39" i="7"/>
  <c r="AM39" i="7"/>
  <c r="AS39" i="7"/>
  <c r="AU39" i="7"/>
  <c r="BK39" i="7"/>
  <c r="BM39" i="7"/>
  <c r="AL40" i="7"/>
  <c r="AM40" i="7"/>
  <c r="AL41" i="7"/>
  <c r="AM41" i="7"/>
  <c r="AS41" i="7"/>
  <c r="AU41" i="7"/>
  <c r="BK41" i="7"/>
  <c r="BM41" i="7"/>
  <c r="AL42" i="7"/>
  <c r="AM42" i="7"/>
  <c r="AR42" i="7"/>
  <c r="AS42" i="7"/>
  <c r="AT42" i="7"/>
  <c r="AU42" i="7"/>
  <c r="BJ42" i="7"/>
  <c r="BK42" i="7"/>
  <c r="BL42" i="7"/>
  <c r="BM42" i="7"/>
  <c r="AL43" i="7"/>
  <c r="AM43" i="7"/>
  <c r="AS43" i="7"/>
  <c r="AU43" i="7"/>
  <c r="BK43" i="7"/>
  <c r="BM43" i="7"/>
  <c r="AL44" i="7"/>
  <c r="AM44" i="7"/>
  <c r="AR44" i="7"/>
  <c r="AS44" i="7"/>
  <c r="AT44" i="7"/>
  <c r="AU44" i="7"/>
  <c r="BJ44" i="7"/>
  <c r="BK44" i="7"/>
  <c r="BL44" i="7"/>
  <c r="BM44" i="7"/>
  <c r="AL45" i="7"/>
  <c r="AM45" i="7"/>
  <c r="AS45" i="7"/>
  <c r="AU45" i="7"/>
  <c r="BK45" i="7"/>
  <c r="BM45" i="7"/>
  <c r="AL46" i="7"/>
  <c r="AM46" i="7"/>
  <c r="AR46" i="7"/>
  <c r="AS46" i="7"/>
  <c r="AT46" i="7"/>
  <c r="AU46" i="7"/>
  <c r="BJ46" i="7"/>
  <c r="BK46" i="7"/>
  <c r="BL46" i="7"/>
  <c r="BM46" i="7"/>
  <c r="AL47" i="7"/>
  <c r="AM47" i="7"/>
  <c r="AS47" i="7"/>
  <c r="AU47" i="7"/>
  <c r="BK47" i="7"/>
  <c r="BM47" i="7"/>
  <c r="AL48" i="7"/>
  <c r="AM48" i="7"/>
  <c r="AN48" i="7"/>
  <c r="AO48" i="7"/>
  <c r="AP48" i="7"/>
  <c r="AQ48" i="7"/>
  <c r="AR48" i="7"/>
  <c r="AS48" i="7"/>
  <c r="AT48" i="7"/>
  <c r="AU48" i="7"/>
  <c r="BF48" i="7"/>
  <c r="BG48" i="7"/>
  <c r="BH48" i="7"/>
  <c r="BI48" i="7"/>
  <c r="BJ48" i="7"/>
  <c r="BK48" i="7"/>
  <c r="BL48" i="7"/>
  <c r="BM48" i="7"/>
  <c r="AL49" i="7"/>
  <c r="AM49" i="7"/>
  <c r="AS49" i="7"/>
  <c r="AU49" i="7"/>
  <c r="BJ49" i="7"/>
  <c r="BK49" i="7"/>
  <c r="BL49" i="7"/>
  <c r="BM49" i="7"/>
  <c r="AL50" i="7"/>
  <c r="AM50" i="7"/>
  <c r="AR50" i="7"/>
  <c r="AS50" i="7"/>
  <c r="AT50" i="7"/>
  <c r="AU50" i="7"/>
  <c r="BJ50" i="7"/>
  <c r="BK50" i="7"/>
  <c r="BL50" i="7"/>
  <c r="BM50" i="7"/>
  <c r="AL51" i="7"/>
  <c r="AM51" i="7"/>
  <c r="AR51" i="7"/>
  <c r="AS51" i="7"/>
  <c r="AT51" i="7"/>
  <c r="AU51" i="7"/>
  <c r="BJ51" i="7"/>
  <c r="BK51" i="7"/>
  <c r="BL51" i="7"/>
  <c r="BM51" i="7"/>
  <c r="AL52" i="7"/>
  <c r="AM52" i="7"/>
  <c r="AL53" i="7"/>
  <c r="AM53" i="7"/>
  <c r="AR53" i="7"/>
  <c r="AS53" i="7"/>
  <c r="AT53" i="7"/>
  <c r="AU53" i="7"/>
  <c r="BJ53" i="7"/>
  <c r="BK53" i="7"/>
  <c r="BL53" i="7"/>
  <c r="BM53" i="7"/>
  <c r="AL54" i="7"/>
  <c r="AM54" i="7"/>
  <c r="AR54" i="7"/>
  <c r="AS54" i="7"/>
  <c r="AT54" i="7"/>
  <c r="AU54" i="7"/>
  <c r="BJ54" i="7"/>
  <c r="BK54" i="7"/>
  <c r="BL54" i="7"/>
  <c r="BM54" i="7"/>
  <c r="AL55" i="7"/>
  <c r="AM55" i="7"/>
  <c r="AR55" i="7"/>
  <c r="AS55" i="7"/>
  <c r="AT55" i="7"/>
  <c r="AU55" i="7"/>
  <c r="BJ55" i="7"/>
  <c r="BK55" i="7"/>
  <c r="BL55" i="7"/>
  <c r="BM55" i="7"/>
  <c r="AL56" i="7"/>
  <c r="AM56" i="7"/>
  <c r="AL57" i="7"/>
  <c r="AM57" i="7"/>
  <c r="AR57" i="7"/>
  <c r="AS57" i="7"/>
  <c r="AT57" i="7"/>
  <c r="AU57" i="7"/>
  <c r="BJ57" i="7"/>
  <c r="BK57" i="7"/>
  <c r="BL57" i="7"/>
  <c r="BM57" i="7"/>
  <c r="AL58" i="7"/>
  <c r="AM58" i="7"/>
  <c r="AL59" i="7"/>
  <c r="AM59" i="7"/>
  <c r="AN59" i="7"/>
  <c r="AR59" i="7"/>
  <c r="AS59" i="7"/>
  <c r="AT59" i="7"/>
  <c r="AU59" i="7"/>
  <c r="BF59" i="7"/>
  <c r="BJ59" i="7"/>
  <c r="BK59" i="7"/>
  <c r="BL59" i="7"/>
  <c r="BM59" i="7"/>
  <c r="AL60" i="7"/>
  <c r="AM60" i="7"/>
  <c r="AR60" i="7"/>
  <c r="AS60" i="7"/>
  <c r="AT60" i="7"/>
  <c r="AU60" i="7"/>
  <c r="BJ60" i="7"/>
  <c r="BK60" i="7"/>
  <c r="BL60" i="7"/>
  <c r="BM60" i="7"/>
  <c r="AL61" i="7"/>
  <c r="AM61" i="7"/>
  <c r="AR61" i="7"/>
  <c r="AS61" i="7"/>
  <c r="AT61" i="7"/>
  <c r="AU61" i="7"/>
  <c r="BJ61" i="7"/>
  <c r="BK61" i="7"/>
  <c r="BL61" i="7"/>
  <c r="BM61" i="7"/>
  <c r="AL62" i="7"/>
  <c r="AM62" i="7"/>
  <c r="AN62" i="7"/>
  <c r="AO62" i="7"/>
  <c r="AP62" i="7"/>
  <c r="AQ62" i="7"/>
  <c r="AR62" i="7"/>
  <c r="AS62" i="7"/>
  <c r="AT62" i="7"/>
  <c r="AU62" i="7"/>
  <c r="BF62" i="7"/>
  <c r="BG62" i="7"/>
  <c r="BH62" i="7"/>
  <c r="BI62" i="7"/>
  <c r="BJ62" i="7"/>
  <c r="BK62" i="7"/>
  <c r="BL62" i="7"/>
  <c r="BM62" i="7"/>
  <c r="AL63" i="7"/>
  <c r="AM63" i="7"/>
  <c r="AN63" i="7"/>
  <c r="AO63" i="7"/>
  <c r="AP63" i="7"/>
  <c r="AQ63" i="7"/>
  <c r="AR63" i="7"/>
  <c r="AS63" i="7"/>
  <c r="AT63" i="7"/>
  <c r="AU63" i="7"/>
  <c r="BF63" i="7"/>
  <c r="BG63" i="7"/>
  <c r="BH63" i="7"/>
  <c r="BI63" i="7"/>
  <c r="BJ63" i="7"/>
  <c r="BK63" i="7"/>
  <c r="BL63" i="7"/>
  <c r="BM63" i="7"/>
  <c r="AL64" i="7"/>
  <c r="AM64" i="7"/>
  <c r="AL65" i="7"/>
  <c r="AM65" i="7"/>
  <c r="AR65" i="7"/>
  <c r="AS65" i="7"/>
  <c r="AT65" i="7"/>
  <c r="AU65" i="7"/>
  <c r="BJ65" i="7"/>
  <c r="BK65" i="7"/>
  <c r="BL65" i="7"/>
  <c r="BM65" i="7"/>
  <c r="AL66" i="7"/>
  <c r="AM66" i="7"/>
  <c r="AR66" i="7"/>
  <c r="AS66" i="7"/>
  <c r="AT66" i="7"/>
  <c r="AU66" i="7"/>
  <c r="BJ66" i="7"/>
  <c r="BK66" i="7"/>
  <c r="BL66" i="7"/>
  <c r="BM66" i="7"/>
  <c r="AL67" i="7"/>
  <c r="AM67" i="7"/>
  <c r="AR67" i="7"/>
  <c r="AS67" i="7"/>
  <c r="AT67" i="7"/>
  <c r="AU67" i="7"/>
  <c r="BJ67" i="7"/>
  <c r="BK67" i="7"/>
  <c r="BL67" i="7"/>
  <c r="BM67" i="7"/>
  <c r="AL68" i="7"/>
  <c r="AM68" i="7"/>
  <c r="AL69" i="7"/>
  <c r="AM69" i="7"/>
  <c r="AR69" i="7"/>
  <c r="AS69" i="7"/>
  <c r="AT69" i="7"/>
  <c r="AU69" i="7"/>
  <c r="BJ69" i="7"/>
  <c r="BK69" i="7"/>
  <c r="BL69" i="7"/>
  <c r="BM69" i="7"/>
  <c r="AL70" i="7"/>
  <c r="AM70" i="7"/>
  <c r="AN70" i="7"/>
  <c r="AO70" i="7"/>
  <c r="AP70" i="7"/>
  <c r="AQ70" i="7"/>
  <c r="AR70" i="7"/>
  <c r="AS70" i="7"/>
  <c r="AT70" i="7"/>
  <c r="AU70" i="7"/>
  <c r="BF70" i="7"/>
  <c r="BG70" i="7"/>
  <c r="BH70" i="7"/>
  <c r="BI70" i="7"/>
  <c r="BJ70" i="7"/>
  <c r="BK70" i="7"/>
  <c r="BL70" i="7"/>
  <c r="BM70" i="7"/>
  <c r="AL71" i="7"/>
  <c r="AM71" i="7"/>
  <c r="AN71" i="7"/>
  <c r="AO71" i="7"/>
  <c r="AP71" i="7"/>
  <c r="AQ71" i="7"/>
  <c r="AR71" i="7"/>
  <c r="AS71" i="7"/>
  <c r="AT71" i="7"/>
  <c r="AU71" i="7"/>
  <c r="BF71" i="7"/>
  <c r="BG71" i="7"/>
  <c r="BH71" i="7"/>
  <c r="BI71" i="7"/>
  <c r="BJ71" i="7"/>
  <c r="BK71" i="7"/>
  <c r="BL71" i="7"/>
  <c r="BM71" i="7"/>
  <c r="AL72" i="7"/>
  <c r="AM72" i="7"/>
  <c r="AN72" i="7"/>
  <c r="AO72" i="7"/>
  <c r="AP72" i="7"/>
  <c r="AQ72" i="7"/>
  <c r="AR72" i="7"/>
  <c r="AS72" i="7"/>
  <c r="AT72" i="7"/>
  <c r="AU72" i="7"/>
  <c r="BF72" i="7"/>
  <c r="BG72" i="7"/>
  <c r="BH72" i="7"/>
  <c r="BI72" i="7"/>
  <c r="BJ72" i="7"/>
  <c r="BK72" i="7"/>
  <c r="BL72" i="7"/>
  <c r="BM72" i="7"/>
  <c r="AL73" i="7"/>
  <c r="AM73" i="7"/>
  <c r="AL74" i="7"/>
  <c r="AM74" i="7"/>
  <c r="AR74" i="7"/>
  <c r="AS74" i="7"/>
  <c r="AT74" i="7"/>
  <c r="AU74" i="7"/>
  <c r="BJ74" i="7"/>
  <c r="BK74" i="7"/>
  <c r="BL74" i="7"/>
  <c r="BM74" i="7"/>
  <c r="AL75" i="7"/>
  <c r="AM75" i="7"/>
  <c r="AR75" i="7"/>
  <c r="AS75" i="7"/>
  <c r="AT75" i="7"/>
  <c r="AU75" i="7"/>
  <c r="BJ75" i="7"/>
  <c r="BK75" i="7"/>
  <c r="BL75" i="7"/>
  <c r="BM75" i="7"/>
  <c r="AL76" i="7"/>
  <c r="AM76" i="7"/>
  <c r="AL77" i="7"/>
  <c r="AM77" i="7"/>
  <c r="AL78" i="7"/>
  <c r="AM78" i="7"/>
  <c r="AR78" i="7"/>
  <c r="AS78" i="7"/>
  <c r="AT78" i="7"/>
  <c r="AU78" i="7"/>
  <c r="BJ78" i="7"/>
  <c r="BK78" i="7"/>
  <c r="BL78" i="7"/>
  <c r="BM78" i="7"/>
  <c r="AL79" i="7"/>
  <c r="AM79" i="7"/>
  <c r="AR79" i="7"/>
  <c r="AS79" i="7"/>
  <c r="AT79" i="7"/>
  <c r="AU79" i="7"/>
  <c r="BJ79" i="7"/>
  <c r="BK79" i="7"/>
  <c r="BL79" i="7"/>
  <c r="BM79" i="7"/>
  <c r="AL80" i="7"/>
  <c r="AM80" i="7"/>
  <c r="AR80" i="7"/>
  <c r="AS80" i="7"/>
  <c r="AT80" i="7"/>
  <c r="AU80" i="7"/>
  <c r="BJ80" i="7"/>
  <c r="BK80" i="7"/>
  <c r="BL80" i="7"/>
  <c r="BM80" i="7"/>
  <c r="AL81" i="7"/>
  <c r="AM81" i="7"/>
  <c r="AR81" i="7"/>
  <c r="AS81" i="7"/>
  <c r="AT81" i="7"/>
  <c r="AU81" i="7"/>
  <c r="BJ81" i="7"/>
  <c r="BK81" i="7"/>
  <c r="BL81" i="7"/>
  <c r="BM81" i="7"/>
  <c r="AL82" i="7"/>
  <c r="AM82" i="7"/>
  <c r="AR82" i="7"/>
  <c r="AS82" i="7"/>
  <c r="AT82" i="7"/>
  <c r="AU82" i="7"/>
  <c r="BJ82" i="7"/>
  <c r="BK82" i="7"/>
  <c r="BL82" i="7"/>
  <c r="BM82" i="7"/>
  <c r="AL83" i="7"/>
  <c r="AM83" i="7"/>
  <c r="AR83" i="7"/>
  <c r="AS83" i="7"/>
  <c r="AT83" i="7"/>
  <c r="AU83" i="7"/>
  <c r="BJ83" i="7"/>
  <c r="BK83" i="7"/>
  <c r="BL83" i="7"/>
  <c r="BM83" i="7"/>
  <c r="AL84" i="7"/>
  <c r="AM84" i="7"/>
  <c r="AN84" i="7"/>
  <c r="AO84" i="7"/>
  <c r="AP84" i="7"/>
  <c r="AQ84" i="7"/>
  <c r="AR84" i="7"/>
  <c r="AS84" i="7"/>
  <c r="AT84" i="7"/>
  <c r="AU84" i="7"/>
  <c r="BF84" i="7"/>
  <c r="BG84" i="7"/>
  <c r="BH84" i="7"/>
  <c r="BI84" i="7"/>
  <c r="BJ84" i="7"/>
  <c r="BK84" i="7"/>
  <c r="BL84" i="7"/>
  <c r="BM84" i="7"/>
  <c r="AL85" i="7"/>
  <c r="AM85" i="7"/>
  <c r="AR85" i="7"/>
  <c r="AS85" i="7"/>
  <c r="AT85" i="7"/>
  <c r="AU85" i="7"/>
  <c r="BJ85" i="7"/>
  <c r="BK85" i="7"/>
  <c r="BL85" i="7"/>
  <c r="BM85" i="7"/>
  <c r="AL86" i="7"/>
  <c r="AM86" i="7"/>
  <c r="AN86" i="7"/>
  <c r="AO86" i="7"/>
  <c r="AP86" i="7"/>
  <c r="AQ86" i="7"/>
  <c r="AR86" i="7"/>
  <c r="AS86" i="7"/>
  <c r="AT86" i="7"/>
  <c r="AU86" i="7"/>
  <c r="BF86" i="7"/>
  <c r="BG86" i="7"/>
  <c r="BH86" i="7"/>
  <c r="BI86" i="7"/>
  <c r="BJ86" i="7"/>
  <c r="BK86" i="7"/>
  <c r="BL86" i="7"/>
  <c r="BM86" i="7"/>
  <c r="AL87" i="7"/>
  <c r="AM87" i="7"/>
  <c r="AR87" i="7"/>
  <c r="AS87" i="7"/>
  <c r="AT87" i="7"/>
  <c r="AU87" i="7"/>
  <c r="BJ87" i="7"/>
  <c r="BK87" i="7"/>
  <c r="BL87" i="7"/>
  <c r="BM87" i="7"/>
  <c r="AL88" i="7"/>
  <c r="AM88" i="7"/>
  <c r="AR88" i="7"/>
  <c r="AS88" i="7"/>
  <c r="AT88" i="7"/>
  <c r="AU88" i="7"/>
  <c r="BJ88" i="7"/>
  <c r="BK88" i="7"/>
  <c r="BL88" i="7"/>
  <c r="BM88" i="7"/>
  <c r="AL89" i="7"/>
  <c r="AM89" i="7"/>
  <c r="AL90" i="7"/>
  <c r="AM90" i="7"/>
  <c r="AR90" i="7"/>
  <c r="AS90" i="7"/>
  <c r="AT90" i="7"/>
  <c r="AU90" i="7"/>
  <c r="BJ90" i="7"/>
  <c r="BK90" i="7"/>
  <c r="BL90" i="7"/>
  <c r="BM90" i="7"/>
  <c r="AL91" i="7"/>
  <c r="AM91" i="7"/>
  <c r="AR91" i="7"/>
  <c r="AS91" i="7"/>
  <c r="AT91" i="7"/>
  <c r="AU91" i="7"/>
  <c r="BJ91" i="7"/>
  <c r="BK91" i="7"/>
  <c r="BL91" i="7"/>
  <c r="BM91" i="7"/>
  <c r="AL92" i="7"/>
  <c r="AM92" i="7"/>
  <c r="AR92" i="7"/>
  <c r="AS92" i="7"/>
  <c r="AT92" i="7"/>
  <c r="AU92" i="7"/>
  <c r="BJ92" i="7"/>
  <c r="BK92" i="7"/>
  <c r="BL92" i="7"/>
  <c r="BM92" i="7"/>
  <c r="AL93" i="7"/>
  <c r="AM93" i="7"/>
  <c r="AR93" i="7"/>
  <c r="AS93" i="7"/>
  <c r="AT93" i="7"/>
  <c r="AU93" i="7"/>
  <c r="BJ93" i="7"/>
  <c r="BK93" i="7"/>
  <c r="BL93" i="7"/>
  <c r="BM93" i="7"/>
  <c r="AL94" i="7"/>
  <c r="AM94" i="7"/>
  <c r="AL95" i="7"/>
  <c r="AM95" i="7"/>
  <c r="AR95" i="7"/>
  <c r="AS95" i="7"/>
  <c r="AT95" i="7"/>
  <c r="AU95" i="7"/>
  <c r="BJ95" i="7"/>
  <c r="BK95" i="7"/>
  <c r="BL95" i="7"/>
  <c r="BM95" i="7"/>
  <c r="AL96" i="7"/>
  <c r="AM96" i="7"/>
  <c r="AR96" i="7"/>
  <c r="AS96" i="7"/>
  <c r="AT96" i="7"/>
  <c r="AU96" i="7"/>
  <c r="BJ96" i="7"/>
  <c r="BK96" i="7"/>
  <c r="BL96" i="7"/>
  <c r="BM96" i="7"/>
  <c r="AL97" i="7"/>
  <c r="AM97" i="7"/>
  <c r="AR97" i="7"/>
  <c r="AS97" i="7"/>
  <c r="AT97" i="7"/>
  <c r="AU97" i="7"/>
  <c r="BJ97" i="7"/>
  <c r="BK97" i="7"/>
  <c r="BL97" i="7"/>
  <c r="BM97" i="7"/>
  <c r="AL98" i="7"/>
  <c r="AM98" i="7"/>
  <c r="AR98" i="7"/>
  <c r="AS98" i="7"/>
  <c r="AT98" i="7"/>
  <c r="AU98" i="7"/>
  <c r="BJ98" i="7"/>
  <c r="BK98" i="7"/>
  <c r="BL98" i="7"/>
  <c r="BM98" i="7"/>
  <c r="AL99" i="7"/>
  <c r="AM99" i="7"/>
  <c r="AR99" i="7"/>
  <c r="AS99" i="7"/>
  <c r="AT99" i="7"/>
  <c r="AU99" i="7"/>
  <c r="BJ99" i="7"/>
  <c r="BK99" i="7"/>
  <c r="BL99" i="7"/>
  <c r="BM99" i="7"/>
  <c r="AL100" i="7"/>
  <c r="AM100" i="7"/>
  <c r="AR100" i="7"/>
  <c r="AS100" i="7"/>
  <c r="AT100" i="7"/>
  <c r="AU100" i="7"/>
  <c r="BJ100" i="7"/>
  <c r="BK100" i="7"/>
  <c r="BL100" i="7"/>
  <c r="BM100" i="7"/>
  <c r="AL101" i="7"/>
  <c r="AM101" i="7"/>
  <c r="AL102" i="7"/>
  <c r="AM102" i="7"/>
  <c r="AR102" i="7"/>
  <c r="AS102" i="7"/>
  <c r="AT102" i="7"/>
  <c r="AU102" i="7"/>
  <c r="BJ102" i="7"/>
  <c r="BK102" i="7"/>
  <c r="BL102" i="7"/>
  <c r="BM102" i="7"/>
  <c r="AL103" i="7"/>
  <c r="AM103" i="7"/>
  <c r="AR103" i="7"/>
  <c r="AS103" i="7"/>
  <c r="AT103" i="7"/>
  <c r="AU103" i="7"/>
  <c r="BJ103" i="7"/>
  <c r="BK103" i="7"/>
  <c r="BL103" i="7"/>
  <c r="BM103" i="7"/>
  <c r="AL104" i="7"/>
  <c r="AM104" i="7"/>
  <c r="AR104" i="7"/>
  <c r="AS104" i="7"/>
  <c r="AT104" i="7"/>
  <c r="AU104" i="7"/>
  <c r="BJ104" i="7"/>
  <c r="BK104" i="7"/>
  <c r="BL104" i="7"/>
  <c r="BM104" i="7"/>
  <c r="AL105" i="7"/>
  <c r="AM105" i="7"/>
  <c r="AR105" i="7"/>
  <c r="AS105" i="7"/>
  <c r="AT105" i="7"/>
  <c r="AU105" i="7"/>
  <c r="BJ105" i="7"/>
  <c r="BK105" i="7"/>
  <c r="BL105" i="7"/>
  <c r="BM105" i="7"/>
  <c r="AL106" i="7"/>
  <c r="AM106" i="7"/>
  <c r="AL107" i="7"/>
  <c r="AM107" i="7"/>
  <c r="AL108" i="7"/>
  <c r="AM108" i="7"/>
  <c r="AR108" i="7"/>
  <c r="AS108" i="7"/>
  <c r="AT108" i="7"/>
  <c r="AU108" i="7"/>
  <c r="BJ108" i="7"/>
  <c r="BK108" i="7"/>
  <c r="BL108" i="7"/>
  <c r="BM108" i="7"/>
  <c r="AL109" i="7"/>
  <c r="AM109" i="7"/>
  <c r="AR109" i="7"/>
  <c r="AS109" i="7"/>
  <c r="AT109" i="7"/>
  <c r="AU109" i="7"/>
  <c r="BJ109" i="7"/>
  <c r="BK109" i="7"/>
  <c r="BL109" i="7"/>
  <c r="BM109" i="7"/>
  <c r="AL110" i="7"/>
  <c r="AM110" i="7"/>
  <c r="AL111" i="7"/>
  <c r="AM111" i="7"/>
  <c r="AR111" i="7"/>
  <c r="AS111" i="7"/>
  <c r="AT111" i="7"/>
  <c r="AU111" i="7"/>
  <c r="BJ111" i="7"/>
  <c r="BK111" i="7"/>
  <c r="BL111" i="7"/>
  <c r="BM111" i="7"/>
  <c r="AL112" i="7"/>
  <c r="AM112" i="7"/>
  <c r="AR112" i="7"/>
  <c r="AS112" i="7"/>
  <c r="AT112" i="7"/>
  <c r="AU112" i="7"/>
  <c r="BJ112" i="7"/>
  <c r="BK112" i="7"/>
  <c r="BL112" i="7"/>
  <c r="BM112" i="7"/>
  <c r="AL113" i="7"/>
  <c r="AM113" i="7"/>
  <c r="AL114" i="7"/>
  <c r="AM114" i="7"/>
  <c r="AL115" i="7"/>
  <c r="AM115" i="7"/>
  <c r="AL116" i="7"/>
  <c r="AM116" i="7"/>
  <c r="AR116" i="7"/>
  <c r="AS116" i="7"/>
  <c r="AT116" i="7"/>
  <c r="AU116" i="7"/>
  <c r="BJ116" i="7"/>
  <c r="BK116" i="7"/>
  <c r="BL116" i="7"/>
  <c r="BM116" i="7"/>
  <c r="AL117" i="7"/>
  <c r="AM117" i="7"/>
  <c r="AL118" i="7"/>
  <c r="AM118" i="7"/>
  <c r="AL119" i="7"/>
  <c r="AM119" i="7"/>
  <c r="AL120" i="7"/>
  <c r="AM120" i="7"/>
  <c r="AR120" i="7"/>
  <c r="AS120" i="7"/>
  <c r="AT120" i="7"/>
  <c r="AU120" i="7"/>
  <c r="BJ120" i="7"/>
  <c r="BK120" i="7"/>
  <c r="BL120" i="7"/>
  <c r="BM120" i="7"/>
  <c r="AL121" i="7"/>
  <c r="AM121" i="7"/>
  <c r="AL122" i="7"/>
  <c r="AM122" i="7"/>
  <c r="AR122" i="7"/>
  <c r="AS122" i="7"/>
  <c r="AT122" i="7"/>
  <c r="AU122" i="7"/>
  <c r="BJ122" i="7"/>
  <c r="BK122" i="7"/>
  <c r="BL122" i="7"/>
  <c r="BM122" i="7"/>
  <c r="AL123" i="7"/>
  <c r="AM123" i="7"/>
  <c r="AN123" i="7"/>
  <c r="AO123" i="7"/>
  <c r="AR123" i="7"/>
  <c r="AS123" i="7"/>
  <c r="AT123" i="7"/>
  <c r="AU123" i="7"/>
  <c r="BF123" i="7"/>
  <c r="BG123" i="7"/>
  <c r="BJ123" i="7"/>
  <c r="BK123" i="7"/>
  <c r="BL123" i="7"/>
  <c r="BM123" i="7"/>
  <c r="AL124" i="7"/>
  <c r="AM124" i="7"/>
  <c r="AL125" i="7"/>
  <c r="AM125" i="7"/>
  <c r="AR125" i="7"/>
  <c r="AS125" i="7"/>
  <c r="AT125" i="7"/>
  <c r="AU125" i="7"/>
  <c r="BJ125" i="7"/>
  <c r="BK125" i="7"/>
  <c r="BL125" i="7"/>
  <c r="BM125" i="7"/>
  <c r="AL126" i="7"/>
  <c r="AM126" i="7"/>
  <c r="AR126" i="7"/>
  <c r="AS126" i="7"/>
  <c r="AT126" i="7"/>
  <c r="AU126" i="7"/>
  <c r="BJ126" i="7"/>
  <c r="BK126" i="7"/>
  <c r="BL126" i="7"/>
  <c r="BM126" i="7"/>
  <c r="AL127" i="7"/>
  <c r="AM127" i="7"/>
  <c r="AR127" i="7"/>
  <c r="AS127" i="7"/>
  <c r="AT127" i="7"/>
  <c r="AU127" i="7"/>
  <c r="BJ127" i="7"/>
  <c r="BK127" i="7"/>
  <c r="BL127" i="7"/>
  <c r="BM127" i="7"/>
  <c r="AL128" i="7"/>
  <c r="AM128" i="7"/>
  <c r="AR128" i="7"/>
  <c r="AS128" i="7"/>
  <c r="AT128" i="7"/>
  <c r="AU128" i="7"/>
  <c r="BJ128" i="7"/>
  <c r="BK128" i="7"/>
  <c r="BL128" i="7"/>
  <c r="BM128" i="7"/>
  <c r="AL129" i="7"/>
  <c r="AM129" i="7"/>
  <c r="AN129" i="7"/>
  <c r="AO129" i="7"/>
  <c r="AP129" i="7"/>
  <c r="AQ129" i="7"/>
  <c r="AR129" i="7"/>
  <c r="AS129" i="7"/>
  <c r="AT129" i="7"/>
  <c r="AU129" i="7"/>
  <c r="BF129" i="7"/>
  <c r="BG129" i="7"/>
  <c r="BH129" i="7"/>
  <c r="BI129" i="7"/>
  <c r="BJ129" i="7"/>
  <c r="BK129" i="7"/>
  <c r="BL129" i="7"/>
  <c r="BM129" i="7"/>
  <c r="AL130" i="7"/>
  <c r="AM130" i="7"/>
  <c r="AR130" i="7"/>
  <c r="AS130" i="7"/>
  <c r="AT130" i="7"/>
  <c r="AU130" i="7"/>
  <c r="BJ130" i="7"/>
  <c r="BK130" i="7"/>
  <c r="BL130" i="7"/>
  <c r="BM130" i="7"/>
  <c r="AL131" i="7"/>
  <c r="AM131" i="7"/>
  <c r="AR131" i="7"/>
  <c r="AS131" i="7"/>
  <c r="AT131" i="7"/>
  <c r="AU131" i="7"/>
  <c r="BJ131" i="7"/>
  <c r="BK131" i="7"/>
  <c r="BL131" i="7"/>
  <c r="BM131" i="7"/>
  <c r="AL132" i="7"/>
  <c r="AM132" i="7"/>
  <c r="AL133" i="7"/>
  <c r="AM133" i="7"/>
  <c r="AR133" i="7"/>
  <c r="AS133" i="7"/>
  <c r="AT133" i="7"/>
  <c r="AU133" i="7"/>
  <c r="BJ133" i="7"/>
  <c r="BK133" i="7"/>
  <c r="BL133" i="7"/>
  <c r="BM133" i="7"/>
  <c r="AL134" i="7"/>
  <c r="AM134" i="7"/>
  <c r="AR134" i="7"/>
  <c r="AS134" i="7"/>
  <c r="AT134" i="7"/>
  <c r="AU134" i="7"/>
  <c r="BJ134" i="7"/>
  <c r="BK134" i="7"/>
  <c r="BL134" i="7"/>
  <c r="BM134" i="7"/>
  <c r="AL135" i="7"/>
  <c r="AM135" i="7"/>
  <c r="AN135" i="7"/>
  <c r="AO135" i="7"/>
  <c r="AP135" i="7"/>
  <c r="AQ135" i="7"/>
  <c r="AR135" i="7"/>
  <c r="AS135" i="7"/>
  <c r="AT135" i="7"/>
  <c r="AU135" i="7"/>
  <c r="BF135" i="7"/>
  <c r="BG135" i="7"/>
  <c r="BH135" i="7"/>
  <c r="BI135" i="7"/>
  <c r="BJ135" i="7"/>
  <c r="BK135" i="7"/>
  <c r="BL135" i="7"/>
  <c r="BM135" i="7"/>
  <c r="AL136" i="7"/>
  <c r="AM136" i="7"/>
  <c r="AN136" i="7"/>
  <c r="AO136" i="7"/>
  <c r="AP136" i="7"/>
  <c r="AQ136" i="7"/>
  <c r="AR136" i="7"/>
  <c r="AS136" i="7"/>
  <c r="AT136" i="7"/>
  <c r="AU136" i="7"/>
  <c r="BF136" i="7"/>
  <c r="BG136" i="7"/>
  <c r="BH136" i="7"/>
  <c r="BI136" i="7"/>
  <c r="BJ136" i="7"/>
  <c r="BK136" i="7"/>
  <c r="BL136" i="7"/>
  <c r="BM136" i="7"/>
  <c r="AL137" i="7"/>
  <c r="AM137" i="7"/>
  <c r="AN137" i="7"/>
  <c r="AO137" i="7"/>
  <c r="AP137" i="7"/>
  <c r="AQ137" i="7"/>
  <c r="AR137" i="7"/>
  <c r="AS137" i="7"/>
  <c r="AT137" i="7"/>
  <c r="AU137" i="7"/>
  <c r="BF137" i="7"/>
  <c r="BG137" i="7"/>
  <c r="BH137" i="7"/>
  <c r="BI137" i="7"/>
  <c r="BJ137" i="7"/>
  <c r="BK137" i="7"/>
  <c r="BL137" i="7"/>
  <c r="BM137" i="7"/>
  <c r="AL138" i="7"/>
  <c r="AM138" i="7"/>
  <c r="AR138" i="7"/>
  <c r="AS138" i="7"/>
  <c r="AT138" i="7"/>
  <c r="AU138" i="7"/>
  <c r="BJ138" i="7"/>
  <c r="BK138" i="7"/>
  <c r="BL138" i="7"/>
  <c r="BM138" i="7"/>
  <c r="AL139" i="7"/>
  <c r="AM139" i="7"/>
  <c r="AR139" i="7"/>
  <c r="AS139" i="7"/>
  <c r="AT139" i="7"/>
  <c r="AU139" i="7"/>
  <c r="BJ139" i="7"/>
  <c r="BK139" i="7"/>
  <c r="BL139" i="7"/>
  <c r="BM139" i="7"/>
  <c r="AL140" i="7"/>
  <c r="AM140" i="7"/>
  <c r="AR140" i="7"/>
  <c r="AS140" i="7"/>
  <c r="AT140" i="7"/>
  <c r="AU140" i="7"/>
  <c r="BJ140" i="7"/>
  <c r="BK140" i="7"/>
  <c r="BL140" i="7"/>
  <c r="BM140" i="7"/>
  <c r="AL141" i="7"/>
  <c r="AM141" i="7"/>
  <c r="AR141" i="7"/>
  <c r="AS141" i="7"/>
  <c r="AT141" i="7"/>
  <c r="AU141" i="7"/>
  <c r="BJ141" i="7"/>
  <c r="BK141" i="7"/>
  <c r="BL141" i="7"/>
  <c r="BM141" i="7"/>
  <c r="AL142" i="7"/>
  <c r="AM142" i="7"/>
  <c r="AN142" i="7"/>
  <c r="AO142" i="7"/>
  <c r="AP142" i="7"/>
  <c r="AQ142" i="7"/>
  <c r="AR142" i="7"/>
  <c r="AS142" i="7"/>
  <c r="AT142" i="7"/>
  <c r="AU142" i="7"/>
  <c r="BF142" i="7"/>
  <c r="BG142" i="7"/>
  <c r="BH142" i="7"/>
  <c r="BI142" i="7"/>
  <c r="BJ142" i="7"/>
  <c r="BK142" i="7"/>
  <c r="BL142" i="7"/>
  <c r="BM142" i="7"/>
  <c r="AL143" i="7"/>
  <c r="AM143" i="7"/>
  <c r="AR143" i="7"/>
  <c r="AS143" i="7"/>
  <c r="AT143" i="7"/>
  <c r="AU143" i="7"/>
  <c r="BJ143" i="7"/>
  <c r="BK143" i="7"/>
  <c r="BL143" i="7"/>
  <c r="BM143" i="7"/>
  <c r="AL144" i="7"/>
  <c r="AM144" i="7"/>
  <c r="AL145" i="7"/>
  <c r="AM145" i="7"/>
  <c r="AL146" i="7"/>
  <c r="AM146" i="7"/>
  <c r="AL147" i="7"/>
  <c r="AM147" i="7"/>
  <c r="AR147" i="7"/>
  <c r="AS147" i="7"/>
  <c r="AT147" i="7"/>
  <c r="AU147" i="7"/>
  <c r="BJ147" i="7"/>
  <c r="BK147" i="7"/>
  <c r="BL147" i="7"/>
  <c r="BM147" i="7"/>
  <c r="AL148" i="7"/>
  <c r="AM148" i="7"/>
  <c r="AN148" i="7"/>
  <c r="AO148" i="7"/>
  <c r="BF148" i="7"/>
  <c r="BG148" i="7"/>
  <c r="AL149" i="7"/>
  <c r="AM149" i="7"/>
  <c r="AR149" i="7"/>
  <c r="AS149" i="7"/>
  <c r="AT149" i="7"/>
  <c r="AU149" i="7"/>
  <c r="BJ149" i="7"/>
  <c r="BK149" i="7"/>
  <c r="BL149" i="7"/>
  <c r="BM149" i="7"/>
  <c r="AL150" i="7"/>
  <c r="AM150" i="7"/>
  <c r="AN150" i="7"/>
  <c r="AO150" i="7"/>
  <c r="AP150" i="7"/>
  <c r="AQ150" i="7"/>
  <c r="AR150" i="7"/>
  <c r="AS150" i="7"/>
  <c r="AT150" i="7"/>
  <c r="AU150" i="7"/>
  <c r="BF150" i="7"/>
  <c r="BG150" i="7"/>
  <c r="BH150" i="7"/>
  <c r="BI150" i="7"/>
  <c r="BJ150" i="7"/>
  <c r="BK150" i="7"/>
  <c r="BL150" i="7"/>
  <c r="BM150" i="7"/>
  <c r="AL151" i="7"/>
  <c r="AM151" i="7"/>
  <c r="AL152" i="7"/>
  <c r="AM152" i="7"/>
  <c r="AN152" i="7"/>
  <c r="AO152" i="7"/>
  <c r="AP152" i="7"/>
  <c r="AQ152" i="7"/>
  <c r="AR152" i="7"/>
  <c r="AS152" i="7"/>
  <c r="AT152" i="7"/>
  <c r="AU152" i="7"/>
  <c r="BF152" i="7"/>
  <c r="BG152" i="7"/>
  <c r="BH152" i="7"/>
  <c r="BI152" i="7"/>
  <c r="BJ152" i="7"/>
  <c r="BK152" i="7"/>
  <c r="BL152" i="7"/>
  <c r="BM152" i="7"/>
  <c r="AL153" i="7"/>
  <c r="AM153" i="7"/>
  <c r="AN153" i="7"/>
  <c r="AO153" i="7"/>
  <c r="AP153" i="7"/>
  <c r="AQ153" i="7"/>
  <c r="AR153" i="7"/>
  <c r="AS153" i="7"/>
  <c r="AT153" i="7"/>
  <c r="AU153" i="7"/>
  <c r="BF153" i="7"/>
  <c r="BG153" i="7"/>
  <c r="BH153" i="7"/>
  <c r="BI153" i="7"/>
  <c r="BJ153" i="7"/>
  <c r="BK153" i="7"/>
  <c r="BL153" i="7"/>
  <c r="BM153" i="7"/>
  <c r="AL154" i="7"/>
  <c r="AM154" i="7"/>
  <c r="AR154" i="7"/>
  <c r="AS154" i="7"/>
  <c r="AT154" i="7"/>
  <c r="AU154" i="7"/>
  <c r="BJ154" i="7"/>
  <c r="BK154" i="7"/>
  <c r="BL154" i="7"/>
  <c r="BM154" i="7"/>
  <c r="AL155" i="7"/>
  <c r="AM155" i="7"/>
  <c r="AN155" i="7"/>
  <c r="AO155" i="7"/>
  <c r="AP155" i="7"/>
  <c r="AQ155" i="7"/>
  <c r="AR155" i="7"/>
  <c r="AS155" i="7"/>
  <c r="AT155" i="7"/>
  <c r="AU155" i="7"/>
  <c r="BF155" i="7"/>
  <c r="BG155" i="7"/>
  <c r="BH155" i="7"/>
  <c r="BI155" i="7"/>
  <c r="BJ155" i="7"/>
  <c r="BK155" i="7"/>
  <c r="BL155" i="7"/>
  <c r="BM155" i="7"/>
  <c r="AL156" i="7"/>
  <c r="AM156" i="7"/>
  <c r="AR156" i="7"/>
  <c r="AS156" i="7"/>
  <c r="AT156" i="7"/>
  <c r="AU156" i="7"/>
  <c r="BJ156" i="7"/>
  <c r="BK156" i="7"/>
  <c r="BL156" i="7"/>
  <c r="BM156" i="7"/>
  <c r="AL157" i="7"/>
  <c r="AM157" i="7"/>
  <c r="AR157" i="7"/>
  <c r="AS157" i="7"/>
  <c r="AT157" i="7"/>
  <c r="AU157" i="7"/>
  <c r="BJ157" i="7"/>
  <c r="BK157" i="7"/>
  <c r="BL157" i="7"/>
  <c r="BM157" i="7"/>
  <c r="AL158" i="7"/>
  <c r="AM158" i="7"/>
  <c r="AN158" i="7"/>
  <c r="AO158" i="7"/>
  <c r="AP158" i="7"/>
  <c r="AQ158" i="7"/>
  <c r="AR158" i="7"/>
  <c r="AS158" i="7"/>
  <c r="AT158" i="7"/>
  <c r="AU158" i="7"/>
  <c r="BF158" i="7"/>
  <c r="BG158" i="7"/>
  <c r="BH158" i="7"/>
  <c r="BI158" i="7"/>
  <c r="BJ158" i="7"/>
  <c r="BK158" i="7"/>
  <c r="BL158" i="7"/>
  <c r="BM158" i="7"/>
  <c r="AL159" i="7"/>
  <c r="AM159" i="7"/>
  <c r="AL160" i="7"/>
  <c r="AM160" i="7"/>
  <c r="AN160" i="7"/>
  <c r="AO160" i="7"/>
  <c r="AP160" i="7"/>
  <c r="AQ160" i="7"/>
  <c r="AR160" i="7"/>
  <c r="AS160" i="7"/>
  <c r="AT160" i="7"/>
  <c r="AU160" i="7"/>
  <c r="BF160" i="7"/>
  <c r="BG160" i="7"/>
  <c r="BH160" i="7"/>
  <c r="BI160" i="7"/>
  <c r="BJ160" i="7"/>
  <c r="BK160" i="7"/>
  <c r="BL160" i="7"/>
  <c r="BM160" i="7"/>
  <c r="AL161" i="7"/>
  <c r="AM161" i="7"/>
  <c r="AN161" i="7"/>
  <c r="AO161" i="7"/>
  <c r="AP161" i="7"/>
  <c r="AQ161" i="7"/>
  <c r="AR161" i="7"/>
  <c r="AS161" i="7"/>
  <c r="AT161" i="7"/>
  <c r="AU161" i="7"/>
  <c r="BF161" i="7"/>
  <c r="BG161" i="7"/>
  <c r="BH161" i="7"/>
  <c r="BI161" i="7"/>
  <c r="BJ161" i="7"/>
  <c r="BK161" i="7"/>
  <c r="BL161" i="7"/>
  <c r="BM161" i="7"/>
  <c r="AL162" i="7"/>
  <c r="AM162" i="7"/>
  <c r="AN162" i="7"/>
  <c r="AO162" i="7"/>
  <c r="AP162" i="7"/>
  <c r="AQ162" i="7"/>
  <c r="AR162" i="7"/>
  <c r="AS162" i="7"/>
  <c r="AT162" i="7"/>
  <c r="AU162" i="7"/>
  <c r="BF162" i="7"/>
  <c r="BG162" i="7"/>
  <c r="BH162" i="7"/>
  <c r="BI162" i="7"/>
  <c r="BJ162" i="7"/>
  <c r="BK162" i="7"/>
  <c r="BL162" i="7"/>
  <c r="BM162" i="7"/>
  <c r="AL163" i="7"/>
  <c r="AM163" i="7"/>
  <c r="AN163" i="7"/>
  <c r="AO163" i="7"/>
  <c r="AP163" i="7"/>
  <c r="AQ163" i="7"/>
  <c r="AR163" i="7"/>
  <c r="AS163" i="7"/>
  <c r="AT163" i="7"/>
  <c r="AU163" i="7"/>
  <c r="BF163" i="7"/>
  <c r="BG163" i="7"/>
  <c r="BH163" i="7"/>
  <c r="BI163" i="7"/>
  <c r="BJ163" i="7"/>
  <c r="BK163" i="7"/>
  <c r="BL163" i="7"/>
  <c r="BM163" i="7"/>
  <c r="AL164" i="7"/>
  <c r="AM164" i="7"/>
  <c r="AN164" i="7"/>
  <c r="AO164" i="7"/>
  <c r="AP164" i="7"/>
  <c r="AQ164" i="7"/>
  <c r="AR164" i="7"/>
  <c r="AS164" i="7"/>
  <c r="AT164" i="7"/>
  <c r="AU164" i="7"/>
  <c r="BF164" i="7"/>
  <c r="BG164" i="7"/>
  <c r="BH164" i="7"/>
  <c r="BI164" i="7"/>
  <c r="BJ164" i="7"/>
  <c r="BK164" i="7"/>
  <c r="BL164" i="7"/>
  <c r="BM164" i="7"/>
  <c r="AL165" i="7"/>
  <c r="AM165" i="7"/>
  <c r="AN165" i="7"/>
  <c r="AO165" i="7"/>
  <c r="AP165" i="7"/>
  <c r="AQ165" i="7"/>
  <c r="AR165" i="7"/>
  <c r="AS165" i="7"/>
  <c r="AT165" i="7"/>
  <c r="AU165" i="7"/>
  <c r="BF165" i="7"/>
  <c r="BG165" i="7"/>
  <c r="BH165" i="7"/>
  <c r="BI165" i="7"/>
  <c r="BJ165" i="7"/>
  <c r="BK165" i="7"/>
  <c r="BL165" i="7"/>
  <c r="BM165" i="7"/>
  <c r="AL166" i="7"/>
  <c r="AM166" i="7"/>
  <c r="AN166" i="7"/>
  <c r="AO166" i="7"/>
  <c r="AP166" i="7"/>
  <c r="AQ166" i="7"/>
  <c r="AR166" i="7"/>
  <c r="AS166" i="7"/>
  <c r="AT166" i="7"/>
  <c r="AU166" i="7"/>
  <c r="BF166" i="7"/>
  <c r="BG166" i="7"/>
  <c r="BH166" i="7"/>
  <c r="BI166" i="7"/>
  <c r="BJ166" i="7"/>
  <c r="BK166" i="7"/>
  <c r="BL166" i="7"/>
  <c r="BM166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F272" i="7"/>
  <c r="E272" i="7"/>
  <c r="D272" i="7"/>
  <c r="D231" i="7"/>
  <c r="E231" i="7"/>
  <c r="F231" i="7"/>
  <c r="D256" i="7"/>
  <c r="E256" i="7"/>
  <c r="F256" i="7"/>
  <c r="D259" i="7"/>
  <c r="E259" i="7"/>
  <c r="F259" i="7"/>
  <c r="D260" i="7"/>
  <c r="E260" i="7"/>
  <c r="F260" i="7"/>
  <c r="D261" i="7"/>
  <c r="E261" i="7"/>
  <c r="F261" i="7"/>
  <c r="D262" i="7"/>
  <c r="E262" i="7"/>
  <c r="F262" i="7"/>
  <c r="D263" i="7"/>
  <c r="E263" i="7"/>
  <c r="F263" i="7"/>
  <c r="D264" i="7"/>
  <c r="E264" i="7"/>
  <c r="F264" i="7"/>
  <c r="D265" i="7"/>
  <c r="E265" i="7"/>
  <c r="F265" i="7"/>
  <c r="D266" i="7"/>
  <c r="E266" i="7"/>
  <c r="F266" i="7"/>
  <c r="D267" i="7"/>
  <c r="E267" i="7"/>
  <c r="F267" i="7"/>
  <c r="D270" i="7"/>
  <c r="E270" i="7"/>
  <c r="F270" i="7"/>
  <c r="D271" i="7"/>
  <c r="E271" i="7"/>
  <c r="F271" i="7"/>
  <c r="D255" i="7"/>
  <c r="E255" i="7"/>
  <c r="F255" i="7"/>
  <c r="D225" i="7"/>
  <c r="E225" i="7"/>
  <c r="F225" i="7"/>
  <c r="D234" i="7"/>
  <c r="E234" i="7"/>
  <c r="F234" i="7"/>
  <c r="D230" i="7"/>
  <c r="E230" i="7"/>
  <c r="F230" i="7"/>
  <c r="D232" i="7"/>
  <c r="E232" i="7"/>
  <c r="F232" i="7"/>
  <c r="D233" i="7"/>
  <c r="E233" i="7"/>
  <c r="F233" i="7"/>
  <c r="D224" i="7"/>
  <c r="E224" i="7"/>
  <c r="F224" i="7"/>
  <c r="D226" i="7"/>
  <c r="E226" i="7"/>
  <c r="F226" i="7"/>
  <c r="D227" i="7"/>
  <c r="E227" i="7"/>
  <c r="F227" i="7"/>
  <c r="D228" i="7"/>
  <c r="E228" i="7"/>
  <c r="F228" i="7"/>
  <c r="D229" i="7"/>
  <c r="E229" i="7"/>
  <c r="F229" i="7"/>
  <c r="D195" i="7"/>
  <c r="E195" i="7"/>
  <c r="F195" i="7"/>
  <c r="D196" i="7"/>
  <c r="E196" i="7"/>
  <c r="F196" i="7"/>
  <c r="D197" i="7"/>
  <c r="E197" i="7"/>
  <c r="F197" i="7"/>
  <c r="D198" i="7"/>
  <c r="E198" i="7"/>
  <c r="F198" i="7"/>
  <c r="D199" i="7"/>
  <c r="E199" i="7"/>
  <c r="F199" i="7"/>
  <c r="D200" i="7"/>
  <c r="E200" i="7"/>
  <c r="F200" i="7"/>
  <c r="D201" i="7"/>
  <c r="E201" i="7"/>
  <c r="F201" i="7"/>
  <c r="D202" i="7"/>
  <c r="E202" i="7"/>
  <c r="F202" i="7"/>
  <c r="D203" i="7"/>
  <c r="E203" i="7"/>
  <c r="F203" i="7"/>
  <c r="D204" i="7"/>
  <c r="E204" i="7"/>
  <c r="F204" i="7"/>
  <c r="D205" i="7"/>
  <c r="E205" i="7"/>
  <c r="F205" i="7"/>
  <c r="D206" i="7"/>
  <c r="E206" i="7"/>
  <c r="F206" i="7"/>
  <c r="D207" i="7"/>
  <c r="E207" i="7"/>
  <c r="F207" i="7"/>
  <c r="D208" i="7"/>
  <c r="E208" i="7"/>
  <c r="F208" i="7"/>
  <c r="D209" i="7"/>
  <c r="E209" i="7"/>
  <c r="F209" i="7"/>
  <c r="D210" i="7"/>
  <c r="E210" i="7"/>
  <c r="F210" i="7"/>
  <c r="D211" i="7"/>
  <c r="E211" i="7"/>
  <c r="F211" i="7"/>
  <c r="D212" i="7"/>
  <c r="E212" i="7"/>
  <c r="F212" i="7"/>
  <c r="D213" i="7"/>
  <c r="E213" i="7"/>
  <c r="F213" i="7"/>
  <c r="D214" i="7"/>
  <c r="E214" i="7"/>
  <c r="F214" i="7"/>
  <c r="D215" i="7"/>
  <c r="E215" i="7"/>
  <c r="F215" i="7"/>
  <c r="D216" i="7"/>
  <c r="E216" i="7"/>
  <c r="F216" i="7"/>
  <c r="D217" i="7"/>
  <c r="E217" i="7"/>
  <c r="F217" i="7"/>
  <c r="D218" i="7"/>
  <c r="E218" i="7"/>
  <c r="F218" i="7"/>
  <c r="D219" i="7"/>
  <c r="E219" i="7"/>
  <c r="F219" i="7"/>
  <c r="D220" i="7"/>
  <c r="E220" i="7"/>
  <c r="F220" i="7"/>
  <c r="D221" i="7"/>
  <c r="E221" i="7"/>
  <c r="F221" i="7"/>
  <c r="D222" i="7"/>
  <c r="E222" i="7"/>
  <c r="F222" i="7"/>
  <c r="D223" i="7"/>
  <c r="E223" i="7"/>
  <c r="F223" i="7"/>
  <c r="F31" i="7"/>
  <c r="E31" i="7"/>
  <c r="D31" i="7"/>
  <c r="AR49" i="7" l="1"/>
  <c r="AT49" i="7"/>
  <c r="AR47" i="7"/>
  <c r="AT47" i="7"/>
  <c r="BJ47" i="7"/>
  <c r="BL47" i="7"/>
  <c r="AR45" i="7"/>
  <c r="AT45" i="7"/>
  <c r="BJ45" i="7"/>
  <c r="BL45" i="7"/>
  <c r="AR43" i="7"/>
  <c r="AT43" i="7"/>
  <c r="BJ43" i="7"/>
  <c r="BL43" i="7"/>
  <c r="AR41" i="7"/>
  <c r="AT41" i="7"/>
  <c r="BJ41" i="7"/>
  <c r="BL41" i="7"/>
  <c r="AR39" i="7"/>
  <c r="AT39" i="7"/>
  <c r="BJ39" i="7"/>
  <c r="BL39" i="7"/>
  <c r="AR37" i="7"/>
  <c r="AT37" i="7"/>
  <c r="BJ37" i="7"/>
  <c r="BL37" i="7"/>
  <c r="AN35" i="7"/>
  <c r="AP35" i="7"/>
  <c r="AR35" i="7"/>
  <c r="AT35" i="7"/>
  <c r="BF35" i="7"/>
  <c r="BH35" i="7"/>
  <c r="BJ35" i="7"/>
  <c r="BL35" i="7"/>
  <c r="AR33" i="7"/>
  <c r="AT33" i="7"/>
  <c r="BJ33" i="7"/>
  <c r="BL33" i="7"/>
  <c r="AR31" i="7"/>
  <c r="AT31" i="7"/>
  <c r="BJ31" i="7"/>
  <c r="BL31" i="7"/>
  <c r="AN29" i="7"/>
  <c r="AP29" i="7"/>
  <c r="AR29" i="7"/>
  <c r="AT29" i="7"/>
  <c r="BF29" i="7"/>
  <c r="BH29" i="7"/>
  <c r="BJ29" i="7"/>
  <c r="BL29" i="7"/>
  <c r="BL23" i="7"/>
  <c r="BJ23" i="7"/>
  <c r="BH23" i="7"/>
  <c r="BF23" i="7"/>
  <c r="AT23" i="7"/>
  <c r="AR23" i="7"/>
  <c r="AP23" i="7"/>
  <c r="BL21" i="7"/>
  <c r="BJ21" i="7"/>
  <c r="AT21" i="7"/>
  <c r="AR21" i="7"/>
  <c r="BL19" i="7"/>
  <c r="BJ19" i="7"/>
  <c r="AT19" i="7"/>
  <c r="AR19" i="7"/>
  <c r="BL15" i="7"/>
  <c r="BJ15" i="7"/>
  <c r="AT15" i="7"/>
  <c r="AR15" i="7"/>
  <c r="BL13" i="7"/>
  <c r="BJ13" i="7"/>
  <c r="AT13" i="7"/>
  <c r="AR13" i="7"/>
  <c r="BL11" i="7"/>
  <c r="BJ11" i="7"/>
  <c r="AT11" i="7"/>
  <c r="AR11" i="7"/>
  <c r="D235" i="7"/>
  <c r="E235" i="7"/>
  <c r="F235" i="7"/>
  <c r="D236" i="7"/>
  <c r="E236" i="7"/>
  <c r="F236" i="7"/>
  <c r="D237" i="7"/>
  <c r="E237" i="7"/>
  <c r="F237" i="7"/>
  <c r="D238" i="7"/>
  <c r="E238" i="7"/>
  <c r="F238" i="7"/>
  <c r="D239" i="7"/>
  <c r="E239" i="7"/>
  <c r="F239" i="7"/>
  <c r="D240" i="7"/>
  <c r="E240" i="7"/>
  <c r="F240" i="7"/>
  <c r="D241" i="7"/>
  <c r="E241" i="7"/>
  <c r="F241" i="7"/>
  <c r="D242" i="7"/>
  <c r="E242" i="7"/>
  <c r="F242" i="7"/>
  <c r="D243" i="7"/>
  <c r="E243" i="7"/>
  <c r="F243" i="7"/>
  <c r="D244" i="7"/>
  <c r="E244" i="7"/>
  <c r="F244" i="7"/>
  <c r="D245" i="7"/>
  <c r="E245" i="7"/>
  <c r="F245" i="7"/>
  <c r="D246" i="7"/>
  <c r="E246" i="7"/>
  <c r="F246" i="7"/>
  <c r="D247" i="7"/>
  <c r="E247" i="7"/>
  <c r="F247" i="7"/>
  <c r="D248" i="7"/>
  <c r="E248" i="7"/>
  <c r="F248" i="7"/>
  <c r="D249" i="7"/>
  <c r="E249" i="7"/>
  <c r="F249" i="7"/>
  <c r="D250" i="7"/>
  <c r="E250" i="7"/>
  <c r="F250" i="7"/>
  <c r="D251" i="7"/>
  <c r="E251" i="7"/>
  <c r="F251" i="7"/>
  <c r="D252" i="7"/>
  <c r="E252" i="7"/>
  <c r="F252" i="7"/>
  <c r="D253" i="7"/>
  <c r="E253" i="7"/>
  <c r="F253" i="7"/>
  <c r="D254" i="7"/>
  <c r="E254" i="7"/>
  <c r="F254" i="7"/>
  <c r="D257" i="7"/>
  <c r="E257" i="7"/>
  <c r="F257" i="7"/>
  <c r="D258" i="7"/>
  <c r="E258" i="7"/>
  <c r="F258" i="7"/>
  <c r="D126" i="7"/>
  <c r="E126" i="7"/>
  <c r="F126" i="7"/>
  <c r="D127" i="7"/>
  <c r="E127" i="7"/>
  <c r="F127" i="7"/>
  <c r="F115" i="7"/>
  <c r="E115" i="7"/>
  <c r="D115" i="7"/>
  <c r="F116" i="7"/>
  <c r="E116" i="7"/>
  <c r="D116" i="7"/>
  <c r="F114" i="7"/>
  <c r="E114" i="7"/>
  <c r="D114" i="7"/>
  <c r="F113" i="7"/>
  <c r="E113" i="7"/>
  <c r="D113" i="7"/>
  <c r="F112" i="7"/>
  <c r="E112" i="7"/>
  <c r="D112" i="7"/>
  <c r="F111" i="7"/>
  <c r="E111" i="7"/>
  <c r="D111" i="7"/>
  <c r="F110" i="7"/>
  <c r="E110" i="7"/>
  <c r="D110" i="7"/>
  <c r="F95" i="7"/>
  <c r="E95" i="7"/>
  <c r="D95" i="7"/>
  <c r="F94" i="7"/>
  <c r="E94" i="7"/>
  <c r="D94" i="7"/>
  <c r="F93" i="7"/>
  <c r="E93" i="7"/>
  <c r="D93" i="7"/>
  <c r="F92" i="7"/>
  <c r="E92" i="7"/>
  <c r="D92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6" i="7" l="1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101" i="7"/>
  <c r="E101" i="7"/>
  <c r="F101" i="7"/>
  <c r="D102" i="7"/>
  <c r="E102" i="7"/>
  <c r="F102" i="7"/>
  <c r="D103" i="7"/>
  <c r="E103" i="7"/>
  <c r="F103" i="7"/>
  <c r="D104" i="7"/>
  <c r="E104" i="7"/>
  <c r="F104" i="7"/>
  <c r="D105" i="7"/>
  <c r="E105" i="7"/>
  <c r="F105" i="7"/>
  <c r="D106" i="7"/>
  <c r="E106" i="7"/>
  <c r="F106" i="7"/>
  <c r="D107" i="7"/>
  <c r="E107" i="7"/>
  <c r="F107" i="7"/>
  <c r="D108" i="7"/>
  <c r="E108" i="7"/>
  <c r="F108" i="7"/>
  <c r="D109" i="7"/>
  <c r="E109" i="7"/>
  <c r="F109" i="7"/>
  <c r="D117" i="7"/>
  <c r="E117" i="7"/>
  <c r="F117" i="7"/>
  <c r="D118" i="7"/>
  <c r="E118" i="7"/>
  <c r="F118" i="7"/>
  <c r="D119" i="7"/>
  <c r="E119" i="7"/>
  <c r="F119" i="7"/>
  <c r="D120" i="7"/>
  <c r="E120" i="7"/>
  <c r="F120" i="7"/>
  <c r="D121" i="7"/>
  <c r="E121" i="7"/>
  <c r="F121" i="7"/>
  <c r="D122" i="7"/>
  <c r="E122" i="7"/>
  <c r="F122" i="7"/>
  <c r="D123" i="7"/>
  <c r="E123" i="7"/>
  <c r="F123" i="7"/>
  <c r="D124" i="7"/>
  <c r="E124" i="7"/>
  <c r="F124" i="7"/>
  <c r="D125" i="7"/>
  <c r="E125" i="7"/>
  <c r="F125" i="7"/>
  <c r="D128" i="7"/>
  <c r="E128" i="7"/>
  <c r="F128" i="7"/>
  <c r="D129" i="7"/>
  <c r="E129" i="7"/>
  <c r="F129" i="7"/>
  <c r="D130" i="7"/>
  <c r="E130" i="7"/>
  <c r="F130" i="7"/>
  <c r="D131" i="7"/>
  <c r="E131" i="7"/>
  <c r="F131" i="7"/>
  <c r="D132" i="7"/>
  <c r="E132" i="7"/>
  <c r="F132" i="7"/>
  <c r="D133" i="7"/>
  <c r="E133" i="7"/>
  <c r="F133" i="7"/>
  <c r="D134" i="7"/>
  <c r="E134" i="7"/>
  <c r="F134" i="7"/>
  <c r="D135" i="7"/>
  <c r="E135" i="7"/>
  <c r="F135" i="7"/>
  <c r="D136" i="7"/>
  <c r="E136" i="7"/>
  <c r="F136" i="7"/>
  <c r="D137" i="7"/>
  <c r="E137" i="7"/>
  <c r="F137" i="7"/>
  <c r="D138" i="7"/>
  <c r="E138" i="7"/>
  <c r="F138" i="7"/>
  <c r="D139" i="7"/>
  <c r="E139" i="7"/>
  <c r="F139" i="7"/>
  <c r="D140" i="7"/>
  <c r="E140" i="7"/>
  <c r="F140" i="7"/>
  <c r="D141" i="7"/>
  <c r="E141" i="7"/>
  <c r="F141" i="7"/>
  <c r="D142" i="7"/>
  <c r="E142" i="7"/>
  <c r="F142" i="7"/>
  <c r="D143" i="7"/>
  <c r="E143" i="7"/>
  <c r="F143" i="7"/>
  <c r="D144" i="7"/>
  <c r="E144" i="7"/>
  <c r="F144" i="7"/>
  <c r="D145" i="7"/>
  <c r="E145" i="7"/>
  <c r="F145" i="7"/>
  <c r="D146" i="7"/>
  <c r="E146" i="7"/>
  <c r="F146" i="7"/>
  <c r="D147" i="7"/>
  <c r="E147" i="7"/>
  <c r="F147" i="7"/>
  <c r="D148" i="7"/>
  <c r="E148" i="7"/>
  <c r="F148" i="7"/>
  <c r="D149" i="7"/>
  <c r="E149" i="7"/>
  <c r="F149" i="7"/>
  <c r="D150" i="7"/>
  <c r="E150" i="7"/>
  <c r="F150" i="7"/>
  <c r="D151" i="7"/>
  <c r="E151" i="7"/>
  <c r="F151" i="7"/>
  <c r="D152" i="7"/>
  <c r="E152" i="7"/>
  <c r="F152" i="7"/>
  <c r="D153" i="7"/>
  <c r="E153" i="7"/>
  <c r="F153" i="7"/>
  <c r="D154" i="7"/>
  <c r="E154" i="7"/>
  <c r="F154" i="7"/>
  <c r="D155" i="7"/>
  <c r="E155" i="7"/>
  <c r="F155" i="7"/>
  <c r="D156" i="7"/>
  <c r="E156" i="7"/>
  <c r="F156" i="7"/>
  <c r="D157" i="7"/>
  <c r="E157" i="7"/>
  <c r="F157" i="7"/>
  <c r="D158" i="7"/>
  <c r="E158" i="7"/>
  <c r="F158" i="7"/>
  <c r="D159" i="7"/>
  <c r="E159" i="7"/>
  <c r="F159" i="7"/>
  <c r="D160" i="7"/>
  <c r="E160" i="7"/>
  <c r="F160" i="7"/>
  <c r="D161" i="7"/>
  <c r="E161" i="7"/>
  <c r="F161" i="7"/>
  <c r="D162" i="7"/>
  <c r="E162" i="7"/>
  <c r="F162" i="7"/>
  <c r="D163" i="7"/>
  <c r="E163" i="7"/>
  <c r="F163" i="7"/>
  <c r="D164" i="7"/>
  <c r="E164" i="7"/>
  <c r="F164" i="7"/>
  <c r="D165" i="7"/>
  <c r="E165" i="7"/>
  <c r="F165" i="7"/>
  <c r="D166" i="7"/>
  <c r="E166" i="7"/>
  <c r="F166" i="7"/>
  <c r="D167" i="7"/>
  <c r="E167" i="7"/>
  <c r="F167" i="7"/>
  <c r="D168" i="7"/>
  <c r="E168" i="7"/>
  <c r="F168" i="7"/>
  <c r="D169" i="7"/>
  <c r="E169" i="7"/>
  <c r="F169" i="7"/>
  <c r="D170" i="7"/>
  <c r="E170" i="7"/>
  <c r="F170" i="7"/>
  <c r="D171" i="7"/>
  <c r="E171" i="7"/>
  <c r="F171" i="7"/>
  <c r="D172" i="7"/>
  <c r="E172" i="7"/>
  <c r="F172" i="7"/>
  <c r="D173" i="7"/>
  <c r="E173" i="7"/>
  <c r="F173" i="7"/>
  <c r="D174" i="7"/>
  <c r="E174" i="7"/>
  <c r="F174" i="7"/>
  <c r="D175" i="7"/>
  <c r="E175" i="7"/>
  <c r="F175" i="7"/>
  <c r="D176" i="7"/>
  <c r="E176" i="7"/>
  <c r="F176" i="7"/>
  <c r="D177" i="7"/>
  <c r="E177" i="7"/>
  <c r="F177" i="7"/>
  <c r="D178" i="7"/>
  <c r="E178" i="7"/>
  <c r="F178" i="7"/>
  <c r="D179" i="7"/>
  <c r="E179" i="7"/>
  <c r="F179" i="7"/>
  <c r="D180" i="7"/>
  <c r="E180" i="7"/>
  <c r="F180" i="7"/>
  <c r="D181" i="7"/>
  <c r="E181" i="7"/>
  <c r="F181" i="7"/>
  <c r="D182" i="7"/>
  <c r="E182" i="7"/>
  <c r="F182" i="7"/>
  <c r="D183" i="7"/>
  <c r="E183" i="7"/>
  <c r="F183" i="7"/>
  <c r="D184" i="7"/>
  <c r="E184" i="7"/>
  <c r="F184" i="7"/>
  <c r="D185" i="7"/>
  <c r="E185" i="7"/>
  <c r="F185" i="7"/>
  <c r="D186" i="7"/>
  <c r="E186" i="7"/>
  <c r="F186" i="7"/>
  <c r="D187" i="7"/>
  <c r="E187" i="7"/>
  <c r="F187" i="7"/>
  <c r="D188" i="7"/>
  <c r="E188" i="7"/>
  <c r="F188" i="7"/>
  <c r="D189" i="7"/>
  <c r="E189" i="7"/>
  <c r="F189" i="7"/>
  <c r="D190" i="7"/>
  <c r="E190" i="7"/>
  <c r="F190" i="7"/>
  <c r="D191" i="7"/>
  <c r="E191" i="7"/>
  <c r="F191" i="7"/>
  <c r="D192" i="7"/>
  <c r="E192" i="7"/>
  <c r="F192" i="7"/>
  <c r="D193" i="7"/>
  <c r="E193" i="7"/>
  <c r="F193" i="7"/>
  <c r="D194" i="7"/>
  <c r="E194" i="7"/>
  <c r="F194" i="7"/>
  <c r="D560" i="7" l="1"/>
  <c r="E560" i="7"/>
  <c r="F560" i="7"/>
  <c r="D561" i="7"/>
  <c r="E561" i="7"/>
  <c r="F561" i="7"/>
  <c r="D562" i="7"/>
  <c r="E562" i="7"/>
  <c r="F562" i="7"/>
  <c r="D563" i="7"/>
  <c r="E563" i="7"/>
  <c r="F563" i="7"/>
  <c r="D564" i="7"/>
  <c r="E564" i="7"/>
  <c r="F564" i="7"/>
  <c r="D565" i="7"/>
  <c r="E565" i="7"/>
  <c r="F565" i="7"/>
  <c r="D566" i="7"/>
  <c r="E566" i="7"/>
  <c r="F566" i="7"/>
  <c r="D567" i="7"/>
  <c r="E567" i="7"/>
  <c r="F567" i="7"/>
  <c r="D568" i="7"/>
  <c r="E568" i="7"/>
  <c r="F568" i="7"/>
  <c r="D569" i="7"/>
  <c r="E569" i="7"/>
  <c r="F569" i="7"/>
  <c r="D570" i="7"/>
  <c r="E570" i="7"/>
  <c r="F570" i="7"/>
  <c r="D571" i="7"/>
  <c r="E571" i="7"/>
  <c r="F571" i="7"/>
  <c r="D572" i="7"/>
  <c r="E572" i="7"/>
  <c r="F572" i="7"/>
  <c r="D573" i="7"/>
  <c r="E573" i="7"/>
  <c r="F573" i="7"/>
  <c r="D574" i="7"/>
  <c r="E574" i="7"/>
  <c r="F574" i="7"/>
  <c r="D575" i="7"/>
  <c r="E575" i="7"/>
  <c r="F575" i="7"/>
  <c r="D576" i="7"/>
  <c r="E576" i="7"/>
  <c r="F576" i="7"/>
  <c r="D577" i="7"/>
  <c r="E577" i="7"/>
  <c r="F577" i="7"/>
  <c r="D578" i="7"/>
  <c r="E578" i="7"/>
  <c r="F578" i="7"/>
  <c r="D579" i="7"/>
  <c r="E579" i="7"/>
  <c r="F579" i="7"/>
  <c r="D580" i="7"/>
  <c r="E580" i="7"/>
  <c r="F580" i="7"/>
  <c r="D581" i="7"/>
  <c r="E581" i="7"/>
  <c r="F581" i="7"/>
  <c r="D582" i="7"/>
  <c r="E582" i="7"/>
  <c r="F582" i="7"/>
  <c r="D583" i="7"/>
  <c r="E583" i="7"/>
  <c r="F583" i="7"/>
  <c r="D584" i="7"/>
  <c r="E584" i="7"/>
  <c r="F584" i="7"/>
  <c r="D585" i="7"/>
  <c r="E585" i="7"/>
  <c r="F585" i="7"/>
  <c r="D586" i="7"/>
  <c r="E586" i="7"/>
  <c r="F586" i="7"/>
  <c r="D587" i="7"/>
  <c r="E587" i="7"/>
  <c r="F587" i="7"/>
  <c r="D588" i="7"/>
  <c r="E588" i="7"/>
  <c r="F588" i="7"/>
  <c r="D589" i="7"/>
  <c r="E589" i="7"/>
  <c r="F589" i="7"/>
  <c r="D590" i="7"/>
  <c r="E590" i="7"/>
  <c r="F590" i="7"/>
  <c r="D591" i="7"/>
  <c r="E591" i="7"/>
  <c r="F591" i="7"/>
  <c r="D592" i="7"/>
  <c r="E592" i="7"/>
  <c r="F592" i="7"/>
  <c r="D593" i="7"/>
  <c r="E593" i="7"/>
  <c r="F593" i="7"/>
  <c r="D594" i="7"/>
  <c r="E594" i="7"/>
  <c r="F594" i="7"/>
  <c r="D595" i="7"/>
  <c r="E595" i="7"/>
  <c r="F595" i="7"/>
  <c r="D596" i="7"/>
  <c r="E596" i="7"/>
  <c r="F596" i="7"/>
  <c r="D597" i="7"/>
  <c r="E597" i="7"/>
  <c r="F597" i="7"/>
  <c r="D598" i="7"/>
  <c r="E598" i="7"/>
  <c r="F598" i="7"/>
  <c r="D599" i="7"/>
  <c r="E599" i="7"/>
  <c r="F599" i="7"/>
  <c r="D600" i="7"/>
  <c r="E600" i="7"/>
  <c r="F600" i="7"/>
  <c r="D601" i="7"/>
  <c r="E601" i="7"/>
  <c r="F601" i="7"/>
  <c r="D602" i="7"/>
  <c r="E602" i="7"/>
  <c r="F602" i="7"/>
  <c r="D603" i="7"/>
  <c r="E603" i="7"/>
  <c r="F603" i="7"/>
  <c r="D604" i="7"/>
  <c r="E604" i="7"/>
  <c r="F604" i="7"/>
  <c r="D605" i="7"/>
  <c r="E605" i="7"/>
  <c r="F605" i="7"/>
  <c r="D606" i="7"/>
  <c r="E606" i="7"/>
  <c r="F606" i="7"/>
  <c r="D607" i="7"/>
  <c r="E607" i="7"/>
  <c r="F607" i="7"/>
  <c r="D608" i="7"/>
  <c r="E608" i="7"/>
  <c r="F608" i="7"/>
  <c r="D609" i="7"/>
  <c r="E609" i="7"/>
  <c r="F609" i="7"/>
  <c r="D610" i="7"/>
  <c r="E610" i="7"/>
  <c r="F610" i="7"/>
  <c r="D611" i="7"/>
  <c r="E611" i="7"/>
  <c r="F611" i="7"/>
  <c r="D612" i="7"/>
  <c r="E612" i="7"/>
  <c r="F612" i="7"/>
  <c r="D613" i="7"/>
  <c r="E613" i="7"/>
  <c r="F613" i="7"/>
  <c r="D614" i="7"/>
  <c r="E614" i="7"/>
  <c r="F614" i="7"/>
  <c r="D615" i="7"/>
  <c r="E615" i="7"/>
  <c r="F615" i="7"/>
  <c r="D616" i="7"/>
  <c r="E616" i="7"/>
  <c r="F616" i="7"/>
  <c r="D617" i="7"/>
  <c r="E617" i="7"/>
  <c r="F617" i="7"/>
  <c r="D618" i="7"/>
  <c r="E618" i="7"/>
  <c r="F618" i="7"/>
  <c r="D619" i="7"/>
  <c r="E619" i="7"/>
  <c r="F619" i="7"/>
  <c r="D620" i="7"/>
  <c r="E620" i="7"/>
  <c r="F620" i="7"/>
  <c r="D621" i="7"/>
  <c r="E621" i="7"/>
  <c r="F621" i="7"/>
  <c r="D622" i="7"/>
  <c r="E622" i="7"/>
  <c r="F622" i="7"/>
  <c r="D623" i="7"/>
  <c r="E623" i="7"/>
  <c r="F623" i="7"/>
  <c r="D624" i="7"/>
  <c r="E624" i="7"/>
  <c r="F624" i="7"/>
  <c r="D625" i="7"/>
  <c r="E625" i="7"/>
  <c r="F625" i="7"/>
  <c r="D626" i="7"/>
  <c r="E626" i="7"/>
  <c r="F626" i="7"/>
  <c r="D627" i="7"/>
  <c r="E627" i="7"/>
  <c r="F627" i="7"/>
  <c r="D628" i="7"/>
  <c r="E628" i="7"/>
  <c r="F628" i="7"/>
  <c r="D629" i="7"/>
  <c r="E629" i="7"/>
  <c r="F629" i="7"/>
  <c r="D630" i="7"/>
  <c r="E630" i="7"/>
  <c r="F630" i="7"/>
  <c r="D631" i="7"/>
  <c r="E631" i="7"/>
  <c r="F631" i="7"/>
  <c r="D632" i="7"/>
  <c r="E632" i="7"/>
  <c r="F632" i="7"/>
  <c r="D633" i="7"/>
  <c r="E633" i="7"/>
  <c r="F633" i="7"/>
  <c r="D634" i="7"/>
  <c r="E634" i="7"/>
  <c r="F634" i="7"/>
  <c r="D635" i="7"/>
  <c r="E635" i="7"/>
  <c r="F635" i="7"/>
  <c r="D636" i="7"/>
  <c r="E636" i="7"/>
  <c r="F636" i="7"/>
  <c r="D637" i="7"/>
  <c r="E637" i="7"/>
  <c r="F637" i="7"/>
  <c r="D638" i="7"/>
  <c r="E638" i="7"/>
  <c r="F638" i="7"/>
  <c r="D639" i="7"/>
  <c r="E639" i="7"/>
  <c r="F639" i="7"/>
  <c r="D640" i="7"/>
  <c r="E640" i="7"/>
  <c r="F640" i="7"/>
  <c r="D641" i="7"/>
  <c r="E641" i="7"/>
  <c r="F641" i="7"/>
  <c r="D642" i="7"/>
  <c r="E642" i="7"/>
  <c r="F642" i="7"/>
  <c r="D643" i="7"/>
  <c r="E643" i="7"/>
  <c r="F643" i="7"/>
  <c r="D644" i="7"/>
  <c r="E644" i="7"/>
  <c r="F644" i="7"/>
  <c r="D645" i="7"/>
  <c r="E645" i="7"/>
  <c r="F645" i="7"/>
  <c r="D646" i="7"/>
  <c r="E646" i="7"/>
  <c r="F646" i="7"/>
  <c r="D647" i="7"/>
  <c r="E647" i="7"/>
  <c r="F647" i="7"/>
  <c r="D648" i="7"/>
  <c r="E648" i="7"/>
  <c r="F648" i="7"/>
  <c r="D649" i="7"/>
  <c r="E649" i="7"/>
  <c r="F649" i="7"/>
  <c r="D650" i="7"/>
  <c r="E650" i="7"/>
  <c r="F650" i="7"/>
  <c r="D651" i="7"/>
  <c r="E651" i="7"/>
  <c r="F651" i="7"/>
  <c r="D652" i="7"/>
  <c r="E652" i="7"/>
  <c r="F652" i="7"/>
  <c r="D653" i="7"/>
  <c r="E653" i="7"/>
  <c r="F653" i="7"/>
  <c r="D654" i="7"/>
  <c r="E654" i="7"/>
  <c r="F654" i="7"/>
  <c r="D655" i="7"/>
  <c r="E655" i="7"/>
  <c r="F655" i="7"/>
  <c r="D656" i="7"/>
  <c r="E656" i="7"/>
  <c r="F656" i="7"/>
  <c r="D657" i="7"/>
  <c r="E657" i="7"/>
  <c r="F657" i="7"/>
  <c r="D658" i="7"/>
  <c r="E658" i="7"/>
  <c r="F658" i="7"/>
  <c r="D659" i="7"/>
  <c r="E659" i="7"/>
  <c r="F659" i="7"/>
  <c r="D660" i="7"/>
  <c r="E660" i="7"/>
  <c r="F660" i="7"/>
  <c r="D661" i="7"/>
  <c r="E661" i="7"/>
  <c r="F661" i="7"/>
  <c r="D662" i="7"/>
  <c r="E662" i="7"/>
  <c r="F662" i="7"/>
  <c r="D663" i="7"/>
  <c r="E663" i="7"/>
  <c r="F663" i="7"/>
  <c r="D664" i="7"/>
  <c r="E664" i="7"/>
  <c r="F664" i="7"/>
  <c r="D665" i="7"/>
  <c r="E665" i="7"/>
  <c r="F665" i="7"/>
  <c r="D666" i="7"/>
  <c r="E666" i="7"/>
  <c r="F666" i="7"/>
  <c r="D667" i="7"/>
  <c r="E667" i="7"/>
  <c r="F667" i="7"/>
  <c r="D668" i="7"/>
  <c r="E668" i="7"/>
  <c r="F668" i="7"/>
  <c r="D669" i="7"/>
  <c r="E669" i="7"/>
  <c r="F669" i="7"/>
  <c r="D670" i="7"/>
  <c r="E670" i="7"/>
  <c r="F670" i="7"/>
  <c r="D671" i="7"/>
  <c r="E671" i="7"/>
  <c r="F671" i="7"/>
  <c r="D672" i="7"/>
  <c r="E672" i="7"/>
  <c r="F672" i="7"/>
  <c r="D673" i="7"/>
  <c r="E673" i="7"/>
  <c r="F673" i="7"/>
  <c r="D674" i="7"/>
  <c r="E674" i="7"/>
  <c r="F674" i="7"/>
  <c r="D675" i="7"/>
  <c r="E675" i="7"/>
  <c r="F675" i="7"/>
  <c r="D676" i="7"/>
  <c r="E676" i="7"/>
  <c r="F676" i="7"/>
  <c r="D677" i="7"/>
  <c r="E677" i="7"/>
  <c r="F677" i="7"/>
  <c r="D678" i="7"/>
  <c r="E678" i="7"/>
  <c r="F678" i="7"/>
  <c r="D679" i="7"/>
  <c r="E679" i="7"/>
  <c r="F679" i="7"/>
  <c r="D680" i="7"/>
  <c r="E680" i="7"/>
  <c r="F680" i="7"/>
  <c r="D681" i="7"/>
  <c r="E681" i="7"/>
  <c r="F681" i="7"/>
  <c r="D682" i="7"/>
  <c r="E682" i="7"/>
  <c r="F682" i="7"/>
  <c r="D683" i="7"/>
  <c r="E683" i="7"/>
  <c r="F683" i="7"/>
  <c r="D684" i="7"/>
  <c r="E684" i="7"/>
  <c r="F684" i="7"/>
  <c r="D685" i="7"/>
  <c r="E685" i="7"/>
  <c r="F685" i="7"/>
  <c r="D686" i="7"/>
  <c r="E686" i="7"/>
  <c r="F686" i="7"/>
  <c r="D687" i="7"/>
  <c r="E687" i="7"/>
  <c r="F687" i="7"/>
  <c r="D688" i="7"/>
  <c r="E688" i="7"/>
  <c r="F688" i="7"/>
  <c r="D689" i="7"/>
  <c r="E689" i="7"/>
  <c r="F689" i="7"/>
  <c r="D690" i="7"/>
  <c r="E690" i="7"/>
  <c r="F690" i="7"/>
  <c r="D691" i="7"/>
  <c r="E691" i="7"/>
  <c r="F691" i="7"/>
  <c r="D692" i="7"/>
  <c r="E692" i="7"/>
  <c r="F692" i="7"/>
  <c r="D693" i="7"/>
  <c r="E693" i="7"/>
  <c r="F693" i="7"/>
  <c r="D694" i="7"/>
  <c r="E694" i="7"/>
  <c r="F694" i="7"/>
  <c r="D695" i="7"/>
  <c r="E695" i="7"/>
  <c r="F695" i="7"/>
  <c r="D696" i="7"/>
  <c r="E696" i="7"/>
  <c r="F696" i="7"/>
  <c r="D697" i="7"/>
  <c r="E697" i="7"/>
  <c r="F697" i="7"/>
  <c r="D698" i="7"/>
  <c r="E698" i="7"/>
  <c r="F698" i="7"/>
  <c r="D699" i="7"/>
  <c r="E699" i="7"/>
  <c r="F699" i="7"/>
  <c r="D700" i="7"/>
  <c r="E700" i="7"/>
  <c r="F700" i="7"/>
  <c r="D701" i="7"/>
  <c r="E701" i="7"/>
  <c r="F701" i="7"/>
  <c r="D702" i="7"/>
  <c r="E702" i="7"/>
  <c r="F702" i="7"/>
  <c r="D703" i="7"/>
  <c r="E703" i="7"/>
  <c r="F703" i="7"/>
  <c r="D704" i="7"/>
  <c r="E704" i="7"/>
  <c r="F704" i="7"/>
  <c r="Q49" i="7"/>
  <c r="AM5" i="7"/>
  <c r="AL5" i="7"/>
  <c r="AK5" i="7"/>
  <c r="F5" i="7"/>
  <c r="E5" i="7"/>
  <c r="D5" i="7"/>
  <c r="K272" i="7" l="1"/>
  <c r="L272" i="7" s="1"/>
  <c r="K49" i="7"/>
  <c r="L49" i="7" s="1"/>
  <c r="M49" i="7" s="1"/>
  <c r="K231" i="7"/>
  <c r="L231" i="7" s="1"/>
  <c r="M231" i="7" s="1"/>
  <c r="K47" i="7"/>
  <c r="L47" i="7" s="1"/>
  <c r="K48" i="7"/>
  <c r="L48" i="7" s="1"/>
  <c r="K40" i="7"/>
  <c r="L40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9" i="7"/>
  <c r="L19" i="7" s="1"/>
  <c r="K20" i="7"/>
  <c r="L20" i="7" s="1"/>
  <c r="K21" i="7"/>
  <c r="L21" i="7" s="1"/>
  <c r="K22" i="7"/>
  <c r="L22" i="7" s="1"/>
  <c r="K23" i="7"/>
  <c r="L23" i="7" s="1"/>
  <c r="L24" i="7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2" i="7"/>
  <c r="L42" i="7" s="1"/>
  <c r="K259" i="7"/>
  <c r="L259" i="7" s="1"/>
  <c r="K261" i="7"/>
  <c r="L261" i="7" s="1"/>
  <c r="K263" i="7"/>
  <c r="L263" i="7" s="1"/>
  <c r="K265" i="7"/>
  <c r="L265" i="7" s="1"/>
  <c r="K267" i="7"/>
  <c r="L267" i="7" s="1"/>
  <c r="M267" i="7" s="1"/>
  <c r="K271" i="7"/>
  <c r="L271" i="7" s="1"/>
  <c r="K255" i="7"/>
  <c r="L255" i="7" s="1"/>
  <c r="K256" i="7"/>
  <c r="L256" i="7" s="1"/>
  <c r="K260" i="7"/>
  <c r="L260" i="7" s="1"/>
  <c r="K262" i="7"/>
  <c r="L262" i="7" s="1"/>
  <c r="K264" i="7"/>
  <c r="L264" i="7" s="1"/>
  <c r="K266" i="7"/>
  <c r="L266" i="7" s="1"/>
  <c r="K270" i="7"/>
  <c r="L270" i="7" s="1"/>
  <c r="K225" i="7"/>
  <c r="L225" i="7" s="1"/>
  <c r="M225" i="7" s="1"/>
  <c r="K230" i="7"/>
  <c r="L230" i="7" s="1"/>
  <c r="M230" i="7" s="1"/>
  <c r="K232" i="7"/>
  <c r="L232" i="7" s="1"/>
  <c r="K224" i="7"/>
  <c r="L224" i="7" s="1"/>
  <c r="M224" i="7" s="1"/>
  <c r="K227" i="7"/>
  <c r="L227" i="7" s="1"/>
  <c r="M227" i="7" s="1"/>
  <c r="K229" i="7"/>
  <c r="L229" i="7" s="1"/>
  <c r="M229" i="7" s="1"/>
  <c r="K196" i="7"/>
  <c r="L196" i="7" s="1"/>
  <c r="M196" i="7" s="1"/>
  <c r="K198" i="7"/>
  <c r="L198" i="7" s="1"/>
  <c r="M198" i="7" s="1"/>
  <c r="K200" i="7"/>
  <c r="L200" i="7" s="1"/>
  <c r="M200" i="7" s="1"/>
  <c r="K202" i="7"/>
  <c r="L202" i="7" s="1"/>
  <c r="M202" i="7" s="1"/>
  <c r="K204" i="7"/>
  <c r="L204" i="7" s="1"/>
  <c r="M204" i="7" s="1"/>
  <c r="K206" i="7"/>
  <c r="L206" i="7" s="1"/>
  <c r="M206" i="7" s="1"/>
  <c r="K208" i="7"/>
  <c r="L208" i="7" s="1"/>
  <c r="M208" i="7" s="1"/>
  <c r="K210" i="7"/>
  <c r="L210" i="7" s="1"/>
  <c r="M210" i="7" s="1"/>
  <c r="K212" i="7"/>
  <c r="L212" i="7" s="1"/>
  <c r="M212" i="7" s="1"/>
  <c r="K214" i="7"/>
  <c r="L214" i="7" s="1"/>
  <c r="M214" i="7" s="1"/>
  <c r="K216" i="7"/>
  <c r="L216" i="7" s="1"/>
  <c r="M216" i="7" s="1"/>
  <c r="K218" i="7"/>
  <c r="L218" i="7" s="1"/>
  <c r="M218" i="7" s="1"/>
  <c r="K220" i="7"/>
  <c r="L220" i="7" s="1"/>
  <c r="M220" i="7" s="1"/>
  <c r="K222" i="7"/>
  <c r="L222" i="7" s="1"/>
  <c r="M222" i="7" s="1"/>
  <c r="K150" i="7"/>
  <c r="L150" i="7" s="1"/>
  <c r="M150" i="7" s="1"/>
  <c r="K70" i="7"/>
  <c r="L70" i="7" s="1"/>
  <c r="K223" i="7"/>
  <c r="L223" i="7" s="1"/>
  <c r="M223" i="7" s="1"/>
  <c r="K151" i="7"/>
  <c r="L151" i="7" s="1"/>
  <c r="M151" i="7" s="1"/>
  <c r="K234" i="7"/>
  <c r="L234" i="7" s="1"/>
  <c r="K233" i="7"/>
  <c r="L233" i="7" s="1"/>
  <c r="K226" i="7"/>
  <c r="L226" i="7" s="1"/>
  <c r="M226" i="7" s="1"/>
  <c r="K228" i="7"/>
  <c r="L228" i="7" s="1"/>
  <c r="K195" i="7"/>
  <c r="L195" i="7" s="1"/>
  <c r="M195" i="7" s="1"/>
  <c r="K197" i="7"/>
  <c r="L197" i="7" s="1"/>
  <c r="M197" i="7" s="1"/>
  <c r="K199" i="7"/>
  <c r="L199" i="7" s="1"/>
  <c r="M199" i="7" s="1"/>
  <c r="K201" i="7"/>
  <c r="L201" i="7" s="1"/>
  <c r="M201" i="7" s="1"/>
  <c r="K203" i="7"/>
  <c r="L203" i="7" s="1"/>
  <c r="K205" i="7"/>
  <c r="L205" i="7" s="1"/>
  <c r="M205" i="7" s="1"/>
  <c r="K207" i="7"/>
  <c r="L207" i="7" s="1"/>
  <c r="M207" i="7" s="1"/>
  <c r="K209" i="7"/>
  <c r="L209" i="7" s="1"/>
  <c r="M209" i="7" s="1"/>
  <c r="K211" i="7"/>
  <c r="L211" i="7" s="1"/>
  <c r="M211" i="7" s="1"/>
  <c r="K213" i="7"/>
  <c r="L213" i="7" s="1"/>
  <c r="M213" i="7" s="1"/>
  <c r="L215" i="7"/>
  <c r="M215" i="7" s="1"/>
  <c r="K217" i="7"/>
  <c r="L217" i="7" s="1"/>
  <c r="M217" i="7" s="1"/>
  <c r="K219" i="7"/>
  <c r="L219" i="7" s="1"/>
  <c r="M219" i="7" s="1"/>
  <c r="K221" i="7"/>
  <c r="L221" i="7" s="1"/>
  <c r="M221" i="7" s="1"/>
  <c r="K236" i="7"/>
  <c r="L236" i="7" s="1"/>
  <c r="K238" i="7"/>
  <c r="L238" i="7" s="1"/>
  <c r="K240" i="7"/>
  <c r="L240" i="7" s="1"/>
  <c r="K242" i="7"/>
  <c r="L242" i="7" s="1"/>
  <c r="K244" i="7"/>
  <c r="L244" i="7" s="1"/>
  <c r="K246" i="7"/>
  <c r="L246" i="7" s="1"/>
  <c r="K248" i="7"/>
  <c r="L248" i="7" s="1"/>
  <c r="K250" i="7"/>
  <c r="L250" i="7" s="1"/>
  <c r="K252" i="7"/>
  <c r="L252" i="7" s="1"/>
  <c r="K254" i="7"/>
  <c r="L254" i="7" s="1"/>
  <c r="K258" i="7"/>
  <c r="L258" i="7" s="1"/>
  <c r="K91" i="7"/>
  <c r="L91" i="7" s="1"/>
  <c r="K235" i="7"/>
  <c r="L235" i="7" s="1"/>
  <c r="K237" i="7"/>
  <c r="L237" i="7" s="1"/>
  <c r="K239" i="7"/>
  <c r="L239" i="7" s="1"/>
  <c r="K241" i="7"/>
  <c r="L241" i="7" s="1"/>
  <c r="K243" i="7"/>
  <c r="L243" i="7" s="1"/>
  <c r="K245" i="7"/>
  <c r="L245" i="7" s="1"/>
  <c r="K247" i="7"/>
  <c r="L247" i="7" s="1"/>
  <c r="K249" i="7"/>
  <c r="L249" i="7" s="1"/>
  <c r="K251" i="7"/>
  <c r="L251" i="7" s="1"/>
  <c r="K253" i="7"/>
  <c r="L253" i="7" s="1"/>
  <c r="K257" i="7"/>
  <c r="L257" i="7" s="1"/>
  <c r="K17" i="7"/>
  <c r="L17" i="7" s="1"/>
  <c r="K18" i="7"/>
  <c r="L18" i="7" s="1"/>
  <c r="K41" i="7"/>
  <c r="L41" i="7" s="1"/>
  <c r="K99" i="7"/>
  <c r="L99" i="7" s="1"/>
  <c r="K51" i="7"/>
  <c r="L51" i="7" s="1"/>
  <c r="K53" i="7"/>
  <c r="L53" i="7" s="1"/>
  <c r="K57" i="7"/>
  <c r="L57" i="7" s="1"/>
  <c r="K59" i="7"/>
  <c r="L59" i="7" s="1"/>
  <c r="K61" i="7"/>
  <c r="L61" i="7" s="1"/>
  <c r="K63" i="7"/>
  <c r="L63" i="7" s="1"/>
  <c r="K67" i="7"/>
  <c r="L67" i="7" s="1"/>
  <c r="K69" i="7"/>
  <c r="L69" i="7" s="1"/>
  <c r="K71" i="7"/>
  <c r="L71" i="7" s="1"/>
  <c r="K81" i="7"/>
  <c r="L81" i="7" s="1"/>
  <c r="K83" i="7"/>
  <c r="L83" i="7" s="1"/>
  <c r="K85" i="7"/>
  <c r="L85" i="7" s="1"/>
  <c r="K87" i="7"/>
  <c r="L87" i="7" s="1"/>
  <c r="K89" i="7"/>
  <c r="L89" i="7" s="1"/>
  <c r="K93" i="7"/>
  <c r="L93" i="7" s="1"/>
  <c r="K5" i="7"/>
  <c r="L5" i="7" s="1"/>
  <c r="K6" i="7"/>
  <c r="L6" i="7" s="1"/>
  <c r="K43" i="7"/>
  <c r="L43" i="7" s="1"/>
  <c r="K44" i="7"/>
  <c r="L44" i="7" s="1"/>
  <c r="K45" i="7"/>
  <c r="L45" i="7" s="1"/>
  <c r="K46" i="7"/>
  <c r="L46" i="7" s="1"/>
  <c r="K50" i="7"/>
  <c r="L50" i="7" s="1"/>
  <c r="K52" i="7"/>
  <c r="L52" i="7" s="1"/>
  <c r="K54" i="7"/>
  <c r="L54" i="7" s="1"/>
  <c r="K56" i="7"/>
  <c r="L56" i="7" s="1"/>
  <c r="K58" i="7"/>
  <c r="L58" i="7" s="1"/>
  <c r="K60" i="7"/>
  <c r="L60" i="7" s="1"/>
  <c r="K62" i="7"/>
  <c r="L62" i="7" s="1"/>
  <c r="K64" i="7"/>
  <c r="L64" i="7" s="1"/>
  <c r="K66" i="7"/>
  <c r="L66" i="7" s="1"/>
  <c r="K68" i="7"/>
  <c r="L68" i="7" s="1"/>
  <c r="K72" i="7"/>
  <c r="L72" i="7" s="1"/>
  <c r="K74" i="7"/>
  <c r="L74" i="7" s="1"/>
  <c r="K76" i="7"/>
  <c r="L76" i="7" s="1"/>
  <c r="L78" i="7"/>
  <c r="K80" i="7"/>
  <c r="L80" i="7" s="1"/>
  <c r="K82" i="7"/>
  <c r="L82" i="7" s="1"/>
  <c r="K84" i="7"/>
  <c r="L84" i="7" s="1"/>
  <c r="K86" i="7"/>
  <c r="L86" i="7" s="1"/>
  <c r="K88" i="7"/>
  <c r="L88" i="7" s="1"/>
  <c r="K90" i="7"/>
  <c r="L90" i="7" s="1"/>
  <c r="K92" i="7"/>
  <c r="L92" i="7" s="1"/>
  <c r="K94" i="7"/>
  <c r="L94" i="7" s="1"/>
  <c r="K96" i="7"/>
  <c r="L96" i="7" s="1"/>
  <c r="K98" i="7"/>
  <c r="L98" i="7" s="1"/>
  <c r="K100" i="7"/>
  <c r="L100" i="7" s="1"/>
  <c r="K102" i="7"/>
  <c r="L102" i="7" s="1"/>
  <c r="K104" i="7"/>
  <c r="L104" i="7" s="1"/>
  <c r="K106" i="7"/>
  <c r="L106" i="7" s="1"/>
  <c r="K108" i="7"/>
  <c r="L108" i="7" s="1"/>
  <c r="K110" i="7"/>
  <c r="L110" i="7" s="1"/>
  <c r="K112" i="7"/>
  <c r="L112" i="7" s="1"/>
  <c r="M112" i="7" s="1"/>
  <c r="K114" i="7"/>
  <c r="L114" i="7" s="1"/>
  <c r="K116" i="7"/>
  <c r="L116" i="7" s="1"/>
  <c r="M116" i="7" s="1"/>
  <c r="K193" i="7"/>
  <c r="L193" i="7" s="1"/>
  <c r="K191" i="7"/>
  <c r="L191" i="7" s="1"/>
  <c r="M191" i="7" s="1"/>
  <c r="K189" i="7"/>
  <c r="L189" i="7" s="1"/>
  <c r="K187" i="7"/>
  <c r="L187" i="7" s="1"/>
  <c r="K185" i="7"/>
  <c r="L185" i="7" s="1"/>
  <c r="M185" i="7" s="1"/>
  <c r="K183" i="7"/>
  <c r="L183" i="7" s="1"/>
  <c r="K181" i="7"/>
  <c r="L181" i="7" s="1"/>
  <c r="M181" i="7" s="1"/>
  <c r="K55" i="7"/>
  <c r="L55" i="7" s="1"/>
  <c r="K65" i="7"/>
  <c r="L65" i="7" s="1"/>
  <c r="K73" i="7"/>
  <c r="L73" i="7" s="1"/>
  <c r="K75" i="7"/>
  <c r="L75" i="7" s="1"/>
  <c r="K77" i="7"/>
  <c r="L77" i="7" s="1"/>
  <c r="L79" i="7"/>
  <c r="K95" i="7"/>
  <c r="L95" i="7" s="1"/>
  <c r="K97" i="7"/>
  <c r="L97" i="7" s="1"/>
  <c r="K101" i="7"/>
  <c r="L101" i="7" s="1"/>
  <c r="K103" i="7"/>
  <c r="L103" i="7" s="1"/>
  <c r="K105" i="7"/>
  <c r="L105" i="7" s="1"/>
  <c r="K107" i="7"/>
  <c r="L107" i="7" s="1"/>
  <c r="K109" i="7"/>
  <c r="L109" i="7" s="1"/>
  <c r="K111" i="7"/>
  <c r="L111" i="7" s="1"/>
  <c r="K113" i="7"/>
  <c r="L113" i="7" s="1"/>
  <c r="K115" i="7"/>
  <c r="L115" i="7" s="1"/>
  <c r="K117" i="7"/>
  <c r="L117" i="7" s="1"/>
  <c r="K130" i="7"/>
  <c r="L130" i="7" s="1"/>
  <c r="K194" i="7"/>
  <c r="L194" i="7" s="1"/>
  <c r="K192" i="7"/>
  <c r="L192" i="7" s="1"/>
  <c r="K190" i="7"/>
  <c r="L190" i="7" s="1"/>
  <c r="M190" i="7" s="1"/>
  <c r="K188" i="7"/>
  <c r="L188" i="7" s="1"/>
  <c r="M188" i="7" s="1"/>
  <c r="K186" i="7"/>
  <c r="L186" i="7" s="1"/>
  <c r="M186" i="7" s="1"/>
  <c r="K184" i="7"/>
  <c r="L184" i="7" s="1"/>
  <c r="M184" i="7" s="1"/>
  <c r="K182" i="7"/>
  <c r="L182" i="7" s="1"/>
  <c r="M182" i="7" s="1"/>
  <c r="Y30" i="7"/>
  <c r="Y31" i="7" s="1"/>
  <c r="K703" i="7"/>
  <c r="L703" i="7" s="1"/>
  <c r="M703" i="7" s="1"/>
  <c r="K701" i="7"/>
  <c r="L701" i="7" s="1"/>
  <c r="M701" i="7" s="1"/>
  <c r="K699" i="7"/>
  <c r="L699" i="7" s="1"/>
  <c r="M699" i="7" s="1"/>
  <c r="K697" i="7"/>
  <c r="L697" i="7" s="1"/>
  <c r="M697" i="7" s="1"/>
  <c r="K695" i="7"/>
  <c r="L695" i="7" s="1"/>
  <c r="M695" i="7" s="1"/>
  <c r="K693" i="7"/>
  <c r="L693" i="7" s="1"/>
  <c r="M693" i="7" s="1"/>
  <c r="K691" i="7"/>
  <c r="L691" i="7" s="1"/>
  <c r="M691" i="7" s="1"/>
  <c r="K689" i="7"/>
  <c r="L689" i="7" s="1"/>
  <c r="M689" i="7" s="1"/>
  <c r="K687" i="7"/>
  <c r="L687" i="7" s="1"/>
  <c r="M687" i="7" s="1"/>
  <c r="K685" i="7"/>
  <c r="L685" i="7" s="1"/>
  <c r="M685" i="7" s="1"/>
  <c r="K683" i="7"/>
  <c r="L683" i="7" s="1"/>
  <c r="M683" i="7" s="1"/>
  <c r="K681" i="7"/>
  <c r="L681" i="7" s="1"/>
  <c r="M681" i="7" s="1"/>
  <c r="K679" i="7"/>
  <c r="L679" i="7" s="1"/>
  <c r="M679" i="7" s="1"/>
  <c r="K677" i="7"/>
  <c r="L677" i="7" s="1"/>
  <c r="M677" i="7" s="1"/>
  <c r="K675" i="7"/>
  <c r="L675" i="7" s="1"/>
  <c r="M675" i="7" s="1"/>
  <c r="K673" i="7"/>
  <c r="L673" i="7" s="1"/>
  <c r="M673" i="7" s="1"/>
  <c r="K671" i="7"/>
  <c r="L671" i="7" s="1"/>
  <c r="M671" i="7" s="1"/>
  <c r="K669" i="7"/>
  <c r="L669" i="7" s="1"/>
  <c r="M669" i="7" s="1"/>
  <c r="K667" i="7"/>
  <c r="L667" i="7" s="1"/>
  <c r="M667" i="7" s="1"/>
  <c r="K665" i="7"/>
  <c r="L665" i="7" s="1"/>
  <c r="M665" i="7" s="1"/>
  <c r="K663" i="7"/>
  <c r="L663" i="7" s="1"/>
  <c r="M663" i="7" s="1"/>
  <c r="K661" i="7"/>
  <c r="L661" i="7" s="1"/>
  <c r="M661" i="7" s="1"/>
  <c r="K659" i="7"/>
  <c r="L659" i="7" s="1"/>
  <c r="M659" i="7" s="1"/>
  <c r="K657" i="7"/>
  <c r="L657" i="7" s="1"/>
  <c r="M657" i="7" s="1"/>
  <c r="K655" i="7"/>
  <c r="L655" i="7" s="1"/>
  <c r="M655" i="7" s="1"/>
  <c r="K653" i="7"/>
  <c r="L653" i="7" s="1"/>
  <c r="M653" i="7" s="1"/>
  <c r="K651" i="7"/>
  <c r="L651" i="7" s="1"/>
  <c r="M651" i="7" s="1"/>
  <c r="K649" i="7"/>
  <c r="L649" i="7" s="1"/>
  <c r="M649" i="7" s="1"/>
  <c r="K647" i="7"/>
  <c r="L647" i="7" s="1"/>
  <c r="M647" i="7" s="1"/>
  <c r="K645" i="7"/>
  <c r="L645" i="7" s="1"/>
  <c r="M645" i="7" s="1"/>
  <c r="K643" i="7"/>
  <c r="L643" i="7" s="1"/>
  <c r="M643" i="7" s="1"/>
  <c r="K641" i="7"/>
  <c r="L641" i="7" s="1"/>
  <c r="M641" i="7" s="1"/>
  <c r="K639" i="7"/>
  <c r="L639" i="7" s="1"/>
  <c r="M639" i="7" s="1"/>
  <c r="K637" i="7"/>
  <c r="L637" i="7" s="1"/>
  <c r="M637" i="7" s="1"/>
  <c r="K704" i="7"/>
  <c r="L704" i="7" s="1"/>
  <c r="M704" i="7" s="1"/>
  <c r="K702" i="7"/>
  <c r="L702" i="7" s="1"/>
  <c r="M702" i="7" s="1"/>
  <c r="K700" i="7"/>
  <c r="L700" i="7" s="1"/>
  <c r="M700" i="7" s="1"/>
  <c r="K698" i="7"/>
  <c r="L698" i="7" s="1"/>
  <c r="M698" i="7" s="1"/>
  <c r="K696" i="7"/>
  <c r="L696" i="7" s="1"/>
  <c r="M696" i="7" s="1"/>
  <c r="K694" i="7"/>
  <c r="L694" i="7" s="1"/>
  <c r="M694" i="7" s="1"/>
  <c r="K692" i="7"/>
  <c r="L692" i="7" s="1"/>
  <c r="M692" i="7" s="1"/>
  <c r="K690" i="7"/>
  <c r="L690" i="7" s="1"/>
  <c r="M690" i="7" s="1"/>
  <c r="K688" i="7"/>
  <c r="L688" i="7" s="1"/>
  <c r="M688" i="7" s="1"/>
  <c r="K686" i="7"/>
  <c r="L686" i="7" s="1"/>
  <c r="M686" i="7" s="1"/>
  <c r="K684" i="7"/>
  <c r="L684" i="7" s="1"/>
  <c r="M684" i="7" s="1"/>
  <c r="K682" i="7"/>
  <c r="L682" i="7" s="1"/>
  <c r="M682" i="7" s="1"/>
  <c r="K680" i="7"/>
  <c r="L680" i="7" s="1"/>
  <c r="M680" i="7" s="1"/>
  <c r="K678" i="7"/>
  <c r="L678" i="7" s="1"/>
  <c r="M678" i="7" s="1"/>
  <c r="K676" i="7"/>
  <c r="L676" i="7" s="1"/>
  <c r="M676" i="7" s="1"/>
  <c r="K674" i="7"/>
  <c r="L674" i="7" s="1"/>
  <c r="M674" i="7" s="1"/>
  <c r="K672" i="7"/>
  <c r="L672" i="7" s="1"/>
  <c r="M672" i="7" s="1"/>
  <c r="K670" i="7"/>
  <c r="L670" i="7" s="1"/>
  <c r="M670" i="7" s="1"/>
  <c r="K668" i="7"/>
  <c r="L668" i="7" s="1"/>
  <c r="M668" i="7" s="1"/>
  <c r="K666" i="7"/>
  <c r="L666" i="7" s="1"/>
  <c r="M666" i="7" s="1"/>
  <c r="K664" i="7"/>
  <c r="L664" i="7" s="1"/>
  <c r="M664" i="7" s="1"/>
  <c r="K662" i="7"/>
  <c r="L662" i="7" s="1"/>
  <c r="M662" i="7" s="1"/>
  <c r="K660" i="7"/>
  <c r="L660" i="7" s="1"/>
  <c r="M660" i="7" s="1"/>
  <c r="K658" i="7"/>
  <c r="L658" i="7" s="1"/>
  <c r="M658" i="7" s="1"/>
  <c r="K656" i="7"/>
  <c r="L656" i="7" s="1"/>
  <c r="M656" i="7" s="1"/>
  <c r="K654" i="7"/>
  <c r="L654" i="7" s="1"/>
  <c r="M654" i="7" s="1"/>
  <c r="K652" i="7"/>
  <c r="L652" i="7" s="1"/>
  <c r="M652" i="7" s="1"/>
  <c r="K650" i="7"/>
  <c r="L650" i="7" s="1"/>
  <c r="M650" i="7" s="1"/>
  <c r="K648" i="7"/>
  <c r="L648" i="7" s="1"/>
  <c r="M648" i="7" s="1"/>
  <c r="K646" i="7"/>
  <c r="L646" i="7" s="1"/>
  <c r="M646" i="7" s="1"/>
  <c r="K644" i="7"/>
  <c r="L644" i="7" s="1"/>
  <c r="M644" i="7" s="1"/>
  <c r="K642" i="7"/>
  <c r="L642" i="7" s="1"/>
  <c r="M642" i="7" s="1"/>
  <c r="K640" i="7"/>
  <c r="L640" i="7" s="1"/>
  <c r="M640" i="7" s="1"/>
  <c r="K638" i="7"/>
  <c r="L638" i="7" s="1"/>
  <c r="M638" i="7" s="1"/>
  <c r="K167" i="7"/>
  <c r="L167" i="7" s="1"/>
  <c r="M167" i="7" s="1"/>
  <c r="K166" i="7"/>
  <c r="L166" i="7" s="1"/>
  <c r="K165" i="7"/>
  <c r="L165" i="7" s="1"/>
  <c r="K164" i="7"/>
  <c r="L164" i="7" s="1"/>
  <c r="K163" i="7"/>
  <c r="L163" i="7" s="1"/>
  <c r="K162" i="7"/>
  <c r="L162" i="7" s="1"/>
  <c r="M162" i="7" s="1"/>
  <c r="L161" i="7"/>
  <c r="K160" i="7"/>
  <c r="L160" i="7" s="1"/>
  <c r="M160" i="7" s="1"/>
  <c r="K159" i="7"/>
  <c r="L159" i="7" s="1"/>
  <c r="K158" i="7"/>
  <c r="L158" i="7" s="1"/>
  <c r="K157" i="7"/>
  <c r="L157" i="7" s="1"/>
  <c r="M157" i="7" s="1"/>
  <c r="K156" i="7"/>
  <c r="L156" i="7" s="1"/>
  <c r="M156" i="7" s="1"/>
  <c r="K155" i="7"/>
  <c r="L155" i="7" s="1"/>
  <c r="M155" i="7" s="1"/>
  <c r="K154" i="7"/>
  <c r="L154" i="7" s="1"/>
  <c r="K153" i="7"/>
  <c r="L153" i="7" s="1"/>
  <c r="M153" i="7" s="1"/>
  <c r="K152" i="7"/>
  <c r="L152" i="7" s="1"/>
  <c r="M152" i="7" s="1"/>
  <c r="K149" i="7"/>
  <c r="L149" i="7" s="1"/>
  <c r="K148" i="7"/>
  <c r="L148" i="7" s="1"/>
  <c r="M148" i="7" s="1"/>
  <c r="K147" i="7"/>
  <c r="L147" i="7" s="1"/>
  <c r="K146" i="7"/>
  <c r="L146" i="7" s="1"/>
  <c r="K145" i="7"/>
  <c r="L145" i="7" s="1"/>
  <c r="M145" i="7" s="1"/>
  <c r="K144" i="7"/>
  <c r="L144" i="7" s="1"/>
  <c r="M144" i="7" s="1"/>
  <c r="K143" i="7"/>
  <c r="L143" i="7" s="1"/>
  <c r="K142" i="7"/>
  <c r="L142" i="7" s="1"/>
  <c r="M142" i="7" s="1"/>
  <c r="K141" i="7"/>
  <c r="L141" i="7" s="1"/>
  <c r="K140" i="7"/>
  <c r="L140" i="7" s="1"/>
  <c r="K180" i="7"/>
  <c r="L180" i="7" s="1"/>
  <c r="K179" i="7"/>
  <c r="L179" i="7" s="1"/>
  <c r="K178" i="7"/>
  <c r="L178" i="7" s="1"/>
  <c r="M178" i="7" s="1"/>
  <c r="K177" i="7"/>
  <c r="L177" i="7" s="1"/>
  <c r="M177" i="7" s="1"/>
  <c r="K176" i="7"/>
  <c r="L176" i="7" s="1"/>
  <c r="K175" i="7"/>
  <c r="L175" i="7" s="1"/>
  <c r="M175" i="7" s="1"/>
  <c r="K174" i="7"/>
  <c r="L174" i="7" s="1"/>
  <c r="M174" i="7" s="1"/>
  <c r="K173" i="7"/>
  <c r="L173" i="7" s="1"/>
  <c r="M173" i="7" s="1"/>
  <c r="K172" i="7"/>
  <c r="L172" i="7" s="1"/>
  <c r="K171" i="7"/>
  <c r="L171" i="7" s="1"/>
  <c r="K170" i="7"/>
  <c r="L170" i="7" s="1"/>
  <c r="M170" i="7" s="1"/>
  <c r="K169" i="7"/>
  <c r="L169" i="7" s="1"/>
  <c r="K168" i="7"/>
  <c r="L168" i="7" s="1"/>
  <c r="K139" i="7"/>
  <c r="L139" i="7" s="1"/>
  <c r="K138" i="7"/>
  <c r="L138" i="7" s="1"/>
  <c r="M138" i="7" s="1"/>
  <c r="K137" i="7"/>
  <c r="L137" i="7" s="1"/>
  <c r="M137" i="7" s="1"/>
  <c r="L136" i="7"/>
  <c r="M136" i="7" s="1"/>
  <c r="K135" i="7"/>
  <c r="L135" i="7" s="1"/>
  <c r="M135" i="7" s="1"/>
  <c r="K134" i="7"/>
  <c r="L134" i="7" s="1"/>
  <c r="M134" i="7" s="1"/>
  <c r="K133" i="7"/>
  <c r="L133" i="7" s="1"/>
  <c r="K132" i="7"/>
  <c r="L132" i="7" s="1"/>
  <c r="K131" i="7"/>
  <c r="L131" i="7" s="1"/>
  <c r="K129" i="7"/>
  <c r="L129" i="7" s="1"/>
  <c r="K128" i="7"/>
  <c r="L128" i="7" s="1"/>
  <c r="K127" i="7"/>
  <c r="L127" i="7" s="1"/>
  <c r="M127" i="7" s="1"/>
  <c r="K126" i="7"/>
  <c r="L126" i="7" s="1"/>
  <c r="K125" i="7"/>
  <c r="L125" i="7" s="1"/>
  <c r="K124" i="7"/>
  <c r="L124" i="7" s="1"/>
  <c r="M124" i="7" s="1"/>
  <c r="K123" i="7"/>
  <c r="L123" i="7" s="1"/>
  <c r="K122" i="7"/>
  <c r="L122" i="7" s="1"/>
  <c r="K121" i="7"/>
  <c r="L121" i="7" s="1"/>
  <c r="K120" i="7"/>
  <c r="L120" i="7" s="1"/>
  <c r="K119" i="7"/>
  <c r="L119" i="7" s="1"/>
  <c r="K118" i="7"/>
  <c r="L118" i="7" s="1"/>
  <c r="M192" i="7" l="1"/>
  <c r="AQ123" i="7"/>
  <c r="BI123" i="7"/>
  <c r="AP123" i="7"/>
  <c r="BH123" i="7"/>
  <c r="M189" i="7"/>
  <c r="AQ148" i="7"/>
  <c r="BI148" i="7"/>
  <c r="AP148" i="7"/>
  <c r="BH148" i="7"/>
  <c r="AO59" i="7"/>
  <c r="BG59" i="7"/>
  <c r="BF77" i="7"/>
  <c r="AN77" i="7"/>
  <c r="AO79" i="7"/>
  <c r="AQ79" i="7"/>
  <c r="BG79" i="7"/>
  <c r="BI79" i="7"/>
  <c r="AN79" i="7"/>
  <c r="AP79" i="7"/>
  <c r="BF79" i="7"/>
  <c r="BH79" i="7"/>
  <c r="AO127" i="7"/>
  <c r="AQ127" i="7"/>
  <c r="BG127" i="7"/>
  <c r="BI127" i="7"/>
  <c r="AN127" i="7"/>
  <c r="AP127" i="7"/>
  <c r="BF127" i="7"/>
  <c r="BH127" i="7"/>
  <c r="AO139" i="7"/>
  <c r="AQ139" i="7"/>
  <c r="BG139" i="7"/>
  <c r="BI139" i="7"/>
  <c r="AN139" i="7"/>
  <c r="AP139" i="7"/>
  <c r="BF139" i="7"/>
  <c r="BH139" i="7"/>
  <c r="AO130" i="7"/>
  <c r="AQ130" i="7"/>
  <c r="BG130" i="7"/>
  <c r="BI130" i="7"/>
  <c r="AN130" i="7"/>
  <c r="AP130" i="7"/>
  <c r="BF130" i="7"/>
  <c r="BH130" i="7"/>
  <c r="AO61" i="7"/>
  <c r="BG61" i="7"/>
  <c r="AN61" i="7"/>
  <c r="BF61" i="7"/>
  <c r="AN13" i="7"/>
  <c r="BF13" i="7"/>
  <c r="AN108" i="7"/>
  <c r="BF108" i="7"/>
  <c r="AN138" i="7"/>
  <c r="AP138" i="7"/>
  <c r="BF138" i="7"/>
  <c r="BH138" i="7"/>
  <c r="AO138" i="7"/>
  <c r="AQ138" i="7"/>
  <c r="BG138" i="7"/>
  <c r="BI138" i="7"/>
  <c r="AS25" i="7"/>
  <c r="BK25" i="7"/>
  <c r="AU25" i="7"/>
  <c r="BM25" i="7"/>
  <c r="BL25" i="7"/>
  <c r="AT25" i="7"/>
  <c r="BJ25" i="7"/>
  <c r="AR25" i="7"/>
  <c r="AR124" i="7"/>
  <c r="AT124" i="7"/>
  <c r="BJ124" i="7"/>
  <c r="BL124" i="7"/>
  <c r="AC26" i="7" s="1"/>
  <c r="AS124" i="7"/>
  <c r="AU124" i="7"/>
  <c r="BK124" i="7"/>
  <c r="BM124" i="7"/>
  <c r="AG26" i="7" s="1"/>
  <c r="AR151" i="7"/>
  <c r="AT151" i="7"/>
  <c r="BJ151" i="7"/>
  <c r="BL151" i="7"/>
  <c r="AS151" i="7"/>
  <c r="AU151" i="7"/>
  <c r="BK151" i="7"/>
  <c r="BM151" i="7"/>
  <c r="AR113" i="7"/>
  <c r="AT113" i="7"/>
  <c r="BJ113" i="7"/>
  <c r="BL113" i="7"/>
  <c r="AS113" i="7"/>
  <c r="AU113" i="7"/>
  <c r="BK113" i="7"/>
  <c r="BM113" i="7"/>
  <c r="AR110" i="7"/>
  <c r="AT110" i="7"/>
  <c r="BJ110" i="7"/>
  <c r="BL110" i="7"/>
  <c r="AS110" i="7"/>
  <c r="AU110" i="7"/>
  <c r="BK110" i="7"/>
  <c r="BM110" i="7"/>
  <c r="AR115" i="7"/>
  <c r="AT115" i="7"/>
  <c r="BJ115" i="7"/>
  <c r="BL115" i="7"/>
  <c r="AS115" i="7"/>
  <c r="AU115" i="7"/>
  <c r="BK115" i="7"/>
  <c r="BM115" i="7"/>
  <c r="AR159" i="7"/>
  <c r="AT159" i="7"/>
  <c r="BJ159" i="7"/>
  <c r="BL159" i="7"/>
  <c r="AS159" i="7"/>
  <c r="AU159" i="7"/>
  <c r="BK159" i="7"/>
  <c r="BM159" i="7"/>
  <c r="AR114" i="7"/>
  <c r="AT114" i="7"/>
  <c r="BJ114" i="7"/>
  <c r="BL114" i="7"/>
  <c r="AS114" i="7"/>
  <c r="AU114" i="7"/>
  <c r="BK114" i="7"/>
  <c r="BM114" i="7"/>
  <c r="AR117" i="7"/>
  <c r="AT117" i="7"/>
  <c r="BJ117" i="7"/>
  <c r="BL117" i="7"/>
  <c r="AS117" i="7"/>
  <c r="AU117" i="7"/>
  <c r="BK117" i="7"/>
  <c r="BM117" i="7"/>
  <c r="AS27" i="7"/>
  <c r="BK27" i="7"/>
  <c r="AU27" i="7"/>
  <c r="BM27" i="7"/>
  <c r="BL27" i="7"/>
  <c r="AT27" i="7"/>
  <c r="BJ27" i="7"/>
  <c r="AR27" i="7"/>
  <c r="AS22" i="7"/>
  <c r="AU22" i="7"/>
  <c r="BK22" i="7"/>
  <c r="BM22" i="7"/>
  <c r="AR22" i="7"/>
  <c r="AT22" i="7"/>
  <c r="BJ22" i="7"/>
  <c r="BL22" i="7"/>
  <c r="AR132" i="7"/>
  <c r="AT132" i="7"/>
  <c r="BJ132" i="7"/>
  <c r="BL132" i="7"/>
  <c r="AS132" i="7"/>
  <c r="AU132" i="7"/>
  <c r="BK132" i="7"/>
  <c r="BM132" i="7"/>
  <c r="AR73" i="7"/>
  <c r="AT73" i="7"/>
  <c r="BJ73" i="7"/>
  <c r="BL73" i="7"/>
  <c r="AS73" i="7"/>
  <c r="AU73" i="7"/>
  <c r="BK73" i="7"/>
  <c r="BM73" i="7"/>
  <c r="AR146" i="7"/>
  <c r="AT146" i="7"/>
  <c r="BJ146" i="7"/>
  <c r="BL146" i="7"/>
  <c r="AS146" i="7"/>
  <c r="AU146" i="7"/>
  <c r="BK146" i="7"/>
  <c r="BM146" i="7"/>
  <c r="AR121" i="7"/>
  <c r="AT121" i="7"/>
  <c r="BJ121" i="7"/>
  <c r="BL121" i="7"/>
  <c r="AS121" i="7"/>
  <c r="AU121" i="7"/>
  <c r="BK121" i="7"/>
  <c r="BM121" i="7"/>
  <c r="AR34" i="7"/>
  <c r="AT34" i="7"/>
  <c r="BJ34" i="7"/>
  <c r="BL34" i="7"/>
  <c r="AS34" i="7"/>
  <c r="AU34" i="7"/>
  <c r="BK34" i="7"/>
  <c r="BM34" i="7"/>
  <c r="AR145" i="7"/>
  <c r="AT145" i="7"/>
  <c r="BJ145" i="7"/>
  <c r="BL145" i="7"/>
  <c r="AS145" i="7"/>
  <c r="AU145" i="7"/>
  <c r="BK145" i="7"/>
  <c r="BM145" i="7"/>
  <c r="AR118" i="7"/>
  <c r="AT118" i="7"/>
  <c r="BJ118" i="7"/>
  <c r="BL118" i="7"/>
  <c r="AS118" i="7"/>
  <c r="AU118" i="7"/>
  <c r="BK118" i="7"/>
  <c r="BM118" i="7"/>
  <c r="AR94" i="7"/>
  <c r="AT94" i="7"/>
  <c r="BJ94" i="7"/>
  <c r="BL94" i="7"/>
  <c r="AS94" i="7"/>
  <c r="AU94" i="7"/>
  <c r="BK94" i="7"/>
  <c r="BM94" i="7"/>
  <c r="AR107" i="7"/>
  <c r="AT107" i="7"/>
  <c r="BJ107" i="7"/>
  <c r="BL107" i="7"/>
  <c r="AS107" i="7"/>
  <c r="AU107" i="7"/>
  <c r="BK107" i="7"/>
  <c r="BM107" i="7"/>
  <c r="AR101" i="7"/>
  <c r="AT101" i="7"/>
  <c r="BJ101" i="7"/>
  <c r="BL101" i="7"/>
  <c r="AS101" i="7"/>
  <c r="AU101" i="7"/>
  <c r="BK101" i="7"/>
  <c r="BM101" i="7"/>
  <c r="AR68" i="7"/>
  <c r="AT68" i="7"/>
  <c r="BJ68" i="7"/>
  <c r="BL68" i="7"/>
  <c r="AS68" i="7"/>
  <c r="AU68" i="7"/>
  <c r="BK68" i="7"/>
  <c r="BM68" i="7"/>
  <c r="AS77" i="7"/>
  <c r="AU77" i="7"/>
  <c r="BJ77" i="7"/>
  <c r="BL77" i="7"/>
  <c r="AR77" i="7"/>
  <c r="AT77" i="7"/>
  <c r="BK77" i="7"/>
  <c r="BM77" i="7"/>
  <c r="AR119" i="7"/>
  <c r="AT119" i="7"/>
  <c r="BJ119" i="7"/>
  <c r="BL119" i="7"/>
  <c r="AS119" i="7"/>
  <c r="AU119" i="7"/>
  <c r="BK119" i="7"/>
  <c r="BM119" i="7"/>
  <c r="AR144" i="7"/>
  <c r="AT144" i="7"/>
  <c r="BJ144" i="7"/>
  <c r="BL144" i="7"/>
  <c r="AS144" i="7"/>
  <c r="AU144" i="7"/>
  <c r="BK144" i="7"/>
  <c r="BM144" i="7"/>
  <c r="AS8" i="7"/>
  <c r="AU8" i="7"/>
  <c r="BJ8" i="7"/>
  <c r="BL8" i="7"/>
  <c r="AR8" i="7"/>
  <c r="AT8" i="7"/>
  <c r="BK8" i="7"/>
  <c r="BM8" i="7"/>
  <c r="AR148" i="7"/>
  <c r="AT148" i="7"/>
  <c r="BJ148" i="7"/>
  <c r="BL148" i="7"/>
  <c r="AC27" i="7" s="1"/>
  <c r="AS148" i="7"/>
  <c r="AU148" i="7"/>
  <c r="BK148" i="7"/>
  <c r="BM148" i="7"/>
  <c r="AR106" i="7"/>
  <c r="AT106" i="7"/>
  <c r="BJ106" i="7"/>
  <c r="BL106" i="7"/>
  <c r="AS106" i="7"/>
  <c r="AU106" i="7"/>
  <c r="BK106" i="7"/>
  <c r="BM106" i="7"/>
  <c r="AR40" i="7"/>
  <c r="AT40" i="7"/>
  <c r="BJ40" i="7"/>
  <c r="BL40" i="7"/>
  <c r="AS40" i="7"/>
  <c r="AU40" i="7"/>
  <c r="BK40" i="7"/>
  <c r="BM40" i="7"/>
  <c r="AU17" i="7"/>
  <c r="BM17" i="7"/>
  <c r="AS17" i="7"/>
  <c r="BK17" i="7"/>
  <c r="BJ17" i="7"/>
  <c r="AR17" i="7"/>
  <c r="BL17" i="7"/>
  <c r="AT17" i="7"/>
  <c r="AS9" i="7"/>
  <c r="BK9" i="7"/>
  <c r="AU9" i="7"/>
  <c r="BM9" i="7"/>
  <c r="BL9" i="7"/>
  <c r="AT9" i="7"/>
  <c r="AR9" i="7"/>
  <c r="BJ9" i="7"/>
  <c r="AR56" i="7"/>
  <c r="AT56" i="7"/>
  <c r="BJ56" i="7"/>
  <c r="BL56" i="7"/>
  <c r="AS56" i="7"/>
  <c r="AU56" i="7"/>
  <c r="BK56" i="7"/>
  <c r="BM56" i="7"/>
  <c r="AR58" i="7"/>
  <c r="AT58" i="7"/>
  <c r="BJ58" i="7"/>
  <c r="BL58" i="7"/>
  <c r="AS58" i="7"/>
  <c r="AU58" i="7"/>
  <c r="BK58" i="7"/>
  <c r="BM58" i="7"/>
  <c r="AR89" i="7"/>
  <c r="AT89" i="7"/>
  <c r="BJ89" i="7"/>
  <c r="BL89" i="7"/>
  <c r="AS89" i="7"/>
  <c r="AU89" i="7"/>
  <c r="BK89" i="7"/>
  <c r="BM89" i="7"/>
  <c r="AS7" i="7"/>
  <c r="BK7" i="7"/>
  <c r="AU7" i="7"/>
  <c r="BM7" i="7"/>
  <c r="BL7" i="7"/>
  <c r="AT7" i="7"/>
  <c r="BJ7" i="7"/>
  <c r="AR7" i="7"/>
  <c r="M272" i="7"/>
  <c r="AR76" i="7"/>
  <c r="AT76" i="7"/>
  <c r="BJ76" i="7"/>
  <c r="BL76" i="7"/>
  <c r="AS76" i="7"/>
  <c r="AU76" i="7"/>
  <c r="BK76" i="7"/>
  <c r="BM76" i="7"/>
  <c r="AR52" i="7"/>
  <c r="AT52" i="7"/>
  <c r="BJ52" i="7"/>
  <c r="BL52" i="7"/>
  <c r="AS52" i="7"/>
  <c r="AU52" i="7"/>
  <c r="BK52" i="7"/>
  <c r="BM52" i="7"/>
  <c r="AR64" i="7"/>
  <c r="AT64" i="7"/>
  <c r="BJ64" i="7"/>
  <c r="BL64" i="7"/>
  <c r="AS64" i="7"/>
  <c r="AU64" i="7"/>
  <c r="BK64" i="7"/>
  <c r="BM64" i="7"/>
  <c r="AQ61" i="7"/>
  <c r="BI61" i="7"/>
  <c r="AP61" i="7"/>
  <c r="BH61" i="7"/>
  <c r="M179" i="7"/>
  <c r="AQ59" i="7"/>
  <c r="BI59" i="7"/>
  <c r="AP59" i="7"/>
  <c r="BH59" i="7"/>
  <c r="AO108" i="7"/>
  <c r="AQ108" i="7"/>
  <c r="BG108" i="7"/>
  <c r="BI108" i="7"/>
  <c r="AP108" i="7"/>
  <c r="BH108" i="7"/>
  <c r="M117" i="7"/>
  <c r="AO77" i="7"/>
  <c r="AQ77" i="7"/>
  <c r="BG77" i="7"/>
  <c r="BI77" i="7"/>
  <c r="AP77" i="7"/>
  <c r="BH77" i="7"/>
  <c r="AO13" i="7"/>
  <c r="BG13" i="7"/>
  <c r="AQ13" i="7"/>
  <c r="BI13" i="7"/>
  <c r="BH13" i="7"/>
  <c r="AP13" i="7"/>
  <c r="AO8" i="7"/>
  <c r="AQ8" i="7"/>
  <c r="BG8" i="7"/>
  <c r="BI8" i="7"/>
  <c r="AP8" i="7"/>
  <c r="BH8" i="7"/>
  <c r="AO58" i="7"/>
  <c r="AQ58" i="7"/>
  <c r="BG58" i="7"/>
  <c r="BI58" i="7"/>
  <c r="AN58" i="7"/>
  <c r="AP58" i="7"/>
  <c r="BF58" i="7"/>
  <c r="BH58" i="7"/>
  <c r="AO68" i="7"/>
  <c r="AQ68" i="7"/>
  <c r="BG68" i="7"/>
  <c r="BI68" i="7"/>
  <c r="AN68" i="7"/>
  <c r="AP68" i="7"/>
  <c r="BF68" i="7"/>
  <c r="BH68" i="7"/>
  <c r="AO105" i="7"/>
  <c r="AQ105" i="7"/>
  <c r="BG105" i="7"/>
  <c r="BI105" i="7"/>
  <c r="AN105" i="7"/>
  <c r="AP105" i="7"/>
  <c r="BF105" i="7"/>
  <c r="BH105" i="7"/>
  <c r="AO64" i="7"/>
  <c r="AQ64" i="7"/>
  <c r="BG64" i="7"/>
  <c r="BI64" i="7"/>
  <c r="AN64" i="7"/>
  <c r="AP64" i="7"/>
  <c r="BF64" i="7"/>
  <c r="BH64" i="7"/>
  <c r="AO117" i="7"/>
  <c r="AQ117" i="7"/>
  <c r="BG117" i="7"/>
  <c r="BI117" i="7"/>
  <c r="AN117" i="7"/>
  <c r="AP117" i="7"/>
  <c r="BF117" i="7"/>
  <c r="BH117" i="7"/>
  <c r="AO114" i="7"/>
  <c r="AQ114" i="7"/>
  <c r="BG114" i="7"/>
  <c r="BI114" i="7"/>
  <c r="AN114" i="7"/>
  <c r="AP114" i="7"/>
  <c r="BF114" i="7"/>
  <c r="BH114" i="7"/>
  <c r="BF91" i="7"/>
  <c r="AN91" i="7"/>
  <c r="AO99" i="7"/>
  <c r="AQ99" i="7"/>
  <c r="BG99" i="7"/>
  <c r="BI99" i="7"/>
  <c r="AN99" i="7"/>
  <c r="AP99" i="7"/>
  <c r="BF99" i="7"/>
  <c r="BH99" i="7"/>
  <c r="AO125" i="7"/>
  <c r="AQ125" i="7"/>
  <c r="BG125" i="7"/>
  <c r="BI125" i="7"/>
  <c r="AN125" i="7"/>
  <c r="AP125" i="7"/>
  <c r="BF125" i="7"/>
  <c r="BH125" i="7"/>
  <c r="AO151" i="7"/>
  <c r="AQ151" i="7"/>
  <c r="BG151" i="7"/>
  <c r="BI151" i="7"/>
  <c r="AN151" i="7"/>
  <c r="AP151" i="7"/>
  <c r="BF151" i="7"/>
  <c r="BH151" i="7"/>
  <c r="AO67" i="7"/>
  <c r="AQ67" i="7"/>
  <c r="BG67" i="7"/>
  <c r="BI67" i="7"/>
  <c r="AN67" i="7"/>
  <c r="AP67" i="7"/>
  <c r="BF67" i="7"/>
  <c r="BH67" i="7"/>
  <c r="AO6" i="7"/>
  <c r="AQ6" i="7"/>
  <c r="BG6" i="7"/>
  <c r="BI6" i="7"/>
  <c r="AN6" i="7"/>
  <c r="AP6" i="7"/>
  <c r="BF6" i="7"/>
  <c r="BH6" i="7"/>
  <c r="AO60" i="7"/>
  <c r="AQ60" i="7"/>
  <c r="BG60" i="7"/>
  <c r="BI60" i="7"/>
  <c r="AN60" i="7"/>
  <c r="AP60" i="7"/>
  <c r="BF60" i="7"/>
  <c r="BH60" i="7"/>
  <c r="AQ31" i="7"/>
  <c r="BI31" i="7"/>
  <c r="AO31" i="7"/>
  <c r="BG31" i="7"/>
  <c r="AP31" i="7"/>
  <c r="BH31" i="7"/>
  <c r="AN31" i="7"/>
  <c r="BF31" i="7"/>
  <c r="AO24" i="7"/>
  <c r="AQ24" i="7"/>
  <c r="BG24" i="7"/>
  <c r="BI24" i="7"/>
  <c r="AN24" i="7"/>
  <c r="AP24" i="7"/>
  <c r="BF24" i="7"/>
  <c r="BH24" i="7"/>
  <c r="AO10" i="7"/>
  <c r="AQ10" i="7"/>
  <c r="BG10" i="7"/>
  <c r="BI10" i="7"/>
  <c r="AN10" i="7"/>
  <c r="AP10" i="7"/>
  <c r="BF10" i="7"/>
  <c r="BH10" i="7"/>
  <c r="AO100" i="7"/>
  <c r="AQ100" i="7"/>
  <c r="BG100" i="7"/>
  <c r="BI100" i="7"/>
  <c r="AN100" i="7"/>
  <c r="AP100" i="7"/>
  <c r="BF100" i="7"/>
  <c r="BH100" i="7"/>
  <c r="AO122" i="7"/>
  <c r="AQ122" i="7"/>
  <c r="BG122" i="7"/>
  <c r="BI122" i="7"/>
  <c r="AN122" i="7"/>
  <c r="AP122" i="7"/>
  <c r="BF122" i="7"/>
  <c r="BH122" i="7"/>
  <c r="AO69" i="7"/>
  <c r="AQ69" i="7"/>
  <c r="BG69" i="7"/>
  <c r="BI69" i="7"/>
  <c r="AN69" i="7"/>
  <c r="AP69" i="7"/>
  <c r="BF69" i="7"/>
  <c r="BH69" i="7"/>
  <c r="AO65" i="7"/>
  <c r="AQ65" i="7"/>
  <c r="BG65" i="7"/>
  <c r="BI65" i="7"/>
  <c r="AN65" i="7"/>
  <c r="AP65" i="7"/>
  <c r="BF65" i="7"/>
  <c r="BH65" i="7"/>
  <c r="AO75" i="7"/>
  <c r="AQ75" i="7"/>
  <c r="BG75" i="7"/>
  <c r="BI75" i="7"/>
  <c r="AN75" i="7"/>
  <c r="AP75" i="7"/>
  <c r="BF75" i="7"/>
  <c r="BH75" i="7"/>
  <c r="AO111" i="7"/>
  <c r="AQ111" i="7"/>
  <c r="BG111" i="7"/>
  <c r="BI111" i="7"/>
  <c r="AN111" i="7"/>
  <c r="AP111" i="7"/>
  <c r="BF111" i="7"/>
  <c r="BH111" i="7"/>
  <c r="AO109" i="7"/>
  <c r="AQ109" i="7"/>
  <c r="BG109" i="7"/>
  <c r="BI109" i="7"/>
  <c r="AN109" i="7"/>
  <c r="AP109" i="7"/>
  <c r="BF109" i="7"/>
  <c r="BH109" i="7"/>
  <c r="AO120" i="7"/>
  <c r="AQ120" i="7"/>
  <c r="BG120" i="7"/>
  <c r="BI120" i="7"/>
  <c r="AN120" i="7"/>
  <c r="AP120" i="7"/>
  <c r="BF120" i="7"/>
  <c r="BH120" i="7"/>
  <c r="AO131" i="7"/>
  <c r="AQ131" i="7"/>
  <c r="BG131" i="7"/>
  <c r="BI131" i="7"/>
  <c r="AN131" i="7"/>
  <c r="AP131" i="7"/>
  <c r="BF131" i="7"/>
  <c r="BH131" i="7"/>
  <c r="AO146" i="7"/>
  <c r="AQ146" i="7"/>
  <c r="BG146" i="7"/>
  <c r="BI146" i="7"/>
  <c r="AN146" i="7"/>
  <c r="AP146" i="7"/>
  <c r="BF146" i="7"/>
  <c r="BH146" i="7"/>
  <c r="AO141" i="7"/>
  <c r="AQ141" i="7"/>
  <c r="BG141" i="7"/>
  <c r="BI141" i="7"/>
  <c r="AN141" i="7"/>
  <c r="AP141" i="7"/>
  <c r="BF141" i="7"/>
  <c r="BH141" i="7"/>
  <c r="AO34" i="7"/>
  <c r="AQ34" i="7"/>
  <c r="BG34" i="7"/>
  <c r="BI34" i="7"/>
  <c r="AN34" i="7"/>
  <c r="AP34" i="7"/>
  <c r="BF34" i="7"/>
  <c r="BH34" i="7"/>
  <c r="AN16" i="7"/>
  <c r="AP16" i="7"/>
  <c r="BF16" i="7"/>
  <c r="BH16" i="7"/>
  <c r="AO16" i="7"/>
  <c r="AQ16" i="7"/>
  <c r="BG16" i="7"/>
  <c r="BI16" i="7"/>
  <c r="AO96" i="7"/>
  <c r="AQ96" i="7"/>
  <c r="BG96" i="7"/>
  <c r="BI96" i="7"/>
  <c r="AN96" i="7"/>
  <c r="AP96" i="7"/>
  <c r="BF96" i="7"/>
  <c r="BH96" i="7"/>
  <c r="AO110" i="7"/>
  <c r="AQ110" i="7"/>
  <c r="BG110" i="7"/>
  <c r="BI110" i="7"/>
  <c r="AN110" i="7"/>
  <c r="AP110" i="7"/>
  <c r="BF110" i="7"/>
  <c r="BH110" i="7"/>
  <c r="AO41" i="7"/>
  <c r="BG41" i="7"/>
  <c r="AQ41" i="7"/>
  <c r="BI41" i="7"/>
  <c r="AP41" i="7"/>
  <c r="BH41" i="7"/>
  <c r="AN41" i="7"/>
  <c r="BF41" i="7"/>
  <c r="AO76" i="7"/>
  <c r="AQ76" i="7"/>
  <c r="BG76" i="7"/>
  <c r="BI76" i="7"/>
  <c r="AN76" i="7"/>
  <c r="AP76" i="7"/>
  <c r="BF76" i="7"/>
  <c r="BH76" i="7"/>
  <c r="AO85" i="7"/>
  <c r="AQ85" i="7"/>
  <c r="BG85" i="7"/>
  <c r="BI85" i="7"/>
  <c r="AN85" i="7"/>
  <c r="AP85" i="7"/>
  <c r="BF85" i="7"/>
  <c r="BH85" i="7"/>
  <c r="AO90" i="7"/>
  <c r="AQ90" i="7"/>
  <c r="BG90" i="7"/>
  <c r="BI90" i="7"/>
  <c r="AN90" i="7"/>
  <c r="AP90" i="7"/>
  <c r="BF90" i="7"/>
  <c r="BH90" i="7"/>
  <c r="AO56" i="7"/>
  <c r="AQ56" i="7"/>
  <c r="BG56" i="7"/>
  <c r="BI56" i="7"/>
  <c r="AN56" i="7"/>
  <c r="AP56" i="7"/>
  <c r="BF56" i="7"/>
  <c r="BH56" i="7"/>
  <c r="AO95" i="7"/>
  <c r="AQ95" i="7"/>
  <c r="AP95" i="7"/>
  <c r="BG95" i="7"/>
  <c r="BI95" i="7"/>
  <c r="AN95" i="7"/>
  <c r="BF95" i="7"/>
  <c r="BH95" i="7"/>
  <c r="AO132" i="7"/>
  <c r="AQ132" i="7"/>
  <c r="BG132" i="7"/>
  <c r="BI132" i="7"/>
  <c r="AN132" i="7"/>
  <c r="AP132" i="7"/>
  <c r="BF132" i="7"/>
  <c r="BH132" i="7"/>
  <c r="AO147" i="7"/>
  <c r="AQ147" i="7"/>
  <c r="BG147" i="7"/>
  <c r="BI147" i="7"/>
  <c r="AN147" i="7"/>
  <c r="AP147" i="7"/>
  <c r="BF147" i="7"/>
  <c r="BH147" i="7"/>
  <c r="AN44" i="7"/>
  <c r="AP44" i="7"/>
  <c r="BF44" i="7"/>
  <c r="BH44" i="7"/>
  <c r="AO44" i="7"/>
  <c r="AQ44" i="7"/>
  <c r="BG44" i="7"/>
  <c r="BI44" i="7"/>
  <c r="AO49" i="7"/>
  <c r="BF49" i="7"/>
  <c r="BH49" i="7"/>
  <c r="BG49" i="7"/>
  <c r="AQ49" i="7"/>
  <c r="BI49" i="7"/>
  <c r="AP49" i="7"/>
  <c r="AN49" i="7"/>
  <c r="AO33" i="7"/>
  <c r="BG33" i="7"/>
  <c r="AQ33" i="7"/>
  <c r="BI33" i="7"/>
  <c r="AP33" i="7"/>
  <c r="BH33" i="7"/>
  <c r="AN33" i="7"/>
  <c r="BF33" i="7"/>
  <c r="AO145" i="7"/>
  <c r="AQ145" i="7"/>
  <c r="BG145" i="7"/>
  <c r="BI145" i="7"/>
  <c r="AN145" i="7"/>
  <c r="AP145" i="7"/>
  <c r="BF145" i="7"/>
  <c r="BH145" i="7"/>
  <c r="AO87" i="7"/>
  <c r="AQ87" i="7"/>
  <c r="BG87" i="7"/>
  <c r="BI87" i="7"/>
  <c r="AN87" i="7"/>
  <c r="AP87" i="7"/>
  <c r="BF87" i="7"/>
  <c r="BH87" i="7"/>
  <c r="AN28" i="7"/>
  <c r="AP28" i="7"/>
  <c r="BF28" i="7"/>
  <c r="BH28" i="7"/>
  <c r="AO28" i="7"/>
  <c r="AQ28" i="7"/>
  <c r="BG28" i="7"/>
  <c r="BI28" i="7"/>
  <c r="AO106" i="7"/>
  <c r="AQ106" i="7"/>
  <c r="BG106" i="7"/>
  <c r="BI106" i="7"/>
  <c r="AN106" i="7"/>
  <c r="AP106" i="7"/>
  <c r="BF106" i="7"/>
  <c r="BH106" i="7"/>
  <c r="AN40" i="7"/>
  <c r="AP40" i="7"/>
  <c r="BF40" i="7"/>
  <c r="BH40" i="7"/>
  <c r="AO40" i="7"/>
  <c r="AQ40" i="7"/>
  <c r="BG40" i="7"/>
  <c r="BI40" i="7"/>
  <c r="AO78" i="7"/>
  <c r="AQ78" i="7"/>
  <c r="BG78" i="7"/>
  <c r="BI78" i="7"/>
  <c r="AN78" i="7"/>
  <c r="AP78" i="7"/>
  <c r="BF78" i="7"/>
  <c r="BH78" i="7"/>
  <c r="AO15" i="7"/>
  <c r="BG15" i="7"/>
  <c r="AN15" i="7"/>
  <c r="AQ15" i="7"/>
  <c r="BI15" i="7"/>
  <c r="BF15" i="7"/>
  <c r="BH15" i="7"/>
  <c r="AP15" i="7"/>
  <c r="AN51" i="7"/>
  <c r="AP51" i="7"/>
  <c r="BF51" i="7"/>
  <c r="BH51" i="7"/>
  <c r="AO51" i="7"/>
  <c r="BG51" i="7"/>
  <c r="AQ51" i="7"/>
  <c r="BI51" i="7"/>
  <c r="AO144" i="7"/>
  <c r="AQ144" i="7"/>
  <c r="BG144" i="7"/>
  <c r="BI144" i="7"/>
  <c r="AN144" i="7"/>
  <c r="AP144" i="7"/>
  <c r="BF144" i="7"/>
  <c r="BH144" i="7"/>
  <c r="AO73" i="7"/>
  <c r="AQ73" i="7"/>
  <c r="BG73" i="7"/>
  <c r="BI73" i="7"/>
  <c r="AN73" i="7"/>
  <c r="AP73" i="7"/>
  <c r="BF73" i="7"/>
  <c r="BH73" i="7"/>
  <c r="AN17" i="7"/>
  <c r="AQ17" i="7"/>
  <c r="BI17" i="7"/>
  <c r="AO17" i="7"/>
  <c r="BG17" i="7"/>
  <c r="AP17" i="7"/>
  <c r="BF17" i="7"/>
  <c r="BH17" i="7"/>
  <c r="AO37" i="7"/>
  <c r="BG37" i="7"/>
  <c r="AQ37" i="7"/>
  <c r="BI37" i="7"/>
  <c r="AP37" i="7"/>
  <c r="BH37" i="7"/>
  <c r="AN37" i="7"/>
  <c r="BF37" i="7"/>
  <c r="AO91" i="7"/>
  <c r="AQ91" i="7"/>
  <c r="BG91" i="7"/>
  <c r="BI91" i="7"/>
  <c r="AP91" i="7"/>
  <c r="BH91" i="7"/>
  <c r="AO156" i="7"/>
  <c r="AQ156" i="7"/>
  <c r="BG156" i="7"/>
  <c r="BI156" i="7"/>
  <c r="AN156" i="7"/>
  <c r="AP156" i="7"/>
  <c r="BF156" i="7"/>
  <c r="BH156" i="7"/>
  <c r="AO45" i="7"/>
  <c r="BG45" i="7"/>
  <c r="AQ45" i="7"/>
  <c r="BI45" i="7"/>
  <c r="AP45" i="7"/>
  <c r="BH45" i="7"/>
  <c r="AN45" i="7"/>
  <c r="BF45" i="7"/>
  <c r="AN30" i="7"/>
  <c r="AP30" i="7"/>
  <c r="BF30" i="7"/>
  <c r="BH30" i="7"/>
  <c r="AO30" i="7"/>
  <c r="AQ30" i="7"/>
  <c r="BG30" i="7"/>
  <c r="BI30" i="7"/>
  <c r="AN46" i="7"/>
  <c r="AP46" i="7"/>
  <c r="BF46" i="7"/>
  <c r="BH46" i="7"/>
  <c r="AO46" i="7"/>
  <c r="AQ46" i="7"/>
  <c r="BG46" i="7"/>
  <c r="BI46" i="7"/>
  <c r="AO14" i="7"/>
  <c r="AQ14" i="7"/>
  <c r="BG14" i="7"/>
  <c r="BI14" i="7"/>
  <c r="AN14" i="7"/>
  <c r="AP14" i="7"/>
  <c r="BF14" i="7"/>
  <c r="BH14" i="7"/>
  <c r="AO43" i="7"/>
  <c r="BG43" i="7"/>
  <c r="AQ43" i="7"/>
  <c r="BI43" i="7"/>
  <c r="AP43" i="7"/>
  <c r="BH43" i="7"/>
  <c r="AN43" i="7"/>
  <c r="BF43" i="7"/>
  <c r="AN21" i="7"/>
  <c r="AQ21" i="7"/>
  <c r="BI21" i="7"/>
  <c r="AO21" i="7"/>
  <c r="BG21" i="7"/>
  <c r="BH21" i="7"/>
  <c r="BF21" i="7"/>
  <c r="AP21" i="7"/>
  <c r="AN42" i="7"/>
  <c r="AP42" i="7"/>
  <c r="BF42" i="7"/>
  <c r="BH42" i="7"/>
  <c r="AO42" i="7"/>
  <c r="AQ42" i="7"/>
  <c r="BG42" i="7"/>
  <c r="BI42" i="7"/>
  <c r="AO66" i="7"/>
  <c r="AQ66" i="7"/>
  <c r="BG66" i="7"/>
  <c r="BI66" i="7"/>
  <c r="AN66" i="7"/>
  <c r="AP66" i="7"/>
  <c r="BF66" i="7"/>
  <c r="BH66" i="7"/>
  <c r="AO98" i="7"/>
  <c r="AQ98" i="7"/>
  <c r="BG98" i="7"/>
  <c r="BI98" i="7"/>
  <c r="AN98" i="7"/>
  <c r="AP98" i="7"/>
  <c r="BF98" i="7"/>
  <c r="BH98" i="7"/>
  <c r="AO113" i="7"/>
  <c r="AQ113" i="7"/>
  <c r="BG113" i="7"/>
  <c r="BI113" i="7"/>
  <c r="AN113" i="7"/>
  <c r="AP113" i="7"/>
  <c r="BF113" i="7"/>
  <c r="BH113" i="7"/>
  <c r="AO143" i="7"/>
  <c r="AQ143" i="7"/>
  <c r="BG143" i="7"/>
  <c r="BI143" i="7"/>
  <c r="AN143" i="7"/>
  <c r="AP143" i="7"/>
  <c r="BF143" i="7"/>
  <c r="BH143" i="7"/>
  <c r="AO128" i="7"/>
  <c r="AQ128" i="7"/>
  <c r="BG128" i="7"/>
  <c r="BI128" i="7"/>
  <c r="AN128" i="7"/>
  <c r="AP128" i="7"/>
  <c r="BF128" i="7"/>
  <c r="BH128" i="7"/>
  <c r="AO116" i="7"/>
  <c r="AQ116" i="7"/>
  <c r="BG116" i="7"/>
  <c r="BI116" i="7"/>
  <c r="AN116" i="7"/>
  <c r="AP116" i="7"/>
  <c r="BF116" i="7"/>
  <c r="BH116" i="7"/>
  <c r="AO140" i="7"/>
  <c r="AQ140" i="7"/>
  <c r="BG140" i="7"/>
  <c r="BI140" i="7"/>
  <c r="AN140" i="7"/>
  <c r="AP140" i="7"/>
  <c r="BF140" i="7"/>
  <c r="BH140" i="7"/>
  <c r="AO112" i="7"/>
  <c r="AQ112" i="7"/>
  <c r="BG112" i="7"/>
  <c r="BI112" i="7"/>
  <c r="AN112" i="7"/>
  <c r="AP112" i="7"/>
  <c r="BF112" i="7"/>
  <c r="BH112" i="7"/>
  <c r="AO94" i="7"/>
  <c r="AQ94" i="7"/>
  <c r="BG94" i="7"/>
  <c r="BI94" i="7"/>
  <c r="AP94" i="7"/>
  <c r="BH94" i="7"/>
  <c r="AN94" i="7"/>
  <c r="BF94" i="7"/>
  <c r="AO26" i="7"/>
  <c r="AQ26" i="7"/>
  <c r="BG26" i="7"/>
  <c r="BI26" i="7"/>
  <c r="AN26" i="7"/>
  <c r="AP26" i="7"/>
  <c r="BF26" i="7"/>
  <c r="BH26" i="7"/>
  <c r="AN38" i="7"/>
  <c r="AP38" i="7"/>
  <c r="BF38" i="7"/>
  <c r="BH38" i="7"/>
  <c r="AO38" i="7"/>
  <c r="AQ38" i="7"/>
  <c r="BG38" i="7"/>
  <c r="BI38" i="7"/>
  <c r="AO107" i="7"/>
  <c r="AQ107" i="7"/>
  <c r="BG107" i="7"/>
  <c r="BI107" i="7"/>
  <c r="AN107" i="7"/>
  <c r="AP107" i="7"/>
  <c r="BF107" i="7"/>
  <c r="BH107" i="7"/>
  <c r="AO126" i="7"/>
  <c r="AQ126" i="7"/>
  <c r="BG126" i="7"/>
  <c r="BI126" i="7"/>
  <c r="AN126" i="7"/>
  <c r="AP126" i="7"/>
  <c r="BF126" i="7"/>
  <c r="BH126" i="7"/>
  <c r="AO133" i="7"/>
  <c r="AQ133" i="7"/>
  <c r="BG133" i="7"/>
  <c r="BI133" i="7"/>
  <c r="AN133" i="7"/>
  <c r="AP133" i="7"/>
  <c r="BF133" i="7"/>
  <c r="BH133" i="7"/>
  <c r="AO7" i="7"/>
  <c r="BG7" i="7"/>
  <c r="AN7" i="7"/>
  <c r="AQ7" i="7"/>
  <c r="BI7" i="7"/>
  <c r="BH7" i="7"/>
  <c r="AP7" i="7"/>
  <c r="BF7" i="7"/>
  <c r="AN52" i="7"/>
  <c r="AP52" i="7"/>
  <c r="BF52" i="7"/>
  <c r="AO52" i="7"/>
  <c r="BG52" i="7"/>
  <c r="BI52" i="7"/>
  <c r="AQ52" i="7"/>
  <c r="BH52" i="7"/>
  <c r="AO89" i="7"/>
  <c r="AQ89" i="7"/>
  <c r="BG89" i="7"/>
  <c r="BI89" i="7"/>
  <c r="AN89" i="7"/>
  <c r="AP89" i="7"/>
  <c r="BF89" i="7"/>
  <c r="BH89" i="7"/>
  <c r="AO83" i="7"/>
  <c r="AQ83" i="7"/>
  <c r="BG83" i="7"/>
  <c r="BI83" i="7"/>
  <c r="AN83" i="7"/>
  <c r="AP83" i="7"/>
  <c r="BF83" i="7"/>
  <c r="BH83" i="7"/>
  <c r="AO115" i="7"/>
  <c r="AQ115" i="7"/>
  <c r="BG115" i="7"/>
  <c r="BI115" i="7"/>
  <c r="AN115" i="7"/>
  <c r="AP115" i="7"/>
  <c r="BF115" i="7"/>
  <c r="BH115" i="7"/>
  <c r="AO118" i="7"/>
  <c r="AQ118" i="7"/>
  <c r="BG118" i="7"/>
  <c r="BI118" i="7"/>
  <c r="AN118" i="7"/>
  <c r="AP118" i="7"/>
  <c r="BF118" i="7"/>
  <c r="BH118" i="7"/>
  <c r="AO55" i="7"/>
  <c r="AQ55" i="7"/>
  <c r="BG55" i="7"/>
  <c r="BI55" i="7"/>
  <c r="AN55" i="7"/>
  <c r="AP55" i="7"/>
  <c r="BF55" i="7"/>
  <c r="BH55" i="7"/>
  <c r="AO57" i="7"/>
  <c r="AQ57" i="7"/>
  <c r="BG57" i="7"/>
  <c r="BI57" i="7"/>
  <c r="AN57" i="7"/>
  <c r="AP57" i="7"/>
  <c r="BF57" i="7"/>
  <c r="BH57" i="7"/>
  <c r="AO82" i="7"/>
  <c r="AQ82" i="7"/>
  <c r="BG82" i="7"/>
  <c r="BI82" i="7"/>
  <c r="AN82" i="7"/>
  <c r="AP82" i="7"/>
  <c r="BF82" i="7"/>
  <c r="BH82" i="7"/>
  <c r="AO103" i="7"/>
  <c r="AQ103" i="7"/>
  <c r="BG103" i="7"/>
  <c r="BI103" i="7"/>
  <c r="AN103" i="7"/>
  <c r="AP103" i="7"/>
  <c r="BF103" i="7"/>
  <c r="BH103" i="7"/>
  <c r="AO81" i="7"/>
  <c r="AQ81" i="7"/>
  <c r="BG81" i="7"/>
  <c r="BI81" i="7"/>
  <c r="AN81" i="7"/>
  <c r="AP81" i="7"/>
  <c r="BF81" i="7"/>
  <c r="BH81" i="7"/>
  <c r="AO47" i="7"/>
  <c r="BG47" i="7"/>
  <c r="AQ47" i="7"/>
  <c r="BI47" i="7"/>
  <c r="AP47" i="7"/>
  <c r="BH47" i="7"/>
  <c r="AN47" i="7"/>
  <c r="BF47" i="7"/>
  <c r="AN20" i="7"/>
  <c r="AP20" i="7"/>
  <c r="BF20" i="7"/>
  <c r="BH20" i="7"/>
  <c r="AO20" i="7"/>
  <c r="AQ20" i="7"/>
  <c r="BG20" i="7"/>
  <c r="BI20" i="7"/>
  <c r="AN36" i="7"/>
  <c r="AP36" i="7"/>
  <c r="BF36" i="7"/>
  <c r="BH36" i="7"/>
  <c r="AO36" i="7"/>
  <c r="AQ36" i="7"/>
  <c r="BG36" i="7"/>
  <c r="BI36" i="7"/>
  <c r="AO19" i="7"/>
  <c r="BG19" i="7"/>
  <c r="AN19" i="7"/>
  <c r="AQ19" i="7"/>
  <c r="BI19" i="7"/>
  <c r="BF19" i="7"/>
  <c r="BH19" i="7"/>
  <c r="AP19" i="7"/>
  <c r="AO93" i="7"/>
  <c r="AQ93" i="7"/>
  <c r="BG93" i="7"/>
  <c r="BI93" i="7"/>
  <c r="AP93" i="7"/>
  <c r="BH93" i="7"/>
  <c r="AN93" i="7"/>
  <c r="BF93" i="7"/>
  <c r="AO121" i="7"/>
  <c r="AQ121" i="7"/>
  <c r="BG121" i="7"/>
  <c r="BI121" i="7"/>
  <c r="AN121" i="7"/>
  <c r="AP121" i="7"/>
  <c r="BF121" i="7"/>
  <c r="BH121" i="7"/>
  <c r="AO53" i="7"/>
  <c r="AQ53" i="7"/>
  <c r="BG53" i="7"/>
  <c r="BI53" i="7"/>
  <c r="AN53" i="7"/>
  <c r="AP53" i="7"/>
  <c r="BF53" i="7"/>
  <c r="BH53" i="7"/>
  <c r="AO74" i="7"/>
  <c r="AQ74" i="7"/>
  <c r="BG74" i="7"/>
  <c r="BI74" i="7"/>
  <c r="AN74" i="7"/>
  <c r="AP74" i="7"/>
  <c r="BF74" i="7"/>
  <c r="BH74" i="7"/>
  <c r="AO97" i="7"/>
  <c r="AQ97" i="7"/>
  <c r="BG97" i="7"/>
  <c r="BI97" i="7"/>
  <c r="AN97" i="7"/>
  <c r="AP97" i="7"/>
  <c r="BF97" i="7"/>
  <c r="BH97" i="7"/>
  <c r="AO102" i="7"/>
  <c r="AQ102" i="7"/>
  <c r="BG102" i="7"/>
  <c r="BI102" i="7"/>
  <c r="AN102" i="7"/>
  <c r="AP102" i="7"/>
  <c r="BF102" i="7"/>
  <c r="BH102" i="7"/>
  <c r="AN50" i="7"/>
  <c r="AP50" i="7"/>
  <c r="BF50" i="7"/>
  <c r="BH50" i="7"/>
  <c r="AO50" i="7"/>
  <c r="BG50" i="7"/>
  <c r="AQ50" i="7"/>
  <c r="BI50" i="7"/>
  <c r="AO154" i="7"/>
  <c r="AQ154" i="7"/>
  <c r="BG154" i="7"/>
  <c r="BI154" i="7"/>
  <c r="AN154" i="7"/>
  <c r="AP154" i="7"/>
  <c r="BF154" i="7"/>
  <c r="BH154" i="7"/>
  <c r="AO101" i="7"/>
  <c r="AQ101" i="7"/>
  <c r="BG101" i="7"/>
  <c r="BI101" i="7"/>
  <c r="AN101" i="7"/>
  <c r="AP101" i="7"/>
  <c r="BF101" i="7"/>
  <c r="BH101" i="7"/>
  <c r="AO18" i="7"/>
  <c r="AQ18" i="7"/>
  <c r="BG18" i="7"/>
  <c r="BI18" i="7"/>
  <c r="AN18" i="7"/>
  <c r="AP18" i="7"/>
  <c r="BF18" i="7"/>
  <c r="BH18" i="7"/>
  <c r="AO54" i="7"/>
  <c r="AQ54" i="7"/>
  <c r="BG54" i="7"/>
  <c r="BI54" i="7"/>
  <c r="AN54" i="7"/>
  <c r="AP54" i="7"/>
  <c r="BF54" i="7"/>
  <c r="BH54" i="7"/>
  <c r="AO39" i="7"/>
  <c r="BG39" i="7"/>
  <c r="AQ39" i="7"/>
  <c r="BI39" i="7"/>
  <c r="AP39" i="7"/>
  <c r="BH39" i="7"/>
  <c r="AN39" i="7"/>
  <c r="BF39" i="7"/>
  <c r="AO104" i="7"/>
  <c r="AQ104" i="7"/>
  <c r="BG104" i="7"/>
  <c r="BI104" i="7"/>
  <c r="AN104" i="7"/>
  <c r="AP104" i="7"/>
  <c r="BF104" i="7"/>
  <c r="BH104" i="7"/>
  <c r="AO88" i="7"/>
  <c r="AQ88" i="7"/>
  <c r="BG88" i="7"/>
  <c r="BI88" i="7"/>
  <c r="AN88" i="7"/>
  <c r="AP88" i="7"/>
  <c r="BF88" i="7"/>
  <c r="BH88" i="7"/>
  <c r="AO11" i="7"/>
  <c r="BG11" i="7"/>
  <c r="AN11" i="7"/>
  <c r="AQ11" i="7"/>
  <c r="BI11" i="7"/>
  <c r="BH11" i="7"/>
  <c r="AP11" i="7"/>
  <c r="BF11" i="7"/>
  <c r="AO22" i="7"/>
  <c r="AQ22" i="7"/>
  <c r="BG22" i="7"/>
  <c r="BI22" i="7"/>
  <c r="AN22" i="7"/>
  <c r="AP22" i="7"/>
  <c r="BF22" i="7"/>
  <c r="BH22" i="7"/>
  <c r="AO80" i="7"/>
  <c r="AQ80" i="7"/>
  <c r="BG80" i="7"/>
  <c r="BI80" i="7"/>
  <c r="AN80" i="7"/>
  <c r="AP80" i="7"/>
  <c r="BF80" i="7"/>
  <c r="BH80" i="7"/>
  <c r="AO149" i="7"/>
  <c r="AQ149" i="7"/>
  <c r="BG149" i="7"/>
  <c r="BI149" i="7"/>
  <c r="AN149" i="7"/>
  <c r="AP149" i="7"/>
  <c r="BF149" i="7"/>
  <c r="BH149" i="7"/>
  <c r="AO92" i="7"/>
  <c r="AQ92" i="7"/>
  <c r="BG92" i="7"/>
  <c r="BI92" i="7"/>
  <c r="AN92" i="7"/>
  <c r="AP92" i="7"/>
  <c r="BH92" i="7"/>
  <c r="BF92" i="7"/>
  <c r="AO124" i="7"/>
  <c r="AQ124" i="7"/>
  <c r="BG124" i="7"/>
  <c r="BI124" i="7"/>
  <c r="AN124" i="7"/>
  <c r="AP124" i="7"/>
  <c r="BF124" i="7"/>
  <c r="BH124" i="7"/>
  <c r="AO157" i="7"/>
  <c r="AQ157" i="7"/>
  <c r="BG157" i="7"/>
  <c r="BI157" i="7"/>
  <c r="AN157" i="7"/>
  <c r="AP157" i="7"/>
  <c r="BF157" i="7"/>
  <c r="BH157" i="7"/>
  <c r="AO159" i="7"/>
  <c r="AQ159" i="7"/>
  <c r="BG159" i="7"/>
  <c r="BI159" i="7"/>
  <c r="AN159" i="7"/>
  <c r="AP159" i="7"/>
  <c r="BF159" i="7"/>
  <c r="BH159" i="7"/>
  <c r="AN9" i="7"/>
  <c r="AQ9" i="7"/>
  <c r="BI9" i="7"/>
  <c r="AO9" i="7"/>
  <c r="BG9" i="7"/>
  <c r="BH9" i="7"/>
  <c r="BF9" i="7"/>
  <c r="AP9" i="7"/>
  <c r="AO134" i="7"/>
  <c r="AQ134" i="7"/>
  <c r="BG134" i="7"/>
  <c r="BI134" i="7"/>
  <c r="AN134" i="7"/>
  <c r="AP134" i="7"/>
  <c r="BF134" i="7"/>
  <c r="BH134" i="7"/>
  <c r="AO119" i="7"/>
  <c r="AQ119" i="7"/>
  <c r="BG119" i="7"/>
  <c r="BI119" i="7"/>
  <c r="AN119" i="7"/>
  <c r="AP119" i="7"/>
  <c r="BF119" i="7"/>
  <c r="BH119" i="7"/>
  <c r="AO27" i="7"/>
  <c r="BG27" i="7"/>
  <c r="AN27" i="7"/>
  <c r="AQ27" i="7"/>
  <c r="BI27" i="7"/>
  <c r="BF27" i="7"/>
  <c r="BH27" i="7"/>
  <c r="AP27" i="7"/>
  <c r="AN25" i="7"/>
  <c r="AQ25" i="7"/>
  <c r="BI25" i="7"/>
  <c r="AO25" i="7"/>
  <c r="BG25" i="7"/>
  <c r="BH25" i="7"/>
  <c r="AP25" i="7"/>
  <c r="BF25" i="7"/>
  <c r="M9" i="7"/>
  <c r="M11" i="7"/>
  <c r="M16" i="7"/>
  <c r="M19" i="7"/>
  <c r="M20" i="7"/>
  <c r="M23" i="7"/>
  <c r="M48" i="7"/>
  <c r="M56" i="7"/>
  <c r="M97" i="7"/>
  <c r="M29" i="7"/>
  <c r="M104" i="7"/>
  <c r="M193" i="7"/>
  <c r="M14" i="7"/>
  <c r="M228" i="7"/>
  <c r="M94" i="7"/>
  <c r="BF5" i="7"/>
  <c r="M27" i="7"/>
  <c r="M271" i="7"/>
  <c r="M270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4" i="7"/>
  <c r="M245" i="7"/>
  <c r="M243" i="7"/>
  <c r="M242" i="7"/>
  <c r="M241" i="7"/>
  <c r="M240" i="7"/>
  <c r="M239" i="7"/>
  <c r="M238" i="7"/>
  <c r="M237" i="7"/>
  <c r="M236" i="7"/>
  <c r="M235" i="7"/>
  <c r="M234" i="7"/>
  <c r="M233" i="7"/>
  <c r="U28" i="7"/>
  <c r="M232" i="7"/>
  <c r="M203" i="7"/>
  <c r="M172" i="7"/>
  <c r="M109" i="7"/>
  <c r="M103" i="7"/>
  <c r="M37" i="7"/>
  <c r="AN5" i="7"/>
  <c r="M21" i="7"/>
  <c r="M65" i="7"/>
  <c r="M42" i="7"/>
  <c r="M41" i="7"/>
  <c r="M40" i="7"/>
  <c r="M39" i="7"/>
  <c r="M36" i="7"/>
  <c r="M35" i="7"/>
  <c r="M34" i="7"/>
  <c r="M33" i="7"/>
  <c r="M32" i="7"/>
  <c r="M31" i="7"/>
  <c r="M30" i="7"/>
  <c r="M28" i="7"/>
  <c r="M25" i="7"/>
  <c r="M18" i="7"/>
  <c r="M17" i="7"/>
  <c r="M15" i="7"/>
  <c r="M13" i="7"/>
  <c r="M12" i="7"/>
  <c r="M10" i="7"/>
  <c r="M8" i="7"/>
  <c r="M7" i="7"/>
  <c r="M119" i="7"/>
  <c r="M143" i="7"/>
  <c r="M147" i="7"/>
  <c r="M149" i="7"/>
  <c r="M105" i="7"/>
  <c r="M183" i="7"/>
  <c r="M100" i="7"/>
  <c r="M50" i="7"/>
  <c r="M67" i="7"/>
  <c r="M99" i="7"/>
  <c r="M70" i="7"/>
  <c r="M126" i="7"/>
  <c r="M171" i="7"/>
  <c r="M154" i="7"/>
  <c r="M79" i="7"/>
  <c r="M75" i="7"/>
  <c r="M110" i="7"/>
  <c r="M102" i="7"/>
  <c r="M98" i="7"/>
  <c r="M86" i="7"/>
  <c r="M52" i="7"/>
  <c r="M44" i="7"/>
  <c r="M47" i="7"/>
  <c r="M38" i="7"/>
  <c r="M26" i="7"/>
  <c r="M24" i="7"/>
  <c r="M22" i="7"/>
  <c r="M194" i="7"/>
  <c r="M187" i="7"/>
  <c r="M180" i="7"/>
  <c r="M43" i="7"/>
  <c r="M54" i="7"/>
  <c r="M85" i="7"/>
  <c r="M133" i="7"/>
  <c r="M130" i="7"/>
  <c r="M122" i="7"/>
  <c r="M82" i="7"/>
  <c r="M71" i="7"/>
  <c r="M62" i="7"/>
  <c r="M6" i="7"/>
  <c r="M128" i="7"/>
  <c r="M132" i="7"/>
  <c r="M140" i="7"/>
  <c r="M164" i="7"/>
  <c r="M166" i="7"/>
  <c r="M113" i="7"/>
  <c r="M101" i="7"/>
  <c r="M95" i="7"/>
  <c r="M108" i="7"/>
  <c r="M96" i="7"/>
  <c r="M92" i="7"/>
  <c r="M88" i="7"/>
  <c r="M84" i="7"/>
  <c r="M80" i="7"/>
  <c r="M76" i="7"/>
  <c r="M68" i="7"/>
  <c r="M64" i="7"/>
  <c r="M60" i="7"/>
  <c r="M45" i="7"/>
  <c r="M5" i="7"/>
  <c r="M89" i="7"/>
  <c r="M83" i="7"/>
  <c r="M61" i="7"/>
  <c r="M57" i="7"/>
  <c r="M51" i="7"/>
  <c r="M121" i="7"/>
  <c r="M115" i="7"/>
  <c r="M111" i="7"/>
  <c r="M107" i="7"/>
  <c r="M77" i="7"/>
  <c r="M73" i="7"/>
  <c r="M114" i="7"/>
  <c r="M106" i="7"/>
  <c r="M90" i="7"/>
  <c r="M74" i="7"/>
  <c r="M66" i="7"/>
  <c r="M46" i="7"/>
  <c r="M93" i="7"/>
  <c r="M91" i="7"/>
  <c r="M87" i="7"/>
  <c r="M81" i="7"/>
  <c r="M69" i="7"/>
  <c r="M63" i="7"/>
  <c r="M59" i="7"/>
  <c r="M53" i="7"/>
  <c r="M78" i="7"/>
  <c r="M72" i="7"/>
  <c r="M58" i="7"/>
  <c r="M55" i="7"/>
  <c r="M165" i="7"/>
  <c r="M123" i="7"/>
  <c r="M125" i="7"/>
  <c r="U26" i="7"/>
  <c r="AG30" i="7"/>
  <c r="AG31" i="7" s="1"/>
  <c r="AG15" i="7"/>
  <c r="AG16" i="7" s="1"/>
  <c r="U15" i="7"/>
  <c r="U16" i="7" s="1"/>
  <c r="U30" i="7"/>
  <c r="U31" i="7" s="1"/>
  <c r="AC15" i="7"/>
  <c r="AC16" i="7" s="1"/>
  <c r="AC30" i="7"/>
  <c r="AC31" i="7" s="1"/>
  <c r="Y15" i="7"/>
  <c r="Y16" i="7" s="1"/>
  <c r="Y23" i="7"/>
  <c r="M129" i="7"/>
  <c r="M131" i="7"/>
  <c r="M139" i="7"/>
  <c r="M169" i="7"/>
  <c r="M146" i="7"/>
  <c r="M158" i="7"/>
  <c r="BH5" i="7"/>
  <c r="AT5" i="7"/>
  <c r="AP5" i="7"/>
  <c r="BM5" i="7"/>
  <c r="BI5" i="7"/>
  <c r="AU5" i="7"/>
  <c r="AQ5" i="7"/>
  <c r="M118" i="7"/>
  <c r="M120" i="7"/>
  <c r="M168" i="7"/>
  <c r="M176" i="7"/>
  <c r="M141" i="7"/>
  <c r="M159" i="7"/>
  <c r="M161" i="7"/>
  <c r="M163" i="7"/>
  <c r="BJ5" i="7"/>
  <c r="AR5" i="7"/>
  <c r="BK5" i="7"/>
  <c r="BG5" i="7"/>
  <c r="AS5" i="7"/>
  <c r="AO5" i="7"/>
  <c r="BL5" i="7"/>
  <c r="AW167" i="7" l="1"/>
  <c r="AY167" i="7"/>
  <c r="BA167" i="7"/>
  <c r="BC167" i="7"/>
  <c r="AX6" i="7"/>
  <c r="AZ6" i="7"/>
  <c r="BB6" i="7"/>
  <c r="BD6" i="7"/>
  <c r="AX7" i="7"/>
  <c r="BB7" i="7"/>
  <c r="AW8" i="7"/>
  <c r="AY8" i="7"/>
  <c r="BA8" i="7"/>
  <c r="BC8" i="7"/>
  <c r="AZ9" i="7"/>
  <c r="BD9" i="7"/>
  <c r="AX10" i="7"/>
  <c r="AZ10" i="7"/>
  <c r="BB10" i="7"/>
  <c r="BD10" i="7"/>
  <c r="AX11" i="7"/>
  <c r="BB11" i="7"/>
  <c r="AW12" i="7"/>
  <c r="AY12" i="7"/>
  <c r="BA12" i="7"/>
  <c r="BC12" i="7"/>
  <c r="AZ13" i="7"/>
  <c r="BD13" i="7"/>
  <c r="AX14" i="7"/>
  <c r="AZ14" i="7"/>
  <c r="BB14" i="7"/>
  <c r="BD14" i="7"/>
  <c r="AX15" i="7"/>
  <c r="BB15" i="7"/>
  <c r="AW16" i="7"/>
  <c r="AY16" i="7"/>
  <c r="BA16" i="7"/>
  <c r="BC16" i="7"/>
  <c r="AZ17" i="7"/>
  <c r="BD17" i="7"/>
  <c r="AX18" i="7"/>
  <c r="AZ18" i="7"/>
  <c r="BB18" i="7"/>
  <c r="BD18" i="7"/>
  <c r="AX19" i="7"/>
  <c r="BB19" i="7"/>
  <c r="AW20" i="7"/>
  <c r="AY20" i="7"/>
  <c r="BA20" i="7"/>
  <c r="BC20" i="7"/>
  <c r="AZ21" i="7"/>
  <c r="BD21" i="7"/>
  <c r="AX22" i="7"/>
  <c r="AZ22" i="7"/>
  <c r="BB22" i="7"/>
  <c r="BD22" i="7"/>
  <c r="AX23" i="7"/>
  <c r="BB23" i="7"/>
  <c r="AW24" i="7"/>
  <c r="AY24" i="7"/>
  <c r="BA24" i="7"/>
  <c r="BC24" i="7"/>
  <c r="AZ25" i="7"/>
  <c r="BD25" i="7"/>
  <c r="AX26" i="7"/>
  <c r="AZ26" i="7"/>
  <c r="BB26" i="7"/>
  <c r="BD26" i="7"/>
  <c r="AX27" i="7"/>
  <c r="BB27" i="7"/>
  <c r="AW28" i="7"/>
  <c r="AY28" i="7"/>
  <c r="BA28" i="7"/>
  <c r="BC28" i="7"/>
  <c r="AX29" i="7"/>
  <c r="BB29" i="7"/>
  <c r="AW30" i="7"/>
  <c r="AY30" i="7"/>
  <c r="BA30" i="7"/>
  <c r="BC30" i="7"/>
  <c r="AX31" i="7"/>
  <c r="BB31" i="7"/>
  <c r="AW32" i="7"/>
  <c r="AY32" i="7"/>
  <c r="BA32" i="7"/>
  <c r="BC32" i="7"/>
  <c r="AX33" i="7"/>
  <c r="BB33" i="7"/>
  <c r="AW34" i="7"/>
  <c r="AY34" i="7"/>
  <c r="BA34" i="7"/>
  <c r="BC34" i="7"/>
  <c r="AX35" i="7"/>
  <c r="BB35" i="7"/>
  <c r="AW36" i="7"/>
  <c r="AY36" i="7"/>
  <c r="BA36" i="7"/>
  <c r="BC36" i="7"/>
  <c r="AX37" i="7"/>
  <c r="BB37" i="7"/>
  <c r="AW38" i="7"/>
  <c r="AY38" i="7"/>
  <c r="BA38" i="7"/>
  <c r="BC38" i="7"/>
  <c r="AX39" i="7"/>
  <c r="BB39" i="7"/>
  <c r="AW40" i="7"/>
  <c r="AY40" i="7"/>
  <c r="BA40" i="7"/>
  <c r="BC40" i="7"/>
  <c r="AX41" i="7"/>
  <c r="BB41" i="7"/>
  <c r="AW42" i="7"/>
  <c r="AY42" i="7"/>
  <c r="BA42" i="7"/>
  <c r="BC42" i="7"/>
  <c r="AX43" i="7"/>
  <c r="BB43" i="7"/>
  <c r="AW44" i="7"/>
  <c r="AY44" i="7"/>
  <c r="BA44" i="7"/>
  <c r="BC44" i="7"/>
  <c r="AX45" i="7"/>
  <c r="BB45" i="7"/>
  <c r="AW46" i="7"/>
  <c r="AY46" i="7"/>
  <c r="BA46" i="7"/>
  <c r="BC46" i="7"/>
  <c r="AX47" i="7"/>
  <c r="BB47" i="7"/>
  <c r="AW48" i="7"/>
  <c r="AY48" i="7"/>
  <c r="BA48" i="7"/>
  <c r="BC48" i="7"/>
  <c r="AW49" i="7"/>
  <c r="AY49" i="7"/>
  <c r="BA49" i="7"/>
  <c r="BC49" i="7"/>
  <c r="AW50" i="7"/>
  <c r="AY50" i="7"/>
  <c r="BA50" i="7"/>
  <c r="BC50" i="7"/>
  <c r="AW51" i="7"/>
  <c r="AY51" i="7"/>
  <c r="BA51" i="7"/>
  <c r="BC51" i="7"/>
  <c r="AW52" i="7"/>
  <c r="AY52" i="7"/>
  <c r="BA52" i="7"/>
  <c r="BC52" i="7"/>
  <c r="AX167" i="7"/>
  <c r="AZ167" i="7"/>
  <c r="BB167" i="7"/>
  <c r="BD167" i="7"/>
  <c r="AW6" i="7"/>
  <c r="AY6" i="7"/>
  <c r="BA6" i="7"/>
  <c r="BC6" i="7"/>
  <c r="AZ7" i="7"/>
  <c r="BD7" i="7"/>
  <c r="AX8" i="7"/>
  <c r="AZ8" i="7"/>
  <c r="BB8" i="7"/>
  <c r="BD8" i="7"/>
  <c r="AX9" i="7"/>
  <c r="BB9" i="7"/>
  <c r="AW10" i="7"/>
  <c r="AY10" i="7"/>
  <c r="BA10" i="7"/>
  <c r="BC10" i="7"/>
  <c r="AZ11" i="7"/>
  <c r="BD11" i="7"/>
  <c r="AX12" i="7"/>
  <c r="AZ12" i="7"/>
  <c r="BB12" i="7"/>
  <c r="BD12" i="7"/>
  <c r="AX13" i="7"/>
  <c r="BB13" i="7"/>
  <c r="AW14" i="7"/>
  <c r="AY14" i="7"/>
  <c r="BA14" i="7"/>
  <c r="BC14" i="7"/>
  <c r="AZ15" i="7"/>
  <c r="BD15" i="7"/>
  <c r="AX16" i="7"/>
  <c r="AZ16" i="7"/>
  <c r="BB16" i="7"/>
  <c r="BD16" i="7"/>
  <c r="AX17" i="7"/>
  <c r="BB17" i="7"/>
  <c r="AW18" i="7"/>
  <c r="AY18" i="7"/>
  <c r="BA18" i="7"/>
  <c r="BC18" i="7"/>
  <c r="AZ19" i="7"/>
  <c r="BD19" i="7"/>
  <c r="AX20" i="7"/>
  <c r="AZ20" i="7"/>
  <c r="BB20" i="7"/>
  <c r="BD20" i="7"/>
  <c r="AX21" i="7"/>
  <c r="BB21" i="7"/>
  <c r="AW22" i="7"/>
  <c r="AY22" i="7"/>
  <c r="BA22" i="7"/>
  <c r="BC22" i="7"/>
  <c r="AZ23" i="7"/>
  <c r="BD23" i="7"/>
  <c r="AX24" i="7"/>
  <c r="AZ24" i="7"/>
  <c r="BB24" i="7"/>
  <c r="BD24" i="7"/>
  <c r="AX25" i="7"/>
  <c r="BB25" i="7"/>
  <c r="AW26" i="7"/>
  <c r="AY26" i="7"/>
  <c r="BA26" i="7"/>
  <c r="BC26" i="7"/>
  <c r="AZ27" i="7"/>
  <c r="BD27" i="7"/>
  <c r="AX28" i="7"/>
  <c r="AZ28" i="7"/>
  <c r="BB28" i="7"/>
  <c r="BD28" i="7"/>
  <c r="AZ29" i="7"/>
  <c r="BD29" i="7"/>
  <c r="AX30" i="7"/>
  <c r="AZ30" i="7"/>
  <c r="BB30" i="7"/>
  <c r="BD30" i="7"/>
  <c r="AZ31" i="7"/>
  <c r="BD31" i="7"/>
  <c r="AX32" i="7"/>
  <c r="AZ32" i="7"/>
  <c r="BB32" i="7"/>
  <c r="BD32" i="7"/>
  <c r="AZ33" i="7"/>
  <c r="BD33" i="7"/>
  <c r="AX34" i="7"/>
  <c r="AZ34" i="7"/>
  <c r="BB34" i="7"/>
  <c r="BD34" i="7"/>
  <c r="AZ35" i="7"/>
  <c r="BD35" i="7"/>
  <c r="AX36" i="7"/>
  <c r="AZ36" i="7"/>
  <c r="BB36" i="7"/>
  <c r="BD36" i="7"/>
  <c r="AZ37" i="7"/>
  <c r="BD37" i="7"/>
  <c r="AX38" i="7"/>
  <c r="AZ38" i="7"/>
  <c r="BB38" i="7"/>
  <c r="BD38" i="7"/>
  <c r="AZ39" i="7"/>
  <c r="BD39" i="7"/>
  <c r="AX40" i="7"/>
  <c r="AZ40" i="7"/>
  <c r="BB40" i="7"/>
  <c r="BD40" i="7"/>
  <c r="AZ41" i="7"/>
  <c r="BD41" i="7"/>
  <c r="AX42" i="7"/>
  <c r="AZ42" i="7"/>
  <c r="BB42" i="7"/>
  <c r="BD42" i="7"/>
  <c r="AZ43" i="7"/>
  <c r="BD43" i="7"/>
  <c r="AX44" i="7"/>
  <c r="AZ44" i="7"/>
  <c r="BB44" i="7"/>
  <c r="BD44" i="7"/>
  <c r="AZ45" i="7"/>
  <c r="BD45" i="7"/>
  <c r="AX46" i="7"/>
  <c r="AZ46" i="7"/>
  <c r="BB46" i="7"/>
  <c r="BD46" i="7"/>
  <c r="AZ47" i="7"/>
  <c r="BD47" i="7"/>
  <c r="AZ48" i="7"/>
  <c r="BD48" i="7"/>
  <c r="AX49" i="7"/>
  <c r="BB49" i="7"/>
  <c r="AX50" i="7"/>
  <c r="BB50" i="7"/>
  <c r="AX51" i="7"/>
  <c r="BB51" i="7"/>
  <c r="AX52" i="7"/>
  <c r="BB52" i="7"/>
  <c r="AX53" i="7"/>
  <c r="AZ53" i="7"/>
  <c r="BB53" i="7"/>
  <c r="BD53" i="7"/>
  <c r="AX54" i="7"/>
  <c r="AZ54" i="7"/>
  <c r="BB54" i="7"/>
  <c r="BD54" i="7"/>
  <c r="AX55" i="7"/>
  <c r="AZ55" i="7"/>
  <c r="BB55" i="7"/>
  <c r="BD55" i="7"/>
  <c r="AX56" i="7"/>
  <c r="AZ56" i="7"/>
  <c r="BB56" i="7"/>
  <c r="BD56" i="7"/>
  <c r="AX57" i="7"/>
  <c r="AZ57" i="7"/>
  <c r="BB57" i="7"/>
  <c r="BD57" i="7"/>
  <c r="AX58" i="7"/>
  <c r="AZ58" i="7"/>
  <c r="BB58" i="7"/>
  <c r="BD58" i="7"/>
  <c r="AX59" i="7"/>
  <c r="AZ59" i="7"/>
  <c r="BB59" i="7"/>
  <c r="BD59" i="7"/>
  <c r="AX60" i="7"/>
  <c r="AZ60" i="7"/>
  <c r="BB60" i="7"/>
  <c r="BD60" i="7"/>
  <c r="AX61" i="7"/>
  <c r="AZ61" i="7"/>
  <c r="BB61" i="7"/>
  <c r="BD61" i="7"/>
  <c r="AX62" i="7"/>
  <c r="AZ62" i="7"/>
  <c r="BB62" i="7"/>
  <c r="BD62" i="7"/>
  <c r="AX63" i="7"/>
  <c r="AZ63" i="7"/>
  <c r="BB63" i="7"/>
  <c r="BD63" i="7"/>
  <c r="AX64" i="7"/>
  <c r="AZ64" i="7"/>
  <c r="BB64" i="7"/>
  <c r="BD64" i="7"/>
  <c r="AX65" i="7"/>
  <c r="AZ65" i="7"/>
  <c r="BB65" i="7"/>
  <c r="BD65" i="7"/>
  <c r="AX66" i="7"/>
  <c r="AZ66" i="7"/>
  <c r="BB66" i="7"/>
  <c r="BD66" i="7"/>
  <c r="AX67" i="7"/>
  <c r="AZ67" i="7"/>
  <c r="BB67" i="7"/>
  <c r="BD67" i="7"/>
  <c r="AX68" i="7"/>
  <c r="AZ68" i="7"/>
  <c r="BB68" i="7"/>
  <c r="BD68" i="7"/>
  <c r="AX69" i="7"/>
  <c r="AZ69" i="7"/>
  <c r="BB69" i="7"/>
  <c r="BD69" i="7"/>
  <c r="AX70" i="7"/>
  <c r="AZ70" i="7"/>
  <c r="BB70" i="7"/>
  <c r="BD70" i="7"/>
  <c r="AX71" i="7"/>
  <c r="AZ71" i="7"/>
  <c r="BB71" i="7"/>
  <c r="BD71" i="7"/>
  <c r="AX72" i="7"/>
  <c r="AZ72" i="7"/>
  <c r="BB72" i="7"/>
  <c r="BD72" i="7"/>
  <c r="AX73" i="7"/>
  <c r="AZ73" i="7"/>
  <c r="BB73" i="7"/>
  <c r="BD73" i="7"/>
  <c r="AX74" i="7"/>
  <c r="AZ74" i="7"/>
  <c r="BB74" i="7"/>
  <c r="BD74" i="7"/>
  <c r="AX75" i="7"/>
  <c r="AZ75" i="7"/>
  <c r="BB75" i="7"/>
  <c r="BD75" i="7"/>
  <c r="AX76" i="7"/>
  <c r="AZ76" i="7"/>
  <c r="BB76" i="7"/>
  <c r="BD76" i="7"/>
  <c r="AX77" i="7"/>
  <c r="AZ77" i="7"/>
  <c r="BB77" i="7"/>
  <c r="BD77" i="7"/>
  <c r="AX78" i="7"/>
  <c r="AZ78" i="7"/>
  <c r="BB78" i="7"/>
  <c r="BD78" i="7"/>
  <c r="AX79" i="7"/>
  <c r="AZ79" i="7"/>
  <c r="BB79" i="7"/>
  <c r="BD79" i="7"/>
  <c r="AX80" i="7"/>
  <c r="AZ80" i="7"/>
  <c r="BB80" i="7"/>
  <c r="BD80" i="7"/>
  <c r="AX81" i="7"/>
  <c r="AZ81" i="7"/>
  <c r="BB81" i="7"/>
  <c r="BD81" i="7"/>
  <c r="AX82" i="7"/>
  <c r="AZ82" i="7"/>
  <c r="BB82" i="7"/>
  <c r="BD82" i="7"/>
  <c r="AX83" i="7"/>
  <c r="AZ83" i="7"/>
  <c r="BB83" i="7"/>
  <c r="BD83" i="7"/>
  <c r="AX84" i="7"/>
  <c r="AZ84" i="7"/>
  <c r="BB84" i="7"/>
  <c r="BD84" i="7"/>
  <c r="AX85" i="7"/>
  <c r="AZ85" i="7"/>
  <c r="BB85" i="7"/>
  <c r="BD85" i="7"/>
  <c r="AX86" i="7"/>
  <c r="AZ86" i="7"/>
  <c r="BB86" i="7"/>
  <c r="BD86" i="7"/>
  <c r="AX87" i="7"/>
  <c r="AZ87" i="7"/>
  <c r="BB87" i="7"/>
  <c r="BD87" i="7"/>
  <c r="AX88" i="7"/>
  <c r="AZ88" i="7"/>
  <c r="BB88" i="7"/>
  <c r="BD88" i="7"/>
  <c r="AX89" i="7"/>
  <c r="AZ89" i="7"/>
  <c r="BB89" i="7"/>
  <c r="BD89" i="7"/>
  <c r="AX90" i="7"/>
  <c r="AZ90" i="7"/>
  <c r="BB90" i="7"/>
  <c r="BD90" i="7"/>
  <c r="AX91" i="7"/>
  <c r="AZ91" i="7"/>
  <c r="BB91" i="7"/>
  <c r="BD91" i="7"/>
  <c r="AX92" i="7"/>
  <c r="AZ92" i="7"/>
  <c r="BB92" i="7"/>
  <c r="BD92" i="7"/>
  <c r="AX93" i="7"/>
  <c r="AZ93" i="7"/>
  <c r="BB93" i="7"/>
  <c r="BD93" i="7"/>
  <c r="AX94" i="7"/>
  <c r="AZ94" i="7"/>
  <c r="BB94" i="7"/>
  <c r="BD94" i="7"/>
  <c r="AX48" i="7"/>
  <c r="BB48" i="7"/>
  <c r="AZ49" i="7"/>
  <c r="BD49" i="7"/>
  <c r="AZ50" i="7"/>
  <c r="BD50" i="7"/>
  <c r="AZ51" i="7"/>
  <c r="BD51" i="7"/>
  <c r="AZ52" i="7"/>
  <c r="BD52" i="7"/>
  <c r="AW53" i="7"/>
  <c r="AY53" i="7"/>
  <c r="BA53" i="7"/>
  <c r="BC53" i="7"/>
  <c r="AW54" i="7"/>
  <c r="AY54" i="7"/>
  <c r="BA54" i="7"/>
  <c r="BC54" i="7"/>
  <c r="AW55" i="7"/>
  <c r="AY55" i="7"/>
  <c r="BA55" i="7"/>
  <c r="BC55" i="7"/>
  <c r="AW56" i="7"/>
  <c r="AY56" i="7"/>
  <c r="BA56" i="7"/>
  <c r="BC56" i="7"/>
  <c r="AW57" i="7"/>
  <c r="AY57" i="7"/>
  <c r="BA57" i="7"/>
  <c r="BC57" i="7"/>
  <c r="AW58" i="7"/>
  <c r="AY58" i="7"/>
  <c r="BA58" i="7"/>
  <c r="BC58" i="7"/>
  <c r="AW59" i="7"/>
  <c r="AY59" i="7"/>
  <c r="BA59" i="7"/>
  <c r="BC59" i="7"/>
  <c r="AW60" i="7"/>
  <c r="AY60" i="7"/>
  <c r="BA60" i="7"/>
  <c r="BC60" i="7"/>
  <c r="AW61" i="7"/>
  <c r="AY61" i="7"/>
  <c r="BA61" i="7"/>
  <c r="BC61" i="7"/>
  <c r="AW62" i="7"/>
  <c r="AY62" i="7"/>
  <c r="BA62" i="7"/>
  <c r="BC62" i="7"/>
  <c r="AW63" i="7"/>
  <c r="AY63" i="7"/>
  <c r="BA63" i="7"/>
  <c r="BC63" i="7"/>
  <c r="AW64" i="7"/>
  <c r="AY64" i="7"/>
  <c r="BA64" i="7"/>
  <c r="BC64" i="7"/>
  <c r="AW65" i="7"/>
  <c r="AY65" i="7"/>
  <c r="BA65" i="7"/>
  <c r="BC65" i="7"/>
  <c r="AW66" i="7"/>
  <c r="AY66" i="7"/>
  <c r="BA66" i="7"/>
  <c r="BC66" i="7"/>
  <c r="AW67" i="7"/>
  <c r="AY67" i="7"/>
  <c r="BA67" i="7"/>
  <c r="BC67" i="7"/>
  <c r="AW68" i="7"/>
  <c r="AY68" i="7"/>
  <c r="BA68" i="7"/>
  <c r="BC68" i="7"/>
  <c r="AW69" i="7"/>
  <c r="AY69" i="7"/>
  <c r="BA69" i="7"/>
  <c r="BC69" i="7"/>
  <c r="AW70" i="7"/>
  <c r="AY70" i="7"/>
  <c r="BA70" i="7"/>
  <c r="BC70" i="7"/>
  <c r="AW71" i="7"/>
  <c r="AY71" i="7"/>
  <c r="BA71" i="7"/>
  <c r="BC71" i="7"/>
  <c r="AW72" i="7"/>
  <c r="AY72" i="7"/>
  <c r="BA72" i="7"/>
  <c r="BC72" i="7"/>
  <c r="AW73" i="7"/>
  <c r="AY73" i="7"/>
  <c r="BA73" i="7"/>
  <c r="BC73" i="7"/>
  <c r="AW74" i="7"/>
  <c r="AY74" i="7"/>
  <c r="BA74" i="7"/>
  <c r="BC74" i="7"/>
  <c r="AW75" i="7"/>
  <c r="AY75" i="7"/>
  <c r="BA75" i="7"/>
  <c r="BC75" i="7"/>
  <c r="AW76" i="7"/>
  <c r="AY76" i="7"/>
  <c r="BA76" i="7"/>
  <c r="BC76" i="7"/>
  <c r="AW77" i="7"/>
  <c r="AY77" i="7"/>
  <c r="BA77" i="7"/>
  <c r="BC77" i="7"/>
  <c r="AW78" i="7"/>
  <c r="AY78" i="7"/>
  <c r="BA78" i="7"/>
  <c r="BC78" i="7"/>
  <c r="AW79" i="7"/>
  <c r="AY79" i="7"/>
  <c r="BA79" i="7"/>
  <c r="BC79" i="7"/>
  <c r="AW80" i="7"/>
  <c r="AY80" i="7"/>
  <c r="BA80" i="7"/>
  <c r="BC80" i="7"/>
  <c r="AW81" i="7"/>
  <c r="AY81" i="7"/>
  <c r="BA81" i="7"/>
  <c r="BC81" i="7"/>
  <c r="AW82" i="7"/>
  <c r="AY82" i="7"/>
  <c r="BA82" i="7"/>
  <c r="BC82" i="7"/>
  <c r="AW83" i="7"/>
  <c r="AY83" i="7"/>
  <c r="BA83" i="7"/>
  <c r="BC83" i="7"/>
  <c r="AW84" i="7"/>
  <c r="AY84" i="7"/>
  <c r="BA84" i="7"/>
  <c r="BC84" i="7"/>
  <c r="AW85" i="7"/>
  <c r="AY85" i="7"/>
  <c r="BA85" i="7"/>
  <c r="BC85" i="7"/>
  <c r="AW86" i="7"/>
  <c r="AY86" i="7"/>
  <c r="BA86" i="7"/>
  <c r="BC86" i="7"/>
  <c r="AW87" i="7"/>
  <c r="AY87" i="7"/>
  <c r="BA87" i="7"/>
  <c r="BC87" i="7"/>
  <c r="AW88" i="7"/>
  <c r="AY88" i="7"/>
  <c r="BA88" i="7"/>
  <c r="BC88" i="7"/>
  <c r="AW89" i="7"/>
  <c r="AY89" i="7"/>
  <c r="BA89" i="7"/>
  <c r="BC89" i="7"/>
  <c r="AW90" i="7"/>
  <c r="AY90" i="7"/>
  <c r="BA90" i="7"/>
  <c r="BC90" i="7"/>
  <c r="AW91" i="7"/>
  <c r="AY91" i="7"/>
  <c r="BA91" i="7"/>
  <c r="BC91" i="7"/>
  <c r="AW92" i="7"/>
  <c r="AY92" i="7"/>
  <c r="BC92" i="7"/>
  <c r="AY93" i="7"/>
  <c r="BC93" i="7"/>
  <c r="AY94" i="7"/>
  <c r="BC94" i="7"/>
  <c r="AX95" i="7"/>
  <c r="AZ95" i="7"/>
  <c r="BB95" i="7"/>
  <c r="BD95" i="7"/>
  <c r="AX96" i="7"/>
  <c r="AZ96" i="7"/>
  <c r="BB96" i="7"/>
  <c r="BD96" i="7"/>
  <c r="AX97" i="7"/>
  <c r="AZ97" i="7"/>
  <c r="BB97" i="7"/>
  <c r="BD97" i="7"/>
  <c r="AX98" i="7"/>
  <c r="AZ98" i="7"/>
  <c r="BB98" i="7"/>
  <c r="BD98" i="7"/>
  <c r="AX99" i="7"/>
  <c r="AZ99" i="7"/>
  <c r="BB99" i="7"/>
  <c r="BD99" i="7"/>
  <c r="AX100" i="7"/>
  <c r="AZ100" i="7"/>
  <c r="BB100" i="7"/>
  <c r="BD100" i="7"/>
  <c r="AX101" i="7"/>
  <c r="AZ101" i="7"/>
  <c r="BB101" i="7"/>
  <c r="BD101" i="7"/>
  <c r="AX102" i="7"/>
  <c r="AZ102" i="7"/>
  <c r="BB102" i="7"/>
  <c r="BD102" i="7"/>
  <c r="AX103" i="7"/>
  <c r="AZ103" i="7"/>
  <c r="BB103" i="7"/>
  <c r="BD103" i="7"/>
  <c r="AX104" i="7"/>
  <c r="AZ104" i="7"/>
  <c r="BB104" i="7"/>
  <c r="BD104" i="7"/>
  <c r="AX105" i="7"/>
  <c r="AZ105" i="7"/>
  <c r="BB105" i="7"/>
  <c r="BD105" i="7"/>
  <c r="AX106" i="7"/>
  <c r="AZ106" i="7"/>
  <c r="BB106" i="7"/>
  <c r="BD106" i="7"/>
  <c r="AX107" i="7"/>
  <c r="AZ107" i="7"/>
  <c r="BB107" i="7"/>
  <c r="BD107" i="7"/>
  <c r="AX108" i="7"/>
  <c r="AZ108" i="7"/>
  <c r="BB108" i="7"/>
  <c r="BD108" i="7"/>
  <c r="AX109" i="7"/>
  <c r="AZ109" i="7"/>
  <c r="BB109" i="7"/>
  <c r="BD109" i="7"/>
  <c r="AX110" i="7"/>
  <c r="AZ110" i="7"/>
  <c r="BB110" i="7"/>
  <c r="BD110" i="7"/>
  <c r="AX111" i="7"/>
  <c r="AZ111" i="7"/>
  <c r="BB111" i="7"/>
  <c r="BD111" i="7"/>
  <c r="AX112" i="7"/>
  <c r="AZ112" i="7"/>
  <c r="BB112" i="7"/>
  <c r="BD112" i="7"/>
  <c r="AX113" i="7"/>
  <c r="AZ113" i="7"/>
  <c r="BB113" i="7"/>
  <c r="BD113" i="7"/>
  <c r="AX114" i="7"/>
  <c r="AZ114" i="7"/>
  <c r="BB114" i="7"/>
  <c r="BD114" i="7"/>
  <c r="AX115" i="7"/>
  <c r="AZ115" i="7"/>
  <c r="BB115" i="7"/>
  <c r="BD115" i="7"/>
  <c r="AX116" i="7"/>
  <c r="AZ116" i="7"/>
  <c r="BB116" i="7"/>
  <c r="BD116" i="7"/>
  <c r="AX117" i="7"/>
  <c r="AZ117" i="7"/>
  <c r="BB117" i="7"/>
  <c r="BD117" i="7"/>
  <c r="AX118" i="7"/>
  <c r="AZ118" i="7"/>
  <c r="BB118" i="7"/>
  <c r="BD118" i="7"/>
  <c r="AX119" i="7"/>
  <c r="AZ119" i="7"/>
  <c r="BB119" i="7"/>
  <c r="BD119" i="7"/>
  <c r="AX120" i="7"/>
  <c r="AZ120" i="7"/>
  <c r="BB120" i="7"/>
  <c r="BD120" i="7"/>
  <c r="AX121" i="7"/>
  <c r="AZ121" i="7"/>
  <c r="BB121" i="7"/>
  <c r="BD121" i="7"/>
  <c r="AX122" i="7"/>
  <c r="AZ122" i="7"/>
  <c r="BB122" i="7"/>
  <c r="BD122" i="7"/>
  <c r="AX123" i="7"/>
  <c r="AZ123" i="7"/>
  <c r="BB123" i="7"/>
  <c r="BD123" i="7"/>
  <c r="AX124" i="7"/>
  <c r="AZ124" i="7"/>
  <c r="BB124" i="7"/>
  <c r="BD124" i="7"/>
  <c r="AX125" i="7"/>
  <c r="AZ125" i="7"/>
  <c r="BB125" i="7"/>
  <c r="BD125" i="7"/>
  <c r="AX126" i="7"/>
  <c r="AZ126" i="7"/>
  <c r="BB126" i="7"/>
  <c r="BD126" i="7"/>
  <c r="AX127" i="7"/>
  <c r="AZ127" i="7"/>
  <c r="BB127" i="7"/>
  <c r="BD127" i="7"/>
  <c r="AX128" i="7"/>
  <c r="AZ128" i="7"/>
  <c r="BB128" i="7"/>
  <c r="BD128" i="7"/>
  <c r="AX129" i="7"/>
  <c r="AZ129" i="7"/>
  <c r="BB129" i="7"/>
  <c r="BD129" i="7"/>
  <c r="AX130" i="7"/>
  <c r="AZ130" i="7"/>
  <c r="BB130" i="7"/>
  <c r="BD130" i="7"/>
  <c r="AX131" i="7"/>
  <c r="AZ131" i="7"/>
  <c r="BB131" i="7"/>
  <c r="BD131" i="7"/>
  <c r="AX132" i="7"/>
  <c r="AZ132" i="7"/>
  <c r="BB132" i="7"/>
  <c r="BD132" i="7"/>
  <c r="AX133" i="7"/>
  <c r="AZ133" i="7"/>
  <c r="BB133" i="7"/>
  <c r="BD133" i="7"/>
  <c r="AX134" i="7"/>
  <c r="AZ134" i="7"/>
  <c r="BB134" i="7"/>
  <c r="BD134" i="7"/>
  <c r="AX135" i="7"/>
  <c r="AZ135" i="7"/>
  <c r="BB135" i="7"/>
  <c r="BD135" i="7"/>
  <c r="AX136" i="7"/>
  <c r="AZ136" i="7"/>
  <c r="BB136" i="7"/>
  <c r="BD136" i="7"/>
  <c r="AX137" i="7"/>
  <c r="AZ137" i="7"/>
  <c r="BB137" i="7"/>
  <c r="BD137" i="7"/>
  <c r="AX138" i="7"/>
  <c r="AZ138" i="7"/>
  <c r="BB138" i="7"/>
  <c r="BD138" i="7"/>
  <c r="AX139" i="7"/>
  <c r="AZ139" i="7"/>
  <c r="BB139" i="7"/>
  <c r="BD139" i="7"/>
  <c r="AX140" i="7"/>
  <c r="AZ140" i="7"/>
  <c r="BB140" i="7"/>
  <c r="BD140" i="7"/>
  <c r="AX141" i="7"/>
  <c r="AZ141" i="7"/>
  <c r="BB141" i="7"/>
  <c r="BD141" i="7"/>
  <c r="AX142" i="7"/>
  <c r="AZ142" i="7"/>
  <c r="BB142" i="7"/>
  <c r="BD142" i="7"/>
  <c r="AX143" i="7"/>
  <c r="AZ143" i="7"/>
  <c r="BB143" i="7"/>
  <c r="BD143" i="7"/>
  <c r="AX144" i="7"/>
  <c r="AZ144" i="7"/>
  <c r="BB144" i="7"/>
  <c r="BD144" i="7"/>
  <c r="AX145" i="7"/>
  <c r="AZ145" i="7"/>
  <c r="BB145" i="7"/>
  <c r="BD145" i="7"/>
  <c r="AX146" i="7"/>
  <c r="AZ146" i="7"/>
  <c r="BB146" i="7"/>
  <c r="BD146" i="7"/>
  <c r="AX147" i="7"/>
  <c r="AZ147" i="7"/>
  <c r="BB147" i="7"/>
  <c r="BD147" i="7"/>
  <c r="AX148" i="7"/>
  <c r="AZ148" i="7"/>
  <c r="BB148" i="7"/>
  <c r="BD148" i="7"/>
  <c r="AX149" i="7"/>
  <c r="AZ149" i="7"/>
  <c r="BB149" i="7"/>
  <c r="BD149" i="7"/>
  <c r="AX150" i="7"/>
  <c r="AZ150" i="7"/>
  <c r="BB150" i="7"/>
  <c r="BD150" i="7"/>
  <c r="AX151" i="7"/>
  <c r="AZ151" i="7"/>
  <c r="BB151" i="7"/>
  <c r="BD151" i="7"/>
  <c r="AX152" i="7"/>
  <c r="AZ152" i="7"/>
  <c r="BB152" i="7"/>
  <c r="BD152" i="7"/>
  <c r="AX153" i="7"/>
  <c r="AZ153" i="7"/>
  <c r="BB153" i="7"/>
  <c r="BD153" i="7"/>
  <c r="AX154" i="7"/>
  <c r="AZ154" i="7"/>
  <c r="BB154" i="7"/>
  <c r="BD154" i="7"/>
  <c r="AX155" i="7"/>
  <c r="AZ155" i="7"/>
  <c r="BB155" i="7"/>
  <c r="BD155" i="7"/>
  <c r="AX156" i="7"/>
  <c r="AZ156" i="7"/>
  <c r="BB156" i="7"/>
  <c r="BD156" i="7"/>
  <c r="AX157" i="7"/>
  <c r="AZ157" i="7"/>
  <c r="BB157" i="7"/>
  <c r="BD157" i="7"/>
  <c r="AX158" i="7"/>
  <c r="AZ158" i="7"/>
  <c r="BB158" i="7"/>
  <c r="BD158" i="7"/>
  <c r="AX159" i="7"/>
  <c r="AZ159" i="7"/>
  <c r="BB159" i="7"/>
  <c r="BD159" i="7"/>
  <c r="AX160" i="7"/>
  <c r="AZ160" i="7"/>
  <c r="BB160" i="7"/>
  <c r="BD160" i="7"/>
  <c r="AX161" i="7"/>
  <c r="AZ161" i="7"/>
  <c r="BB161" i="7"/>
  <c r="BD161" i="7"/>
  <c r="AX162" i="7"/>
  <c r="AZ162" i="7"/>
  <c r="BB162" i="7"/>
  <c r="BD162" i="7"/>
  <c r="AX163" i="7"/>
  <c r="AZ163" i="7"/>
  <c r="BB163" i="7"/>
  <c r="BD163" i="7"/>
  <c r="AX164" i="7"/>
  <c r="AZ164" i="7"/>
  <c r="BB164" i="7"/>
  <c r="BD164" i="7"/>
  <c r="AX165" i="7"/>
  <c r="AZ165" i="7"/>
  <c r="BB165" i="7"/>
  <c r="BD165" i="7"/>
  <c r="AX166" i="7"/>
  <c r="AZ166" i="7"/>
  <c r="BB166" i="7"/>
  <c r="BD166" i="7"/>
  <c r="AW165" i="7"/>
  <c r="AY165" i="7"/>
  <c r="BA165" i="7"/>
  <c r="BC165" i="7"/>
  <c r="BA92" i="7"/>
  <c r="AW93" i="7"/>
  <c r="BA93" i="7"/>
  <c r="AW94" i="7"/>
  <c r="BA94" i="7"/>
  <c r="AW95" i="7"/>
  <c r="AY95" i="7"/>
  <c r="BA95" i="7"/>
  <c r="BC95" i="7"/>
  <c r="AW96" i="7"/>
  <c r="AY96" i="7"/>
  <c r="BA96" i="7"/>
  <c r="BC96" i="7"/>
  <c r="AW97" i="7"/>
  <c r="AY97" i="7"/>
  <c r="BA97" i="7"/>
  <c r="BC97" i="7"/>
  <c r="AW98" i="7"/>
  <c r="AY98" i="7"/>
  <c r="BA98" i="7"/>
  <c r="BC98" i="7"/>
  <c r="AW99" i="7"/>
  <c r="AY99" i="7"/>
  <c r="BA99" i="7"/>
  <c r="BC99" i="7"/>
  <c r="AW100" i="7"/>
  <c r="AY100" i="7"/>
  <c r="BA100" i="7"/>
  <c r="BC100" i="7"/>
  <c r="AW101" i="7"/>
  <c r="AY101" i="7"/>
  <c r="BA101" i="7"/>
  <c r="BC101" i="7"/>
  <c r="AW102" i="7"/>
  <c r="AY102" i="7"/>
  <c r="BA102" i="7"/>
  <c r="BC102" i="7"/>
  <c r="AW103" i="7"/>
  <c r="AY103" i="7"/>
  <c r="BA103" i="7"/>
  <c r="BC103" i="7"/>
  <c r="AW104" i="7"/>
  <c r="AY104" i="7"/>
  <c r="BA104" i="7"/>
  <c r="BC104" i="7"/>
  <c r="AW105" i="7"/>
  <c r="AY105" i="7"/>
  <c r="BA105" i="7"/>
  <c r="BC105" i="7"/>
  <c r="AW106" i="7"/>
  <c r="AY106" i="7"/>
  <c r="BA106" i="7"/>
  <c r="BC106" i="7"/>
  <c r="AW107" i="7"/>
  <c r="AY107" i="7"/>
  <c r="BA107" i="7"/>
  <c r="BC107" i="7"/>
  <c r="AW108" i="7"/>
  <c r="AY108" i="7"/>
  <c r="BA108" i="7"/>
  <c r="BC108" i="7"/>
  <c r="AW109" i="7"/>
  <c r="AY109" i="7"/>
  <c r="BA109" i="7"/>
  <c r="BC109" i="7"/>
  <c r="AW110" i="7"/>
  <c r="AY110" i="7"/>
  <c r="BA110" i="7"/>
  <c r="BC110" i="7"/>
  <c r="AW111" i="7"/>
  <c r="AY111" i="7"/>
  <c r="BA111" i="7"/>
  <c r="BC111" i="7"/>
  <c r="AW112" i="7"/>
  <c r="AY112" i="7"/>
  <c r="BA112" i="7"/>
  <c r="BC112" i="7"/>
  <c r="AW113" i="7"/>
  <c r="AY113" i="7"/>
  <c r="BA113" i="7"/>
  <c r="BC113" i="7"/>
  <c r="AW114" i="7"/>
  <c r="AY114" i="7"/>
  <c r="BA114" i="7"/>
  <c r="BC114" i="7"/>
  <c r="AW115" i="7"/>
  <c r="AY115" i="7"/>
  <c r="BA115" i="7"/>
  <c r="BC115" i="7"/>
  <c r="AW116" i="7"/>
  <c r="AY116" i="7"/>
  <c r="BA116" i="7"/>
  <c r="BC116" i="7"/>
  <c r="AW117" i="7"/>
  <c r="AY117" i="7"/>
  <c r="BA117" i="7"/>
  <c r="BC117" i="7"/>
  <c r="AW118" i="7"/>
  <c r="AY118" i="7"/>
  <c r="BA118" i="7"/>
  <c r="BC118" i="7"/>
  <c r="AW119" i="7"/>
  <c r="AY119" i="7"/>
  <c r="BA119" i="7"/>
  <c r="BC119" i="7"/>
  <c r="AW120" i="7"/>
  <c r="AY120" i="7"/>
  <c r="BA120" i="7"/>
  <c r="BC120" i="7"/>
  <c r="AW121" i="7"/>
  <c r="AY121" i="7"/>
  <c r="BA121" i="7"/>
  <c r="BC121" i="7"/>
  <c r="AW122" i="7"/>
  <c r="AY122" i="7"/>
  <c r="BA122" i="7"/>
  <c r="BC122" i="7"/>
  <c r="AW123" i="7"/>
  <c r="AY123" i="7"/>
  <c r="BA123" i="7"/>
  <c r="BC123" i="7"/>
  <c r="AW124" i="7"/>
  <c r="AY124" i="7"/>
  <c r="BA124" i="7"/>
  <c r="BC124" i="7"/>
  <c r="AW125" i="7"/>
  <c r="AY125" i="7"/>
  <c r="BA125" i="7"/>
  <c r="BC125" i="7"/>
  <c r="AW126" i="7"/>
  <c r="AY126" i="7"/>
  <c r="BA126" i="7"/>
  <c r="BC126" i="7"/>
  <c r="AW127" i="7"/>
  <c r="AY127" i="7"/>
  <c r="BA127" i="7"/>
  <c r="BC127" i="7"/>
  <c r="AW128" i="7"/>
  <c r="AY128" i="7"/>
  <c r="BA128" i="7"/>
  <c r="BC128" i="7"/>
  <c r="AW129" i="7"/>
  <c r="AY129" i="7"/>
  <c r="BA129" i="7"/>
  <c r="BC129" i="7"/>
  <c r="AW130" i="7"/>
  <c r="AY130" i="7"/>
  <c r="BA130" i="7"/>
  <c r="BC130" i="7"/>
  <c r="AW131" i="7"/>
  <c r="AY131" i="7"/>
  <c r="BA131" i="7"/>
  <c r="BC131" i="7"/>
  <c r="AW132" i="7"/>
  <c r="AY132" i="7"/>
  <c r="BA132" i="7"/>
  <c r="BC132" i="7"/>
  <c r="AW133" i="7"/>
  <c r="AY133" i="7"/>
  <c r="BA133" i="7"/>
  <c r="BC133" i="7"/>
  <c r="AW134" i="7"/>
  <c r="AY134" i="7"/>
  <c r="BA134" i="7"/>
  <c r="BC134" i="7"/>
  <c r="AW135" i="7"/>
  <c r="AY135" i="7"/>
  <c r="BA135" i="7"/>
  <c r="BC135" i="7"/>
  <c r="AW136" i="7"/>
  <c r="AY136" i="7"/>
  <c r="BA136" i="7"/>
  <c r="BC136" i="7"/>
  <c r="AW137" i="7"/>
  <c r="AY137" i="7"/>
  <c r="BA137" i="7"/>
  <c r="BC137" i="7"/>
  <c r="AW138" i="7"/>
  <c r="AY138" i="7"/>
  <c r="BA138" i="7"/>
  <c r="BC138" i="7"/>
  <c r="AW139" i="7"/>
  <c r="AY139" i="7"/>
  <c r="BA139" i="7"/>
  <c r="BC139" i="7"/>
  <c r="AW140" i="7"/>
  <c r="AY140" i="7"/>
  <c r="BA140" i="7"/>
  <c r="BC140" i="7"/>
  <c r="AW141" i="7"/>
  <c r="AY141" i="7"/>
  <c r="BA141" i="7"/>
  <c r="BC141" i="7"/>
  <c r="AW142" i="7"/>
  <c r="AY142" i="7"/>
  <c r="BA142" i="7"/>
  <c r="BC142" i="7"/>
  <c r="AW143" i="7"/>
  <c r="AY143" i="7"/>
  <c r="BA143" i="7"/>
  <c r="BC143" i="7"/>
  <c r="AW144" i="7"/>
  <c r="AY144" i="7"/>
  <c r="BA144" i="7"/>
  <c r="BC144" i="7"/>
  <c r="AW145" i="7"/>
  <c r="AY145" i="7"/>
  <c r="BA145" i="7"/>
  <c r="BC145" i="7"/>
  <c r="AW146" i="7"/>
  <c r="AY146" i="7"/>
  <c r="BA146" i="7"/>
  <c r="BC146" i="7"/>
  <c r="AW147" i="7"/>
  <c r="AY147" i="7"/>
  <c r="BA147" i="7"/>
  <c r="BC147" i="7"/>
  <c r="AW148" i="7"/>
  <c r="AY148" i="7"/>
  <c r="BA148" i="7"/>
  <c r="BC148" i="7"/>
  <c r="AW149" i="7"/>
  <c r="AY149" i="7"/>
  <c r="BA149" i="7"/>
  <c r="BC149" i="7"/>
  <c r="AW150" i="7"/>
  <c r="AY150" i="7"/>
  <c r="BA150" i="7"/>
  <c r="BC150" i="7"/>
  <c r="AW151" i="7"/>
  <c r="AY151" i="7"/>
  <c r="BA151" i="7"/>
  <c r="BC151" i="7"/>
  <c r="AW152" i="7"/>
  <c r="AY152" i="7"/>
  <c r="BA152" i="7"/>
  <c r="BC152" i="7"/>
  <c r="AW153" i="7"/>
  <c r="AY153" i="7"/>
  <c r="BA153" i="7"/>
  <c r="BC153" i="7"/>
  <c r="AW154" i="7"/>
  <c r="AY154" i="7"/>
  <c r="BA154" i="7"/>
  <c r="BC154" i="7"/>
  <c r="AW155" i="7"/>
  <c r="AY155" i="7"/>
  <c r="BA155" i="7"/>
  <c r="BC155" i="7"/>
  <c r="AW156" i="7"/>
  <c r="AY156" i="7"/>
  <c r="BA156" i="7"/>
  <c r="BC156" i="7"/>
  <c r="AW157" i="7"/>
  <c r="AY157" i="7"/>
  <c r="BA157" i="7"/>
  <c r="BC157" i="7"/>
  <c r="AW158" i="7"/>
  <c r="AY158" i="7"/>
  <c r="BA158" i="7"/>
  <c r="BC158" i="7"/>
  <c r="AW159" i="7"/>
  <c r="AY159" i="7"/>
  <c r="BA159" i="7"/>
  <c r="BC159" i="7"/>
  <c r="AW160" i="7"/>
  <c r="AY160" i="7"/>
  <c r="BA160" i="7"/>
  <c r="BC160" i="7"/>
  <c r="AW161" i="7"/>
  <c r="AY161" i="7"/>
  <c r="BA161" i="7"/>
  <c r="BC161" i="7"/>
  <c r="AW162" i="7"/>
  <c r="AY162" i="7"/>
  <c r="BA162" i="7"/>
  <c r="BC162" i="7"/>
  <c r="AW163" i="7"/>
  <c r="AY163" i="7"/>
  <c r="BA163" i="7"/>
  <c r="BC163" i="7"/>
  <c r="AW164" i="7"/>
  <c r="AY164" i="7"/>
  <c r="BA164" i="7"/>
  <c r="BC164" i="7"/>
  <c r="AW166" i="7"/>
  <c r="AY166" i="7"/>
  <c r="BA166" i="7"/>
  <c r="BC166" i="7"/>
  <c r="AY47" i="7"/>
  <c r="BC47" i="7"/>
  <c r="AY45" i="7"/>
  <c r="BC45" i="7"/>
  <c r="AY43" i="7"/>
  <c r="BC43" i="7"/>
  <c r="AY41" i="7"/>
  <c r="BC41" i="7"/>
  <c r="AY39" i="7"/>
  <c r="BC39" i="7"/>
  <c r="AY37" i="7"/>
  <c r="BC37" i="7"/>
  <c r="AY35" i="7"/>
  <c r="BC35" i="7"/>
  <c r="AY33" i="7"/>
  <c r="BC33" i="7"/>
  <c r="AY31" i="7"/>
  <c r="BC31" i="7"/>
  <c r="AY29" i="7"/>
  <c r="BC29" i="7"/>
  <c r="BA27" i="7"/>
  <c r="AW27" i="7"/>
  <c r="BC25" i="7"/>
  <c r="AY25" i="7"/>
  <c r="BA23" i="7"/>
  <c r="AW23" i="7"/>
  <c r="BC21" i="7"/>
  <c r="AY21" i="7"/>
  <c r="BA15" i="7"/>
  <c r="AW15" i="7"/>
  <c r="BC13" i="7"/>
  <c r="AY13" i="7"/>
  <c r="BA11" i="7"/>
  <c r="BC9" i="7"/>
  <c r="AY9" i="7"/>
  <c r="AW47" i="7"/>
  <c r="BA47" i="7"/>
  <c r="AW45" i="7"/>
  <c r="BA45" i="7"/>
  <c r="AW43" i="7"/>
  <c r="BA43" i="7"/>
  <c r="AW41" i="7"/>
  <c r="BA41" i="7"/>
  <c r="AW39" i="7"/>
  <c r="BA39" i="7"/>
  <c r="AW37" i="7"/>
  <c r="BA37" i="7"/>
  <c r="AW35" i="7"/>
  <c r="BA35" i="7"/>
  <c r="AW33" i="7"/>
  <c r="BA33" i="7"/>
  <c r="AW31" i="7"/>
  <c r="BA31" i="7"/>
  <c r="AW29" i="7"/>
  <c r="BA29" i="7"/>
  <c r="BC27" i="7"/>
  <c r="AY27" i="7"/>
  <c r="BA25" i="7"/>
  <c r="AW25" i="7"/>
  <c r="BC23" i="7"/>
  <c r="AY23" i="7"/>
  <c r="BA21" i="7"/>
  <c r="AW21" i="7"/>
  <c r="BC19" i="7"/>
  <c r="AY19" i="7"/>
  <c r="BA17" i="7"/>
  <c r="AW17" i="7"/>
  <c r="BC15" i="7"/>
  <c r="AY15" i="7"/>
  <c r="BA13" i="7"/>
  <c r="AW13" i="7"/>
  <c r="BC11" i="7"/>
  <c r="AY11" i="7"/>
  <c r="BA9" i="7"/>
  <c r="AW9" i="7"/>
  <c r="BC7" i="7"/>
  <c r="AY7" i="7"/>
  <c r="BA19" i="7"/>
  <c r="AW19" i="7"/>
  <c r="BC17" i="7"/>
  <c r="AY17" i="7"/>
  <c r="AW11" i="7"/>
  <c r="BA7" i="7"/>
  <c r="AW7" i="7"/>
  <c r="AC28" i="7"/>
  <c r="AG27" i="7"/>
  <c r="U27" i="7"/>
  <c r="U12" i="7"/>
  <c r="U11" i="7"/>
  <c r="Y7" i="7"/>
  <c r="V14" i="7"/>
  <c r="AG10" i="7"/>
  <c r="Y13" i="7"/>
  <c r="AC13" i="7"/>
  <c r="U10" i="7"/>
  <c r="Y10" i="7"/>
  <c r="AC11" i="7"/>
  <c r="U8" i="7"/>
  <c r="V8" i="7"/>
  <c r="AG8" i="7"/>
  <c r="Y8" i="7"/>
  <c r="V9" i="7"/>
  <c r="AG13" i="7"/>
  <c r="AG12" i="7"/>
  <c r="U42" i="7" s="1"/>
  <c r="U7" i="7"/>
  <c r="V13" i="7"/>
  <c r="V17" i="7"/>
  <c r="V12" i="7"/>
  <c r="AG11" i="7"/>
  <c r="U13" i="7"/>
  <c r="AC12" i="7"/>
  <c r="U6" i="7"/>
  <c r="V7" i="7"/>
  <c r="V15" i="7"/>
  <c r="V16" i="7" s="1"/>
  <c r="V11" i="7"/>
  <c r="V6" i="7"/>
  <c r="V10" i="7"/>
  <c r="AG7" i="7"/>
  <c r="Y22" i="7"/>
  <c r="Y11" i="7"/>
  <c r="AW5" i="7"/>
  <c r="AX5" i="7"/>
  <c r="BB5" i="7"/>
  <c r="BA5" i="7"/>
  <c r="AG28" i="7"/>
  <c r="U43" i="7" s="1"/>
  <c r="Y28" i="7"/>
  <c r="Y21" i="7"/>
  <c r="Y26" i="7"/>
  <c r="U45" i="7"/>
  <c r="U46" i="7" s="1"/>
  <c r="AC21" i="7"/>
  <c r="Y25" i="7"/>
  <c r="Z14" i="7"/>
  <c r="Z12" i="7"/>
  <c r="Z10" i="7"/>
  <c r="Z8" i="7"/>
  <c r="Z6" i="7"/>
  <c r="Z17" i="7"/>
  <c r="Z15" i="7"/>
  <c r="Z16" i="7" s="1"/>
  <c r="Z13" i="7"/>
  <c r="Z11" i="7"/>
  <c r="Z9" i="7"/>
  <c r="Z7" i="7"/>
  <c r="AH14" i="7"/>
  <c r="AH12" i="7"/>
  <c r="AH10" i="7"/>
  <c r="AH8" i="7"/>
  <c r="AH6" i="7"/>
  <c r="AH17" i="7"/>
  <c r="AH15" i="7"/>
  <c r="AH13" i="7"/>
  <c r="AH11" i="7"/>
  <c r="AH9" i="7"/>
  <c r="AH7" i="7"/>
  <c r="AD14" i="7"/>
  <c r="AD12" i="7"/>
  <c r="AD10" i="7"/>
  <c r="AD8" i="7"/>
  <c r="AD6" i="7"/>
  <c r="AD15" i="7"/>
  <c r="AD16" i="7" s="1"/>
  <c r="AD13" i="7"/>
  <c r="AD17" i="7"/>
  <c r="AD11" i="7"/>
  <c r="AD9" i="7"/>
  <c r="AD7" i="7"/>
  <c r="Y6" i="7"/>
  <c r="U21" i="7"/>
  <c r="AG23" i="7"/>
  <c r="Y27" i="7"/>
  <c r="Y12" i="7"/>
  <c r="AZ5" i="7"/>
  <c r="AG6" i="7"/>
  <c r="AY5" i="7"/>
  <c r="AC6" i="7"/>
  <c r="AG22" i="7"/>
  <c r="U25" i="7"/>
  <c r="U29" i="7" s="1"/>
  <c r="AC25" i="7"/>
  <c r="U22" i="7"/>
  <c r="Z32" i="7"/>
  <c r="Z30" i="7"/>
  <c r="Z31" i="7" s="1"/>
  <c r="Z28" i="7"/>
  <c r="Z26" i="7"/>
  <c r="Z24" i="7"/>
  <c r="Z22" i="7"/>
  <c r="Z23" i="7"/>
  <c r="Z21" i="7"/>
  <c r="Z29" i="7"/>
  <c r="Z27" i="7"/>
  <c r="Z25" i="7"/>
  <c r="V32" i="7"/>
  <c r="V30" i="7"/>
  <c r="V31" i="7" s="1"/>
  <c r="V28" i="7"/>
  <c r="V26" i="7"/>
  <c r="V24" i="7"/>
  <c r="V22" i="7"/>
  <c r="V25" i="7"/>
  <c r="V23" i="7"/>
  <c r="V21" i="7"/>
  <c r="V29" i="7"/>
  <c r="V27" i="7"/>
  <c r="AH32" i="7"/>
  <c r="AH30" i="7"/>
  <c r="AH31" i="7" s="1"/>
  <c r="AH28" i="7"/>
  <c r="AH26" i="7"/>
  <c r="AH24" i="7"/>
  <c r="AH22" i="7"/>
  <c r="AH23" i="7"/>
  <c r="AH21" i="7"/>
  <c r="AH29" i="7"/>
  <c r="AH27" i="7"/>
  <c r="AH25" i="7"/>
  <c r="AD32" i="7"/>
  <c r="AD30" i="7"/>
  <c r="AD31" i="7" s="1"/>
  <c r="AD28" i="7"/>
  <c r="AD26" i="7"/>
  <c r="AD24" i="7"/>
  <c r="AD22" i="7"/>
  <c r="AD29" i="7"/>
  <c r="AD25" i="7"/>
  <c r="AD23" i="7"/>
  <c r="AD21" i="7"/>
  <c r="AD27" i="7"/>
  <c r="X12" i="7"/>
  <c r="AB7" i="7"/>
  <c r="AC7" i="7"/>
  <c r="AC10" i="7"/>
  <c r="BD5" i="7"/>
  <c r="AG21" i="7"/>
  <c r="BC5" i="7"/>
  <c r="AG25" i="7"/>
  <c r="AC22" i="7"/>
  <c r="U23" i="7"/>
  <c r="AC23" i="7"/>
  <c r="AC8" i="7"/>
  <c r="AC29" i="7" l="1"/>
  <c r="X11" i="7"/>
  <c r="AB10" i="7"/>
  <c r="AG14" i="7"/>
  <c r="U41" i="7"/>
  <c r="W6" i="7"/>
  <c r="U9" i="7"/>
  <c r="U14" i="7"/>
  <c r="AG24" i="7"/>
  <c r="AC14" i="7"/>
  <c r="U37" i="7"/>
  <c r="U38" i="7"/>
  <c r="Y9" i="7"/>
  <c r="Y14" i="7"/>
  <c r="Y24" i="7"/>
  <c r="Y29" i="7"/>
  <c r="T23" i="7"/>
  <c r="AC24" i="7"/>
  <c r="S27" i="7"/>
  <c r="T8" i="7"/>
  <c r="T10" i="7"/>
  <c r="AB23" i="7"/>
  <c r="S13" i="7"/>
  <c r="W15" i="7"/>
  <c r="W16" i="7" s="1"/>
  <c r="W27" i="7"/>
  <c r="T7" i="7"/>
  <c r="T25" i="7"/>
  <c r="AA15" i="7"/>
  <c r="AA16" i="7" s="1"/>
  <c r="AA13" i="7"/>
  <c r="AA11" i="7"/>
  <c r="AA7" i="7"/>
  <c r="AA10" i="7"/>
  <c r="AA8" i="7"/>
  <c r="AA6" i="7"/>
  <c r="AA12" i="7"/>
  <c r="AB6" i="7"/>
  <c r="AE15" i="7"/>
  <c r="AE13" i="7"/>
  <c r="AE11" i="7"/>
  <c r="AE7" i="7"/>
  <c r="AE12" i="7"/>
  <c r="AE10" i="7"/>
  <c r="AE8" i="7"/>
  <c r="AE6" i="7"/>
  <c r="AF6" i="7"/>
  <c r="AB22" i="7"/>
  <c r="AB25" i="7"/>
  <c r="X27" i="7"/>
  <c r="AF30" i="7"/>
  <c r="AF31" i="7" s="1"/>
  <c r="X28" i="7"/>
  <c r="T15" i="7"/>
  <c r="T16" i="7" s="1"/>
  <c r="X30" i="7"/>
  <c r="X31" i="7" s="1"/>
  <c r="AB28" i="7"/>
  <c r="AF26" i="7"/>
  <c r="AF10" i="7"/>
  <c r="X8" i="7"/>
  <c r="AF7" i="7"/>
  <c r="AB27" i="7"/>
  <c r="AB26" i="7"/>
  <c r="AF13" i="7"/>
  <c r="AB30" i="7"/>
  <c r="AB31" i="7" s="1"/>
  <c r="T28" i="7"/>
  <c r="AF11" i="7"/>
  <c r="X10" i="7"/>
  <c r="AF8" i="7"/>
  <c r="X7" i="7"/>
  <c r="T27" i="7"/>
  <c r="T26" i="7"/>
  <c r="S28" i="7"/>
  <c r="S26" i="7"/>
  <c r="S21" i="7"/>
  <c r="S25" i="7"/>
  <c r="W28" i="7"/>
  <c r="W26" i="7"/>
  <c r="W21" i="7"/>
  <c r="W25" i="7"/>
  <c r="AB8" i="7"/>
  <c r="T22" i="7"/>
  <c r="U24" i="7"/>
  <c r="U32" i="7" s="1"/>
  <c r="V39" i="7"/>
  <c r="V43" i="7"/>
  <c r="V47" i="7"/>
  <c r="V38" i="7"/>
  <c r="V42" i="7"/>
  <c r="T6" i="7"/>
  <c r="S8" i="7"/>
  <c r="S12" i="7"/>
  <c r="S11" i="7"/>
  <c r="S15" i="7"/>
  <c r="S16" i="7" s="1"/>
  <c r="W10" i="7"/>
  <c r="W7" i="7"/>
  <c r="W13" i="7"/>
  <c r="AG29" i="7"/>
  <c r="U40" i="7"/>
  <c r="AA27" i="7"/>
  <c r="AA25" i="7"/>
  <c r="AA23" i="7"/>
  <c r="AA21" i="7"/>
  <c r="AA30" i="7"/>
  <c r="AA31" i="7" s="1"/>
  <c r="AA28" i="7"/>
  <c r="AA22" i="7"/>
  <c r="AA26" i="7"/>
  <c r="AB21" i="7"/>
  <c r="AE27" i="7"/>
  <c r="AE25" i="7"/>
  <c r="AE23" i="7"/>
  <c r="AE21" i="7"/>
  <c r="AE30" i="7"/>
  <c r="AE31" i="7" s="1"/>
  <c r="AE28" i="7"/>
  <c r="AE22" i="7"/>
  <c r="AE26" i="7"/>
  <c r="AF21" i="7"/>
  <c r="AG9" i="7"/>
  <c r="U36" i="7"/>
  <c r="AH16" i="7"/>
  <c r="V46" i="7" s="1"/>
  <c r="V45" i="7"/>
  <c r="X13" i="7"/>
  <c r="T30" i="7"/>
  <c r="T31" i="7" s="1"/>
  <c r="AB13" i="7"/>
  <c r="AF27" i="7"/>
  <c r="AF25" i="7"/>
  <c r="X23" i="7"/>
  <c r="AF22" i="7"/>
  <c r="AB12" i="7"/>
  <c r="AB11" i="7"/>
  <c r="AF15" i="7"/>
  <c r="AF28" i="7"/>
  <c r="AB15" i="7"/>
  <c r="AB16" i="7" s="1"/>
  <c r="X15" i="7"/>
  <c r="X16" i="7" s="1"/>
  <c r="T13" i="7"/>
  <c r="AF12" i="7"/>
  <c r="X25" i="7"/>
  <c r="AF23" i="7"/>
  <c r="X22" i="7"/>
  <c r="T12" i="7"/>
  <c r="T11" i="7"/>
  <c r="T21" i="7"/>
  <c r="S22" i="7"/>
  <c r="S30" i="7"/>
  <c r="S31" i="7" s="1"/>
  <c r="S23" i="7"/>
  <c r="X21" i="7"/>
  <c r="W22" i="7"/>
  <c r="W30" i="7"/>
  <c r="W31" i="7" s="1"/>
  <c r="W23" i="7"/>
  <c r="AC9" i="7"/>
  <c r="X26" i="7"/>
  <c r="V37" i="7"/>
  <c r="V41" i="7"/>
  <c r="V36" i="7"/>
  <c r="V40" i="7"/>
  <c r="V44" i="7"/>
  <c r="S6" i="7"/>
  <c r="S10" i="7"/>
  <c r="S7" i="7"/>
  <c r="X6" i="7"/>
  <c r="W8" i="7"/>
  <c r="W12" i="7"/>
  <c r="W11" i="7"/>
  <c r="AC32" i="7" l="1"/>
  <c r="AC17" i="7"/>
  <c r="AG17" i="7"/>
  <c r="U17" i="7"/>
  <c r="U44" i="7"/>
  <c r="AG32" i="7"/>
  <c r="Y17" i="7"/>
  <c r="U39" i="7"/>
  <c r="X9" i="7"/>
  <c r="AB24" i="7"/>
  <c r="Y32" i="7"/>
  <c r="T9" i="7"/>
  <c r="T41" i="7"/>
  <c r="T29" i="7"/>
  <c r="T14" i="7"/>
  <c r="AB14" i="7"/>
  <c r="AE24" i="7"/>
  <c r="T38" i="7"/>
  <c r="T37" i="7"/>
  <c r="S38" i="7"/>
  <c r="S42" i="7"/>
  <c r="AF16" i="7"/>
  <c r="T45" i="7"/>
  <c r="T46" i="7" s="1"/>
  <c r="T40" i="7"/>
  <c r="AF14" i="7"/>
  <c r="AE9" i="7"/>
  <c r="S36" i="7"/>
  <c r="S40" i="7"/>
  <c r="AE14" i="7"/>
  <c r="W9" i="7"/>
  <c r="W24" i="7"/>
  <c r="S24" i="7"/>
  <c r="AB29" i="7"/>
  <c r="S41" i="7"/>
  <c r="S14" i="7"/>
  <c r="X24" i="7"/>
  <c r="T24" i="7"/>
  <c r="T42" i="7"/>
  <c r="AF29" i="7"/>
  <c r="AF24" i="7"/>
  <c r="AA24" i="7"/>
  <c r="AA29" i="7"/>
  <c r="W14" i="7"/>
  <c r="W29" i="7"/>
  <c r="S29" i="7"/>
  <c r="X14" i="7"/>
  <c r="T43" i="7"/>
  <c r="S37" i="7"/>
  <c r="S43" i="7"/>
  <c r="AB9" i="7"/>
  <c r="AA9" i="7"/>
  <c r="AA14" i="7"/>
  <c r="T36" i="7"/>
  <c r="AF9" i="7"/>
  <c r="S45" i="7"/>
  <c r="S46" i="7" s="1"/>
  <c r="AE16" i="7"/>
  <c r="S9" i="7"/>
  <c r="X29" i="7"/>
  <c r="AE29" i="7"/>
  <c r="U47" i="7" l="1"/>
  <c r="X17" i="7"/>
  <c r="AB32" i="7"/>
  <c r="T32" i="7"/>
  <c r="T17" i="7"/>
  <c r="AB17" i="7"/>
  <c r="S17" i="7"/>
  <c r="S32" i="7"/>
  <c r="W17" i="7"/>
  <c r="AF32" i="7"/>
  <c r="AE32" i="7"/>
  <c r="X32" i="7"/>
  <c r="AE17" i="7"/>
  <c r="AA17" i="7"/>
  <c r="AA32" i="7"/>
  <c r="T39" i="7"/>
  <c r="W32" i="7"/>
  <c r="S44" i="7"/>
  <c r="T44" i="7"/>
  <c r="AF17" i="7"/>
  <c r="S39" i="7"/>
  <c r="T47" i="7" l="1"/>
  <c r="S47" i="7"/>
</calcChain>
</file>

<file path=xl/sharedStrings.xml><?xml version="1.0" encoding="utf-8"?>
<sst xmlns="http://schemas.openxmlformats.org/spreadsheetml/2006/main" count="1562" uniqueCount="205">
  <si>
    <t>Company</t>
  </si>
  <si>
    <t>EGI</t>
  </si>
  <si>
    <t>Unit</t>
  </si>
  <si>
    <t>Rit</t>
  </si>
  <si>
    <t>Produksi</t>
  </si>
  <si>
    <t>Payload</t>
  </si>
  <si>
    <t>KPP</t>
  </si>
  <si>
    <t>P360</t>
  </si>
  <si>
    <t>P380</t>
  </si>
  <si>
    <t>P410</t>
  </si>
  <si>
    <t>SUBTOTAL</t>
  </si>
  <si>
    <t>SAM</t>
  </si>
  <si>
    <t>Daily</t>
  </si>
  <si>
    <t>P420</t>
  </si>
  <si>
    <t>PPC</t>
  </si>
  <si>
    <t>A3939</t>
  </si>
  <si>
    <t>TOTAL</t>
  </si>
  <si>
    <t>SUPPLIER</t>
  </si>
  <si>
    <t>TYPE</t>
  </si>
  <si>
    <t>TGL</t>
  </si>
  <si>
    <t>SHIFT</t>
  </si>
  <si>
    <t>TIME</t>
  </si>
  <si>
    <t>BRUTO</t>
  </si>
  <si>
    <t>TARA</t>
  </si>
  <si>
    <t>NO DOKET</t>
  </si>
  <si>
    <t>MATERIAL</t>
  </si>
  <si>
    <t>LD0079</t>
  </si>
  <si>
    <t>Coal Hauling ABB</t>
  </si>
  <si>
    <t>LD0168</t>
  </si>
  <si>
    <t>LD0072</t>
  </si>
  <si>
    <t>LD0138</t>
  </si>
  <si>
    <t>LD0109</t>
  </si>
  <si>
    <t>LD0103</t>
  </si>
  <si>
    <t>LD0074</t>
  </si>
  <si>
    <t>LD0104</t>
  </si>
  <si>
    <t>LD0113</t>
  </si>
  <si>
    <t>LD0152</t>
  </si>
  <si>
    <t>LD0141</t>
  </si>
  <si>
    <t>LD0101</t>
  </si>
  <si>
    <t>LD0087</t>
  </si>
  <si>
    <t>LD0081</t>
  </si>
  <si>
    <t>LD0161</t>
  </si>
  <si>
    <t>LD0164</t>
  </si>
  <si>
    <t>LD0169</t>
  </si>
  <si>
    <t>LD0080</t>
  </si>
  <si>
    <t>LD0133</t>
  </si>
  <si>
    <t>LD0069</t>
  </si>
  <si>
    <t>LD0076</t>
  </si>
  <si>
    <t>SADT134</t>
  </si>
  <si>
    <t>LD0117</t>
  </si>
  <si>
    <t>SADT109</t>
  </si>
  <si>
    <t>SADT133</t>
  </si>
  <si>
    <t>LD0085</t>
  </si>
  <si>
    <t>LD0114</t>
  </si>
  <si>
    <t>SADT112</t>
  </si>
  <si>
    <t>SADT138</t>
  </si>
  <si>
    <t>LD0143</t>
  </si>
  <si>
    <t>SADT131</t>
  </si>
  <si>
    <t>SADT231</t>
  </si>
  <si>
    <t>SADT132</t>
  </si>
  <si>
    <t>LD0075</t>
  </si>
  <si>
    <t>SADT113</t>
  </si>
  <si>
    <t>LD0102</t>
  </si>
  <si>
    <t>SADT102</t>
  </si>
  <si>
    <t>LD0071</t>
  </si>
  <si>
    <t>SADT228</t>
  </si>
  <si>
    <t>SADT101</t>
  </si>
  <si>
    <t>LD0160</t>
  </si>
  <si>
    <t>LD0078</t>
  </si>
  <si>
    <t>LD0086</t>
  </si>
  <si>
    <t>SADT117</t>
  </si>
  <si>
    <t>SADT103</t>
  </si>
  <si>
    <t>LD0112</t>
  </si>
  <si>
    <t>LD0116</t>
  </si>
  <si>
    <t>LD0111</t>
  </si>
  <si>
    <t>SADT135</t>
  </si>
  <si>
    <t>SADT120</t>
  </si>
  <si>
    <t>LD0144</t>
  </si>
  <si>
    <t>LD0070</t>
  </si>
  <si>
    <t>SADT227</t>
  </si>
  <si>
    <t>SADT108</t>
  </si>
  <si>
    <t>LD0136</t>
  </si>
  <si>
    <t>LD0165</t>
  </si>
  <si>
    <t>LD0163</t>
  </si>
  <si>
    <t>LD0054</t>
  </si>
  <si>
    <t>LD0105</t>
  </si>
  <si>
    <t>LD0137</t>
  </si>
  <si>
    <t>LD0098</t>
  </si>
  <si>
    <t>LD0017</t>
  </si>
  <si>
    <t>SADT226</t>
  </si>
  <si>
    <t>SADT105</t>
  </si>
  <si>
    <t>LD0052</t>
  </si>
  <si>
    <t>LD0115</t>
  </si>
  <si>
    <t>SADT114</t>
  </si>
  <si>
    <t>SADT115</t>
  </si>
  <si>
    <t>LD0162</t>
  </si>
  <si>
    <t>LD0135</t>
  </si>
  <si>
    <t>LD0139</t>
  </si>
  <si>
    <t>LD0166</t>
  </si>
  <si>
    <t>LD0093</t>
  </si>
  <si>
    <t>LD0155</t>
  </si>
  <si>
    <t>SADT136</t>
  </si>
  <si>
    <t>SADT139</t>
  </si>
  <si>
    <t>SADT229</t>
  </si>
  <si>
    <t>LD0167</t>
  </si>
  <si>
    <t>LD0159</t>
  </si>
  <si>
    <t>LD0140</t>
  </si>
  <si>
    <t>SADT116</t>
  </si>
  <si>
    <t>LD0107</t>
  </si>
  <si>
    <t>LD0089</t>
  </si>
  <si>
    <t>LD0123</t>
  </si>
  <si>
    <t>LD0134</t>
  </si>
  <si>
    <t>LD0154</t>
  </si>
  <si>
    <t>SADT137</t>
  </si>
  <si>
    <t>LD0106</t>
  </si>
  <si>
    <t>LD0150</t>
  </si>
  <si>
    <t>LD0088</t>
  </si>
  <si>
    <t>SADT140</t>
  </si>
  <si>
    <t>LD0095</t>
  </si>
  <si>
    <t>LD0083</t>
  </si>
  <si>
    <t>SADT107</t>
  </si>
  <si>
    <t>LD0110</t>
  </si>
  <si>
    <t>LD0156</t>
  </si>
  <si>
    <t>SADT119</t>
  </si>
  <si>
    <t>LD0099</t>
  </si>
  <si>
    <t>LD0151</t>
  </si>
  <si>
    <t>LD0073</t>
  </si>
  <si>
    <t>SADT125</t>
  </si>
  <si>
    <t>SADT106</t>
  </si>
  <si>
    <t>SADT118</t>
  </si>
  <si>
    <t>LD0084</t>
  </si>
  <si>
    <t>LD0145</t>
  </si>
  <si>
    <t>LD0158</t>
  </si>
  <si>
    <t>LD0157</t>
  </si>
  <si>
    <t>No</t>
  </si>
  <si>
    <t>Kode Unit</t>
  </si>
  <si>
    <t>Owner</t>
  </si>
  <si>
    <t>LD0090</t>
  </si>
  <si>
    <t>LD0077</t>
  </si>
  <si>
    <t>LD0082</t>
  </si>
  <si>
    <t>SADT126</t>
  </si>
  <si>
    <t>SADT104</t>
  </si>
  <si>
    <t>SADT110</t>
  </si>
  <si>
    <t>SADT111</t>
  </si>
  <si>
    <t>Rata - rata</t>
  </si>
  <si>
    <t>Unit Nimbang</t>
  </si>
  <si>
    <t>Tonnage</t>
  </si>
  <si>
    <t>LD0181</t>
  </si>
  <si>
    <t>LD0182</t>
  </si>
  <si>
    <t>LD0183</t>
  </si>
  <si>
    <t>LD0013</t>
  </si>
  <si>
    <t>LD0142</t>
  </si>
  <si>
    <t>Tanggal</t>
  </si>
  <si>
    <t>Subcont Hauling ABB</t>
  </si>
  <si>
    <t>LD0190</t>
  </si>
  <si>
    <t>LD0191</t>
  </si>
  <si>
    <t>LD0194</t>
  </si>
  <si>
    <t>LD0189</t>
  </si>
  <si>
    <t>LD0187</t>
  </si>
  <si>
    <t>LD0188</t>
  </si>
  <si>
    <t>LD0192</t>
  </si>
  <si>
    <t>LD0193</t>
  </si>
  <si>
    <t>LD0195</t>
  </si>
  <si>
    <t>LD0196</t>
  </si>
  <si>
    <t>LD0198</t>
  </si>
  <si>
    <t>NETTO</t>
  </si>
  <si>
    <t>RITASE</t>
  </si>
  <si>
    <t>UNIT</t>
  </si>
  <si>
    <t>`</t>
  </si>
  <si>
    <t>LD0197</t>
  </si>
  <si>
    <t>LD0199</t>
  </si>
  <si>
    <t>LD0200</t>
  </si>
  <si>
    <t>LD0201</t>
  </si>
  <si>
    <t xml:space="preserve"> </t>
  </si>
  <si>
    <t>NO</t>
  </si>
  <si>
    <t>LD0096</t>
  </si>
  <si>
    <t>SADT151</t>
  </si>
  <si>
    <t>SADT152</t>
  </si>
  <si>
    <t>SADT153</t>
  </si>
  <si>
    <t>SADT154</t>
  </si>
  <si>
    <t>SADT155</t>
  </si>
  <si>
    <t>LD0240</t>
  </si>
  <si>
    <t>LD0241</t>
  </si>
  <si>
    <t>LD0242</t>
  </si>
  <si>
    <t>LD0243</t>
  </si>
  <si>
    <t>SADT238</t>
  </si>
  <si>
    <t>SADT247</t>
  </si>
  <si>
    <t>SADT239</t>
  </si>
  <si>
    <t>SADT241</t>
  </si>
  <si>
    <t>SADT234</t>
  </si>
  <si>
    <t>SADT242</t>
  </si>
  <si>
    <t>SADT232</t>
  </si>
  <si>
    <t>SADT233</t>
  </si>
  <si>
    <t>SADT235</t>
  </si>
  <si>
    <t>SADT236</t>
  </si>
  <si>
    <t>SADT237</t>
  </si>
  <si>
    <t>SADT240</t>
  </si>
  <si>
    <t>SADT243</t>
  </si>
  <si>
    <t>SADT244</t>
  </si>
  <si>
    <t>SADT245</t>
  </si>
  <si>
    <t>SADT246</t>
  </si>
  <si>
    <t>SADT248</t>
  </si>
  <si>
    <t>SADT249</t>
  </si>
  <si>
    <t>CC</t>
  </si>
  <si>
    <t>LD0125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</si>
</sst>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[$-409]d\-mmm;@"/>
    <numFmt numFmtId="166" formatCode="_-* #,##0.0_-;\-* #,##0.0_-;_-* &quot;-&quot;??_-;_-@_-"/>
    <numFmt numFmtId="167" formatCode="_-* #,##0_-;\-* #,##0_-;_-* &quot;-&quot;??_-;_-@_-"/>
    <numFmt numFmtId="168" formatCode="h:mm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4" fontId="13" fillId="34" borderId="10" xfId="0" applyNumberFormat="1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13" fillId="34" borderId="10" xfId="0" applyNumberFormat="1" applyFont="1" applyFill="1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2" fontId="0" fillId="0" borderId="0" xfId="0" quotePrefix="1" applyNumberFormat="1"/>
    <xf numFmtId="164" fontId="0" fillId="0" borderId="0" xfId="0" applyNumberFormat="1"/>
    <xf numFmtId="164" fontId="13" fillId="34" borderId="10" xfId="1" applyFont="1" applyFill="1" applyBorder="1" applyAlignment="1">
      <alignment horizontal="center" vertical="center"/>
    </xf>
    <xf numFmtId="164" fontId="16" fillId="35" borderId="10" xfId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9" fillId="0" borderId="0" xfId="0" applyFont="1"/>
    <xf numFmtId="2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quotePrefix="1" applyFont="1"/>
    <xf numFmtId="166" fontId="0" fillId="0" borderId="10" xfId="1" applyNumberFormat="1" applyFont="1" applyBorder="1" applyAlignment="1">
      <alignment horizontal="center" vertical="center"/>
    </xf>
    <xf numFmtId="166" fontId="13" fillId="34" borderId="10" xfId="1" applyNumberFormat="1" applyFont="1" applyFill="1" applyBorder="1" applyAlignment="1">
      <alignment horizontal="center" vertical="center"/>
    </xf>
    <xf numFmtId="166" fontId="16" fillId="35" borderId="10" xfId="1" applyNumberFormat="1" applyFont="1" applyFill="1" applyBorder="1" applyAlignment="1">
      <alignment horizontal="center" vertical="center"/>
    </xf>
    <xf numFmtId="167" fontId="0" fillId="0" borderId="10" xfId="1" applyNumberFormat="1" applyFont="1" applyBorder="1" applyAlignment="1">
      <alignment horizontal="center" vertical="center"/>
    </xf>
    <xf numFmtId="167" fontId="13" fillId="34" borderId="10" xfId="1" applyNumberFormat="1" applyFont="1" applyFill="1" applyBorder="1" applyAlignment="1">
      <alignment horizontal="center" vertical="center"/>
    </xf>
    <xf numFmtId="167" fontId="16" fillId="35" borderId="10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0" fontId="0" fillId="38" borderId="0" xfId="0" applyFill="1" applyAlignment="1">
      <alignment horizontal="center" vertical="center"/>
    </xf>
    <xf numFmtId="165" fontId="13" fillId="34" borderId="0" xfId="0" applyNumberFormat="1" applyFont="1" applyFill="1" applyAlignment="1">
      <alignment horizontal="center" vertical="center"/>
    </xf>
    <xf numFmtId="165" fontId="0" fillId="38" borderId="0" xfId="0" applyNumberFormat="1" applyFill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38" borderId="0" xfId="1" applyNumberFormat="1" applyFont="1" applyFill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10" xfId="0" applyFill="1" applyBorder="1"/>
    <xf numFmtId="167" fontId="0" fillId="39" borderId="0" xfId="1" applyNumberFormat="1" applyFont="1" applyFill="1" applyAlignment="1">
      <alignment horizontal="center" vertical="center"/>
    </xf>
    <xf numFmtId="167" fontId="0" fillId="40" borderId="10" xfId="1" applyNumberFormat="1" applyFont="1" applyFill="1" applyBorder="1" applyAlignment="1">
      <alignment horizontal="center" vertical="center"/>
    </xf>
    <xf numFmtId="166" fontId="0" fillId="40" borderId="10" xfId="1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13" fillId="34" borderId="10" xfId="1" applyNumberFormat="1" applyFont="1" applyFill="1" applyBorder="1" applyAlignment="1">
      <alignment horizontal="center" vertical="center"/>
    </xf>
    <xf numFmtId="164" fontId="16" fillId="35" borderId="10" xfId="1" applyNumberFormat="1" applyFont="1" applyFill="1" applyBorder="1" applyAlignment="1">
      <alignment horizontal="center" vertical="center"/>
    </xf>
    <xf numFmtId="164" fontId="0" fillId="40" borderId="10" xfId="1" applyNumberFormat="1" applyFont="1" applyFill="1" applyBorder="1" applyAlignment="1">
      <alignment horizontal="center" vertical="center"/>
    </xf>
    <xf numFmtId="0" fontId="0" fillId="39" borderId="0" xfId="0" applyFill="1"/>
    <xf numFmtId="168" fontId="0" fillId="39" borderId="0" xfId="0" applyNumberFormat="1" applyFill="1" applyAlignment="1">
      <alignment horizontal="center" vertical="center"/>
    </xf>
    <xf numFmtId="0" fontId="0" fillId="0" borderId="0" xfId="0" quotePrefix="1"/>
    <xf numFmtId="0" fontId="19" fillId="39" borderId="0" xfId="0" applyFont="1" applyFill="1" applyAlignment="1">
      <alignment horizontal="center" vertical="center"/>
    </xf>
    <xf numFmtId="0" fontId="17" fillId="37" borderId="0" xfId="0" applyFont="1" applyFill="1"/>
    <xf numFmtId="0" fontId="13" fillId="37" borderId="10" xfId="0" applyFont="1" applyFill="1" applyBorder="1" applyAlignment="1">
      <alignment horizontal="center" vertical="center"/>
    </xf>
    <xf numFmtId="165" fontId="13" fillId="37" borderId="10" xfId="0" applyNumberFormat="1" applyFont="1" applyFill="1" applyBorder="1" applyAlignment="1">
      <alignment horizontal="center" vertical="center"/>
    </xf>
    <xf numFmtId="168" fontId="13" fillId="37" borderId="10" xfId="0" applyNumberFormat="1" applyFont="1" applyFill="1" applyBorder="1" applyAlignment="1">
      <alignment horizontal="center" vertical="center"/>
    </xf>
    <xf numFmtId="167" fontId="13" fillId="37" borderId="10" xfId="1" applyNumberFormat="1" applyFont="1" applyFill="1" applyBorder="1" applyAlignment="1">
      <alignment horizontal="center" vertical="center"/>
    </xf>
    <xf numFmtId="0" fontId="17" fillId="37" borderId="1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41" borderId="10" xfId="0" applyFill="1" applyBorder="1"/>
    <xf numFmtId="0" fontId="0" fillId="39" borderId="0" xfId="0" applyFill="1" applyBorder="1"/>
    <xf numFmtId="0" fontId="0" fillId="43" borderId="10" xfId="0" applyFill="1" applyBorder="1"/>
    <xf numFmtId="0" fontId="0" fillId="42" borderId="10" xfId="0" applyFill="1" applyBorder="1"/>
    <xf numFmtId="164" fontId="0" fillId="0" borderId="0" xfId="1" applyFont="1" applyBorder="1" applyAlignment="1">
      <alignment horizontal="center" vertical="center"/>
    </xf>
    <xf numFmtId="2" fontId="0" fillId="0" borderId="0" xfId="0" quotePrefix="1" applyNumberFormat="1" applyBorder="1"/>
    <xf numFmtId="0" fontId="0" fillId="0" borderId="0" xfId="0" applyBorder="1"/>
    <xf numFmtId="0" fontId="0" fillId="44" borderId="10" xfId="0" applyFill="1" applyBorder="1"/>
    <xf numFmtId="0" fontId="0" fillId="45" borderId="10" xfId="0" applyFill="1" applyBorder="1"/>
    <xf numFmtId="0" fontId="0" fillId="46" borderId="10" xfId="0" applyFill="1" applyBorder="1"/>
    <xf numFmtId="0" fontId="0" fillId="47" borderId="10" xfId="0" applyFill="1" applyBorder="1"/>
    <xf numFmtId="164" fontId="0" fillId="39" borderId="10" xfId="1" applyFont="1" applyFill="1" applyBorder="1" applyAlignment="1">
      <alignment horizontal="center" vertical="center"/>
    </xf>
    <xf numFmtId="4" fontId="16" fillId="35" borderId="10" xfId="0" applyNumberFormat="1" applyFont="1" applyFill="1" applyBorder="1" applyAlignment="1">
      <alignment horizontal="center" vertical="center"/>
    </xf>
    <xf numFmtId="0" fontId="0" fillId="35" borderId="0" xfId="0" applyFill="1"/>
    <xf numFmtId="0" fontId="13" fillId="34" borderId="11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20" fontId="17" fillId="33" borderId="10" xfId="0" applyNumberFormat="1" applyFont="1" applyFill="1" applyBorder="1" applyAlignment="1">
      <alignment horizontal="center" vertical="center"/>
    </xf>
    <xf numFmtId="0" fontId="13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5050"/>
      <color rgb="FFFFC5C5"/>
      <color rgb="FFFF4F4F"/>
      <color rgb="FF31221D"/>
      <color rgb="FFFF3300"/>
      <color rgb="FFFFFF99"/>
      <color rgb="FF00FFFF"/>
      <color rgb="FF6699FF"/>
      <color rgb="FF0066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4.136\c\unzipped\kpi%20petangis\kp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sahland\LOCALS~1\Temp\Komposisi_MP_PAMA_Juni2003_rev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1.101.4\datakpp$\A-KPP\2009\CPSD\CLA\CLA%20200905\DOCUME~1\sahland\LOCALS~1\Temp\Komposisi_MP_PAMA_Juni2003_rev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My%20Documents\bahan%20buku\form-p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BURDEN"/>
      <sheetName val="MAINTENANCE"/>
      <sheetName val="SUBKON"/>
      <sheetName val="Sheet1"/>
      <sheetName val="NEW"/>
      <sheetName val="Tyre Life Time"/>
      <sheetName val="RM Cost"/>
      <sheetName val="STATUS UNIT"/>
      <sheetName val="-REF-"/>
      <sheetName val="Revenue"/>
      <sheetName val="Detail"/>
      <sheetName val="Ref"/>
      <sheetName val="PE"/>
      <sheetName val="#REF!"/>
      <sheetName val="EX572"/>
      <sheetName val="EX593"/>
      <sheetName val="EX594"/>
      <sheetName val="EX595"/>
      <sheetName val="Truck Count"/>
      <sheetName val="Joint Survey Actual"/>
      <sheetName val="EX716"/>
      <sheetName val="EX717"/>
      <sheetName val="EX1007"/>
      <sheetName val="EX1010"/>
      <sheetName val="EX625"/>
      <sheetName val="EX629"/>
      <sheetName val="EX630"/>
      <sheetName val="EX569"/>
      <sheetName val="RATE"/>
      <sheetName val="UNIT"/>
      <sheetName val="dbase EGI"/>
      <sheetName val="CLAIM EMBUNG"/>
      <sheetName val="ocean voyage"/>
      <sheetName val="Maret"/>
      <sheetName val="Petrosea"/>
      <sheetName val="Budget Cash Out"/>
      <sheetName val="tabel"/>
      <sheetName val="Produksi"/>
      <sheetName val="Asumsi"/>
      <sheetName val="DATA_B"/>
      <sheetName val="TARIF"/>
      <sheetName val="IBS 2012"/>
      <sheetName val="PRINT CLAIM KPP"/>
      <sheetName val="01"/>
      <sheetName val="Operation - Prod"/>
      <sheetName val="Attendance Ratio"/>
      <sheetName val="Data"/>
      <sheetName val="UNIT EXISTING"/>
      <sheetName val="Record Problem"/>
      <sheetName val="Print (4)"/>
      <sheetName val="SC"/>
      <sheetName val="CONSOLE"/>
      <sheetName val="LPA OB"/>
      <sheetName val="Parameter"/>
      <sheetName val="Master"/>
      <sheetName val="Setting Unit"/>
      <sheetName val="Helper"/>
      <sheetName val="Day &amp; Date"/>
      <sheetName val="CALC"/>
      <sheetName val="Sheet2"/>
      <sheetName val="list unit"/>
      <sheetName val="SOURCE"/>
      <sheetName val="Highlight"/>
    </sheetNames>
    <sheetDataSet>
      <sheetData sheetId="0" refreshError="1">
        <row r="24">
          <cell r="D24" t="str">
            <v>JAN</v>
          </cell>
          <cell r="E24" t="str">
            <v>FEB</v>
          </cell>
          <cell r="F24" t="str">
            <v>MAR</v>
          </cell>
          <cell r="G24" t="str">
            <v>APR</v>
          </cell>
          <cell r="H24" t="str">
            <v>MAY</v>
          </cell>
          <cell r="I24" t="str">
            <v>JUN</v>
          </cell>
          <cell r="J24" t="str">
            <v>JULI</v>
          </cell>
          <cell r="K24" t="str">
            <v>AGS</v>
          </cell>
          <cell r="L24" t="str">
            <v>SEP</v>
          </cell>
          <cell r="M24" t="str">
            <v>OKT</v>
          </cell>
          <cell r="N24" t="str">
            <v>NOP</v>
          </cell>
          <cell r="O24" t="str">
            <v>DES</v>
          </cell>
        </row>
        <row r="25">
          <cell r="D25">
            <v>419920.32</v>
          </cell>
          <cell r="E25">
            <v>419920.32</v>
          </cell>
          <cell r="F25">
            <v>518725.1</v>
          </cell>
          <cell r="G25">
            <v>543426.29</v>
          </cell>
          <cell r="H25">
            <v>543426.29</v>
          </cell>
          <cell r="I25">
            <v>568127.49</v>
          </cell>
          <cell r="J25">
            <v>568127.49</v>
          </cell>
          <cell r="K25">
            <v>543426.29</v>
          </cell>
          <cell r="L25">
            <v>543426.29</v>
          </cell>
          <cell r="M25">
            <v>543426.29</v>
          </cell>
          <cell r="N25">
            <v>494023.9</v>
          </cell>
          <cell r="O25">
            <v>494023.9</v>
          </cell>
          <cell r="T25">
            <v>380000</v>
          </cell>
          <cell r="U25">
            <v>380000</v>
          </cell>
        </row>
        <row r="26">
          <cell r="D26">
            <v>444614.92</v>
          </cell>
          <cell r="E26">
            <v>555618</v>
          </cell>
          <cell r="F26">
            <v>622208</v>
          </cell>
          <cell r="G26">
            <v>550787</v>
          </cell>
          <cell r="H26">
            <v>577684.1</v>
          </cell>
          <cell r="I26">
            <v>589022</v>
          </cell>
          <cell r="J26">
            <v>583513.93400000001</v>
          </cell>
          <cell r="K26">
            <v>590374.98899999994</v>
          </cell>
          <cell r="L26">
            <v>588968.2048500001</v>
          </cell>
          <cell r="M26">
            <v>641095.57999999996</v>
          </cell>
          <cell r="N26">
            <v>578091</v>
          </cell>
          <cell r="O26">
            <v>500290.18</v>
          </cell>
          <cell r="T26">
            <v>457000</v>
          </cell>
          <cell r="U26">
            <v>457000</v>
          </cell>
        </row>
        <row r="45">
          <cell r="T45" t="str">
            <v>NOP</v>
          </cell>
          <cell r="U45" t="str">
            <v>DES</v>
          </cell>
        </row>
        <row r="46">
          <cell r="D46">
            <v>30000</v>
          </cell>
          <cell r="E46">
            <v>35000</v>
          </cell>
          <cell r="F46">
            <v>30000</v>
          </cell>
          <cell r="G46">
            <v>35000</v>
          </cell>
          <cell r="H46">
            <v>50000</v>
          </cell>
          <cell r="I46">
            <v>44000</v>
          </cell>
          <cell r="J46">
            <v>44000</v>
          </cell>
          <cell r="K46">
            <v>50000</v>
          </cell>
          <cell r="L46">
            <v>45000</v>
          </cell>
          <cell r="M46">
            <v>50000</v>
          </cell>
          <cell r="N46">
            <v>35000</v>
          </cell>
          <cell r="O46">
            <v>35000</v>
          </cell>
          <cell r="T46">
            <v>62736</v>
          </cell>
          <cell r="U46">
            <v>62744</v>
          </cell>
        </row>
        <row r="47">
          <cell r="D47">
            <v>24765.040000000001</v>
          </cell>
          <cell r="E47">
            <v>30153.57</v>
          </cell>
          <cell r="F47">
            <v>24753.05</v>
          </cell>
          <cell r="G47">
            <v>34444</v>
          </cell>
          <cell r="H47">
            <v>58385.9</v>
          </cell>
          <cell r="I47">
            <v>43286</v>
          </cell>
          <cell r="J47">
            <v>52191.92</v>
          </cell>
          <cell r="K47">
            <v>53283.4</v>
          </cell>
          <cell r="L47">
            <v>50984.43</v>
          </cell>
          <cell r="M47">
            <v>60369</v>
          </cell>
          <cell r="N47">
            <v>44370.879999999997</v>
          </cell>
          <cell r="O47">
            <v>44072.7</v>
          </cell>
          <cell r="T47">
            <v>65000</v>
          </cell>
          <cell r="U47">
            <v>65000</v>
          </cell>
        </row>
        <row r="70">
          <cell r="D70" t="str">
            <v>JAN</v>
          </cell>
          <cell r="E70" t="str">
            <v>FEB</v>
          </cell>
          <cell r="F70" t="str">
            <v>MAR</v>
          </cell>
          <cell r="G70" t="str">
            <v>APR</v>
          </cell>
          <cell r="H70" t="str">
            <v>MAY</v>
          </cell>
          <cell r="I70" t="str">
            <v>JUN</v>
          </cell>
          <cell r="J70" t="str">
            <v>JUL</v>
          </cell>
          <cell r="K70" t="str">
            <v>AGS</v>
          </cell>
          <cell r="L70" t="str">
            <v>SEP</v>
          </cell>
          <cell r="M70" t="str">
            <v>OKT</v>
          </cell>
          <cell r="N70" t="str">
            <v>NOP</v>
          </cell>
          <cell r="O70" t="str">
            <v>DES</v>
          </cell>
          <cell r="T70" t="str">
            <v>NOP</v>
          </cell>
          <cell r="U70" t="str">
            <v>DES</v>
          </cell>
        </row>
        <row r="71">
          <cell r="D71">
            <v>209960</v>
          </cell>
          <cell r="E71">
            <v>209960</v>
          </cell>
          <cell r="F71">
            <v>259363</v>
          </cell>
          <cell r="G71">
            <v>271713</v>
          </cell>
          <cell r="H71">
            <v>271713</v>
          </cell>
          <cell r="I71">
            <v>284064</v>
          </cell>
          <cell r="J71">
            <v>284064</v>
          </cell>
          <cell r="K71">
            <v>271713</v>
          </cell>
          <cell r="L71">
            <v>271713</v>
          </cell>
          <cell r="M71">
            <v>271713</v>
          </cell>
          <cell r="N71">
            <v>247012</v>
          </cell>
          <cell r="O71">
            <v>247012</v>
          </cell>
          <cell r="T71">
            <v>156931</v>
          </cell>
          <cell r="U71">
            <v>156931</v>
          </cell>
        </row>
        <row r="72">
          <cell r="D72">
            <v>296641.19</v>
          </cell>
          <cell r="E72">
            <v>326086.65000000002</v>
          </cell>
          <cell r="F72">
            <v>211342</v>
          </cell>
          <cell r="G72">
            <v>324148</v>
          </cell>
          <cell r="H72">
            <v>300976</v>
          </cell>
          <cell r="I72">
            <v>315104</v>
          </cell>
          <cell r="J72">
            <v>372474.31</v>
          </cell>
          <cell r="K72">
            <v>327240</v>
          </cell>
          <cell r="L72">
            <v>367500</v>
          </cell>
          <cell r="M72">
            <v>439695.5</v>
          </cell>
          <cell r="N72">
            <v>380226</v>
          </cell>
          <cell r="O72">
            <v>389171.69</v>
          </cell>
          <cell r="T72">
            <v>232750</v>
          </cell>
          <cell r="U72">
            <v>232750</v>
          </cell>
        </row>
      </sheetData>
      <sheetData sheetId="1" refreshError="1">
        <row r="16">
          <cell r="C16">
            <v>13.82</v>
          </cell>
          <cell r="D16">
            <v>13.82</v>
          </cell>
          <cell r="E16">
            <v>12.82</v>
          </cell>
          <cell r="F16">
            <v>13.41</v>
          </cell>
          <cell r="G16">
            <v>13.41</v>
          </cell>
          <cell r="H16">
            <v>12.96</v>
          </cell>
          <cell r="I16">
            <v>12.96</v>
          </cell>
          <cell r="J16">
            <v>14.27</v>
          </cell>
          <cell r="K16">
            <v>13.41</v>
          </cell>
          <cell r="L16">
            <v>12.01</v>
          </cell>
          <cell r="M16">
            <v>12.92</v>
          </cell>
          <cell r="N16">
            <v>14.96</v>
          </cell>
        </row>
        <row r="17">
          <cell r="C17">
            <v>18.920000000000002</v>
          </cell>
          <cell r="D17">
            <v>10.524305396911029</v>
          </cell>
          <cell r="E17">
            <v>12.56</v>
          </cell>
          <cell r="F17">
            <v>10.65</v>
          </cell>
          <cell r="G17">
            <v>8.19</v>
          </cell>
          <cell r="H17">
            <v>9.09</v>
          </cell>
          <cell r="I17">
            <v>8.56</v>
          </cell>
          <cell r="J17">
            <v>8.2799999999999994</v>
          </cell>
          <cell r="K17">
            <v>8.32</v>
          </cell>
          <cell r="L17">
            <v>8.68</v>
          </cell>
          <cell r="M17">
            <v>8.34</v>
          </cell>
          <cell r="N17">
            <v>11.79</v>
          </cell>
        </row>
        <row r="34">
          <cell r="C34">
            <v>13.8</v>
          </cell>
          <cell r="D34">
            <v>13.8</v>
          </cell>
          <cell r="E34">
            <v>13.8</v>
          </cell>
          <cell r="F34">
            <v>13.8</v>
          </cell>
          <cell r="G34">
            <v>13.8</v>
          </cell>
          <cell r="H34">
            <v>13.8</v>
          </cell>
          <cell r="I34">
            <v>13.8</v>
          </cell>
          <cell r="J34">
            <v>13.8</v>
          </cell>
          <cell r="K34">
            <v>13.8</v>
          </cell>
          <cell r="L34">
            <v>13.8</v>
          </cell>
          <cell r="M34">
            <v>13.8</v>
          </cell>
          <cell r="N34">
            <v>13.8</v>
          </cell>
        </row>
        <row r="35">
          <cell r="C35">
            <v>14.08</v>
          </cell>
          <cell r="D35">
            <v>12.856127537516347</v>
          </cell>
          <cell r="E35">
            <v>12.43</v>
          </cell>
          <cell r="F35">
            <v>13.92</v>
          </cell>
          <cell r="G35">
            <v>16.55</v>
          </cell>
          <cell r="H35">
            <v>11.33</v>
          </cell>
          <cell r="I35">
            <v>11.94</v>
          </cell>
          <cell r="J35">
            <v>12.7</v>
          </cell>
          <cell r="K35">
            <v>14</v>
          </cell>
          <cell r="L35">
            <v>15.43</v>
          </cell>
          <cell r="M35">
            <v>17.2</v>
          </cell>
          <cell r="N35">
            <v>20.079999999999998</v>
          </cell>
        </row>
        <row r="55">
          <cell r="C55">
            <v>17</v>
          </cell>
          <cell r="D55">
            <v>17</v>
          </cell>
          <cell r="E55">
            <v>17</v>
          </cell>
          <cell r="F55">
            <v>17</v>
          </cell>
          <cell r="G55">
            <v>17</v>
          </cell>
          <cell r="H55">
            <v>17</v>
          </cell>
          <cell r="I55">
            <v>17</v>
          </cell>
          <cell r="J55">
            <v>17</v>
          </cell>
          <cell r="K55">
            <v>17</v>
          </cell>
          <cell r="L55">
            <v>17</v>
          </cell>
          <cell r="M55">
            <v>17</v>
          </cell>
          <cell r="N55">
            <v>17</v>
          </cell>
        </row>
        <row r="56">
          <cell r="C56">
            <v>20.69</v>
          </cell>
          <cell r="D56">
            <v>14.299029668680864</v>
          </cell>
          <cell r="E56">
            <v>13.43</v>
          </cell>
          <cell r="F56">
            <v>17.03</v>
          </cell>
          <cell r="G56">
            <v>13.71</v>
          </cell>
          <cell r="H56">
            <v>16.98</v>
          </cell>
          <cell r="I56">
            <v>13.84</v>
          </cell>
          <cell r="J56">
            <v>12.72</v>
          </cell>
          <cell r="K56">
            <v>15.62</v>
          </cell>
          <cell r="L56">
            <v>20.32</v>
          </cell>
          <cell r="M56">
            <v>15.99</v>
          </cell>
          <cell r="N56">
            <v>19.95</v>
          </cell>
        </row>
      </sheetData>
      <sheetData sheetId="2" refreshError="1">
        <row r="16">
          <cell r="C16">
            <v>13.82</v>
          </cell>
        </row>
        <row r="19">
          <cell r="C19">
            <v>8.76</v>
          </cell>
          <cell r="D19">
            <v>8.76</v>
          </cell>
          <cell r="E19">
            <v>9.17</v>
          </cell>
          <cell r="F19">
            <v>12.69</v>
          </cell>
          <cell r="G19">
            <v>12.69</v>
          </cell>
          <cell r="H19">
            <v>12.69</v>
          </cell>
          <cell r="I19">
            <v>12.69</v>
          </cell>
          <cell r="J19">
            <v>12.69</v>
          </cell>
          <cell r="K19">
            <v>12.69</v>
          </cell>
          <cell r="L19">
            <v>12.69</v>
          </cell>
          <cell r="M19">
            <v>12.69</v>
          </cell>
          <cell r="N19">
            <v>12.69</v>
          </cell>
        </row>
        <row r="20">
          <cell r="C20">
            <v>8.65</v>
          </cell>
          <cell r="D20">
            <v>8.2700454458972246</v>
          </cell>
          <cell r="E20">
            <v>11.31</v>
          </cell>
          <cell r="F20">
            <v>12.34</v>
          </cell>
          <cell r="G20">
            <v>12.82</v>
          </cell>
          <cell r="H20">
            <v>9.41</v>
          </cell>
          <cell r="I20">
            <v>10.17</v>
          </cell>
          <cell r="J20">
            <v>10.17</v>
          </cell>
          <cell r="K20">
            <v>9.84</v>
          </cell>
          <cell r="L20">
            <v>8.61</v>
          </cell>
          <cell r="M20">
            <v>9.68</v>
          </cell>
          <cell r="N20">
            <v>11.62</v>
          </cell>
        </row>
        <row r="41">
          <cell r="C41">
            <v>40</v>
          </cell>
          <cell r="D41">
            <v>40</v>
          </cell>
          <cell r="E41">
            <v>40</v>
          </cell>
          <cell r="F41">
            <v>40</v>
          </cell>
          <cell r="G41">
            <v>40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40</v>
          </cell>
          <cell r="N41">
            <v>40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1.0337150127226462</v>
          </cell>
          <cell r="H42">
            <v>9.52</v>
          </cell>
          <cell r="I42">
            <v>8.25</v>
          </cell>
          <cell r="J42">
            <v>7.31</v>
          </cell>
          <cell r="K42">
            <v>6.55</v>
          </cell>
          <cell r="L42">
            <v>5.55</v>
          </cell>
          <cell r="M42">
            <v>2.0299999999999998</v>
          </cell>
          <cell r="N42">
            <v>4.97</v>
          </cell>
        </row>
        <row r="43"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5</v>
          </cell>
          <cell r="N43">
            <v>5</v>
          </cell>
        </row>
        <row r="44">
          <cell r="C44">
            <v>1.56</v>
          </cell>
          <cell r="D44">
            <v>0.85</v>
          </cell>
          <cell r="E44">
            <v>0.57999999999999996</v>
          </cell>
          <cell r="F44">
            <v>0.45</v>
          </cell>
          <cell r="G44">
            <v>1.9083969465648856</v>
          </cell>
          <cell r="H44">
            <v>0.63</v>
          </cell>
          <cell r="I44">
            <v>0.55000000000000004</v>
          </cell>
          <cell r="J44">
            <v>0.48</v>
          </cell>
          <cell r="K44">
            <v>0.43</v>
          </cell>
          <cell r="L44">
            <v>0.42</v>
          </cell>
          <cell r="M44">
            <v>0.45</v>
          </cell>
          <cell r="N44">
            <v>0.66</v>
          </cell>
        </row>
        <row r="62">
          <cell r="C62" t="str">
            <v>JAN</v>
          </cell>
          <cell r="D62" t="str">
            <v>FEB</v>
          </cell>
          <cell r="E62" t="str">
            <v>MAR</v>
          </cell>
          <cell r="F62" t="str">
            <v>APR</v>
          </cell>
          <cell r="G62" t="str">
            <v>MAY</v>
          </cell>
          <cell r="H62" t="str">
            <v>JUN</v>
          </cell>
          <cell r="I62" t="str">
            <v>JULI</v>
          </cell>
          <cell r="J62" t="str">
            <v>AGS</v>
          </cell>
          <cell r="K62" t="str">
            <v>SEP</v>
          </cell>
          <cell r="L62" t="str">
            <v>OKT</v>
          </cell>
          <cell r="M62" t="str">
            <v>NOP</v>
          </cell>
          <cell r="N62" t="str">
            <v>DES</v>
          </cell>
        </row>
        <row r="63">
          <cell r="C63">
            <v>17</v>
          </cell>
          <cell r="D63">
            <v>17</v>
          </cell>
          <cell r="E63">
            <v>17</v>
          </cell>
          <cell r="F63">
            <v>17</v>
          </cell>
          <cell r="G63">
            <v>17</v>
          </cell>
          <cell r="H63">
            <v>17</v>
          </cell>
          <cell r="I63">
            <v>17</v>
          </cell>
          <cell r="J63">
            <v>17</v>
          </cell>
          <cell r="K63">
            <v>17</v>
          </cell>
          <cell r="L63">
            <v>17</v>
          </cell>
          <cell r="M63">
            <v>17</v>
          </cell>
          <cell r="N63">
            <v>17</v>
          </cell>
        </row>
        <row r="64">
          <cell r="C64">
            <v>19</v>
          </cell>
          <cell r="D64">
            <v>24</v>
          </cell>
          <cell r="E64">
            <v>21</v>
          </cell>
          <cell r="F64">
            <v>16</v>
          </cell>
          <cell r="G64">
            <v>16</v>
          </cell>
          <cell r="H64">
            <v>19</v>
          </cell>
          <cell r="I64">
            <v>16</v>
          </cell>
          <cell r="J64">
            <v>17</v>
          </cell>
          <cell r="K64">
            <v>16</v>
          </cell>
          <cell r="L64">
            <v>17</v>
          </cell>
          <cell r="M64">
            <v>17</v>
          </cell>
          <cell r="N64">
            <v>18</v>
          </cell>
        </row>
        <row r="65">
          <cell r="C65">
            <v>18.22</v>
          </cell>
          <cell r="D65">
            <v>18.22</v>
          </cell>
          <cell r="E65">
            <v>18.22</v>
          </cell>
          <cell r="F65">
            <v>18.22</v>
          </cell>
          <cell r="G65">
            <v>18.22</v>
          </cell>
          <cell r="H65">
            <v>18.22</v>
          </cell>
          <cell r="I65">
            <v>18.22</v>
          </cell>
          <cell r="J65">
            <v>18.22</v>
          </cell>
          <cell r="K65">
            <v>18.22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Cost Of Budget Checklist"/>
      <sheetName val="Sheet1"/>
      <sheetName val="NEW"/>
      <sheetName val="Configuration"/>
      <sheetName val="C_PLANS_"/>
      <sheetName val="C_SQL2IMPS_"/>
      <sheetName val="D_PLANS_"/>
      <sheetName val="MQ_PLANS_"/>
      <sheetName val="N_PLANS_7"/>
      <sheetName val="S_LOADERCYCLES_"/>
      <sheetName val="S_QTYLOADS_"/>
      <sheetName val="S_STATUS_YTR"/>
      <sheetName val="S_TIMECAT_"/>
      <sheetName val="W_SQL2IMPS_"/>
      <sheetName val="Y2_PLANS_"/>
      <sheetName val="Y2_PLANS_7"/>
      <sheetName val="SUM"/>
      <sheetName val="Cost Include Accrude 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 refreshError="1"/>
      <sheetData sheetId="1" refreshError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/>
      <sheetData sheetId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Sheet1"/>
      <sheetName val="NEW"/>
      <sheetName val="HCGS De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5:G174"/>
  <sheetViews>
    <sheetView showGridLines="0" zoomScale="93" zoomScaleNormal="93" zoomScaleSheetLayoutView="85" workbookViewId="0">
      <pane xSplit="1" ySplit="6" topLeftCell="B34" activePane="bottomRight" state="frozen"/>
      <selection pane="topRight" activeCell="E1" sqref="E1"/>
      <selection pane="bottomLeft" activeCell="A7" sqref="A7"/>
      <selection pane="bottomRight" activeCell="F96" sqref="F96"/>
    </sheetView>
  </sheetViews>
  <sheetFormatPr defaultRowHeight="15"/>
  <cols>
    <col min="1" max="1" width="2.28515625" style="1" customWidth="1"/>
    <col min="2" max="2" width="9.140625" style="28"/>
    <col min="3" max="3" width="12.85546875" style="28" bestFit="1" customWidth="1"/>
    <col min="4" max="4" width="17.28515625" style="28" bestFit="1" customWidth="1"/>
    <col min="5" max="5" width="22.140625" style="28" customWidth="1"/>
    <col min="6" max="6" width="9.140625" style="28"/>
    <col min="7" max="7" width="2" style="1" customWidth="1"/>
    <col min="8" max="16384" width="9.140625" style="1"/>
  </cols>
  <sheetData>
    <row r="5" spans="2:7" ht="24.75" customHeight="1">
      <c r="B5" s="29" t="s">
        <v>134</v>
      </c>
      <c r="C5" s="29" t="s">
        <v>135</v>
      </c>
      <c r="D5" s="29" t="s">
        <v>1</v>
      </c>
      <c r="E5" s="29" t="s">
        <v>18</v>
      </c>
      <c r="F5" s="29" t="s">
        <v>136</v>
      </c>
      <c r="G5" s="30"/>
    </row>
    <row r="6" spans="2:7">
      <c r="B6" s="2">
        <v>1</v>
      </c>
      <c r="C6" s="2" t="s">
        <v>87</v>
      </c>
      <c r="D6" s="2" t="s">
        <v>7</v>
      </c>
      <c r="E6" s="2" t="s">
        <v>27</v>
      </c>
      <c r="F6" s="8" t="s">
        <v>6</v>
      </c>
    </row>
    <row r="7" spans="2:7" s="30" customFormat="1">
      <c r="B7" s="2">
        <v>2</v>
      </c>
      <c r="C7" s="2" t="s">
        <v>124</v>
      </c>
      <c r="D7" s="2" t="s">
        <v>7</v>
      </c>
      <c r="E7" s="2" t="s">
        <v>27</v>
      </c>
      <c r="F7" s="8" t="s">
        <v>6</v>
      </c>
      <c r="G7" s="1"/>
    </row>
    <row r="8" spans="2:7">
      <c r="B8" s="2">
        <v>3</v>
      </c>
      <c r="C8" s="2" t="s">
        <v>38</v>
      </c>
      <c r="D8" s="2" t="s">
        <v>7</v>
      </c>
      <c r="E8" s="2" t="s">
        <v>27</v>
      </c>
      <c r="F8" s="8" t="s">
        <v>6</v>
      </c>
    </row>
    <row r="9" spans="2:7">
      <c r="B9" s="2">
        <v>4</v>
      </c>
      <c r="C9" s="2" t="s">
        <v>62</v>
      </c>
      <c r="D9" s="2" t="s">
        <v>7</v>
      </c>
      <c r="E9" s="2" t="s">
        <v>27</v>
      </c>
      <c r="F9" s="8" t="s">
        <v>6</v>
      </c>
    </row>
    <row r="10" spans="2:7">
      <c r="B10" s="2">
        <v>5</v>
      </c>
      <c r="C10" s="2" t="s">
        <v>32</v>
      </c>
      <c r="D10" s="2" t="s">
        <v>7</v>
      </c>
      <c r="E10" s="2" t="s">
        <v>27</v>
      </c>
      <c r="F10" s="8" t="s">
        <v>6</v>
      </c>
    </row>
    <row r="11" spans="2:7" ht="15" customHeight="1">
      <c r="B11" s="2">
        <v>6</v>
      </c>
      <c r="C11" s="2" t="s">
        <v>34</v>
      </c>
      <c r="D11" s="2" t="s">
        <v>7</v>
      </c>
      <c r="E11" s="2" t="s">
        <v>27</v>
      </c>
      <c r="F11" s="8" t="s">
        <v>6</v>
      </c>
    </row>
    <row r="12" spans="2:7">
      <c r="B12" s="2">
        <v>7</v>
      </c>
      <c r="C12" s="2" t="s">
        <v>85</v>
      </c>
      <c r="D12" s="2" t="s">
        <v>7</v>
      </c>
      <c r="E12" s="2" t="s">
        <v>27</v>
      </c>
      <c r="F12" s="8" t="s">
        <v>6</v>
      </c>
    </row>
    <row r="13" spans="2:7">
      <c r="B13" s="2">
        <v>8</v>
      </c>
      <c r="C13" s="2" t="s">
        <v>114</v>
      </c>
      <c r="D13" s="2" t="s">
        <v>7</v>
      </c>
      <c r="E13" s="2" t="s">
        <v>27</v>
      </c>
      <c r="F13" s="8" t="s">
        <v>6</v>
      </c>
    </row>
    <row r="14" spans="2:7" ht="15" customHeight="1">
      <c r="B14" s="2">
        <v>9</v>
      </c>
      <c r="C14" s="2" t="s">
        <v>108</v>
      </c>
      <c r="D14" s="2" t="s">
        <v>7</v>
      </c>
      <c r="E14" s="2" t="s">
        <v>27</v>
      </c>
      <c r="F14" s="8" t="s">
        <v>6</v>
      </c>
    </row>
    <row r="15" spans="2:7">
      <c r="B15" s="2">
        <v>10</v>
      </c>
      <c r="C15" s="2" t="s">
        <v>31</v>
      </c>
      <c r="D15" s="2" t="s">
        <v>7</v>
      </c>
      <c r="E15" s="2" t="s">
        <v>27</v>
      </c>
      <c r="F15" s="8" t="s">
        <v>6</v>
      </c>
    </row>
    <row r="16" spans="2:7">
      <c r="B16" s="2">
        <v>11</v>
      </c>
      <c r="C16" s="2" t="s">
        <v>121</v>
      </c>
      <c r="D16" s="2" t="s">
        <v>7</v>
      </c>
      <c r="E16" s="2" t="s">
        <v>27</v>
      </c>
      <c r="F16" s="8" t="s">
        <v>6</v>
      </c>
    </row>
    <row r="17" spans="2:6">
      <c r="B17" s="2">
        <v>12</v>
      </c>
      <c r="C17" s="2" t="s">
        <v>74</v>
      </c>
      <c r="D17" s="2" t="s">
        <v>7</v>
      </c>
      <c r="E17" s="2" t="s">
        <v>27</v>
      </c>
      <c r="F17" s="8" t="s">
        <v>6</v>
      </c>
    </row>
    <row r="18" spans="2:6" ht="15" customHeight="1">
      <c r="B18" s="2">
        <v>13</v>
      </c>
      <c r="C18" s="2" t="s">
        <v>72</v>
      </c>
      <c r="D18" s="2" t="s">
        <v>7</v>
      </c>
      <c r="E18" s="2" t="s">
        <v>27</v>
      </c>
      <c r="F18" s="8" t="s">
        <v>6</v>
      </c>
    </row>
    <row r="19" spans="2:6">
      <c r="B19" s="2">
        <v>14</v>
      </c>
      <c r="C19" s="2" t="s">
        <v>35</v>
      </c>
      <c r="D19" s="2" t="s">
        <v>7</v>
      </c>
      <c r="E19" s="2" t="s">
        <v>27</v>
      </c>
      <c r="F19" s="8" t="s">
        <v>6</v>
      </c>
    </row>
    <row r="20" spans="2:6">
      <c r="B20" s="2">
        <v>15</v>
      </c>
      <c r="C20" s="2" t="s">
        <v>53</v>
      </c>
      <c r="D20" s="2" t="s">
        <v>7</v>
      </c>
      <c r="E20" s="2" t="s">
        <v>27</v>
      </c>
      <c r="F20" s="8" t="s">
        <v>6</v>
      </c>
    </row>
    <row r="21" spans="2:6">
      <c r="B21" s="2">
        <v>16</v>
      </c>
      <c r="C21" s="2" t="s">
        <v>92</v>
      </c>
      <c r="D21" s="2" t="s">
        <v>7</v>
      </c>
      <c r="E21" s="2" t="s">
        <v>27</v>
      </c>
      <c r="F21" s="8" t="s">
        <v>6</v>
      </c>
    </row>
    <row r="22" spans="2:6">
      <c r="B22" s="2">
        <v>17</v>
      </c>
      <c r="C22" s="2" t="s">
        <v>45</v>
      </c>
      <c r="D22" s="2" t="s">
        <v>7</v>
      </c>
      <c r="E22" s="2" t="s">
        <v>27</v>
      </c>
      <c r="F22" s="8" t="s">
        <v>6</v>
      </c>
    </row>
    <row r="23" spans="2:6">
      <c r="B23" s="2">
        <v>18</v>
      </c>
      <c r="C23" s="2" t="s">
        <v>111</v>
      </c>
      <c r="D23" s="2" t="s">
        <v>7</v>
      </c>
      <c r="E23" s="2" t="s">
        <v>27</v>
      </c>
      <c r="F23" s="8" t="s">
        <v>6</v>
      </c>
    </row>
    <row r="24" spans="2:6">
      <c r="B24" s="2">
        <v>19</v>
      </c>
      <c r="C24" s="2" t="s">
        <v>96</v>
      </c>
      <c r="D24" s="2" t="s">
        <v>7</v>
      </c>
      <c r="E24" s="2" t="s">
        <v>27</v>
      </c>
      <c r="F24" s="8" t="s">
        <v>6</v>
      </c>
    </row>
    <row r="25" spans="2:6">
      <c r="B25" s="2">
        <v>20</v>
      </c>
      <c r="C25" s="2" t="s">
        <v>81</v>
      </c>
      <c r="D25" s="2" t="s">
        <v>7</v>
      </c>
      <c r="E25" s="2" t="s">
        <v>27</v>
      </c>
      <c r="F25" s="8" t="s">
        <v>6</v>
      </c>
    </row>
    <row r="26" spans="2:6">
      <c r="B26" s="2">
        <v>21</v>
      </c>
      <c r="C26" s="2" t="s">
        <v>86</v>
      </c>
      <c r="D26" s="2" t="s">
        <v>7</v>
      </c>
      <c r="E26" s="2" t="s">
        <v>27</v>
      </c>
      <c r="F26" s="8" t="s">
        <v>6</v>
      </c>
    </row>
    <row r="27" spans="2:6" ht="15" customHeight="1">
      <c r="B27" s="2">
        <v>22</v>
      </c>
      <c r="C27" s="2" t="s">
        <v>30</v>
      </c>
      <c r="D27" s="2" t="s">
        <v>7</v>
      </c>
      <c r="E27" s="2" t="s">
        <v>27</v>
      </c>
      <c r="F27" s="8" t="s">
        <v>6</v>
      </c>
    </row>
    <row r="28" spans="2:6" ht="15" customHeight="1">
      <c r="B28" s="2">
        <v>23</v>
      </c>
      <c r="C28" s="2" t="s">
        <v>97</v>
      </c>
      <c r="D28" s="2" t="s">
        <v>7</v>
      </c>
      <c r="E28" s="2" t="s">
        <v>27</v>
      </c>
      <c r="F28" s="8" t="s">
        <v>6</v>
      </c>
    </row>
    <row r="29" spans="2:6" ht="15" customHeight="1">
      <c r="B29" s="2">
        <v>24</v>
      </c>
      <c r="C29" s="2" t="s">
        <v>106</v>
      </c>
      <c r="D29" s="2" t="s">
        <v>7</v>
      </c>
      <c r="E29" s="2" t="s">
        <v>27</v>
      </c>
      <c r="F29" s="8" t="s">
        <v>6</v>
      </c>
    </row>
    <row r="30" spans="2:6" ht="15" customHeight="1">
      <c r="B30" s="2">
        <v>25</v>
      </c>
      <c r="C30" s="2" t="s">
        <v>37</v>
      </c>
      <c r="D30" s="2" t="s">
        <v>7</v>
      </c>
      <c r="E30" s="2" t="s">
        <v>27</v>
      </c>
      <c r="F30" s="8" t="s">
        <v>6</v>
      </c>
    </row>
    <row r="31" spans="2:6">
      <c r="B31" s="2">
        <v>26</v>
      </c>
      <c r="C31" s="2" t="s">
        <v>100</v>
      </c>
      <c r="D31" s="2" t="s">
        <v>7</v>
      </c>
      <c r="E31" s="2" t="s">
        <v>27</v>
      </c>
      <c r="F31" s="8" t="s">
        <v>6</v>
      </c>
    </row>
    <row r="32" spans="2:6">
      <c r="B32" s="2">
        <v>27</v>
      </c>
      <c r="C32" s="2" t="s">
        <v>122</v>
      </c>
      <c r="D32" s="2" t="s">
        <v>7</v>
      </c>
      <c r="E32" s="2" t="s">
        <v>27</v>
      </c>
      <c r="F32" s="8" t="s">
        <v>6</v>
      </c>
    </row>
    <row r="33" spans="2:6" ht="15" customHeight="1">
      <c r="B33" s="2">
        <v>28</v>
      </c>
      <c r="C33" s="2" t="s">
        <v>133</v>
      </c>
      <c r="D33" s="2" t="s">
        <v>7</v>
      </c>
      <c r="E33" s="2" t="s">
        <v>27</v>
      </c>
      <c r="F33" s="8" t="s">
        <v>6</v>
      </c>
    </row>
    <row r="34" spans="2:6" ht="15" customHeight="1">
      <c r="B34" s="2">
        <v>29</v>
      </c>
      <c r="C34" s="2" t="s">
        <v>132</v>
      </c>
      <c r="D34" s="2" t="s">
        <v>7</v>
      </c>
      <c r="E34" s="2" t="s">
        <v>27</v>
      </c>
      <c r="F34" s="8" t="s">
        <v>6</v>
      </c>
    </row>
    <row r="35" spans="2:6">
      <c r="B35" s="2">
        <v>30</v>
      </c>
      <c r="C35" s="2" t="s">
        <v>105</v>
      </c>
      <c r="D35" s="2" t="s">
        <v>7</v>
      </c>
      <c r="E35" s="2" t="s">
        <v>27</v>
      </c>
      <c r="F35" s="8" t="s">
        <v>6</v>
      </c>
    </row>
    <row r="36" spans="2:6">
      <c r="B36" s="2">
        <v>31</v>
      </c>
      <c r="C36" s="2" t="s">
        <v>67</v>
      </c>
      <c r="D36" s="2" t="s">
        <v>7</v>
      </c>
      <c r="E36" s="2" t="s">
        <v>27</v>
      </c>
      <c r="F36" s="8" t="s">
        <v>6</v>
      </c>
    </row>
    <row r="37" spans="2:6">
      <c r="B37" s="2">
        <v>32</v>
      </c>
      <c r="C37" s="2" t="s">
        <v>82</v>
      </c>
      <c r="D37" s="2" t="s">
        <v>7</v>
      </c>
      <c r="E37" s="2" t="s">
        <v>27</v>
      </c>
      <c r="F37" s="8" t="s">
        <v>6</v>
      </c>
    </row>
    <row r="38" spans="2:6">
      <c r="B38" s="2">
        <v>33</v>
      </c>
      <c r="C38" s="2" t="s">
        <v>98</v>
      </c>
      <c r="D38" s="2" t="s">
        <v>7</v>
      </c>
      <c r="E38" s="2" t="s">
        <v>27</v>
      </c>
      <c r="F38" s="8" t="s">
        <v>6</v>
      </c>
    </row>
    <row r="39" spans="2:6" ht="15" customHeight="1">
      <c r="B39" s="2">
        <v>34</v>
      </c>
      <c r="C39" s="2" t="s">
        <v>104</v>
      </c>
      <c r="D39" s="2" t="s">
        <v>7</v>
      </c>
      <c r="E39" s="2" t="s">
        <v>27</v>
      </c>
      <c r="F39" s="8" t="s">
        <v>6</v>
      </c>
    </row>
    <row r="40" spans="2:6">
      <c r="B40" s="2">
        <v>35</v>
      </c>
      <c r="C40" s="2" t="s">
        <v>28</v>
      </c>
      <c r="D40" s="2" t="s">
        <v>7</v>
      </c>
      <c r="E40" s="2" t="s">
        <v>27</v>
      </c>
      <c r="F40" s="8" t="s">
        <v>6</v>
      </c>
    </row>
    <row r="41" spans="2:6">
      <c r="B41" s="2">
        <v>36</v>
      </c>
      <c r="C41" s="2" t="s">
        <v>43</v>
      </c>
      <c r="D41" s="2" t="s">
        <v>7</v>
      </c>
      <c r="E41" s="2" t="s">
        <v>27</v>
      </c>
      <c r="F41" s="8" t="s">
        <v>6</v>
      </c>
    </row>
    <row r="42" spans="2:6" ht="15" customHeight="1">
      <c r="B42" s="2">
        <v>37</v>
      </c>
      <c r="C42" s="2" t="s">
        <v>154</v>
      </c>
      <c r="D42" s="2" t="s">
        <v>7</v>
      </c>
      <c r="E42" s="2" t="s">
        <v>27</v>
      </c>
      <c r="F42" s="8" t="s">
        <v>6</v>
      </c>
    </row>
    <row r="43" spans="2:6" ht="14.25" customHeight="1">
      <c r="B43" s="2">
        <v>38</v>
      </c>
      <c r="C43" s="2" t="s">
        <v>155</v>
      </c>
      <c r="D43" s="2" t="s">
        <v>7</v>
      </c>
      <c r="E43" s="2" t="s">
        <v>27</v>
      </c>
      <c r="F43" s="8" t="s">
        <v>6</v>
      </c>
    </row>
    <row r="44" spans="2:6" ht="15" customHeight="1">
      <c r="B44" s="2">
        <v>39</v>
      </c>
      <c r="C44" s="2" t="s">
        <v>160</v>
      </c>
      <c r="D44" s="2" t="s">
        <v>7</v>
      </c>
      <c r="E44" s="2" t="s">
        <v>27</v>
      </c>
      <c r="F44" s="8" t="s">
        <v>6</v>
      </c>
    </row>
    <row r="45" spans="2:6" ht="15" customHeight="1">
      <c r="B45" s="2">
        <v>40</v>
      </c>
      <c r="C45" s="9" t="s">
        <v>161</v>
      </c>
      <c r="D45" s="9" t="s">
        <v>7</v>
      </c>
      <c r="E45" s="2" t="s">
        <v>27</v>
      </c>
      <c r="F45" s="9" t="s">
        <v>6</v>
      </c>
    </row>
    <row r="46" spans="2:6" ht="15" customHeight="1">
      <c r="B46" s="2">
        <v>41</v>
      </c>
      <c r="C46" s="9" t="s">
        <v>156</v>
      </c>
      <c r="D46" s="9" t="s">
        <v>7</v>
      </c>
      <c r="E46" s="2" t="s">
        <v>27</v>
      </c>
      <c r="F46" s="9" t="s">
        <v>6</v>
      </c>
    </row>
    <row r="47" spans="2:6">
      <c r="B47" s="2">
        <v>42</v>
      </c>
      <c r="C47" s="9" t="s">
        <v>162</v>
      </c>
      <c r="D47" s="9" t="s">
        <v>7</v>
      </c>
      <c r="E47" s="2" t="s">
        <v>27</v>
      </c>
      <c r="F47" s="9" t="s">
        <v>6</v>
      </c>
    </row>
    <row r="48" spans="2:6">
      <c r="B48" s="2">
        <v>43</v>
      </c>
      <c r="C48" s="9" t="s">
        <v>163</v>
      </c>
      <c r="D48" s="9" t="s">
        <v>7</v>
      </c>
      <c r="E48" s="2" t="s">
        <v>27</v>
      </c>
      <c r="F48" s="9" t="s">
        <v>6</v>
      </c>
    </row>
    <row r="49" spans="2:6">
      <c r="B49" s="2">
        <v>44</v>
      </c>
      <c r="C49" s="2" t="s">
        <v>169</v>
      </c>
      <c r="D49" s="2" t="s">
        <v>7</v>
      </c>
      <c r="E49" s="2" t="s">
        <v>27</v>
      </c>
      <c r="F49" s="8" t="s">
        <v>6</v>
      </c>
    </row>
    <row r="50" spans="2:6" ht="15" customHeight="1">
      <c r="B50" s="2">
        <v>45</v>
      </c>
      <c r="C50" s="9" t="s">
        <v>164</v>
      </c>
      <c r="D50" s="9" t="s">
        <v>7</v>
      </c>
      <c r="E50" s="2" t="s">
        <v>27</v>
      </c>
      <c r="F50" s="9" t="s">
        <v>6</v>
      </c>
    </row>
    <row r="51" spans="2:6" ht="15" customHeight="1">
      <c r="B51" s="2">
        <v>46</v>
      </c>
      <c r="C51" s="2" t="s">
        <v>170</v>
      </c>
      <c r="D51" s="2" t="s">
        <v>7</v>
      </c>
      <c r="E51" s="2" t="s">
        <v>27</v>
      </c>
      <c r="F51" s="8" t="s">
        <v>6</v>
      </c>
    </row>
    <row r="52" spans="2:6" ht="15" customHeight="1">
      <c r="B52" s="2">
        <v>47</v>
      </c>
      <c r="C52" s="2" t="s">
        <v>171</v>
      </c>
      <c r="D52" s="2" t="s">
        <v>7</v>
      </c>
      <c r="E52" s="2" t="s">
        <v>27</v>
      </c>
      <c r="F52" s="8" t="s">
        <v>6</v>
      </c>
    </row>
    <row r="53" spans="2:6" ht="15" customHeight="1">
      <c r="B53" s="2">
        <v>48</v>
      </c>
      <c r="C53" s="2" t="s">
        <v>172</v>
      </c>
      <c r="D53" s="2" t="s">
        <v>7</v>
      </c>
      <c r="E53" s="2" t="s">
        <v>27</v>
      </c>
      <c r="F53" s="8" t="s">
        <v>6</v>
      </c>
    </row>
    <row r="54" spans="2:6" ht="15" customHeight="1">
      <c r="B54" s="2">
        <v>49</v>
      </c>
      <c r="C54" s="2" t="s">
        <v>181</v>
      </c>
      <c r="D54" s="2" t="s">
        <v>7</v>
      </c>
      <c r="E54" s="2" t="s">
        <v>27</v>
      </c>
      <c r="F54" s="8" t="s">
        <v>6</v>
      </c>
    </row>
    <row r="55" spans="2:6" ht="15" customHeight="1">
      <c r="B55" s="2">
        <v>50</v>
      </c>
      <c r="C55" s="2" t="s">
        <v>182</v>
      </c>
      <c r="D55" s="2" t="s">
        <v>7</v>
      </c>
      <c r="E55" s="2" t="s">
        <v>27</v>
      </c>
      <c r="F55" s="8" t="s">
        <v>6</v>
      </c>
    </row>
    <row r="56" spans="2:6" ht="15" customHeight="1">
      <c r="B56" s="2">
        <v>51</v>
      </c>
      <c r="C56" s="2" t="s">
        <v>183</v>
      </c>
      <c r="D56" s="2" t="s">
        <v>7</v>
      </c>
      <c r="E56" s="2" t="s">
        <v>27</v>
      </c>
      <c r="F56" s="8" t="s">
        <v>6</v>
      </c>
    </row>
    <row r="57" spans="2:6" ht="15" customHeight="1">
      <c r="B57" s="2">
        <v>52</v>
      </c>
      <c r="C57" s="2" t="s">
        <v>184</v>
      </c>
      <c r="D57" s="2" t="s">
        <v>7</v>
      </c>
      <c r="E57" s="2" t="s">
        <v>27</v>
      </c>
      <c r="F57" s="8" t="s">
        <v>6</v>
      </c>
    </row>
    <row r="58" spans="2:6" ht="15" customHeight="1">
      <c r="B58" s="2">
        <v>53</v>
      </c>
      <c r="C58" s="9" t="s">
        <v>150</v>
      </c>
      <c r="D58" s="9" t="s">
        <v>8</v>
      </c>
      <c r="E58" s="2" t="s">
        <v>27</v>
      </c>
      <c r="F58" s="9" t="s">
        <v>6</v>
      </c>
    </row>
    <row r="59" spans="2:6" ht="15" customHeight="1">
      <c r="B59" s="2">
        <v>54</v>
      </c>
      <c r="C59" s="9" t="s">
        <v>88</v>
      </c>
      <c r="D59" s="9" t="s">
        <v>8</v>
      </c>
      <c r="E59" s="2" t="s">
        <v>27</v>
      </c>
      <c r="F59" s="9" t="s">
        <v>6</v>
      </c>
    </row>
    <row r="60" spans="2:6" ht="15" customHeight="1">
      <c r="B60" s="2">
        <v>55</v>
      </c>
      <c r="C60" s="9" t="s">
        <v>91</v>
      </c>
      <c r="D60" s="9" t="s">
        <v>8</v>
      </c>
      <c r="E60" s="2" t="s">
        <v>27</v>
      </c>
      <c r="F60" s="9" t="s">
        <v>6</v>
      </c>
    </row>
    <row r="61" spans="2:6">
      <c r="B61" s="2">
        <v>56</v>
      </c>
      <c r="C61" s="9" t="s">
        <v>84</v>
      </c>
      <c r="D61" s="9" t="s">
        <v>8</v>
      </c>
      <c r="E61" s="2" t="s">
        <v>27</v>
      </c>
      <c r="F61" s="9" t="s">
        <v>6</v>
      </c>
    </row>
    <row r="62" spans="2:6" ht="15" customHeight="1">
      <c r="B62" s="2">
        <v>57</v>
      </c>
      <c r="C62" s="9" t="s">
        <v>46</v>
      </c>
      <c r="D62" s="9" t="s">
        <v>8</v>
      </c>
      <c r="E62" s="2" t="s">
        <v>27</v>
      </c>
      <c r="F62" s="9" t="s">
        <v>6</v>
      </c>
    </row>
    <row r="63" spans="2:6">
      <c r="B63" s="2">
        <v>58</v>
      </c>
      <c r="C63" s="9" t="s">
        <v>78</v>
      </c>
      <c r="D63" s="9" t="s">
        <v>8</v>
      </c>
      <c r="E63" s="2" t="s">
        <v>27</v>
      </c>
      <c r="F63" s="9" t="s">
        <v>6</v>
      </c>
    </row>
    <row r="64" spans="2:6">
      <c r="B64" s="2">
        <v>59</v>
      </c>
      <c r="C64" s="9" t="s">
        <v>64</v>
      </c>
      <c r="D64" s="9" t="s">
        <v>8</v>
      </c>
      <c r="E64" s="2" t="s">
        <v>27</v>
      </c>
      <c r="F64" s="9" t="s">
        <v>6</v>
      </c>
    </row>
    <row r="65" spans="2:6">
      <c r="B65" s="2">
        <v>60</v>
      </c>
      <c r="C65" s="2" t="s">
        <v>137</v>
      </c>
      <c r="D65" s="2" t="s">
        <v>8</v>
      </c>
      <c r="E65" s="2" t="s">
        <v>27</v>
      </c>
      <c r="F65" s="9" t="s">
        <v>6</v>
      </c>
    </row>
    <row r="66" spans="2:6">
      <c r="B66" s="2">
        <v>61</v>
      </c>
      <c r="C66" s="2" t="s">
        <v>99</v>
      </c>
      <c r="D66" s="2" t="s">
        <v>8</v>
      </c>
      <c r="E66" s="2" t="s">
        <v>27</v>
      </c>
      <c r="F66" s="9" t="s">
        <v>6</v>
      </c>
    </row>
    <row r="67" spans="2:6">
      <c r="B67" s="2">
        <v>62</v>
      </c>
      <c r="C67" s="2" t="s">
        <v>118</v>
      </c>
      <c r="D67" s="2" t="s">
        <v>8</v>
      </c>
      <c r="E67" s="2" t="s">
        <v>27</v>
      </c>
      <c r="F67" s="9" t="s">
        <v>6</v>
      </c>
    </row>
    <row r="68" spans="2:6">
      <c r="B68" s="2">
        <v>63</v>
      </c>
      <c r="C68" s="2" t="s">
        <v>175</v>
      </c>
      <c r="D68" s="2" t="s">
        <v>8</v>
      </c>
      <c r="E68" s="2" t="s">
        <v>27</v>
      </c>
      <c r="F68" s="9" t="s">
        <v>6</v>
      </c>
    </row>
    <row r="69" spans="2:6">
      <c r="B69" s="2">
        <v>64</v>
      </c>
      <c r="C69" s="2" t="s">
        <v>56</v>
      </c>
      <c r="D69" s="2" t="s">
        <v>8</v>
      </c>
      <c r="E69" s="2" t="s">
        <v>27</v>
      </c>
      <c r="F69" s="9" t="s">
        <v>6</v>
      </c>
    </row>
    <row r="70" spans="2:6">
      <c r="B70" s="2">
        <v>65</v>
      </c>
      <c r="C70" s="2" t="s">
        <v>77</v>
      </c>
      <c r="D70" s="2" t="s">
        <v>8</v>
      </c>
      <c r="E70" s="2" t="s">
        <v>27</v>
      </c>
      <c r="F70" s="9" t="s">
        <v>6</v>
      </c>
    </row>
    <row r="71" spans="2:6">
      <c r="B71" s="2">
        <v>66</v>
      </c>
      <c r="C71" s="2" t="s">
        <v>131</v>
      </c>
      <c r="D71" s="2" t="s">
        <v>8</v>
      </c>
      <c r="E71" s="2" t="s">
        <v>27</v>
      </c>
      <c r="F71" s="9" t="s">
        <v>6</v>
      </c>
    </row>
    <row r="72" spans="2:6">
      <c r="B72" s="2">
        <v>67</v>
      </c>
      <c r="C72" s="2" t="s">
        <v>115</v>
      </c>
      <c r="D72" s="2" t="s">
        <v>8</v>
      </c>
      <c r="E72" s="2" t="s">
        <v>27</v>
      </c>
      <c r="F72" s="9" t="s">
        <v>6</v>
      </c>
    </row>
    <row r="73" spans="2:6">
      <c r="B73" s="2">
        <v>68</v>
      </c>
      <c r="C73" s="2" t="s">
        <v>125</v>
      </c>
      <c r="D73" s="2" t="s">
        <v>8</v>
      </c>
      <c r="E73" s="2" t="s">
        <v>27</v>
      </c>
      <c r="F73" s="9" t="s">
        <v>6</v>
      </c>
    </row>
    <row r="74" spans="2:6">
      <c r="B74" s="2">
        <v>69</v>
      </c>
      <c r="C74" s="2" t="s">
        <v>36</v>
      </c>
      <c r="D74" s="2" t="s">
        <v>8</v>
      </c>
      <c r="E74" s="2" t="s">
        <v>27</v>
      </c>
      <c r="F74" s="9" t="s">
        <v>6</v>
      </c>
    </row>
    <row r="75" spans="2:6">
      <c r="B75" s="2">
        <v>70</v>
      </c>
      <c r="C75" s="2" t="s">
        <v>112</v>
      </c>
      <c r="D75" s="2" t="s">
        <v>8</v>
      </c>
      <c r="E75" s="2" t="s">
        <v>27</v>
      </c>
      <c r="F75" s="9" t="s">
        <v>6</v>
      </c>
    </row>
    <row r="76" spans="2:6">
      <c r="B76" s="2">
        <v>71</v>
      </c>
      <c r="C76" s="2" t="s">
        <v>29</v>
      </c>
      <c r="D76" s="2" t="s">
        <v>9</v>
      </c>
      <c r="E76" s="2" t="s">
        <v>27</v>
      </c>
      <c r="F76" s="9" t="s">
        <v>6</v>
      </c>
    </row>
    <row r="77" spans="2:6">
      <c r="B77" s="2">
        <v>72</v>
      </c>
      <c r="C77" s="2" t="s">
        <v>126</v>
      </c>
      <c r="D77" s="2" t="s">
        <v>9</v>
      </c>
      <c r="E77" s="2" t="s">
        <v>27</v>
      </c>
      <c r="F77" s="9" t="s">
        <v>6</v>
      </c>
    </row>
    <row r="78" spans="2:6">
      <c r="B78" s="2">
        <v>73</v>
      </c>
      <c r="C78" s="2" t="s">
        <v>33</v>
      </c>
      <c r="D78" s="2" t="s">
        <v>9</v>
      </c>
      <c r="E78" s="2" t="s">
        <v>27</v>
      </c>
      <c r="F78" s="9" t="s">
        <v>6</v>
      </c>
    </row>
    <row r="79" spans="2:6">
      <c r="B79" s="2">
        <v>74</v>
      </c>
      <c r="C79" s="2" t="s">
        <v>60</v>
      </c>
      <c r="D79" s="2" t="s">
        <v>9</v>
      </c>
      <c r="E79" s="2" t="s">
        <v>27</v>
      </c>
      <c r="F79" s="9" t="s">
        <v>6</v>
      </c>
    </row>
    <row r="80" spans="2:6" ht="15" customHeight="1">
      <c r="B80" s="2">
        <v>75</v>
      </c>
      <c r="C80" s="2" t="s">
        <v>47</v>
      </c>
      <c r="D80" s="2" t="s">
        <v>9</v>
      </c>
      <c r="E80" s="2" t="s">
        <v>27</v>
      </c>
      <c r="F80" s="9" t="s">
        <v>6</v>
      </c>
    </row>
    <row r="81" spans="2:6">
      <c r="B81" s="2">
        <v>76</v>
      </c>
      <c r="C81" s="2" t="s">
        <v>138</v>
      </c>
      <c r="D81" s="2" t="s">
        <v>9</v>
      </c>
      <c r="E81" s="2" t="s">
        <v>27</v>
      </c>
      <c r="F81" s="9" t="s">
        <v>6</v>
      </c>
    </row>
    <row r="82" spans="2:6">
      <c r="B82" s="2">
        <v>77</v>
      </c>
      <c r="C82" s="2" t="s">
        <v>68</v>
      </c>
      <c r="D82" s="2" t="s">
        <v>9</v>
      </c>
      <c r="E82" s="2" t="s">
        <v>27</v>
      </c>
      <c r="F82" s="9" t="s">
        <v>6</v>
      </c>
    </row>
    <row r="83" spans="2:6" ht="15" customHeight="1">
      <c r="B83" s="2">
        <v>78</v>
      </c>
      <c r="C83" s="2" t="s">
        <v>26</v>
      </c>
      <c r="D83" s="2" t="s">
        <v>9</v>
      </c>
      <c r="E83" s="2" t="s">
        <v>27</v>
      </c>
      <c r="F83" s="9" t="s">
        <v>6</v>
      </c>
    </row>
    <row r="84" spans="2:6">
      <c r="B84" s="2">
        <v>79</v>
      </c>
      <c r="C84" s="9" t="s">
        <v>44</v>
      </c>
      <c r="D84" s="9" t="s">
        <v>9</v>
      </c>
      <c r="E84" s="2" t="s">
        <v>27</v>
      </c>
      <c r="F84" s="9" t="s">
        <v>6</v>
      </c>
    </row>
    <row r="85" spans="2:6">
      <c r="B85" s="2">
        <v>80</v>
      </c>
      <c r="C85" s="9" t="s">
        <v>40</v>
      </c>
      <c r="D85" s="9" t="s">
        <v>9</v>
      </c>
      <c r="E85" s="2" t="s">
        <v>27</v>
      </c>
      <c r="F85" s="9" t="s">
        <v>6</v>
      </c>
    </row>
    <row r="86" spans="2:6">
      <c r="B86" s="2">
        <v>81</v>
      </c>
      <c r="C86" s="9" t="s">
        <v>139</v>
      </c>
      <c r="D86" s="9" t="s">
        <v>9</v>
      </c>
      <c r="E86" s="2" t="s">
        <v>27</v>
      </c>
      <c r="F86" s="9" t="s">
        <v>6</v>
      </c>
    </row>
    <row r="87" spans="2:6">
      <c r="B87" s="2">
        <v>82</v>
      </c>
      <c r="C87" s="9" t="s">
        <v>119</v>
      </c>
      <c r="D87" s="9" t="s">
        <v>9</v>
      </c>
      <c r="E87" s="2" t="s">
        <v>27</v>
      </c>
      <c r="F87" s="9" t="s">
        <v>6</v>
      </c>
    </row>
    <row r="88" spans="2:6">
      <c r="B88" s="2">
        <v>83</v>
      </c>
      <c r="C88" s="9" t="s">
        <v>130</v>
      </c>
      <c r="D88" s="9" t="s">
        <v>9</v>
      </c>
      <c r="E88" s="2" t="s">
        <v>27</v>
      </c>
      <c r="F88" s="9" t="s">
        <v>6</v>
      </c>
    </row>
    <row r="89" spans="2:6" ht="15" customHeight="1">
      <c r="B89" s="2">
        <v>84</v>
      </c>
      <c r="C89" s="9" t="s">
        <v>52</v>
      </c>
      <c r="D89" s="9" t="s">
        <v>9</v>
      </c>
      <c r="E89" s="2" t="s">
        <v>27</v>
      </c>
      <c r="F89" s="9" t="s">
        <v>6</v>
      </c>
    </row>
    <row r="90" spans="2:6">
      <c r="B90" s="2">
        <v>85</v>
      </c>
      <c r="C90" s="9" t="s">
        <v>69</v>
      </c>
      <c r="D90" s="9" t="s">
        <v>9</v>
      </c>
      <c r="E90" s="2" t="s">
        <v>27</v>
      </c>
      <c r="F90" s="9" t="s">
        <v>6</v>
      </c>
    </row>
    <row r="91" spans="2:6">
      <c r="B91" s="2">
        <v>86</v>
      </c>
      <c r="C91" s="9" t="s">
        <v>39</v>
      </c>
      <c r="D91" s="9" t="s">
        <v>9</v>
      </c>
      <c r="E91" s="2" t="s">
        <v>27</v>
      </c>
      <c r="F91" s="9" t="s">
        <v>6</v>
      </c>
    </row>
    <row r="92" spans="2:6">
      <c r="B92" s="2">
        <v>87</v>
      </c>
      <c r="C92" s="9" t="s">
        <v>116</v>
      </c>
      <c r="D92" s="9" t="s">
        <v>9</v>
      </c>
      <c r="E92" s="2" t="s">
        <v>27</v>
      </c>
      <c r="F92" s="9" t="s">
        <v>6</v>
      </c>
    </row>
    <row r="93" spans="2:6">
      <c r="B93" s="2">
        <v>88</v>
      </c>
      <c r="C93" s="9" t="s">
        <v>109</v>
      </c>
      <c r="D93" s="9" t="s">
        <v>9</v>
      </c>
      <c r="E93" s="2" t="s">
        <v>27</v>
      </c>
      <c r="F93" s="9" t="s">
        <v>6</v>
      </c>
    </row>
    <row r="94" spans="2:6">
      <c r="B94" s="2">
        <v>89</v>
      </c>
      <c r="C94" s="9" t="s">
        <v>73</v>
      </c>
      <c r="D94" s="9" t="s">
        <v>9</v>
      </c>
      <c r="E94" s="2" t="s">
        <v>27</v>
      </c>
      <c r="F94" s="9" t="s">
        <v>6</v>
      </c>
    </row>
    <row r="95" spans="2:6">
      <c r="B95" s="2">
        <v>90</v>
      </c>
      <c r="C95" s="9" t="s">
        <v>49</v>
      </c>
      <c r="D95" s="9" t="s">
        <v>9</v>
      </c>
      <c r="E95" s="2" t="s">
        <v>27</v>
      </c>
      <c r="F95" s="9" t="s">
        <v>6</v>
      </c>
    </row>
    <row r="96" spans="2:6">
      <c r="B96" s="2">
        <v>91</v>
      </c>
      <c r="C96" s="9" t="s">
        <v>110</v>
      </c>
      <c r="D96" s="9" t="s">
        <v>9</v>
      </c>
      <c r="E96" s="2" t="s">
        <v>27</v>
      </c>
      <c r="F96" s="9" t="s">
        <v>6</v>
      </c>
    </row>
    <row r="97" spans="2:6">
      <c r="B97" s="2">
        <v>92</v>
      </c>
      <c r="C97" s="2" t="s">
        <v>204</v>
      </c>
      <c r="D97" s="9" t="s">
        <v>9</v>
      </c>
      <c r="E97" s="2" t="s">
        <v>27</v>
      </c>
      <c r="F97" s="9" t="s">
        <v>6</v>
      </c>
    </row>
    <row r="98" spans="2:6">
      <c r="B98" s="2">
        <v>93</v>
      </c>
      <c r="C98" s="9" t="s">
        <v>151</v>
      </c>
      <c r="D98" s="9" t="s">
        <v>9</v>
      </c>
      <c r="E98" s="2" t="s">
        <v>27</v>
      </c>
      <c r="F98" s="9" t="s">
        <v>6</v>
      </c>
    </row>
    <row r="99" spans="2:6">
      <c r="B99" s="2">
        <v>94</v>
      </c>
      <c r="C99" s="9" t="s">
        <v>41</v>
      </c>
      <c r="D99" s="9" t="s">
        <v>9</v>
      </c>
      <c r="E99" s="2" t="s">
        <v>27</v>
      </c>
      <c r="F99" s="9" t="s">
        <v>6</v>
      </c>
    </row>
    <row r="100" spans="2:6">
      <c r="B100" s="2">
        <v>95</v>
      </c>
      <c r="C100" s="9" t="s">
        <v>95</v>
      </c>
      <c r="D100" s="9" t="s">
        <v>9</v>
      </c>
      <c r="E100" s="2" t="s">
        <v>27</v>
      </c>
      <c r="F100" s="9" t="s">
        <v>6</v>
      </c>
    </row>
    <row r="101" spans="2:6">
      <c r="B101" s="2">
        <v>96</v>
      </c>
      <c r="C101" s="9" t="s">
        <v>83</v>
      </c>
      <c r="D101" s="9" t="s">
        <v>9</v>
      </c>
      <c r="E101" s="2" t="s">
        <v>27</v>
      </c>
      <c r="F101" s="9" t="s">
        <v>6</v>
      </c>
    </row>
    <row r="102" spans="2:6">
      <c r="B102" s="2">
        <v>97</v>
      </c>
      <c r="C102" s="9" t="s">
        <v>42</v>
      </c>
      <c r="D102" s="9" t="s">
        <v>9</v>
      </c>
      <c r="E102" s="2" t="s">
        <v>27</v>
      </c>
      <c r="F102" s="9" t="s">
        <v>6</v>
      </c>
    </row>
    <row r="103" spans="2:6">
      <c r="B103" s="2">
        <v>98</v>
      </c>
      <c r="C103" s="9" t="s">
        <v>147</v>
      </c>
      <c r="D103" s="9" t="s">
        <v>9</v>
      </c>
      <c r="E103" s="2" t="s">
        <v>27</v>
      </c>
      <c r="F103" s="9" t="s">
        <v>6</v>
      </c>
    </row>
    <row r="104" spans="2:6">
      <c r="B104" s="2">
        <v>99</v>
      </c>
      <c r="C104" s="9" t="s">
        <v>148</v>
      </c>
      <c r="D104" s="9" t="s">
        <v>9</v>
      </c>
      <c r="E104" s="2" t="s">
        <v>27</v>
      </c>
      <c r="F104" s="9" t="s">
        <v>6</v>
      </c>
    </row>
    <row r="105" spans="2:6">
      <c r="B105" s="2">
        <v>100</v>
      </c>
      <c r="C105" s="9" t="s">
        <v>149</v>
      </c>
      <c r="D105" s="9" t="s">
        <v>9</v>
      </c>
      <c r="E105" s="2" t="s">
        <v>27</v>
      </c>
      <c r="F105" s="9" t="s">
        <v>6</v>
      </c>
    </row>
    <row r="106" spans="2:6">
      <c r="B106" s="2">
        <v>101</v>
      </c>
      <c r="C106" s="9" t="s">
        <v>158</v>
      </c>
      <c r="D106" s="9" t="s">
        <v>9</v>
      </c>
      <c r="E106" s="2" t="s">
        <v>27</v>
      </c>
      <c r="F106" s="9" t="s">
        <v>6</v>
      </c>
    </row>
    <row r="107" spans="2:6">
      <c r="B107" s="2">
        <v>102</v>
      </c>
      <c r="C107" s="9" t="s">
        <v>159</v>
      </c>
      <c r="D107" s="9" t="s">
        <v>9</v>
      </c>
      <c r="E107" s="2" t="s">
        <v>27</v>
      </c>
      <c r="F107" s="9" t="s">
        <v>6</v>
      </c>
    </row>
    <row r="108" spans="2:6">
      <c r="B108" s="2">
        <v>103</v>
      </c>
      <c r="C108" s="9" t="s">
        <v>157</v>
      </c>
      <c r="D108" s="9" t="s">
        <v>9</v>
      </c>
      <c r="E108" s="2" t="s">
        <v>27</v>
      </c>
      <c r="F108" s="9" t="s">
        <v>6</v>
      </c>
    </row>
    <row r="109" spans="2:6">
      <c r="B109" s="2">
        <v>104</v>
      </c>
      <c r="C109" s="9" t="s">
        <v>57</v>
      </c>
      <c r="D109" s="9" t="s">
        <v>7</v>
      </c>
      <c r="E109" s="2" t="s">
        <v>153</v>
      </c>
      <c r="F109" s="9" t="s">
        <v>11</v>
      </c>
    </row>
    <row r="110" spans="2:6">
      <c r="B110" s="2">
        <v>105</v>
      </c>
      <c r="C110" s="9" t="s">
        <v>59</v>
      </c>
      <c r="D110" s="9" t="s">
        <v>7</v>
      </c>
      <c r="E110" s="2" t="s">
        <v>153</v>
      </c>
      <c r="F110" s="9" t="s">
        <v>11</v>
      </c>
    </row>
    <row r="111" spans="2:6">
      <c r="B111" s="2">
        <v>106</v>
      </c>
      <c r="C111" s="9" t="s">
        <v>51</v>
      </c>
      <c r="D111" s="9" t="s">
        <v>7</v>
      </c>
      <c r="E111" s="2" t="s">
        <v>153</v>
      </c>
      <c r="F111" s="9" t="s">
        <v>11</v>
      </c>
    </row>
    <row r="112" spans="2:6">
      <c r="B112" s="2">
        <v>107</v>
      </c>
      <c r="C112" s="9" t="s">
        <v>48</v>
      </c>
      <c r="D112" s="9" t="s">
        <v>7</v>
      </c>
      <c r="E112" s="2" t="s">
        <v>153</v>
      </c>
      <c r="F112" s="9" t="s">
        <v>11</v>
      </c>
    </row>
    <row r="113" spans="2:6">
      <c r="B113" s="2">
        <v>108</v>
      </c>
      <c r="C113" s="9" t="s">
        <v>75</v>
      </c>
      <c r="D113" s="9" t="s">
        <v>7</v>
      </c>
      <c r="E113" s="2" t="s">
        <v>153</v>
      </c>
      <c r="F113" s="9" t="s">
        <v>11</v>
      </c>
    </row>
    <row r="114" spans="2:6">
      <c r="B114" s="2">
        <v>109</v>
      </c>
      <c r="C114" s="9" t="s">
        <v>101</v>
      </c>
      <c r="D114" s="9" t="s">
        <v>7</v>
      </c>
      <c r="E114" s="2" t="s">
        <v>153</v>
      </c>
      <c r="F114" s="9" t="s">
        <v>11</v>
      </c>
    </row>
    <row r="115" spans="2:6">
      <c r="B115" s="2">
        <v>110</v>
      </c>
      <c r="C115" s="9" t="s">
        <v>113</v>
      </c>
      <c r="D115" s="9" t="s">
        <v>7</v>
      </c>
      <c r="E115" s="2" t="s">
        <v>153</v>
      </c>
      <c r="F115" s="9" t="s">
        <v>11</v>
      </c>
    </row>
    <row r="116" spans="2:6">
      <c r="B116" s="2">
        <v>111</v>
      </c>
      <c r="C116" s="9" t="s">
        <v>55</v>
      </c>
      <c r="D116" s="9" t="s">
        <v>7</v>
      </c>
      <c r="E116" s="2" t="s">
        <v>153</v>
      </c>
      <c r="F116" s="9" t="s">
        <v>11</v>
      </c>
    </row>
    <row r="117" spans="2:6">
      <c r="B117" s="2">
        <v>112</v>
      </c>
      <c r="C117" s="9" t="s">
        <v>102</v>
      </c>
      <c r="D117" s="9" t="s">
        <v>7</v>
      </c>
      <c r="E117" s="2" t="s">
        <v>153</v>
      </c>
      <c r="F117" s="9" t="s">
        <v>11</v>
      </c>
    </row>
    <row r="118" spans="2:6">
      <c r="B118" s="2">
        <v>113</v>
      </c>
      <c r="C118" s="9" t="s">
        <v>117</v>
      </c>
      <c r="D118" s="9" t="s">
        <v>7</v>
      </c>
      <c r="E118" s="2" t="s">
        <v>153</v>
      </c>
      <c r="F118" s="9" t="s">
        <v>11</v>
      </c>
    </row>
    <row r="119" spans="2:6">
      <c r="B119" s="2">
        <v>114</v>
      </c>
      <c r="C119" s="2" t="s">
        <v>176</v>
      </c>
      <c r="D119" s="9" t="s">
        <v>7</v>
      </c>
      <c r="E119" s="2" t="s">
        <v>153</v>
      </c>
      <c r="F119" s="9" t="s">
        <v>11</v>
      </c>
    </row>
    <row r="120" spans="2:6">
      <c r="B120" s="2">
        <v>115</v>
      </c>
      <c r="C120" s="2" t="s">
        <v>177</v>
      </c>
      <c r="D120" s="9" t="s">
        <v>7</v>
      </c>
      <c r="E120" s="2" t="s">
        <v>153</v>
      </c>
      <c r="F120" s="9" t="s">
        <v>11</v>
      </c>
    </row>
    <row r="121" spans="2:6">
      <c r="B121" s="2">
        <v>116</v>
      </c>
      <c r="C121" s="2" t="s">
        <v>178</v>
      </c>
      <c r="D121" s="9" t="s">
        <v>7</v>
      </c>
      <c r="E121" s="2" t="s">
        <v>153</v>
      </c>
      <c r="F121" s="9" t="s">
        <v>11</v>
      </c>
    </row>
    <row r="122" spans="2:6">
      <c r="B122" s="2">
        <v>117</v>
      </c>
      <c r="C122" s="2" t="s">
        <v>179</v>
      </c>
      <c r="D122" s="9" t="s">
        <v>7</v>
      </c>
      <c r="E122" s="2" t="s">
        <v>153</v>
      </c>
      <c r="F122" s="9" t="s">
        <v>11</v>
      </c>
    </row>
    <row r="123" spans="2:6">
      <c r="B123" s="2">
        <v>118</v>
      </c>
      <c r="C123" s="2" t="s">
        <v>180</v>
      </c>
      <c r="D123" s="9" t="s">
        <v>7</v>
      </c>
      <c r="E123" s="2" t="s">
        <v>153</v>
      </c>
      <c r="F123" s="9" t="s">
        <v>11</v>
      </c>
    </row>
    <row r="124" spans="2:6">
      <c r="B124" s="2">
        <v>119</v>
      </c>
      <c r="C124" s="9" t="s">
        <v>89</v>
      </c>
      <c r="D124" s="9" t="s">
        <v>8</v>
      </c>
      <c r="E124" s="2" t="s">
        <v>153</v>
      </c>
      <c r="F124" s="9" t="s">
        <v>11</v>
      </c>
    </row>
    <row r="125" spans="2:6">
      <c r="B125" s="2">
        <v>120</v>
      </c>
      <c r="C125" s="9" t="s">
        <v>79</v>
      </c>
      <c r="D125" s="9" t="s">
        <v>8</v>
      </c>
      <c r="E125" s="2" t="s">
        <v>153</v>
      </c>
      <c r="F125" s="9" t="s">
        <v>11</v>
      </c>
    </row>
    <row r="126" spans="2:6">
      <c r="B126" s="2">
        <v>121</v>
      </c>
      <c r="C126" s="9" t="s">
        <v>65</v>
      </c>
      <c r="D126" s="9" t="s">
        <v>8</v>
      </c>
      <c r="E126" s="2" t="s">
        <v>153</v>
      </c>
      <c r="F126" s="9" t="s">
        <v>11</v>
      </c>
    </row>
    <row r="127" spans="2:6">
      <c r="B127" s="2">
        <v>122</v>
      </c>
      <c r="C127" s="9" t="s">
        <v>103</v>
      </c>
      <c r="D127" s="9" t="s">
        <v>8</v>
      </c>
      <c r="E127" s="2" t="s">
        <v>153</v>
      </c>
      <c r="F127" s="9" t="s">
        <v>11</v>
      </c>
    </row>
    <row r="128" spans="2:6">
      <c r="B128" s="2">
        <v>123</v>
      </c>
      <c r="C128" s="9" t="s">
        <v>58</v>
      </c>
      <c r="D128" s="9" t="s">
        <v>8</v>
      </c>
      <c r="E128" s="2" t="s">
        <v>153</v>
      </c>
      <c r="F128" s="9" t="s">
        <v>11</v>
      </c>
    </row>
    <row r="129" spans="2:6">
      <c r="B129" s="2">
        <v>124</v>
      </c>
      <c r="C129" s="2" t="s">
        <v>66</v>
      </c>
      <c r="D129" s="9" t="s">
        <v>13</v>
      </c>
      <c r="E129" s="2" t="s">
        <v>153</v>
      </c>
      <c r="F129" s="9" t="s">
        <v>11</v>
      </c>
    </row>
    <row r="130" spans="2:6">
      <c r="B130" s="2">
        <v>125</v>
      </c>
      <c r="C130" s="2" t="s">
        <v>63</v>
      </c>
      <c r="D130" s="9" t="s">
        <v>13</v>
      </c>
      <c r="E130" s="2" t="s">
        <v>153</v>
      </c>
      <c r="F130" s="9" t="s">
        <v>11</v>
      </c>
    </row>
    <row r="131" spans="2:6">
      <c r="B131" s="2">
        <v>126</v>
      </c>
      <c r="C131" s="2" t="s">
        <v>71</v>
      </c>
      <c r="D131" s="9" t="s">
        <v>13</v>
      </c>
      <c r="E131" s="2" t="s">
        <v>153</v>
      </c>
      <c r="F131" s="9" t="s">
        <v>11</v>
      </c>
    </row>
    <row r="132" spans="2:6">
      <c r="B132" s="2">
        <v>127</v>
      </c>
      <c r="C132" s="2" t="s">
        <v>141</v>
      </c>
      <c r="D132" s="9" t="s">
        <v>13</v>
      </c>
      <c r="E132" s="2" t="s">
        <v>153</v>
      </c>
      <c r="F132" s="9" t="s">
        <v>11</v>
      </c>
    </row>
    <row r="133" spans="2:6">
      <c r="B133" s="2">
        <v>128</v>
      </c>
      <c r="C133" s="2" t="s">
        <v>90</v>
      </c>
      <c r="D133" s="9" t="s">
        <v>13</v>
      </c>
      <c r="E133" s="2" t="s">
        <v>153</v>
      </c>
      <c r="F133" s="9" t="s">
        <v>11</v>
      </c>
    </row>
    <row r="134" spans="2:6">
      <c r="B134" s="2">
        <v>129</v>
      </c>
      <c r="C134" s="2" t="s">
        <v>128</v>
      </c>
      <c r="D134" s="9" t="s">
        <v>13</v>
      </c>
      <c r="E134" s="2" t="s">
        <v>153</v>
      </c>
      <c r="F134" s="9" t="s">
        <v>11</v>
      </c>
    </row>
    <row r="135" spans="2:6">
      <c r="B135" s="2">
        <v>130</v>
      </c>
      <c r="C135" s="2" t="s">
        <v>120</v>
      </c>
      <c r="D135" s="9" t="s">
        <v>13</v>
      </c>
      <c r="E135" s="2" t="s">
        <v>153</v>
      </c>
      <c r="F135" s="9" t="s">
        <v>11</v>
      </c>
    </row>
    <row r="136" spans="2:6">
      <c r="B136" s="2">
        <v>131</v>
      </c>
      <c r="C136" s="2" t="s">
        <v>80</v>
      </c>
      <c r="D136" s="9" t="s">
        <v>13</v>
      </c>
      <c r="E136" s="2" t="s">
        <v>153</v>
      </c>
      <c r="F136" s="9" t="s">
        <v>11</v>
      </c>
    </row>
    <row r="137" spans="2:6">
      <c r="B137" s="2">
        <v>132</v>
      </c>
      <c r="C137" s="2" t="s">
        <v>50</v>
      </c>
      <c r="D137" s="9" t="s">
        <v>13</v>
      </c>
      <c r="E137" s="2" t="s">
        <v>153</v>
      </c>
      <c r="F137" s="9" t="s">
        <v>11</v>
      </c>
    </row>
    <row r="138" spans="2:6">
      <c r="B138" s="2">
        <v>133</v>
      </c>
      <c r="C138" s="2" t="s">
        <v>142</v>
      </c>
      <c r="D138" s="9" t="s">
        <v>13</v>
      </c>
      <c r="E138" s="2" t="s">
        <v>153</v>
      </c>
      <c r="F138" s="9" t="s">
        <v>11</v>
      </c>
    </row>
    <row r="139" spans="2:6">
      <c r="B139" s="2">
        <v>134</v>
      </c>
      <c r="C139" s="2" t="s">
        <v>143</v>
      </c>
      <c r="D139" s="9" t="s">
        <v>13</v>
      </c>
      <c r="E139" s="2" t="s">
        <v>153</v>
      </c>
      <c r="F139" s="9" t="s">
        <v>11</v>
      </c>
    </row>
    <row r="140" spans="2:6">
      <c r="B140" s="2">
        <v>135</v>
      </c>
      <c r="C140" s="2" t="s">
        <v>54</v>
      </c>
      <c r="D140" s="9" t="s">
        <v>13</v>
      </c>
      <c r="E140" s="2" t="s">
        <v>153</v>
      </c>
      <c r="F140" s="9" t="s">
        <v>11</v>
      </c>
    </row>
    <row r="141" spans="2:6">
      <c r="B141" s="2">
        <v>136</v>
      </c>
      <c r="C141" s="2" t="s">
        <v>61</v>
      </c>
      <c r="D141" s="9" t="s">
        <v>13</v>
      </c>
      <c r="E141" s="2" t="s">
        <v>153</v>
      </c>
      <c r="F141" s="9" t="s">
        <v>11</v>
      </c>
    </row>
    <row r="142" spans="2:6">
      <c r="B142" s="2">
        <v>137</v>
      </c>
      <c r="C142" s="2" t="s">
        <v>93</v>
      </c>
      <c r="D142" s="9" t="s">
        <v>13</v>
      </c>
      <c r="E142" s="2" t="s">
        <v>153</v>
      </c>
      <c r="F142" s="9" t="s">
        <v>11</v>
      </c>
    </row>
    <row r="143" spans="2:6">
      <c r="B143" s="2">
        <v>138</v>
      </c>
      <c r="C143" s="2" t="s">
        <v>94</v>
      </c>
      <c r="D143" s="9" t="s">
        <v>13</v>
      </c>
      <c r="E143" s="2" t="s">
        <v>153</v>
      </c>
      <c r="F143" s="9" t="s">
        <v>11</v>
      </c>
    </row>
    <row r="144" spans="2:6">
      <c r="B144" s="2">
        <v>139</v>
      </c>
      <c r="C144" s="2" t="s">
        <v>107</v>
      </c>
      <c r="D144" s="2" t="s">
        <v>9</v>
      </c>
      <c r="E144" s="2" t="s">
        <v>153</v>
      </c>
      <c r="F144" s="9" t="s">
        <v>11</v>
      </c>
    </row>
    <row r="145" spans="2:6">
      <c r="B145" s="2">
        <v>140</v>
      </c>
      <c r="C145" s="2" t="s">
        <v>70</v>
      </c>
      <c r="D145" s="2" t="s">
        <v>9</v>
      </c>
      <c r="E145" s="2" t="s">
        <v>153</v>
      </c>
      <c r="F145" s="9" t="s">
        <v>11</v>
      </c>
    </row>
    <row r="146" spans="2:6">
      <c r="B146" s="2">
        <v>141</v>
      </c>
      <c r="C146" s="2" t="s">
        <v>129</v>
      </c>
      <c r="D146" s="2" t="s">
        <v>9</v>
      </c>
      <c r="E146" s="2" t="s">
        <v>153</v>
      </c>
      <c r="F146" s="9" t="s">
        <v>11</v>
      </c>
    </row>
    <row r="147" spans="2:6">
      <c r="B147" s="2">
        <v>142</v>
      </c>
      <c r="C147" s="2" t="s">
        <v>123</v>
      </c>
      <c r="D147" s="2" t="s">
        <v>9</v>
      </c>
      <c r="E147" s="2" t="s">
        <v>153</v>
      </c>
      <c r="F147" s="9" t="s">
        <v>11</v>
      </c>
    </row>
    <row r="148" spans="2:6">
      <c r="B148" s="2">
        <v>143</v>
      </c>
      <c r="C148" s="2" t="s">
        <v>76</v>
      </c>
      <c r="D148" s="2" t="s">
        <v>9</v>
      </c>
      <c r="E148" s="2" t="s">
        <v>153</v>
      </c>
      <c r="F148" s="9" t="s">
        <v>11</v>
      </c>
    </row>
    <row r="149" spans="2:6">
      <c r="B149" s="2">
        <v>144</v>
      </c>
      <c r="C149" s="2" t="s">
        <v>127</v>
      </c>
      <c r="D149" s="2" t="s">
        <v>9</v>
      </c>
      <c r="E149" s="2" t="s">
        <v>153</v>
      </c>
      <c r="F149" s="9" t="s">
        <v>11</v>
      </c>
    </row>
    <row r="150" spans="2:6">
      <c r="B150" s="2">
        <v>145</v>
      </c>
      <c r="C150" s="2" t="s">
        <v>140</v>
      </c>
      <c r="D150" s="2" t="s">
        <v>9</v>
      </c>
      <c r="E150" s="2" t="s">
        <v>153</v>
      </c>
      <c r="F150" s="9" t="s">
        <v>11</v>
      </c>
    </row>
    <row r="151" spans="2:6">
      <c r="B151" s="2">
        <v>146</v>
      </c>
      <c r="C151" s="2" t="s">
        <v>191</v>
      </c>
      <c r="D151" s="9" t="s">
        <v>9</v>
      </c>
      <c r="E151" s="2" t="s">
        <v>153</v>
      </c>
      <c r="F151" s="9" t="s">
        <v>11</v>
      </c>
    </row>
    <row r="152" spans="2:6">
      <c r="B152" s="2">
        <v>147</v>
      </c>
      <c r="C152" s="2" t="s">
        <v>192</v>
      </c>
      <c r="D152" s="9" t="s">
        <v>9</v>
      </c>
      <c r="E152" s="2" t="s">
        <v>153</v>
      </c>
      <c r="F152" s="9" t="s">
        <v>11</v>
      </c>
    </row>
    <row r="153" spans="2:6">
      <c r="B153" s="2">
        <v>148</v>
      </c>
      <c r="C153" s="2" t="s">
        <v>189</v>
      </c>
      <c r="D153" s="9" t="s">
        <v>9</v>
      </c>
      <c r="E153" s="2" t="s">
        <v>153</v>
      </c>
      <c r="F153" s="9" t="s">
        <v>11</v>
      </c>
    </row>
    <row r="154" spans="2:6">
      <c r="B154" s="2">
        <v>149</v>
      </c>
      <c r="C154" s="2" t="s">
        <v>193</v>
      </c>
      <c r="D154" s="9" t="s">
        <v>9</v>
      </c>
      <c r="E154" s="2" t="s">
        <v>153</v>
      </c>
      <c r="F154" s="9" t="s">
        <v>11</v>
      </c>
    </row>
    <row r="155" spans="2:6">
      <c r="B155" s="2">
        <v>150</v>
      </c>
      <c r="C155" s="2" t="s">
        <v>194</v>
      </c>
      <c r="D155" s="9" t="s">
        <v>9</v>
      </c>
      <c r="E155" s="2" t="s">
        <v>153</v>
      </c>
      <c r="F155" s="9" t="s">
        <v>11</v>
      </c>
    </row>
    <row r="156" spans="2:6">
      <c r="B156" s="2">
        <v>151</v>
      </c>
      <c r="C156" s="2" t="s">
        <v>195</v>
      </c>
      <c r="D156" s="9" t="s">
        <v>9</v>
      </c>
      <c r="E156" s="2" t="s">
        <v>153</v>
      </c>
      <c r="F156" s="9" t="s">
        <v>11</v>
      </c>
    </row>
    <row r="157" spans="2:6">
      <c r="B157" s="2">
        <v>152</v>
      </c>
      <c r="C157" s="2" t="s">
        <v>185</v>
      </c>
      <c r="D157" s="9" t="s">
        <v>9</v>
      </c>
      <c r="E157" s="2" t="s">
        <v>153</v>
      </c>
      <c r="F157" s="9" t="s">
        <v>11</v>
      </c>
    </row>
    <row r="158" spans="2:6">
      <c r="B158" s="2">
        <v>153</v>
      </c>
      <c r="C158" s="2" t="s">
        <v>187</v>
      </c>
      <c r="D158" s="9" t="s">
        <v>9</v>
      </c>
      <c r="E158" s="2" t="s">
        <v>153</v>
      </c>
      <c r="F158" s="9" t="s">
        <v>11</v>
      </c>
    </row>
    <row r="159" spans="2:6">
      <c r="B159" s="2">
        <v>154</v>
      </c>
      <c r="C159" s="2" t="s">
        <v>196</v>
      </c>
      <c r="D159" s="9" t="s">
        <v>9</v>
      </c>
      <c r="E159" s="2" t="s">
        <v>153</v>
      </c>
      <c r="F159" s="9" t="s">
        <v>11</v>
      </c>
    </row>
    <row r="160" spans="2:6">
      <c r="B160" s="2">
        <v>155</v>
      </c>
      <c r="C160" s="2" t="s">
        <v>188</v>
      </c>
      <c r="D160" s="9" t="s">
        <v>9</v>
      </c>
      <c r="E160" s="2" t="s">
        <v>153</v>
      </c>
      <c r="F160" s="9" t="s">
        <v>11</v>
      </c>
    </row>
    <row r="161" spans="2:6">
      <c r="B161" s="2">
        <v>156</v>
      </c>
      <c r="C161" s="2" t="s">
        <v>190</v>
      </c>
      <c r="D161" s="9" t="s">
        <v>9</v>
      </c>
      <c r="E161" s="2" t="s">
        <v>153</v>
      </c>
      <c r="F161" s="9" t="s">
        <v>11</v>
      </c>
    </row>
    <row r="162" spans="2:6">
      <c r="B162" s="2">
        <v>157</v>
      </c>
      <c r="C162" s="2" t="s">
        <v>197</v>
      </c>
      <c r="D162" s="9" t="s">
        <v>9</v>
      </c>
      <c r="E162" s="2" t="s">
        <v>153</v>
      </c>
      <c r="F162" s="9" t="s">
        <v>11</v>
      </c>
    </row>
    <row r="163" spans="2:6">
      <c r="B163" s="2">
        <v>158</v>
      </c>
      <c r="C163" s="2" t="s">
        <v>198</v>
      </c>
      <c r="D163" s="9" t="s">
        <v>9</v>
      </c>
      <c r="E163" s="2" t="s">
        <v>153</v>
      </c>
      <c r="F163" s="9" t="s">
        <v>11</v>
      </c>
    </row>
    <row r="164" spans="2:6">
      <c r="B164" s="2">
        <v>159</v>
      </c>
      <c r="C164" s="2" t="s">
        <v>199</v>
      </c>
      <c r="D164" s="9" t="s">
        <v>9</v>
      </c>
      <c r="E164" s="2" t="s">
        <v>153</v>
      </c>
      <c r="F164" s="9" t="s">
        <v>11</v>
      </c>
    </row>
    <row r="165" spans="2:6">
      <c r="B165" s="2">
        <v>160</v>
      </c>
      <c r="C165" s="2" t="s">
        <v>200</v>
      </c>
      <c r="D165" s="9" t="s">
        <v>9</v>
      </c>
      <c r="E165" s="2" t="s">
        <v>153</v>
      </c>
      <c r="F165" s="9" t="s">
        <v>11</v>
      </c>
    </row>
    <row r="166" spans="2:6">
      <c r="B166" s="2">
        <v>161</v>
      </c>
      <c r="C166" s="2" t="s">
        <v>186</v>
      </c>
      <c r="D166" s="9" t="s">
        <v>9</v>
      </c>
      <c r="E166" s="2" t="s">
        <v>153</v>
      </c>
      <c r="F166" s="9" t="s">
        <v>11</v>
      </c>
    </row>
    <row r="167" spans="2:6">
      <c r="B167" s="2">
        <v>162</v>
      </c>
      <c r="C167" s="2" t="s">
        <v>201</v>
      </c>
      <c r="D167" s="9" t="s">
        <v>9</v>
      </c>
      <c r="E167" s="2" t="s">
        <v>153</v>
      </c>
      <c r="F167" s="9" t="s">
        <v>11</v>
      </c>
    </row>
    <row r="168" spans="2:6">
      <c r="B168" s="2">
        <v>163</v>
      </c>
      <c r="C168" s="2" t="s">
        <v>202</v>
      </c>
      <c r="D168" s="9" t="s">
        <v>9</v>
      </c>
      <c r="E168" s="2" t="s">
        <v>153</v>
      </c>
      <c r="F168" s="9" t="s">
        <v>11</v>
      </c>
    </row>
    <row r="169" spans="2:6">
      <c r="B169" s="58"/>
    </row>
    <row r="170" spans="2:6">
      <c r="B170" s="58"/>
    </row>
    <row r="171" spans="2:6">
      <c r="B171" s="58"/>
    </row>
    <row r="172" spans="2:6">
      <c r="B172" s="58"/>
    </row>
    <row r="173" spans="2:6">
      <c r="B173" s="58"/>
    </row>
    <row r="174" spans="2:6">
      <c r="B174" s="58"/>
    </row>
  </sheetData>
  <autoFilter ref="B5:F165"/>
  <pageMargins left="0.19685039370078741" right="0.15748031496062992" top="0.15748031496062992" bottom="0.15748031496062992" header="0.15748031496062992" footer="0.15748031496062992"/>
  <pageSetup paperSize="8" scale="1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BN704"/>
  <sheetViews>
    <sheetView showGridLines="0" tabSelected="1" zoomScale="75" zoomScaleNormal="75" workbookViewId="0">
      <pane xSplit="3" ySplit="5" topLeftCell="D211" activePane="bottomRight" state="frozen"/>
      <selection pane="topRight" activeCell="C1" sqref="C1"/>
      <selection pane="bottomLeft" activeCell="A6" sqref="A6"/>
      <selection pane="bottomRight" activeCell="J226" sqref="J226"/>
    </sheetView>
  </sheetViews>
  <sheetFormatPr defaultRowHeight="15"/>
  <cols>
    <col min="1" max="1" width="8" hidden="1" customWidth="1"/>
    <col min="2" max="2" width="5.42578125" customWidth="1"/>
    <col min="3" max="3" width="11" style="1" customWidth="1"/>
    <col min="4" max="4" width="14.28515625" style="1" hidden="1" customWidth="1"/>
    <col min="5" max="5" width="13.42578125" style="1" hidden="1" customWidth="1"/>
    <col min="6" max="6" width="20.85546875" style="1" hidden="1" customWidth="1"/>
    <col min="7" max="7" width="13" style="7" hidden="1" customWidth="1"/>
    <col min="8" max="8" width="11.42578125" style="1" hidden="1" customWidth="1"/>
    <col min="9" max="9" width="11" style="31" customWidth="1"/>
    <col min="10" max="10" width="12.42578125" style="35" customWidth="1"/>
    <col min="11" max="11" width="10.5703125" style="35" customWidth="1"/>
    <col min="12" max="12" width="12" style="35" customWidth="1"/>
    <col min="13" max="13" width="10.140625" style="1" customWidth="1"/>
    <col min="14" max="14" width="13.85546875" style="1" customWidth="1"/>
    <col min="15" max="15" width="13.42578125" style="1" customWidth="1"/>
    <col min="16" max="16" width="2.140625" customWidth="1"/>
    <col min="17" max="17" width="10.28515625" customWidth="1"/>
    <col min="18" max="18" width="10.7109375" customWidth="1"/>
    <col min="19" max="19" width="8.28515625" bestFit="1" customWidth="1"/>
    <col min="20" max="20" width="8.42578125" bestFit="1" customWidth="1"/>
    <col min="21" max="21" width="13" bestFit="1" customWidth="1"/>
    <col min="22" max="22" width="10.7109375" bestFit="1" customWidth="1"/>
    <col min="23" max="23" width="7.7109375" bestFit="1" customWidth="1"/>
    <col min="24" max="24" width="8.140625" bestFit="1" customWidth="1"/>
    <col min="25" max="25" width="13" bestFit="1" customWidth="1"/>
    <col min="26" max="26" width="9.28515625" bestFit="1" customWidth="1"/>
    <col min="27" max="28" width="8.140625" bestFit="1" customWidth="1"/>
    <col min="29" max="29" width="13" bestFit="1" customWidth="1"/>
    <col min="30" max="30" width="9.28515625" bestFit="1" customWidth="1"/>
    <col min="31" max="31" width="8.140625" bestFit="1" customWidth="1"/>
    <col min="32" max="32" width="8.5703125" bestFit="1" customWidth="1"/>
    <col min="33" max="33" width="13" bestFit="1" customWidth="1"/>
    <col min="34" max="34" width="9.28515625" bestFit="1" customWidth="1"/>
    <col min="35" max="35" width="2.7109375" customWidth="1"/>
    <col min="36" max="36" width="11.42578125" bestFit="1" customWidth="1"/>
    <col min="37" max="37" width="19.28515625" bestFit="1" customWidth="1"/>
    <col min="38" max="38" width="14.5703125" bestFit="1" customWidth="1"/>
    <col min="39" max="39" width="15.42578125" bestFit="1" customWidth="1"/>
    <col min="40" max="40" width="14.85546875" bestFit="1" customWidth="1"/>
    <col min="41" max="44" width="14.42578125" bestFit="1" customWidth="1"/>
    <col min="45" max="47" width="14.85546875" bestFit="1" customWidth="1"/>
    <col min="48" max="48" width="2.7109375" customWidth="1"/>
    <col min="49" max="49" width="14.85546875" bestFit="1" customWidth="1"/>
    <col min="50" max="53" width="14.42578125" bestFit="1" customWidth="1"/>
    <col min="54" max="56" width="14.85546875" bestFit="1" customWidth="1"/>
    <col min="57" max="57" width="2.7109375" customWidth="1"/>
    <col min="58" max="58" width="14.85546875" bestFit="1" customWidth="1"/>
    <col min="59" max="62" width="14.42578125" bestFit="1" customWidth="1"/>
    <col min="63" max="65" width="14.85546875" bestFit="1" customWidth="1"/>
  </cols>
  <sheetData>
    <row r="2" spans="1:66">
      <c r="C2" s="33" t="s">
        <v>152</v>
      </c>
      <c r="D2" s="33">
        <v>43387</v>
      </c>
      <c r="AN2" s="79" t="s">
        <v>144</v>
      </c>
      <c r="AO2" s="79"/>
      <c r="AP2" s="79"/>
      <c r="AQ2" s="79"/>
      <c r="AR2" s="79"/>
      <c r="AS2" s="79"/>
      <c r="AT2" s="79"/>
      <c r="AU2" s="79"/>
      <c r="AW2" s="79" t="s">
        <v>145</v>
      </c>
      <c r="AX2" s="79"/>
      <c r="AY2" s="79"/>
      <c r="AZ2" s="79"/>
      <c r="BA2" s="79"/>
      <c r="BB2" s="79"/>
      <c r="BC2" s="79"/>
      <c r="BD2" s="79"/>
      <c r="BF2" s="79" t="s">
        <v>146</v>
      </c>
      <c r="BG2" s="79"/>
      <c r="BH2" s="79"/>
      <c r="BI2" s="79"/>
      <c r="BJ2" s="79"/>
      <c r="BK2" s="79"/>
      <c r="BL2" s="79"/>
      <c r="BM2" s="79"/>
    </row>
    <row r="3" spans="1:66" s="18" customFormat="1">
      <c r="C3" s="1"/>
      <c r="D3" s="1"/>
      <c r="E3" s="1"/>
      <c r="F3" s="1"/>
      <c r="G3" s="7"/>
      <c r="H3" s="1"/>
      <c r="I3" s="31"/>
      <c r="J3" s="35"/>
      <c r="K3" s="35"/>
      <c r="L3" s="35"/>
      <c r="M3" s="1"/>
      <c r="N3" s="1"/>
      <c r="O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N3" s="19">
        <v>0.20833333333333334</v>
      </c>
      <c r="AO3" s="20"/>
      <c r="AP3" s="20"/>
      <c r="AQ3" s="19">
        <v>0.7090277777777777</v>
      </c>
      <c r="AR3" s="20"/>
      <c r="AS3" s="19">
        <v>1</v>
      </c>
      <c r="AT3" s="20"/>
      <c r="AU3" s="20"/>
      <c r="AV3" s="21"/>
      <c r="AW3" s="19">
        <v>0.20833333333333334</v>
      </c>
      <c r="AX3" s="20"/>
      <c r="AY3" s="20"/>
      <c r="AZ3" s="20"/>
      <c r="BA3" s="20"/>
      <c r="BB3" s="19">
        <v>1</v>
      </c>
      <c r="BC3" s="20"/>
      <c r="BD3" s="20"/>
      <c r="BE3" s="21"/>
      <c r="BF3" s="19">
        <v>0.20833333333333334</v>
      </c>
      <c r="BG3" s="20"/>
      <c r="BH3" s="20"/>
      <c r="BI3" s="20"/>
      <c r="BJ3" s="20"/>
      <c r="BK3" s="19">
        <v>1</v>
      </c>
      <c r="BL3" s="20"/>
      <c r="BM3" s="20"/>
    </row>
    <row r="4" spans="1:66">
      <c r="A4" s="52" t="s">
        <v>174</v>
      </c>
      <c r="B4" s="57" t="s">
        <v>174</v>
      </c>
      <c r="C4" s="53" t="s">
        <v>167</v>
      </c>
      <c r="D4" s="53" t="s">
        <v>1</v>
      </c>
      <c r="E4" s="53" t="s">
        <v>17</v>
      </c>
      <c r="F4" s="53" t="s">
        <v>18</v>
      </c>
      <c r="G4" s="54" t="s">
        <v>19</v>
      </c>
      <c r="H4" s="53" t="s">
        <v>20</v>
      </c>
      <c r="I4" s="55" t="s">
        <v>21</v>
      </c>
      <c r="J4" s="56" t="s">
        <v>22</v>
      </c>
      <c r="K4" s="56" t="s">
        <v>23</v>
      </c>
      <c r="L4" s="56" t="s">
        <v>165</v>
      </c>
      <c r="M4" s="53" t="s">
        <v>166</v>
      </c>
      <c r="N4" s="53" t="s">
        <v>24</v>
      </c>
      <c r="O4" s="53" t="s">
        <v>25</v>
      </c>
      <c r="Q4" s="77" t="s">
        <v>0</v>
      </c>
      <c r="R4" s="77" t="s">
        <v>1</v>
      </c>
      <c r="S4" s="78">
        <v>0.375</v>
      </c>
      <c r="T4" s="78"/>
      <c r="U4" s="78"/>
      <c r="V4" s="78"/>
      <c r="W4" s="78">
        <v>0.5</v>
      </c>
      <c r="X4" s="78"/>
      <c r="Y4" s="78"/>
      <c r="Z4" s="78"/>
      <c r="AA4" s="78">
        <v>0.625</v>
      </c>
      <c r="AB4" s="78"/>
      <c r="AC4" s="78"/>
      <c r="AD4" s="78"/>
      <c r="AE4" s="78">
        <v>0.70833333333333337</v>
      </c>
      <c r="AF4" s="78"/>
      <c r="AG4" s="78"/>
      <c r="AH4" s="78"/>
      <c r="AJ4" s="4" t="s">
        <v>134</v>
      </c>
      <c r="AK4" s="4" t="s">
        <v>135</v>
      </c>
      <c r="AL4" s="4" t="s">
        <v>1</v>
      </c>
      <c r="AM4" s="4" t="s">
        <v>136</v>
      </c>
      <c r="AN4" s="11">
        <v>0.375</v>
      </c>
      <c r="AO4" s="11">
        <v>0.5</v>
      </c>
      <c r="AP4" s="11">
        <v>0.625</v>
      </c>
      <c r="AQ4" s="11">
        <v>0.70833333333333337</v>
      </c>
      <c r="AR4" s="11">
        <v>0.875</v>
      </c>
      <c r="AS4" s="11">
        <v>0</v>
      </c>
      <c r="AT4" s="11">
        <v>0.125</v>
      </c>
      <c r="AU4" s="11">
        <v>0.20833333333333334</v>
      </c>
      <c r="AW4" s="11">
        <v>0.375</v>
      </c>
      <c r="AX4" s="11">
        <v>0.5</v>
      </c>
      <c r="AY4" s="11">
        <v>0.625</v>
      </c>
      <c r="AZ4" s="11">
        <v>0.70833333333333337</v>
      </c>
      <c r="BA4" s="11">
        <v>0.875</v>
      </c>
      <c r="BB4" s="11">
        <v>0</v>
      </c>
      <c r="BC4" s="11">
        <v>0.125</v>
      </c>
      <c r="BD4" s="11">
        <v>0.20833333333333334</v>
      </c>
      <c r="BF4" s="11">
        <v>0.375</v>
      </c>
      <c r="BG4" s="11">
        <v>0.5</v>
      </c>
      <c r="BH4" s="11">
        <v>0.625</v>
      </c>
      <c r="BI4" s="11">
        <v>0.70833333333333337</v>
      </c>
      <c r="BJ4" s="11">
        <v>0.875</v>
      </c>
      <c r="BK4" s="11">
        <v>0</v>
      </c>
      <c r="BL4" s="11">
        <v>0.125</v>
      </c>
      <c r="BM4" s="11">
        <v>0.20833333333333334</v>
      </c>
    </row>
    <row r="5" spans="1:66">
      <c r="B5" s="38">
        <v>1</v>
      </c>
      <c r="C5" s="38" t="s">
        <v>35</v>
      </c>
      <c r="D5" s="32" t="str">
        <f t="shared" ref="D5:D68" si="0">IFERROR(VLOOKUP($C5,Parameter,2,FALSE),"")</f>
        <v>P360</v>
      </c>
      <c r="E5" s="32" t="str">
        <f t="shared" ref="E5:E68" si="1">IFERROR(VLOOKUP($C5,Parameter,4,FALSE),"")</f>
        <v>KPP</v>
      </c>
      <c r="F5" s="32" t="str">
        <f t="shared" ref="F5:F68" si="2">IFERROR(VLOOKUP($C5,Parameter,3,FALSE),"")</f>
        <v>Coal Hauling ABB</v>
      </c>
      <c r="G5" s="34">
        <v>43387</v>
      </c>
      <c r="H5" s="38">
        <v>1</v>
      </c>
      <c r="I5" s="49">
        <v>0.21736111111111112</v>
      </c>
      <c r="J5" s="40">
        <v>42100</v>
      </c>
      <c r="K5" s="36">
        <f t="shared" ref="K5:K68" si="3">IFERROR(VLOOKUP($C5,$Q$49:$R$301,2,FALSE),0)</f>
        <v>16200</v>
      </c>
      <c r="L5" s="36">
        <f t="shared" ref="L5:L68" si="4">IFERROR(J5-K5,"")</f>
        <v>25900</v>
      </c>
      <c r="M5" s="32">
        <f t="shared" ref="M5:M68" si="5">IF(L5&gt;0,1,"")</f>
        <v>1</v>
      </c>
      <c r="N5" s="38">
        <v>1</v>
      </c>
      <c r="O5" s="38" t="s">
        <v>203</v>
      </c>
      <c r="Q5" s="77"/>
      <c r="R5" s="77"/>
      <c r="S5" s="43" t="s">
        <v>2</v>
      </c>
      <c r="T5" s="43" t="s">
        <v>3</v>
      </c>
      <c r="U5" s="43" t="s">
        <v>4</v>
      </c>
      <c r="V5" s="43" t="s">
        <v>5</v>
      </c>
      <c r="W5" s="43" t="s">
        <v>2</v>
      </c>
      <c r="X5" s="43" t="s">
        <v>3</v>
      </c>
      <c r="Y5" s="43" t="s">
        <v>4</v>
      </c>
      <c r="Z5" s="43" t="s">
        <v>5</v>
      </c>
      <c r="AA5" s="43" t="s">
        <v>2</v>
      </c>
      <c r="AB5" s="43" t="s">
        <v>3</v>
      </c>
      <c r="AC5" s="43" t="s">
        <v>4</v>
      </c>
      <c r="AD5" s="43" t="s">
        <v>5</v>
      </c>
      <c r="AE5" s="43" t="s">
        <v>2</v>
      </c>
      <c r="AF5" s="43" t="s">
        <v>3</v>
      </c>
      <c r="AG5" s="43" t="s">
        <v>4</v>
      </c>
      <c r="AH5" s="43" t="s">
        <v>5</v>
      </c>
      <c r="AJ5" s="10">
        <v>1</v>
      </c>
      <c r="AK5" s="10" t="str">
        <f>Parameter!C6</f>
        <v>LD0098</v>
      </c>
      <c r="AL5" s="10" t="str">
        <f>Parameter!D6</f>
        <v>P360</v>
      </c>
      <c r="AM5" s="10" t="str">
        <f>Parameter!F6</f>
        <v>KPP</v>
      </c>
      <c r="AN5" s="12">
        <f t="shared" ref="AN5:AQ24" si="6">IFERROR(AVERAGEIFS(Netto,Unit,$AK5,Jam,"&gt;="&amp;$AN$3,Jam,"&lt;"&amp;AN$4)/1000,0)</f>
        <v>26.06</v>
      </c>
      <c r="AO5" s="12">
        <f t="shared" si="6"/>
        <v>26.06</v>
      </c>
      <c r="AP5" s="12">
        <f t="shared" si="6"/>
        <v>25.72</v>
      </c>
      <c r="AQ5" s="12">
        <f t="shared" si="6"/>
        <v>25.72</v>
      </c>
      <c r="AR5" s="12">
        <f t="shared" ref="AR5:AR68" si="7">IFERROR(AVERAGEIFS(Netto,Unit,$AK5,Jam,"&gt;="&amp;$AQ$3,Jam,"&lt;"&amp;AR$4)/1000,0)</f>
        <v>0</v>
      </c>
      <c r="AS5" s="12">
        <f t="shared" ref="AS5:AS68" si="8">IFERROR(AVERAGEIFS(Netto,Unit,$AK5,Jam,"&gt;="&amp;$AQ$3,Jam,"&lt;"&amp;AS$3)/1000,0)</f>
        <v>0</v>
      </c>
      <c r="AT5" s="12">
        <f t="shared" ref="AT5" si="9">IF(IFERROR(AVERAGEIFS(Netto,Unit,$AK5,Jam,"&gt;="&amp;$AQ$3,Jam,"&lt;"&amp;AS$3)/1000,0)="",IFERROR(AVERAGEIFS(Netto,Unit,$AK5,Jam,"&gt;="&amp;$AS$4,Jam,"&lt;"&amp;AT$4)/1000,""),IF(IFERROR(AVERAGEIFS(Netto,Unit,$AK5,Jam,"&gt;="&amp;$AS$4,Jam,"&lt;"&amp;AT$4)/1000,"")="",IFERROR(AVERAGEIFS(Netto,Unit,$AK5,Jam,"&gt;="&amp;$AQ$3,Jam,"&lt;"&amp;AS$3)/1000,0),IF(AND(IFERROR(AVERAGEIFS(Netto,Unit,$AK5,Jam,"&gt;="&amp;$AQ$3,Jam,"&lt;"&amp;AS$3)/1000,0)&gt;0,IFERROR(AVERAGEIFS(Netto,Unit,$AK5,Jam,"&gt;="&amp;$AS$4,Jam,"&lt;"&amp;AT$4)/1000,"")&gt;0),AVERAGE(IFERROR(AVERAGEIFS(Netto,Unit,$AK5,Jam,"&gt;="&amp;$AQ$3,Jam,"&lt;"&amp;AS$3)/1000,""),IFERROR(AVERAGEIFS(Netto,Unit,$AK5,Jam,"&gt;="&amp;$AS$4,Jam,"&lt;"&amp;AT$4)/1000,"")),"")))</f>
        <v>0</v>
      </c>
      <c r="AU5" s="12">
        <f t="shared" ref="AU5" si="10">IF(IFERROR(AVERAGEIFS(Netto,Unit,$AK5,Jam,"&gt;="&amp;$AQ$3,Jam,"&lt;"&amp;AS$3)/1000,0)="",IFERROR(AVERAGEIFS(Netto,Unit,$AK5,Jam,"&gt;="&amp;$AS$4,Jam,"&lt;"&amp;AU$4)/1000,""),IF(IFERROR(AVERAGEIFS(Netto,Unit,$AK5,Jam,"&gt;="&amp;$AS$4,Jam,"&lt;"&amp;AU$4)/1000,"")="",IFERROR(AVERAGEIFS(Netto,Unit,$AK5,Jam,"&gt;="&amp;$AQ$3,Jam,"&lt;"&amp;AS$3)/1000,0),IF(AND(IFERROR(AVERAGEIFS(Netto,Unit,$AK5,Jam,"&gt;="&amp;$AQ$3,Jam,"&lt;"&amp;AS$3)/1000,0)&gt;0,IFERROR(AVERAGEIFS(Netto,Unit,$AK5,Jam,"&gt;="&amp;$AS$4,Jam,"&lt;"&amp;AU$4)/1000,"")&gt;0),AVERAGE(IFERROR(AVERAGEIFS(Netto,Unit,$AK5,Jam,"&gt;="&amp;$AQ$3,Jam,"&lt;"&amp;AS$3)/1000,""),IFERROR(AVERAGEIFS(Netto,Unit,$AK5,Jam,"&gt;="&amp;$AS$4,Jam,"&lt;"&amp;AU$4)/1000,"")),"")))</f>
        <v>0</v>
      </c>
      <c r="AV5" s="13"/>
      <c r="AW5" s="12">
        <f t="shared" ref="AW5:AZ24" si="11">COUNTIFS(Ritase,"&gt;0",Unit,$AK5,Jam,"&gt;="&amp;$AN$3,Jam,"&lt;"&amp;AW$4)</f>
        <v>1</v>
      </c>
      <c r="AX5" s="12">
        <f t="shared" si="11"/>
        <v>1</v>
      </c>
      <c r="AY5" s="12">
        <f t="shared" si="11"/>
        <v>2</v>
      </c>
      <c r="AZ5" s="12">
        <f t="shared" si="11"/>
        <v>2</v>
      </c>
      <c r="BA5" s="12">
        <f t="shared" ref="BA5:BA68" si="12">COUNTIFS(Ritase,"&gt;0",Unit,$AK5,Jam,"&gt;="&amp;$AQ$3,Jam,"&lt;"&amp;BA$4)</f>
        <v>0</v>
      </c>
      <c r="BB5" s="12">
        <f t="shared" ref="BB5:BB68" si="13">COUNTIFS(Ritase,"&gt;0",Unit,$AK5,Jam,"&gt;="&amp;$AQ$3,Jam,"&lt;"&amp;BB$3)</f>
        <v>0</v>
      </c>
      <c r="BC5" s="12">
        <f t="shared" ref="BC5" si="14">IF(COUNTIFS(Ritase,"&gt;0",Unit,$AK5,Jam,"&gt;="&amp;$AQ$3,Jam,"&lt;"&amp;BB$3)=0,COUNTIFS(Ritase,"&gt;0",Unit,$AK5,Jam,"&gt;="&amp;$AS$4,Jam,"&lt;"&amp;BC$4),IF(COUNTIFS(Ritase,"&gt;0",Unit,$AK5,Jam,"&gt;="&amp;$AS$4,Jam,"&lt;"&amp;BC$4)=0,COUNTIFS(Ritase,"&gt;0",Unit,$AK5,Jam,"&gt;="&amp;$AQ$3,Jam,"&lt;"&amp;BB$3),IF(AND(COUNTIFS(Ritase,"&gt;0",Unit,$AK5,Jam,"&gt;="&amp;$AQ$3,Jam,"&lt;"&amp;BB$3)&gt;0,COUNTIFS(Ritase,"&gt;0",Unit,$AK5,Jam,"&gt;="&amp;$AS$4,Jam,"&lt;"&amp;BC$4)&gt;0),SUM(COUNTIFS(Ritase,"&gt;0",Unit,$AK5,Jam,"&gt;="&amp;$AQ$3,Jam,"&lt;"&amp;BB$3),COUNTIFS(Ritase,"&gt;0",Unit,$AK5,Jam,"&gt;="&amp;$AS$4,Jam,"&lt;"&amp;BC$4)),"")))</f>
        <v>0</v>
      </c>
      <c r="BD5" s="12">
        <f t="shared" ref="BD5" si="15">IF(COUNTIFS(Ritase,"&gt;0",Unit,$AK5,Jam,"&gt;="&amp;$AQ$3,Jam,"&lt;"&amp;BB$3)=0,COUNTIFS(Ritase,"&gt;0",Unit,$AK5,Jam,"&gt;="&amp;$AS$4,Jam,"&lt;"&amp;BD$4),IF(COUNTIFS(Ritase,"&gt;0",Unit,$AK5,Jam,"&gt;="&amp;$AS$4,Jam,"&lt;"&amp;BD$4)=0,COUNTIFS(Ritase,"&gt;0",Unit,$AK5,Jam,"&gt;="&amp;$AQ$3,Jam,"&lt;"&amp;BB$3),IF(AND(COUNTIFS(Ritase,"&gt;0",Unit,$AK5,Jam,"&gt;="&amp;$AQ$3,Jam,"&lt;"&amp;BB$3)&gt;0,COUNTIFS(Ritase,"&gt;0",Unit,$AK5,Jam,"&gt;="&amp;$AS$4,Jam,"&lt;"&amp;BD$4)&gt;0),SUM(COUNTIFS(Ritase,"&gt;0",Unit,$AK5,Jam,"&gt;="&amp;$AQ$3,Jam,"&lt;"&amp;BB$3),COUNTIFS(Ritase,"&gt;0",Unit,$AK5,Jam,"&gt;="&amp;$AS$4,Jam,"&lt;"&amp;BD$4)),"")))</f>
        <v>0</v>
      </c>
      <c r="BE5" s="13"/>
      <c r="BF5" s="12">
        <f t="shared" ref="BF5:BI24" si="16">IFERROR(SUMIFS(Netto,Unit,$AK5,Jam,"&gt;="&amp;$AN$3,Jam,"&lt;"&amp;BF$4)/1000,0)</f>
        <v>26.06</v>
      </c>
      <c r="BG5" s="12">
        <f t="shared" si="16"/>
        <v>26.06</v>
      </c>
      <c r="BH5" s="12">
        <f t="shared" si="16"/>
        <v>51.44</v>
      </c>
      <c r="BI5" s="12">
        <f t="shared" si="16"/>
        <v>51.44</v>
      </c>
      <c r="BJ5" s="12">
        <f t="shared" ref="BJ5:BJ68" si="17">IFERROR(SUMIFS(Netto,Unit,$AK5,Jam,"&gt;="&amp;$AQ$3,Jam,"&lt;"&amp;BJ$4)/1000,0)</f>
        <v>0</v>
      </c>
      <c r="BK5" s="12">
        <f t="shared" ref="BK5:BK68" si="18">IFERROR(SUMIFS(Netto,Unit,$AK5,Jam,"&gt;="&amp;$AQ$3,Jam,"&lt;"&amp;BK$3)/1000,0)</f>
        <v>0</v>
      </c>
      <c r="BL5" s="12">
        <f t="shared" ref="BL5" si="19">IF(IFERROR(SUMIFS(Netto,Unit,$AK5,Jam,"&gt;="&amp;$AQ$3,Jam,"&lt;"&amp;BK$3)/1000,0)=0,IFERROR(SUMIFS(Netto,Unit,$AK5,Jam,"&gt;="&amp;$AS$4,Jam,"&lt;"&amp;BL$4)/1000,""),IF(IFERROR(SUMIFS(Netto,Unit,$AK5,Jam,"&gt;="&amp;$AS$4,Jam,"&lt;"&amp;BL$4)/1000,"")=0,IFERROR(SUMIFS(Netto,Unit,$AK5,Jam,"&gt;="&amp;$AQ$3,Jam,"&lt;"&amp;BK$3)/1000,0),IF(AND(IFERROR(SUMIFS(Netto,Unit,$AK5,Jam,"&gt;="&amp;$AQ$3,Jam,"&lt;"&amp;BK$3)/1000,0)&gt;0,IFERROR(SUMIFS(Netto,Unit,$AK5,Jam,"&gt;="&amp;$AS$4,Jam,"&lt;"&amp;BL$4)/1000,"")&gt;0),SUM(IFERROR(SUMIFS(Netto,Unit,$AK5,Jam,"&gt;="&amp;$AQ$3,Jam,"&lt;"&amp;BK$3)/1000,""),IFERROR(SUMIFS(Netto,Unit,$AK5,Jam,"&gt;="&amp;$AS$4,Jam,"&lt;"&amp;BL$4)/1000,"")),"")))</f>
        <v>0</v>
      </c>
      <c r="BM5" s="12">
        <f t="shared" ref="BM5" si="20">IF(IFERROR(SUMIFS(Netto,Unit,$AK5,Jam,"&gt;="&amp;$AQ$3,Jam,"&lt;"&amp;BK$3)/1000,0)=0,IFERROR(SUMIFS(Netto,Unit,$AK5,Jam,"&gt;="&amp;$AS$4,Jam,"&lt;"&amp;BM$4)/1000,""),IF(IFERROR(SUMIFS(Netto,Unit,$AK5,Jam,"&gt;="&amp;$AS$4,Jam,"&lt;"&amp;BM$4)/1000,"")=0,IFERROR(SUMIFS(Netto,Unit,$AK5,Jam,"&gt;="&amp;$AQ$3,Jam,"&lt;"&amp;BK$3)/1000,0),IF(AND(IFERROR(SUMIFS(Netto,Unit,$AK5,Jam,"&gt;="&amp;$AQ$3,Jam,"&lt;"&amp;BK$3)/1000,0)&gt;0,IFERROR(SUMIFS(Netto,Unit,$AK5,Jam,"&gt;="&amp;$AS$4,Jam,"&lt;"&amp;BM$4)/1000,"")&gt;0),SUM(IFERROR(SUMIFS(Netto,Unit,$AK5,Jam,"&gt;="&amp;$AQ$3,Jam,"&lt;"&amp;BK$3)/1000,""),IFERROR(SUMIFS(Netto,Unit,$AK5,Jam,"&gt;="&amp;$AS$4,Jam,"&lt;"&amp;BM$4)/1000,"")),"")))</f>
        <v>0</v>
      </c>
    </row>
    <row r="6" spans="1:66">
      <c r="B6" s="38">
        <v>2</v>
      </c>
      <c r="C6" s="38" t="s">
        <v>150</v>
      </c>
      <c r="D6" s="32" t="str">
        <f t="shared" si="0"/>
        <v>P380</v>
      </c>
      <c r="E6" s="32" t="str">
        <f t="shared" si="1"/>
        <v>KPP</v>
      </c>
      <c r="F6" s="32" t="str">
        <f t="shared" si="2"/>
        <v>Coal Hauling ABB</v>
      </c>
      <c r="G6" s="34">
        <v>43387</v>
      </c>
      <c r="H6" s="38">
        <v>1</v>
      </c>
      <c r="I6" s="31">
        <v>0.21875</v>
      </c>
      <c r="J6" s="35">
        <v>41720</v>
      </c>
      <c r="K6" s="36">
        <f t="shared" si="3"/>
        <v>16280</v>
      </c>
      <c r="L6" s="36">
        <f t="shared" si="4"/>
        <v>25440</v>
      </c>
      <c r="M6" s="32">
        <f t="shared" si="5"/>
        <v>1</v>
      </c>
      <c r="N6" s="38">
        <v>2</v>
      </c>
      <c r="O6" s="38" t="s">
        <v>203</v>
      </c>
      <c r="Q6" s="2" t="s">
        <v>6</v>
      </c>
      <c r="R6" s="2" t="s">
        <v>7</v>
      </c>
      <c r="S6" s="25">
        <f>COUNTIFS($AW$5:$AW$199,"&gt;0",$AL$5:$AL$199,$R6,$AM$5:$AM$199,$Q6)</f>
        <v>30</v>
      </c>
      <c r="T6" s="25">
        <f>SUMIFS($AW$5:$AW$199,$AL$5:$AL$199,$R6,$AM$5:$AM$199,$Q6)</f>
        <v>31</v>
      </c>
      <c r="U6" s="44">
        <f>SUMIFS($BF$5:$BF$199,$AL$5:$AL$199,$R6,$AM$5:$AM$199,$Q6)</f>
        <v>807.17</v>
      </c>
      <c r="V6" s="22">
        <f>IFERROR(AVERAGEIFS($AN$5:$AN$199,$AN$5:$AN$199,"&gt;0",$AL$5:$AL$199,$R6,$AM$5:$AM$199,$Q6),"")</f>
        <v>26.045000000000002</v>
      </c>
      <c r="W6" s="41">
        <f>COUNTIFS($AX$5:$AX$199,"&gt;0",$AL$5:$AL$199,$R6,$AM$5:$AM$199,$Q6)</f>
        <v>35</v>
      </c>
      <c r="X6" s="41">
        <f>SUMIFS($AX$5:$AX$199,$AL$5:$AL$199,$R6,$AM$5:$AM$199,$Q6)</f>
        <v>52</v>
      </c>
      <c r="Y6" s="47">
        <f>SUMIFS($BG$5:$BG$199,$AL$5:$AL$199,$R6,$AM$5:$AM$199,$Q6)</f>
        <v>1363.1200000000006</v>
      </c>
      <c r="Z6" s="42">
        <f>IFERROR(AVERAGEIFS($AO$5:$AO$199,$AO$5:$AO$199,"&gt;0",$AL$5:$AL$199,$R6,$AM$5:$AM$199,$Q6),"")</f>
        <v>26.124476190476191</v>
      </c>
      <c r="AA6" s="25">
        <f>COUNTIFS($AY$5:$AY$199,"&gt;0",$AL$5:$AL$199,$R6,$AM$5:$AM$199,$Q6)</f>
        <v>37</v>
      </c>
      <c r="AB6" s="25">
        <f>SUMIFS($AY$5:$AY$199,$AL$5:$AL$199,$R6,$AM$5:$AM$199,$Q6)</f>
        <v>67</v>
      </c>
      <c r="AC6" s="44">
        <f>SUMIFS($BH$5:$BH$199,$AL$5:$AL$199,$R6,$AM$5:$AM$199,$Q6)</f>
        <v>1753.7800000000007</v>
      </c>
      <c r="AD6" s="22">
        <f>IFERROR(AVERAGEIFS($AP$5:$AP$199,$AP$5:$AP$199,"&gt;0",$AL$5:$AL$199,$R6,$AM$5:$AM$199,$Q6),"")</f>
        <v>26.160720720720729</v>
      </c>
      <c r="AE6" s="41">
        <f>COUNTIFS($AZ$5:$AZ$199,"&gt;0",$AL$5:$AL$199,$R6,$AM$5:$AM$199,$Q6)</f>
        <v>37</v>
      </c>
      <c r="AF6" s="41">
        <f>SUMIFS($AZ$5:$AZ$199,$AL$5:$AL$199,$R6,$AM$5:$AM$199,$Q6)</f>
        <v>68</v>
      </c>
      <c r="AG6" s="47">
        <f>SUMIFS($BI$5:$BI$199,$AL$5:$AL$199,$R6,$AM$5:$AM$199,$Q6)</f>
        <v>1779.9400000000007</v>
      </c>
      <c r="AH6" s="42">
        <f>IFERROR(AVERAGEIFS($AQ$5:$AQ$199,$AQ$5:$AQ$199,"&gt;0",$AL$5:$AL$199,$R6,$AM$5:$AM$199,$Q6),"")</f>
        <v>26.156396396396406</v>
      </c>
      <c r="AJ6" s="2">
        <v>2</v>
      </c>
      <c r="AK6" s="10" t="str">
        <f>Parameter!C7</f>
        <v>LD0099</v>
      </c>
      <c r="AL6" s="10" t="str">
        <f>Parameter!D7</f>
        <v>P360</v>
      </c>
      <c r="AM6" s="10" t="str">
        <f>Parameter!F7</f>
        <v>KPP</v>
      </c>
      <c r="AN6" s="12">
        <f t="shared" si="6"/>
        <v>26.46</v>
      </c>
      <c r="AO6" s="12">
        <f t="shared" si="6"/>
        <v>25.9</v>
      </c>
      <c r="AP6" s="12">
        <f t="shared" si="6"/>
        <v>25.733333333333331</v>
      </c>
      <c r="AQ6" s="12">
        <f t="shared" si="6"/>
        <v>25.733333333333331</v>
      </c>
      <c r="AR6" s="12">
        <f t="shared" si="7"/>
        <v>0</v>
      </c>
      <c r="AS6" s="12">
        <f t="shared" si="8"/>
        <v>0</v>
      </c>
      <c r="AT6" s="12">
        <f t="shared" ref="AT6:AT69" si="21">IF(IFERROR(AVERAGEIFS(Netto,Unit,$AK6,Jam,"&gt;="&amp;$AQ$3,Jam,"&lt;"&amp;AS$3)/1000,0)="",IFERROR(AVERAGEIFS(Netto,Unit,$AK6,Jam,"&gt;="&amp;$AS$4,Jam,"&lt;"&amp;AT$4)/1000,""),IF(IFERROR(AVERAGEIFS(Netto,Unit,$AK6,Jam,"&gt;="&amp;$AS$4,Jam,"&lt;"&amp;AT$4)/1000,"")="",IFERROR(AVERAGEIFS(Netto,Unit,$AK6,Jam,"&gt;="&amp;$AQ$3,Jam,"&lt;"&amp;AS$3)/1000,0),IF(AND(IFERROR(AVERAGEIFS(Netto,Unit,$AK6,Jam,"&gt;="&amp;$AQ$3,Jam,"&lt;"&amp;AS$3)/1000,0)&gt;0,IFERROR(AVERAGEIFS(Netto,Unit,$AK6,Jam,"&gt;="&amp;$AS$4,Jam,"&lt;"&amp;AT$4)/1000,"")&gt;0),AVERAGE(IFERROR(AVERAGEIFS(Netto,Unit,$AK6,Jam,"&gt;="&amp;$AQ$3,Jam,"&lt;"&amp;AS$3)/1000,""),IFERROR(AVERAGEIFS(Netto,Unit,$AK6,Jam,"&gt;="&amp;$AS$4,Jam,"&lt;"&amp;AT$4)/1000,"")),"")))</f>
        <v>0</v>
      </c>
      <c r="AU6" s="12">
        <f t="shared" ref="AU6:AU69" si="22">IF(IFERROR(AVERAGEIFS(Netto,Unit,$AK6,Jam,"&gt;="&amp;$AQ$3,Jam,"&lt;"&amp;AS$3)/1000,0)="",IFERROR(AVERAGEIFS(Netto,Unit,$AK6,Jam,"&gt;="&amp;$AS$4,Jam,"&lt;"&amp;AU$4)/1000,""),IF(IFERROR(AVERAGEIFS(Netto,Unit,$AK6,Jam,"&gt;="&amp;$AS$4,Jam,"&lt;"&amp;AU$4)/1000,"")="",IFERROR(AVERAGEIFS(Netto,Unit,$AK6,Jam,"&gt;="&amp;$AQ$3,Jam,"&lt;"&amp;AS$3)/1000,0),IF(AND(IFERROR(AVERAGEIFS(Netto,Unit,$AK6,Jam,"&gt;="&amp;$AQ$3,Jam,"&lt;"&amp;AS$3)/1000,0)&gt;0,IFERROR(AVERAGEIFS(Netto,Unit,$AK6,Jam,"&gt;="&amp;$AS$4,Jam,"&lt;"&amp;AU$4)/1000,"")&gt;0),AVERAGE(IFERROR(AVERAGEIFS(Netto,Unit,$AK6,Jam,"&gt;="&amp;$AQ$3,Jam,"&lt;"&amp;AS$3)/1000,""),IFERROR(AVERAGEIFS(Netto,Unit,$AK6,Jam,"&gt;="&amp;$AS$4,Jam,"&lt;"&amp;AU$4)/1000,"")),"")))</f>
        <v>0</v>
      </c>
      <c r="AV6" s="13"/>
      <c r="AW6" s="12">
        <f t="shared" si="11"/>
        <v>1</v>
      </c>
      <c r="AX6" s="12">
        <f t="shared" si="11"/>
        <v>2</v>
      </c>
      <c r="AY6" s="12">
        <f t="shared" si="11"/>
        <v>3</v>
      </c>
      <c r="AZ6" s="12">
        <f t="shared" si="11"/>
        <v>3</v>
      </c>
      <c r="BA6" s="12">
        <f t="shared" si="12"/>
        <v>0</v>
      </c>
      <c r="BB6" s="12">
        <f t="shared" si="13"/>
        <v>0</v>
      </c>
      <c r="BC6" s="12">
        <f t="shared" ref="BC6:BC69" si="23">IF(COUNTIFS(Ritase,"&gt;0",Unit,$AK6,Jam,"&gt;="&amp;$AQ$3,Jam,"&lt;"&amp;BB$3)=0,COUNTIFS(Ritase,"&gt;0",Unit,$AK6,Jam,"&gt;="&amp;$AS$4,Jam,"&lt;"&amp;BC$4),IF(COUNTIFS(Ritase,"&gt;0",Unit,$AK6,Jam,"&gt;="&amp;$AS$4,Jam,"&lt;"&amp;BC$4)=0,COUNTIFS(Ritase,"&gt;0",Unit,$AK6,Jam,"&gt;="&amp;$AQ$3,Jam,"&lt;"&amp;BB$3),IF(AND(COUNTIFS(Ritase,"&gt;0",Unit,$AK6,Jam,"&gt;="&amp;$AQ$3,Jam,"&lt;"&amp;BB$3)&gt;0,COUNTIFS(Ritase,"&gt;0",Unit,$AK6,Jam,"&gt;="&amp;$AS$4,Jam,"&lt;"&amp;BC$4)&gt;0),SUM(COUNTIFS(Ritase,"&gt;0",Unit,$AK6,Jam,"&gt;="&amp;$AQ$3,Jam,"&lt;"&amp;BB$3),COUNTIFS(Ritase,"&gt;0",Unit,$AK6,Jam,"&gt;="&amp;$AS$4,Jam,"&lt;"&amp;BC$4)),"")))</f>
        <v>0</v>
      </c>
      <c r="BD6" s="12">
        <f t="shared" ref="BD6:BD69" si="24">IF(COUNTIFS(Ritase,"&gt;0",Unit,$AK6,Jam,"&gt;="&amp;$AQ$3,Jam,"&lt;"&amp;BB$3)=0,COUNTIFS(Ritase,"&gt;0",Unit,$AK6,Jam,"&gt;="&amp;$AS$4,Jam,"&lt;"&amp;BD$4),IF(COUNTIFS(Ritase,"&gt;0",Unit,$AK6,Jam,"&gt;="&amp;$AS$4,Jam,"&lt;"&amp;BD$4)=0,COUNTIFS(Ritase,"&gt;0",Unit,$AK6,Jam,"&gt;="&amp;$AQ$3,Jam,"&lt;"&amp;BB$3),IF(AND(COUNTIFS(Ritase,"&gt;0",Unit,$AK6,Jam,"&gt;="&amp;$AQ$3,Jam,"&lt;"&amp;BB$3)&gt;0,COUNTIFS(Ritase,"&gt;0",Unit,$AK6,Jam,"&gt;="&amp;$AS$4,Jam,"&lt;"&amp;BD$4)&gt;0),SUM(COUNTIFS(Ritase,"&gt;0",Unit,$AK6,Jam,"&gt;="&amp;$AQ$3,Jam,"&lt;"&amp;BB$3),COUNTIFS(Ritase,"&gt;0",Unit,$AK6,Jam,"&gt;="&amp;$AS$4,Jam,"&lt;"&amp;BD$4)),"")))</f>
        <v>0</v>
      </c>
      <c r="BE6" s="13"/>
      <c r="BF6" s="12">
        <f t="shared" si="16"/>
        <v>26.46</v>
      </c>
      <c r="BG6" s="12">
        <f t="shared" si="16"/>
        <v>51.8</v>
      </c>
      <c r="BH6" s="12">
        <f t="shared" si="16"/>
        <v>77.2</v>
      </c>
      <c r="BI6" s="12">
        <f t="shared" si="16"/>
        <v>77.2</v>
      </c>
      <c r="BJ6" s="12">
        <f t="shared" si="17"/>
        <v>0</v>
      </c>
      <c r="BK6" s="12">
        <f t="shared" si="18"/>
        <v>0</v>
      </c>
      <c r="BL6" s="12">
        <f t="shared" ref="BL6:BL69" si="25">IF(IFERROR(SUMIFS(Netto,Unit,$AK6,Jam,"&gt;="&amp;$AQ$3,Jam,"&lt;"&amp;BK$3)/1000,0)=0,IFERROR(SUMIFS(Netto,Unit,$AK6,Jam,"&gt;="&amp;$AS$4,Jam,"&lt;"&amp;BL$4)/1000,""),IF(IFERROR(SUMIFS(Netto,Unit,$AK6,Jam,"&gt;="&amp;$AS$4,Jam,"&lt;"&amp;BL$4)/1000,"")=0,IFERROR(SUMIFS(Netto,Unit,$AK6,Jam,"&gt;="&amp;$AQ$3,Jam,"&lt;"&amp;BK$3)/1000,0),IF(AND(IFERROR(SUMIFS(Netto,Unit,$AK6,Jam,"&gt;="&amp;$AQ$3,Jam,"&lt;"&amp;BK$3)/1000,0)&gt;0,IFERROR(SUMIFS(Netto,Unit,$AK6,Jam,"&gt;="&amp;$AS$4,Jam,"&lt;"&amp;BL$4)/1000,"")&gt;0),SUM(IFERROR(SUMIFS(Netto,Unit,$AK6,Jam,"&gt;="&amp;$AQ$3,Jam,"&lt;"&amp;BK$3)/1000,""),IFERROR(SUMIFS(Netto,Unit,$AK6,Jam,"&gt;="&amp;$AS$4,Jam,"&lt;"&amp;BL$4)/1000,"")),"")))</f>
        <v>0</v>
      </c>
      <c r="BM6" s="12">
        <f t="shared" ref="BM6:BM69" si="26">IF(IFERROR(SUMIFS(Netto,Unit,$AK6,Jam,"&gt;="&amp;$AQ$3,Jam,"&lt;"&amp;BK$3)/1000,0)=0,IFERROR(SUMIFS(Netto,Unit,$AK6,Jam,"&gt;="&amp;$AS$4,Jam,"&lt;"&amp;BM$4)/1000,""),IF(IFERROR(SUMIFS(Netto,Unit,$AK6,Jam,"&gt;="&amp;$AS$4,Jam,"&lt;"&amp;BM$4)/1000,"")=0,IFERROR(SUMIFS(Netto,Unit,$AK6,Jam,"&gt;="&amp;$AQ$3,Jam,"&lt;"&amp;BK$3)/1000,0),IF(AND(IFERROR(SUMIFS(Netto,Unit,$AK6,Jam,"&gt;="&amp;$AQ$3,Jam,"&lt;"&amp;BK$3)/1000,0)&gt;0,IFERROR(SUMIFS(Netto,Unit,$AK6,Jam,"&gt;="&amp;$AS$4,Jam,"&lt;"&amp;BM$4)/1000,"")&gt;0),SUM(IFERROR(SUMIFS(Netto,Unit,$AK6,Jam,"&gt;="&amp;$AQ$3,Jam,"&lt;"&amp;BK$3)/1000,""),IFERROR(SUMIFS(Netto,Unit,$AK6,Jam,"&gt;="&amp;$AS$4,Jam,"&lt;"&amp;BM$4)/1000,"")),"")))</f>
        <v>0</v>
      </c>
    </row>
    <row r="7" spans="1:66">
      <c r="B7" s="38">
        <v>3</v>
      </c>
      <c r="C7" s="38" t="s">
        <v>141</v>
      </c>
      <c r="D7" s="32" t="str">
        <f t="shared" si="0"/>
        <v>P420</v>
      </c>
      <c r="E7" s="32" t="str">
        <f t="shared" si="1"/>
        <v>SAM</v>
      </c>
      <c r="F7" s="32" t="str">
        <f t="shared" si="2"/>
        <v>Subcont Hauling ABB</v>
      </c>
      <c r="G7" s="34">
        <v>43387</v>
      </c>
      <c r="H7" s="38">
        <v>1</v>
      </c>
      <c r="I7" s="31">
        <v>0.24027777777777778</v>
      </c>
      <c r="J7" s="35">
        <v>47840</v>
      </c>
      <c r="K7" s="36">
        <f t="shared" si="3"/>
        <v>18500</v>
      </c>
      <c r="L7" s="36">
        <f t="shared" si="4"/>
        <v>29340</v>
      </c>
      <c r="M7" s="32">
        <f t="shared" si="5"/>
        <v>1</v>
      </c>
      <c r="N7" s="38">
        <v>3</v>
      </c>
      <c r="O7" s="38" t="s">
        <v>203</v>
      </c>
      <c r="Q7" s="2" t="s">
        <v>6</v>
      </c>
      <c r="R7" s="2" t="s">
        <v>8</v>
      </c>
      <c r="S7" s="25">
        <f>COUNTIFS($AW$5:$AW$199,"&gt;0",$AL$5:$AL$199,$R7,$AM$5:$AM$199,$Q7)</f>
        <v>10</v>
      </c>
      <c r="T7" s="25">
        <f>SUMIFS($AW$5:$AW$199,$AL$5:$AL$199,$R7,$AM$5:$AM$199,$Q7)</f>
        <v>10</v>
      </c>
      <c r="U7" s="44">
        <f>SUMIFS($BF$5:$BF$199,$AL$5:$AL$199,$R7,$AM$5:$AM$199,$Q7)</f>
        <v>258.68000000000006</v>
      </c>
      <c r="V7" s="22">
        <f>IFERROR(AVERAGEIFS($AN$5:$AN$199,$AN$5:$AN$199,"&gt;0",$AL$5:$AL$199,$R7,$AM$5:$AM$199,$Q7),"")</f>
        <v>25.868000000000006</v>
      </c>
      <c r="W7" s="41">
        <f>COUNTIFS($AX$5:$AX$199,"&gt;0",$AL$5:$AL$199,$R7,$AM$5:$AM$199,$Q7)</f>
        <v>11</v>
      </c>
      <c r="X7" s="41">
        <f>SUMIFS($AX$5:$AX$199,$AL$5:$AL$199,$R7,$AM$5:$AM$199,$Q7)</f>
        <v>16</v>
      </c>
      <c r="Y7" s="47">
        <f>SUMIFS($BG$5:$BG$199,$AL$5:$AL$199,$R7,$AM$5:$AM$199,$Q7)</f>
        <v>415.92</v>
      </c>
      <c r="Z7" s="42">
        <f>IFERROR(AVERAGEIFS($AO$5:$AO$199,$AO$5:$AO$199,"&gt;0",$AL$5:$AL$199,$R7,$AM$5:$AM$199,$Q7),"")</f>
        <v>26.010909090909092</v>
      </c>
      <c r="AA7" s="25">
        <f>COUNTIFS($AY$5:$AY$199,"&gt;0",$AL$5:$AL$199,$R7,$AM$5:$AM$199,$Q7)</f>
        <v>11</v>
      </c>
      <c r="AB7" s="25">
        <f>SUMIFS($AY$5:$AY$199,$AL$5:$AL$199,$R7,$AM$5:$AM$199,$Q7)</f>
        <v>23</v>
      </c>
      <c r="AC7" s="44">
        <f>SUMIFS($BH$5:$BH$199,$AL$5:$AL$199,$R7,$AM$5:$AM$199,$Q7)</f>
        <v>595.05999999999995</v>
      </c>
      <c r="AD7" s="22">
        <f>IFERROR(AVERAGEIFS($AP$5:$AP$199,$AP$5:$AP$199,"&gt;0",$AL$5:$AL$199,$R7,$AM$5:$AM$199,$Q7),"")</f>
        <v>25.924848484848486</v>
      </c>
      <c r="AE7" s="41">
        <f>COUNTIFS($AZ$5:$AZ$199,"&gt;0",$AL$5:$AL$199,$R7,$AM$5:$AM$199,$Q7)</f>
        <v>11</v>
      </c>
      <c r="AF7" s="41">
        <f>SUMIFS($AZ$5:$AZ$199,$AL$5:$AL$199,$R7,$AM$5:$AM$199,$Q7)</f>
        <v>23</v>
      </c>
      <c r="AG7" s="47">
        <f>SUMIFS($BI$5:$BI$199,$AL$5:$AL$199,$R7,$AM$5:$AM$199,$Q7)</f>
        <v>595.05999999999995</v>
      </c>
      <c r="AH7" s="42">
        <f>IFERROR(AVERAGEIFS($AQ$5:$AQ$199,$AQ$5:$AQ$199,"&gt;0",$AL$5:$AL$199,$R7,$AM$5:$AM$199,$Q7),"")</f>
        <v>25.924848484848486</v>
      </c>
      <c r="AJ7" s="10">
        <v>3</v>
      </c>
      <c r="AK7" s="10" t="str">
        <f>Parameter!C8</f>
        <v>LD0101</v>
      </c>
      <c r="AL7" s="10" t="str">
        <f>Parameter!D8</f>
        <v>P360</v>
      </c>
      <c r="AM7" s="10" t="str">
        <f>Parameter!F8</f>
        <v>KPP</v>
      </c>
      <c r="AN7" s="12">
        <f t="shared" si="6"/>
        <v>26.06</v>
      </c>
      <c r="AO7" s="12">
        <f t="shared" si="6"/>
        <v>26.06</v>
      </c>
      <c r="AP7" s="12">
        <f t="shared" si="6"/>
        <v>26.06</v>
      </c>
      <c r="AQ7" s="12">
        <f t="shared" si="6"/>
        <v>26.06</v>
      </c>
      <c r="AR7" s="12">
        <f t="shared" si="7"/>
        <v>0</v>
      </c>
      <c r="AS7" s="12">
        <f t="shared" si="8"/>
        <v>0</v>
      </c>
      <c r="AT7" s="12">
        <f t="shared" si="21"/>
        <v>0</v>
      </c>
      <c r="AU7" s="12">
        <f t="shared" si="22"/>
        <v>0</v>
      </c>
      <c r="AV7" s="13"/>
      <c r="AW7" s="12">
        <f t="shared" si="11"/>
        <v>1</v>
      </c>
      <c r="AX7" s="12">
        <f t="shared" si="11"/>
        <v>1</v>
      </c>
      <c r="AY7" s="12">
        <f t="shared" si="11"/>
        <v>1</v>
      </c>
      <c r="AZ7" s="12">
        <f t="shared" si="11"/>
        <v>1</v>
      </c>
      <c r="BA7" s="12">
        <f t="shared" si="12"/>
        <v>0</v>
      </c>
      <c r="BB7" s="12">
        <f t="shared" si="13"/>
        <v>0</v>
      </c>
      <c r="BC7" s="12">
        <f t="shared" si="23"/>
        <v>0</v>
      </c>
      <c r="BD7" s="12">
        <f t="shared" si="24"/>
        <v>0</v>
      </c>
      <c r="BE7" s="13"/>
      <c r="BF7" s="12">
        <f t="shared" si="16"/>
        <v>26.06</v>
      </c>
      <c r="BG7" s="12">
        <f t="shared" si="16"/>
        <v>26.06</v>
      </c>
      <c r="BH7" s="12">
        <f t="shared" si="16"/>
        <v>26.06</v>
      </c>
      <c r="BI7" s="12">
        <f t="shared" si="16"/>
        <v>26.06</v>
      </c>
      <c r="BJ7" s="12">
        <f t="shared" si="17"/>
        <v>0</v>
      </c>
      <c r="BK7" s="12">
        <f t="shared" si="18"/>
        <v>0</v>
      </c>
      <c r="BL7" s="12">
        <f t="shared" si="25"/>
        <v>0</v>
      </c>
      <c r="BM7" s="12">
        <f t="shared" si="26"/>
        <v>0</v>
      </c>
      <c r="BN7" s="14"/>
    </row>
    <row r="8" spans="1:66">
      <c r="B8" s="38">
        <v>4</v>
      </c>
      <c r="C8" s="38" t="s">
        <v>70</v>
      </c>
      <c r="D8" s="32" t="str">
        <f t="shared" si="0"/>
        <v>P410</v>
      </c>
      <c r="E8" s="32" t="str">
        <f t="shared" si="1"/>
        <v>SAM</v>
      </c>
      <c r="F8" s="32" t="str">
        <f t="shared" si="2"/>
        <v>Subcont Hauling ABB</v>
      </c>
      <c r="G8" s="34">
        <v>43387</v>
      </c>
      <c r="H8" s="38">
        <v>1</v>
      </c>
      <c r="I8" s="31">
        <v>0.24444444444444446</v>
      </c>
      <c r="J8" s="35">
        <v>46660</v>
      </c>
      <c r="K8" s="36">
        <f t="shared" si="3"/>
        <v>18440</v>
      </c>
      <c r="L8" s="36">
        <f t="shared" si="4"/>
        <v>28220</v>
      </c>
      <c r="M8" s="32">
        <f t="shared" si="5"/>
        <v>1</v>
      </c>
      <c r="N8" s="38">
        <v>4</v>
      </c>
      <c r="O8" s="38" t="s">
        <v>203</v>
      </c>
      <c r="Q8" s="2" t="s">
        <v>6</v>
      </c>
      <c r="R8" s="2" t="s">
        <v>9</v>
      </c>
      <c r="S8" s="25">
        <f>COUNTIFS($AW$5:$AW$199,"&gt;0",$AL$5:$AL$199,$R8,$AM$5:$AM$199,$Q8)</f>
        <v>26</v>
      </c>
      <c r="T8" s="25">
        <f>SUMIFS($AW$5:$AW$199,$AL$5:$AL$199,$R8,$AM$5:$AM$199,$Q8)</f>
        <v>26</v>
      </c>
      <c r="U8" s="44">
        <f>SUMIFS($BF$5:$BF$199,$AL$5:$AL$199,$R8,$AM$5:$AM$199,$Q8)</f>
        <v>763.31999999999994</v>
      </c>
      <c r="V8" s="22">
        <f>IFERROR(AVERAGEIFS($AN$5:$AN$199,$AN$5:$AN$199,"&gt;0",$AL$5:$AL$199,$R8,$AM$5:$AM$199,$Q8),"")</f>
        <v>29.358461538461537</v>
      </c>
      <c r="W8" s="41">
        <f>COUNTIFS($AX$5:$AX$199,"&gt;0",$AL$5:$AL$199,$R8,$AM$5:$AM$199,$Q8)</f>
        <v>29</v>
      </c>
      <c r="X8" s="41">
        <f>SUMIFS($AX$5:$AX$199,$AL$5:$AL$199,$R8,$AM$5:$AM$199,$Q8)</f>
        <v>47</v>
      </c>
      <c r="Y8" s="47">
        <f>SUMIFS($BG$5:$BG$199,$AL$5:$AL$199,$R8,$AM$5:$AM$199,$Q8)</f>
        <v>1382.18</v>
      </c>
      <c r="Z8" s="42">
        <f>IFERROR(AVERAGEIFS($AO$5:$AO$199,$AO$5:$AO$199,"&gt;0",$AL$5:$AL$199,$R8,$AM$5:$AM$199,$Q8),"")</f>
        <v>29.431724137931038</v>
      </c>
      <c r="AA8" s="25">
        <f>COUNTIFS($AY$5:$AY$199,"&gt;0",$AL$5:$AL$199,$R8,$AM$5:$AM$199,$Q8)</f>
        <v>30</v>
      </c>
      <c r="AB8" s="25">
        <f>SUMIFS($AY$5:$AY$199,$AL$5:$AL$199,$R8,$AM$5:$AM$199,$Q8)</f>
        <v>61</v>
      </c>
      <c r="AC8" s="44">
        <f>SUMIFS($BH$5:$BH$199,$AL$5:$AL$199,$R8,$AM$5:$AM$199,$Q8)</f>
        <v>1788.9399999999998</v>
      </c>
      <c r="AD8" s="22">
        <f>IFERROR(AVERAGEIFS($AP$5:$AP$199,$AP$5:$AP$199,"&gt;0",$AL$5:$AL$199,$R8,$AM$5:$AM$199,$Q8),"")</f>
        <v>29.36922222222222</v>
      </c>
      <c r="AE8" s="41">
        <f>COUNTIFS($AZ$5:$AZ$199,"&gt;0",$AL$5:$AL$199,$R8,$AM$5:$AM$199,$Q8)</f>
        <v>30</v>
      </c>
      <c r="AF8" s="41">
        <f>SUMIFS($AZ$5:$AZ$199,$AL$5:$AL$199,$R8,$AM$5:$AM$199,$Q8)</f>
        <v>61</v>
      </c>
      <c r="AG8" s="47">
        <f>SUMIFS($BI$5:$BI$199,$AL$5:$AL$199,$R8,$AM$5:$AM$199,$Q8)</f>
        <v>1788.9399999999998</v>
      </c>
      <c r="AH8" s="42">
        <f>IFERROR(AVERAGEIFS($AQ$5:$AQ$199,$AQ$5:$AQ$199,"&gt;0",$AL$5:$AL$199,$R8,$AM$5:$AM$199,$Q8),"")</f>
        <v>29.36922222222222</v>
      </c>
      <c r="AJ8" s="2">
        <v>4</v>
      </c>
      <c r="AK8" s="10" t="str">
        <f>Parameter!C9</f>
        <v>LD0102</v>
      </c>
      <c r="AL8" s="10" t="str">
        <f>Parameter!D9</f>
        <v>P360</v>
      </c>
      <c r="AM8" s="10" t="str">
        <f>Parameter!F9</f>
        <v>KPP</v>
      </c>
      <c r="AN8" s="12">
        <f t="shared" si="6"/>
        <v>0</v>
      </c>
      <c r="AO8" s="12">
        <f t="shared" si="6"/>
        <v>26.61</v>
      </c>
      <c r="AP8" s="12">
        <f t="shared" si="6"/>
        <v>26.61</v>
      </c>
      <c r="AQ8" s="12">
        <f t="shared" si="6"/>
        <v>26.61</v>
      </c>
      <c r="AR8" s="12">
        <f t="shared" si="7"/>
        <v>0</v>
      </c>
      <c r="AS8" s="12">
        <f t="shared" si="8"/>
        <v>0</v>
      </c>
      <c r="AT8" s="12">
        <f t="shared" si="21"/>
        <v>0</v>
      </c>
      <c r="AU8" s="12">
        <f t="shared" si="22"/>
        <v>0</v>
      </c>
      <c r="AV8" s="13"/>
      <c r="AW8" s="12">
        <f t="shared" si="11"/>
        <v>0</v>
      </c>
      <c r="AX8" s="12">
        <f t="shared" si="11"/>
        <v>1</v>
      </c>
      <c r="AY8" s="12">
        <f t="shared" si="11"/>
        <v>1</v>
      </c>
      <c r="AZ8" s="12">
        <f t="shared" si="11"/>
        <v>1</v>
      </c>
      <c r="BA8" s="12">
        <f t="shared" si="12"/>
        <v>0</v>
      </c>
      <c r="BB8" s="12">
        <f t="shared" si="13"/>
        <v>0</v>
      </c>
      <c r="BC8" s="12">
        <f t="shared" si="23"/>
        <v>0</v>
      </c>
      <c r="BD8" s="12">
        <f t="shared" si="24"/>
        <v>0</v>
      </c>
      <c r="BE8" s="13"/>
      <c r="BF8" s="12">
        <f t="shared" si="16"/>
        <v>0</v>
      </c>
      <c r="BG8" s="12">
        <f t="shared" si="16"/>
        <v>26.61</v>
      </c>
      <c r="BH8" s="12">
        <f t="shared" si="16"/>
        <v>26.61</v>
      </c>
      <c r="BI8" s="12">
        <f t="shared" si="16"/>
        <v>26.61</v>
      </c>
      <c r="BJ8" s="12">
        <f t="shared" si="17"/>
        <v>0</v>
      </c>
      <c r="BK8" s="12">
        <f t="shared" si="18"/>
        <v>0</v>
      </c>
      <c r="BL8" s="12">
        <f t="shared" si="25"/>
        <v>0</v>
      </c>
      <c r="BM8" s="12">
        <f t="shared" si="26"/>
        <v>0</v>
      </c>
    </row>
    <row r="9" spans="1:66">
      <c r="B9" s="38">
        <v>5</v>
      </c>
      <c r="C9" s="38" t="s">
        <v>143</v>
      </c>
      <c r="D9" s="32" t="str">
        <f t="shared" si="0"/>
        <v>P420</v>
      </c>
      <c r="E9" s="32" t="str">
        <f t="shared" si="1"/>
        <v>SAM</v>
      </c>
      <c r="F9" s="32" t="str">
        <f t="shared" si="2"/>
        <v>Subcont Hauling ABB</v>
      </c>
      <c r="G9" s="34">
        <v>43387</v>
      </c>
      <c r="H9" s="38">
        <v>1</v>
      </c>
      <c r="I9" s="31">
        <v>0.24444444444444446</v>
      </c>
      <c r="J9" s="35">
        <v>47820</v>
      </c>
      <c r="K9" s="36">
        <f t="shared" si="3"/>
        <v>18280</v>
      </c>
      <c r="L9" s="36">
        <f t="shared" si="4"/>
        <v>29540</v>
      </c>
      <c r="M9" s="32">
        <f t="shared" si="5"/>
        <v>1</v>
      </c>
      <c r="N9" s="38">
        <v>5</v>
      </c>
      <c r="O9" s="38" t="s">
        <v>203</v>
      </c>
      <c r="Q9" s="73" t="s">
        <v>10</v>
      </c>
      <c r="R9" s="74"/>
      <c r="S9" s="26">
        <f>SUM(S6:S8)</f>
        <v>66</v>
      </c>
      <c r="T9" s="26">
        <f>SUM(T6:T8)</f>
        <v>67</v>
      </c>
      <c r="U9" s="45">
        <f>SUM(U6:U8)</f>
        <v>1829.1699999999998</v>
      </c>
      <c r="V9" s="23">
        <f>IFERROR(AVERAGEIFS($AN$5:$AN$199,$AN$5:$AN$199,"&gt;0",$AM$5:$AM$199,$Q8),"")</f>
        <v>27.323484848484849</v>
      </c>
      <c r="W9" s="26">
        <f>SUM(W6:W8)</f>
        <v>75</v>
      </c>
      <c r="X9" s="26">
        <f>SUM(X6:X8)</f>
        <v>115</v>
      </c>
      <c r="Y9" s="45">
        <f>SUM(Y6:Y8)</f>
        <v>3161.2200000000007</v>
      </c>
      <c r="Z9" s="23">
        <f>IFERROR(AVERAGEIFS($AO$5:$AO$199,$AO$5:$AO$199,"&gt;0",$AM$5:$AM$199,$Q8),"")</f>
        <v>27.386622222222226</v>
      </c>
      <c r="AA9" s="26">
        <f>SUM(AA6:AA8)</f>
        <v>78</v>
      </c>
      <c r="AB9" s="26">
        <f>SUM(AB6:AB8)</f>
        <v>151</v>
      </c>
      <c r="AC9" s="45">
        <f>SUM(AC6:AC8)</f>
        <v>4137.7800000000007</v>
      </c>
      <c r="AD9" s="23">
        <f>IFERROR(AVERAGEIFS($AP$5:$AP$199,$AP$5:$AP$199,"&gt;0",$AM$5:$AM$199,$Q8),"")</f>
        <v>27.361495726495725</v>
      </c>
      <c r="AE9" s="26">
        <f>SUM(AE6:AE8)</f>
        <v>78</v>
      </c>
      <c r="AF9" s="26">
        <f>SUM(AF6:AF8)</f>
        <v>152</v>
      </c>
      <c r="AG9" s="45">
        <f>SUM(AG6:AG8)</f>
        <v>4163.9400000000005</v>
      </c>
      <c r="AH9" s="23">
        <f>IFERROR(AVERAGEIFS($AQ$5:$AQ$199,$AQ$5:$AQ$199,"&gt;0",$AM$5:$AM$199,$Q8),"")</f>
        <v>27.359444444444442</v>
      </c>
      <c r="AJ9" s="10">
        <v>5</v>
      </c>
      <c r="AK9" s="10" t="str">
        <f>Parameter!C10</f>
        <v>LD0103</v>
      </c>
      <c r="AL9" s="10" t="str">
        <f>Parameter!D10</f>
        <v>P360</v>
      </c>
      <c r="AM9" s="10" t="str">
        <f>Parameter!F10</f>
        <v>KPP</v>
      </c>
      <c r="AN9" s="12">
        <f t="shared" si="6"/>
        <v>27.44</v>
      </c>
      <c r="AO9" s="12">
        <f t="shared" si="6"/>
        <v>26.97</v>
      </c>
      <c r="AP9" s="12">
        <f t="shared" si="6"/>
        <v>26.97</v>
      </c>
      <c r="AQ9" s="12">
        <f t="shared" si="6"/>
        <v>26.97</v>
      </c>
      <c r="AR9" s="12">
        <f t="shared" si="7"/>
        <v>0</v>
      </c>
      <c r="AS9" s="12">
        <f t="shared" si="8"/>
        <v>0</v>
      </c>
      <c r="AT9" s="12">
        <f t="shared" si="21"/>
        <v>0</v>
      </c>
      <c r="AU9" s="12">
        <f t="shared" si="22"/>
        <v>0</v>
      </c>
      <c r="AV9" s="13"/>
      <c r="AW9" s="12">
        <f t="shared" si="11"/>
        <v>1</v>
      </c>
      <c r="AX9" s="12">
        <f t="shared" si="11"/>
        <v>2</v>
      </c>
      <c r="AY9" s="12">
        <f t="shared" si="11"/>
        <v>2</v>
      </c>
      <c r="AZ9" s="12">
        <f t="shared" si="11"/>
        <v>2</v>
      </c>
      <c r="BA9" s="12">
        <f t="shared" si="12"/>
        <v>0</v>
      </c>
      <c r="BB9" s="12">
        <f t="shared" si="13"/>
        <v>0</v>
      </c>
      <c r="BC9" s="12">
        <f t="shared" si="23"/>
        <v>0</v>
      </c>
      <c r="BD9" s="12">
        <f t="shared" si="24"/>
        <v>0</v>
      </c>
      <c r="BE9" s="13"/>
      <c r="BF9" s="12">
        <f t="shared" si="16"/>
        <v>27.44</v>
      </c>
      <c r="BG9" s="12">
        <f t="shared" si="16"/>
        <v>53.94</v>
      </c>
      <c r="BH9" s="12">
        <f t="shared" si="16"/>
        <v>53.94</v>
      </c>
      <c r="BI9" s="12">
        <f t="shared" si="16"/>
        <v>53.94</v>
      </c>
      <c r="BJ9" s="12">
        <f t="shared" si="17"/>
        <v>0</v>
      </c>
      <c r="BK9" s="12">
        <f t="shared" si="18"/>
        <v>0</v>
      </c>
      <c r="BL9" s="12">
        <f t="shared" si="25"/>
        <v>0</v>
      </c>
      <c r="BM9" s="12">
        <f t="shared" si="26"/>
        <v>0</v>
      </c>
    </row>
    <row r="10" spans="1:66">
      <c r="B10" s="38">
        <v>6</v>
      </c>
      <c r="C10" s="38" t="s">
        <v>178</v>
      </c>
      <c r="D10" s="32" t="str">
        <f t="shared" si="0"/>
        <v>P360</v>
      </c>
      <c r="E10" s="32" t="str">
        <f t="shared" si="1"/>
        <v>SAM</v>
      </c>
      <c r="F10" s="32" t="str">
        <f t="shared" si="2"/>
        <v>Subcont Hauling ABB</v>
      </c>
      <c r="G10" s="34">
        <v>43387</v>
      </c>
      <c r="H10" s="38">
        <v>1</v>
      </c>
      <c r="I10" s="31">
        <v>0.24513888888888888</v>
      </c>
      <c r="J10" s="35">
        <v>43720</v>
      </c>
      <c r="K10" s="36">
        <f t="shared" si="3"/>
        <v>15380</v>
      </c>
      <c r="L10" s="36">
        <f t="shared" si="4"/>
        <v>28340</v>
      </c>
      <c r="M10" s="32">
        <f t="shared" si="5"/>
        <v>1</v>
      </c>
      <c r="N10" s="38">
        <v>6</v>
      </c>
      <c r="O10" s="38" t="s">
        <v>203</v>
      </c>
      <c r="Q10" s="2" t="s">
        <v>11</v>
      </c>
      <c r="R10" s="2" t="s">
        <v>7</v>
      </c>
      <c r="S10" s="25">
        <f>COUNTIFS($AW$5:$AW$199,"&gt;0",$AL$5:$AL$199,$R10,$AM$5:$AM$199,$Q10)</f>
        <v>10</v>
      </c>
      <c r="T10" s="25">
        <f>SUMIFS($AW$5:$AW$199,$AL$5:$AL$199,$R10,$AM$5:$AM$199,$Q10)</f>
        <v>10</v>
      </c>
      <c r="U10" s="44">
        <f>SUMIFS($BF$5:$BF$199,$AL$5:$AL$199,$R10,$AM$5:$AM$199,$Q10)</f>
        <v>263</v>
      </c>
      <c r="V10" s="22">
        <f>IFERROR(AVERAGEIFS($AN$5:$AN$199,$AN$5:$AN$199,"&gt;0",$AL$5:$AL$199,$R10,$AM$5:$AM$199,$Q10),"")</f>
        <v>26.3</v>
      </c>
      <c r="W10" s="41">
        <f>COUNTIFS($AX$5:$AX$199,"&gt;0",$AL$5:$AL$199,$R10,$AM$5:$AM$199,$Q10)</f>
        <v>10</v>
      </c>
      <c r="X10" s="41">
        <f>SUMIFS($AX$5:$AX$199,$AL$5:$AL$199,$R10,$AM$5:$AM$199,$Q10)</f>
        <v>18</v>
      </c>
      <c r="Y10" s="47">
        <f>SUMIFS($BG$5:$BG$199,$AL$5:$AL$199,$R10,$AM$5:$AM$199,$Q10)</f>
        <v>474.78</v>
      </c>
      <c r="Z10" s="42">
        <f>IFERROR(AVERAGEIFS($AO$5:$AO$199,$AO$5:$AO$199,"&gt;0",$AL$5:$AL$199,$R10,$AM$5:$AM$199,$Q10),"")</f>
        <v>26.265999999999998</v>
      </c>
      <c r="AA10" s="25">
        <f>COUNTIFS($AY$5:$AY$199,"&gt;0",$AL$5:$AL$199,$R10,$AM$5:$AM$199,$Q10)</f>
        <v>12</v>
      </c>
      <c r="AB10" s="25">
        <f>SUMIFS($AY$5:$AY$199,$AL$5:$AL$199,$R10,$AM$5:$AM$199,$Q10)</f>
        <v>24</v>
      </c>
      <c r="AC10" s="44">
        <f>SUMIFS($BH$5:$BH$199,$AL$5:$AL$199,$R10,$AM$5:$AM$199,$Q10)</f>
        <v>624.41999999999985</v>
      </c>
      <c r="AD10" s="22">
        <f>IFERROR(AVERAGEIFS($AP$5:$AP$199,$AP$5:$AP$199,"&gt;0",$AL$5:$AL$199,$R10,$AM$5:$AM$199,$Q10),"")</f>
        <v>25.939999999999994</v>
      </c>
      <c r="AE10" s="41">
        <f>COUNTIFS($AZ$5:$AZ$199,"&gt;0",$AL$5:$AL$199,$R10,$AM$5:$AM$199,$Q10)</f>
        <v>12</v>
      </c>
      <c r="AF10" s="41">
        <f>SUMIFS($AZ$5:$AZ$199,$AL$5:$AL$199,$R10,$AM$5:$AM$199,$Q10)</f>
        <v>24</v>
      </c>
      <c r="AG10" s="47">
        <f>SUMIFS($BI$5:$BI$199,$AL$5:$AL$199,$R10,$AM$5:$AM$199,$Q10)</f>
        <v>624.41999999999985</v>
      </c>
      <c r="AH10" s="42">
        <f>IFERROR(AVERAGEIFS($AQ$5:$AQ$199,$AQ$5:$AQ$199,"&gt;0",$AL$5:$AL$199,$R10,$AM$5:$AM$199,$Q10),"")</f>
        <v>25.939999999999994</v>
      </c>
      <c r="AJ10" s="2">
        <v>6</v>
      </c>
      <c r="AK10" s="10" t="str">
        <f>Parameter!C11</f>
        <v>LD0104</v>
      </c>
      <c r="AL10" s="10" t="str">
        <f>Parameter!D11</f>
        <v>P360</v>
      </c>
      <c r="AM10" s="10" t="str">
        <f>Parameter!F11</f>
        <v>KPP</v>
      </c>
      <c r="AN10" s="12">
        <f t="shared" si="6"/>
        <v>28.24</v>
      </c>
      <c r="AO10" s="12">
        <f t="shared" si="6"/>
        <v>26.71</v>
      </c>
      <c r="AP10" s="12">
        <f t="shared" si="6"/>
        <v>26.71</v>
      </c>
      <c r="AQ10" s="12">
        <f t="shared" si="6"/>
        <v>26.71</v>
      </c>
      <c r="AR10" s="12">
        <f t="shared" si="7"/>
        <v>0</v>
      </c>
      <c r="AS10" s="12">
        <f t="shared" si="8"/>
        <v>0</v>
      </c>
      <c r="AT10" s="12">
        <f t="shared" si="21"/>
        <v>0</v>
      </c>
      <c r="AU10" s="12">
        <f t="shared" si="22"/>
        <v>0</v>
      </c>
      <c r="AV10" s="13"/>
      <c r="AW10" s="12">
        <f t="shared" si="11"/>
        <v>1</v>
      </c>
      <c r="AX10" s="12">
        <f t="shared" si="11"/>
        <v>2</v>
      </c>
      <c r="AY10" s="12">
        <f t="shared" si="11"/>
        <v>2</v>
      </c>
      <c r="AZ10" s="12">
        <f t="shared" si="11"/>
        <v>2</v>
      </c>
      <c r="BA10" s="12">
        <f t="shared" si="12"/>
        <v>0</v>
      </c>
      <c r="BB10" s="12">
        <f t="shared" si="13"/>
        <v>0</v>
      </c>
      <c r="BC10" s="12">
        <f t="shared" si="23"/>
        <v>0</v>
      </c>
      <c r="BD10" s="12">
        <f t="shared" si="24"/>
        <v>0</v>
      </c>
      <c r="BE10" s="13"/>
      <c r="BF10" s="12">
        <f t="shared" si="16"/>
        <v>28.24</v>
      </c>
      <c r="BG10" s="12">
        <f t="shared" si="16"/>
        <v>53.42</v>
      </c>
      <c r="BH10" s="12">
        <f t="shared" si="16"/>
        <v>53.42</v>
      </c>
      <c r="BI10" s="12">
        <f t="shared" si="16"/>
        <v>53.42</v>
      </c>
      <c r="BJ10" s="12">
        <f t="shared" si="17"/>
        <v>0</v>
      </c>
      <c r="BK10" s="12">
        <f t="shared" si="18"/>
        <v>0</v>
      </c>
      <c r="BL10" s="12">
        <f t="shared" si="25"/>
        <v>0</v>
      </c>
      <c r="BM10" s="12">
        <f t="shared" si="26"/>
        <v>0</v>
      </c>
    </row>
    <row r="11" spans="1:66">
      <c r="B11" s="38">
        <v>7</v>
      </c>
      <c r="C11" s="38" t="s">
        <v>61</v>
      </c>
      <c r="D11" s="32" t="str">
        <f t="shared" si="0"/>
        <v>P420</v>
      </c>
      <c r="E11" s="32" t="str">
        <f t="shared" si="1"/>
        <v>SAM</v>
      </c>
      <c r="F11" s="32" t="str">
        <f t="shared" si="2"/>
        <v>Subcont Hauling ABB</v>
      </c>
      <c r="G11" s="34">
        <v>43387</v>
      </c>
      <c r="H11" s="38">
        <v>1</v>
      </c>
      <c r="I11" s="31">
        <v>0.24513888888888888</v>
      </c>
      <c r="J11" s="35">
        <v>48080</v>
      </c>
      <c r="K11" s="36">
        <f t="shared" si="3"/>
        <v>18440</v>
      </c>
      <c r="L11" s="36">
        <f t="shared" si="4"/>
        <v>29640</v>
      </c>
      <c r="M11" s="32">
        <f t="shared" si="5"/>
        <v>1</v>
      </c>
      <c r="N11" s="38">
        <v>7</v>
      </c>
      <c r="O11" s="38" t="s">
        <v>203</v>
      </c>
      <c r="Q11" s="2" t="s">
        <v>11</v>
      </c>
      <c r="R11" s="2" t="s">
        <v>8</v>
      </c>
      <c r="S11" s="25">
        <f>COUNTIFS($AW$5:$AW$199,"&gt;0",$AL$5:$AL$199,$R11,$AM$5:$AM$199,$Q11)</f>
        <v>3</v>
      </c>
      <c r="T11" s="25">
        <f>SUMIFS($AW$5:$AW$199,$AL$5:$AL$199,$R11,$AM$5:$AM$199,$Q11)</f>
        <v>3</v>
      </c>
      <c r="U11" s="44">
        <f>SUMIFS($BF$5:$BF$199,$AL$5:$AL$199,$R11,$AM$5:$AM$199,$Q11)</f>
        <v>76.02</v>
      </c>
      <c r="V11" s="22">
        <f>IFERROR(AVERAGEIFS($AN$5:$AN$199,$AN$5:$AN$199,"&gt;0",$AL$5:$AL$199,$R11,$AM$5:$AM$199,$Q11),"")</f>
        <v>25.34</v>
      </c>
      <c r="W11" s="41">
        <f>COUNTIFS($AX$5:$AX$199,"&gt;0",$AL$5:$AL$199,$R11,$AM$5:$AM$199,$Q11)</f>
        <v>3</v>
      </c>
      <c r="X11" s="41">
        <f>SUMIFS($AX$5:$AX$199,$AL$5:$AL$199,$R11,$AM$5:$AM$199,$Q11)</f>
        <v>6</v>
      </c>
      <c r="Y11" s="47">
        <f>SUMIFS($BG$5:$BG$199,$AL$5:$AL$199,$R11,$AM$5:$AM$199,$Q11)</f>
        <v>152.30000000000001</v>
      </c>
      <c r="Z11" s="42">
        <f>IFERROR(AVERAGEIFS($AO$5:$AO$199,$AO$5:$AO$199,"&gt;0",$AL$5:$AL$199,$R11,$AM$5:$AM$199,$Q11),"")</f>
        <v>25.383333333333336</v>
      </c>
      <c r="AA11" s="25">
        <f>COUNTIFS($AY$5:$AY$199,"&gt;0",$AL$5:$AL$199,$R11,$AM$5:$AM$199,$Q11)</f>
        <v>4</v>
      </c>
      <c r="AB11" s="25">
        <f>SUMIFS($AY$5:$AY$199,$AL$5:$AL$199,$R11,$AM$5:$AM$199,$Q11)</f>
        <v>8</v>
      </c>
      <c r="AC11" s="44">
        <f>SUMIFS($BH$5:$BH$199,$AL$5:$AL$199,$R11,$AM$5:$AM$199,$Q11)</f>
        <v>203.8</v>
      </c>
      <c r="AD11" s="22">
        <f>IFERROR(AVERAGEIFS($AP$5:$AP$199,$AP$5:$AP$199,"&gt;0",$AL$5:$AL$199,$R11,$AM$5:$AM$199,$Q11),"")</f>
        <v>25.452500000000001</v>
      </c>
      <c r="AE11" s="41">
        <f>COUNTIFS($AZ$5:$AZ$199,"&gt;0",$AL$5:$AL$199,$R11,$AM$5:$AM$199,$Q11)</f>
        <v>4</v>
      </c>
      <c r="AF11" s="41">
        <f>SUMIFS($AZ$5:$AZ$199,$AL$5:$AL$199,$R11,$AM$5:$AM$199,$Q11)</f>
        <v>8</v>
      </c>
      <c r="AG11" s="47">
        <f>SUMIFS($BI$5:$BI$199,$AL$5:$AL$199,$R11,$AM$5:$AM$199,$Q11)</f>
        <v>203.8</v>
      </c>
      <c r="AH11" s="42">
        <f>IFERROR(AVERAGEIFS($AQ$5:$AQ$199,$AQ$5:$AQ$199,"&gt;0",$AL$5:$AL$199,$R11,$AM$5:$AM$199,$Q11),"")</f>
        <v>25.452500000000001</v>
      </c>
      <c r="AJ11" s="10">
        <v>7</v>
      </c>
      <c r="AK11" s="10" t="str">
        <f>Parameter!C12</f>
        <v>LD0105</v>
      </c>
      <c r="AL11" s="10" t="str">
        <f>Parameter!D12</f>
        <v>P360</v>
      </c>
      <c r="AM11" s="10" t="str">
        <f>Parameter!F12</f>
        <v>KPP</v>
      </c>
      <c r="AN11" s="12">
        <f t="shared" si="6"/>
        <v>25.87</v>
      </c>
      <c r="AO11" s="12">
        <f t="shared" si="6"/>
        <v>25.87</v>
      </c>
      <c r="AP11" s="12">
        <f t="shared" si="6"/>
        <v>25.87</v>
      </c>
      <c r="AQ11" s="12">
        <f t="shared" si="6"/>
        <v>25.87</v>
      </c>
      <c r="AR11" s="12">
        <f t="shared" si="7"/>
        <v>0</v>
      </c>
      <c r="AS11" s="12">
        <f t="shared" si="8"/>
        <v>0</v>
      </c>
      <c r="AT11" s="12">
        <f t="shared" si="21"/>
        <v>0</v>
      </c>
      <c r="AU11" s="12">
        <f t="shared" si="22"/>
        <v>0</v>
      </c>
      <c r="AV11" s="13"/>
      <c r="AW11" s="12">
        <f t="shared" si="11"/>
        <v>1</v>
      </c>
      <c r="AX11" s="12">
        <f t="shared" si="11"/>
        <v>1</v>
      </c>
      <c r="AY11" s="12">
        <f t="shared" si="11"/>
        <v>1</v>
      </c>
      <c r="AZ11" s="12">
        <f t="shared" si="11"/>
        <v>1</v>
      </c>
      <c r="BA11" s="12">
        <f t="shared" si="12"/>
        <v>0</v>
      </c>
      <c r="BB11" s="12">
        <f t="shared" si="13"/>
        <v>0</v>
      </c>
      <c r="BC11" s="12">
        <f t="shared" si="23"/>
        <v>0</v>
      </c>
      <c r="BD11" s="12">
        <f t="shared" si="24"/>
        <v>0</v>
      </c>
      <c r="BE11" s="13"/>
      <c r="BF11" s="12">
        <f t="shared" si="16"/>
        <v>25.87</v>
      </c>
      <c r="BG11" s="12">
        <f t="shared" si="16"/>
        <v>25.87</v>
      </c>
      <c r="BH11" s="12">
        <f t="shared" si="16"/>
        <v>25.87</v>
      </c>
      <c r="BI11" s="12">
        <f t="shared" si="16"/>
        <v>25.87</v>
      </c>
      <c r="BJ11" s="12">
        <f t="shared" si="17"/>
        <v>0</v>
      </c>
      <c r="BK11" s="12">
        <f t="shared" si="18"/>
        <v>0</v>
      </c>
      <c r="BL11" s="12">
        <f t="shared" si="25"/>
        <v>0</v>
      </c>
      <c r="BM11" s="12">
        <f t="shared" si="26"/>
        <v>0</v>
      </c>
    </row>
    <row r="12" spans="1:66">
      <c r="B12" s="38">
        <v>8</v>
      </c>
      <c r="C12" s="38" t="s">
        <v>113</v>
      </c>
      <c r="D12" s="32" t="str">
        <f t="shared" si="0"/>
        <v>P360</v>
      </c>
      <c r="E12" s="32" t="str">
        <f t="shared" si="1"/>
        <v>SAM</v>
      </c>
      <c r="F12" s="32" t="str">
        <f t="shared" si="2"/>
        <v>Subcont Hauling ABB</v>
      </c>
      <c r="G12" s="34">
        <v>43387</v>
      </c>
      <c r="H12" s="38">
        <v>1</v>
      </c>
      <c r="I12" s="31">
        <v>0.25069444444444444</v>
      </c>
      <c r="J12" s="35">
        <v>42260</v>
      </c>
      <c r="K12" s="36">
        <f t="shared" si="3"/>
        <v>15900</v>
      </c>
      <c r="L12" s="36">
        <f t="shared" si="4"/>
        <v>26360</v>
      </c>
      <c r="M12" s="32">
        <f t="shared" si="5"/>
        <v>1</v>
      </c>
      <c r="N12" s="38">
        <v>8</v>
      </c>
      <c r="O12" s="38" t="s">
        <v>203</v>
      </c>
      <c r="Q12" s="2" t="s">
        <v>11</v>
      </c>
      <c r="R12" s="2" t="s">
        <v>9</v>
      </c>
      <c r="S12" s="25">
        <f>COUNTIFS($AW$5:$AW$199,"&gt;0",$AL$5:$AL$199,$R12,$AM$5:$AM$199,$Q12)</f>
        <v>7</v>
      </c>
      <c r="T12" s="25">
        <f>SUMIFS($AW$5:$AW$199,$AL$5:$AL$199,$R12,$AM$5:$AM$199,$Q12)</f>
        <v>7</v>
      </c>
      <c r="U12" s="44">
        <f>SUMIFS($BF$5:$BF$199,$AL$5:$AL$199,$R12,$AM$5:$AM$199,$Q12)</f>
        <v>201.66</v>
      </c>
      <c r="V12" s="22">
        <f>IFERROR(AVERAGEIFS($AN$5:$AN$199,$AN$5:$AN$199,"&gt;0",$AL$5:$AL$199,$R12,$AM$5:$AM$199,$Q12),"")</f>
        <v>28.80857142857143</v>
      </c>
      <c r="W12" s="41">
        <f>COUNTIFS($AX$5:$AX$199,"&gt;0",$AL$5:$AL$199,$R12,$AM$5:$AM$199,$Q12)</f>
        <v>8</v>
      </c>
      <c r="X12" s="41">
        <f>SUMIFS($AX$5:$AX$199,$AL$5:$AL$199,$R12,$AM$5:$AM$199,$Q12)</f>
        <v>15</v>
      </c>
      <c r="Y12" s="47">
        <f>SUMIFS($BG$5:$BG$199,$AL$5:$AL$199,$R12,$AM$5:$AM$199,$Q12)</f>
        <v>436.42</v>
      </c>
      <c r="Z12" s="42">
        <f>IFERROR(AVERAGEIFS($AO$5:$AO$199,$AO$5:$AO$199,"&gt;0",$AL$5:$AL$199,$R12,$AM$5:$AM$199,$Q12),"")</f>
        <v>29.102500000000003</v>
      </c>
      <c r="AA12" s="25">
        <f>COUNTIFS($AY$5:$AY$199,"&gt;0",$AL$5:$AL$199,$R12,$AM$5:$AM$199,$Q12)</f>
        <v>9</v>
      </c>
      <c r="AB12" s="25">
        <f>SUMIFS($AY$5:$AY$199,$AL$5:$AL$199,$R12,$AM$5:$AM$199,$Q12)</f>
        <v>18</v>
      </c>
      <c r="AC12" s="44">
        <f>SUMIFS($BH$5:$BH$199,$AL$5:$AL$199,$R12,$AM$5:$AM$199,$Q12)</f>
        <v>521.62</v>
      </c>
      <c r="AD12" s="22">
        <f>IFERROR(AVERAGEIFS($AP$5:$AP$199,$AP$5:$AP$199,"&gt;0",$AL$5:$AL$199,$R12,$AM$5:$AM$199,$Q12),"")</f>
        <v>28.9462962962963</v>
      </c>
      <c r="AE12" s="41">
        <f>COUNTIFS($AZ$5:$AZ$199,"&gt;0",$AL$5:$AL$199,$R12,$AM$5:$AM$199,$Q12)</f>
        <v>9</v>
      </c>
      <c r="AF12" s="41">
        <f>SUMIFS($AZ$5:$AZ$199,$AL$5:$AL$199,$R12,$AM$5:$AM$199,$Q12)</f>
        <v>18</v>
      </c>
      <c r="AG12" s="47">
        <f>SUMIFS($BI$5:$BI$199,$AL$5:$AL$199,$R12,$AM$5:$AM$199,$Q12)</f>
        <v>521.62</v>
      </c>
      <c r="AH12" s="42">
        <f>IFERROR(AVERAGEIFS($AQ$5:$AQ$199,$AQ$5:$AQ$199,"&gt;0",$AL$5:$AL$199,$R12,$AM$5:$AM$199,$Q12),"")</f>
        <v>28.9462962962963</v>
      </c>
      <c r="AJ12" s="2">
        <v>8</v>
      </c>
      <c r="AK12" s="10" t="str">
        <f>Parameter!C13</f>
        <v>LD0106</v>
      </c>
      <c r="AL12" s="10" t="str">
        <f>Parameter!D13</f>
        <v>P360</v>
      </c>
      <c r="AM12" s="10" t="str">
        <f>Parameter!F13</f>
        <v>KPP</v>
      </c>
      <c r="AN12" s="12">
        <f t="shared" si="6"/>
        <v>0</v>
      </c>
      <c r="AO12" s="12">
        <f t="shared" si="6"/>
        <v>0</v>
      </c>
      <c r="AP12" s="12">
        <f t="shared" si="6"/>
        <v>0</v>
      </c>
      <c r="AQ12" s="12">
        <f t="shared" si="6"/>
        <v>0</v>
      </c>
      <c r="AR12" s="12">
        <f t="shared" si="7"/>
        <v>0</v>
      </c>
      <c r="AS12" s="12">
        <f t="shared" si="8"/>
        <v>0</v>
      </c>
      <c r="AT12" s="12">
        <f t="shared" si="21"/>
        <v>0</v>
      </c>
      <c r="AU12" s="12">
        <f t="shared" si="22"/>
        <v>0</v>
      </c>
      <c r="AV12" s="13"/>
      <c r="AW12" s="12">
        <f t="shared" si="11"/>
        <v>0</v>
      </c>
      <c r="AX12" s="12">
        <f t="shared" si="11"/>
        <v>0</v>
      </c>
      <c r="AY12" s="12">
        <f t="shared" si="11"/>
        <v>0</v>
      </c>
      <c r="AZ12" s="12">
        <f t="shared" si="11"/>
        <v>0</v>
      </c>
      <c r="BA12" s="12">
        <f t="shared" si="12"/>
        <v>0</v>
      </c>
      <c r="BB12" s="12">
        <f t="shared" si="13"/>
        <v>0</v>
      </c>
      <c r="BC12" s="12">
        <f t="shared" si="23"/>
        <v>0</v>
      </c>
      <c r="BD12" s="12">
        <f t="shared" si="24"/>
        <v>0</v>
      </c>
      <c r="BE12" s="13"/>
      <c r="BF12" s="12">
        <f t="shared" si="16"/>
        <v>0</v>
      </c>
      <c r="BG12" s="12">
        <f t="shared" si="16"/>
        <v>0</v>
      </c>
      <c r="BH12" s="12">
        <f t="shared" si="16"/>
        <v>0</v>
      </c>
      <c r="BI12" s="12">
        <f t="shared" si="16"/>
        <v>0</v>
      </c>
      <c r="BJ12" s="12">
        <f t="shared" si="17"/>
        <v>0</v>
      </c>
      <c r="BK12" s="12">
        <f t="shared" si="18"/>
        <v>0</v>
      </c>
      <c r="BL12" s="12">
        <f t="shared" si="25"/>
        <v>0</v>
      </c>
      <c r="BM12" s="12">
        <f t="shared" si="26"/>
        <v>0</v>
      </c>
    </row>
    <row r="13" spans="1:66">
      <c r="B13" s="38">
        <v>9</v>
      </c>
      <c r="C13" s="38" t="s">
        <v>90</v>
      </c>
      <c r="D13" s="32" t="str">
        <f t="shared" si="0"/>
        <v>P420</v>
      </c>
      <c r="E13" s="32" t="str">
        <f t="shared" si="1"/>
        <v>SAM</v>
      </c>
      <c r="F13" s="32" t="str">
        <f t="shared" si="2"/>
        <v>Subcont Hauling ABB</v>
      </c>
      <c r="G13" s="34">
        <v>43387</v>
      </c>
      <c r="H13" s="38">
        <v>1</v>
      </c>
      <c r="I13" s="31">
        <v>0.25138888888888888</v>
      </c>
      <c r="J13" s="35">
        <v>47300</v>
      </c>
      <c r="K13" s="36">
        <f t="shared" si="3"/>
        <v>18600</v>
      </c>
      <c r="L13" s="36">
        <f t="shared" si="4"/>
        <v>28700</v>
      </c>
      <c r="M13" s="32">
        <f t="shared" si="5"/>
        <v>1</v>
      </c>
      <c r="N13" s="38">
        <v>9</v>
      </c>
      <c r="O13" s="38" t="s">
        <v>203</v>
      </c>
      <c r="Q13" s="2" t="s">
        <v>11</v>
      </c>
      <c r="R13" s="2" t="s">
        <v>13</v>
      </c>
      <c r="S13" s="25">
        <f>COUNTIFS($AW$5:$AW$199,"&gt;0",$AL$5:$AL$199,$R13,$AM$5:$AM$199,$Q13)</f>
        <v>10</v>
      </c>
      <c r="T13" s="25">
        <f>SUMIFS($AW$5:$AW$199,$AL$5:$AL$199,$R13,$AM$5:$AM$199,$Q13)</f>
        <v>10</v>
      </c>
      <c r="U13" s="44">
        <f>SUMIFS($BF$5:$BF$199,$AL$5:$AL$199,$R13,$AM$5:$AM$199,$Q13)</f>
        <v>294.45999999999998</v>
      </c>
      <c r="V13" s="22">
        <f>IFERROR(AVERAGEIFS($AN$5:$AN$199,$AN$5:$AN$199,"&gt;0",$AL$5:$AL$199,$R13,$AM$5:$AM$199,$Q13),"")</f>
        <v>29.445999999999998</v>
      </c>
      <c r="W13" s="41">
        <f>COUNTIFS($AX$5:$AX$199,"&gt;0",$AL$5:$AL$199,$R13,$AM$5:$AM$199,$Q13)</f>
        <v>10</v>
      </c>
      <c r="X13" s="41">
        <f>SUMIFS($AX$5:$AX$199,$AL$5:$AL$199,$R13,$AM$5:$AM$199,$Q13)</f>
        <v>17</v>
      </c>
      <c r="Y13" s="47">
        <f>SUMIFS($BG$5:$BG$199,$AL$5:$AL$199,$R13,$AM$5:$AM$199,$Q13)</f>
        <v>505.62</v>
      </c>
      <c r="Z13" s="42">
        <f>IFERROR(AVERAGEIFS($AO$5:$AO$199,$AO$5:$AO$199,"&gt;0",$AL$5:$AL$199,$R13,$AM$5:$AM$199,$Q13),"")</f>
        <v>29.695</v>
      </c>
      <c r="AA13" s="25">
        <f>COUNTIFS($AY$5:$AY$199,"&gt;0",$AL$5:$AL$199,$R13,$AM$5:$AM$199,$Q13)</f>
        <v>10</v>
      </c>
      <c r="AB13" s="25">
        <f>SUMIFS($AY$5:$AY$199,$AL$5:$AL$199,$R13,$AM$5:$AM$199,$Q13)</f>
        <v>20</v>
      </c>
      <c r="AC13" s="44">
        <f>SUMIFS($BH$5:$BH$199,$AL$5:$AL$199,$R13,$AM$5:$AM$199,$Q13)</f>
        <v>590.78000000000009</v>
      </c>
      <c r="AD13" s="22">
        <f>IFERROR(AVERAGEIFS($AP$5:$AP$199,$AP$5:$AP$199,"&gt;0",$AL$5:$AL$199,$R13,$AM$5:$AM$199,$Q13),"")</f>
        <v>29.574000000000002</v>
      </c>
      <c r="AE13" s="41">
        <f>COUNTIFS($AZ$5:$AZ$199,"&gt;0",$AL$5:$AL$199,$R13,$AM$5:$AM$199,$Q13)</f>
        <v>10</v>
      </c>
      <c r="AF13" s="41">
        <f>SUMIFS($AZ$5:$AZ$199,$AL$5:$AL$199,$R13,$AM$5:$AM$199,$Q13)</f>
        <v>20</v>
      </c>
      <c r="AG13" s="47">
        <f>SUMIFS($BI$5:$BI$199,$AL$5:$AL$199,$R13,$AM$5:$AM$199,$Q13)</f>
        <v>590.78000000000009</v>
      </c>
      <c r="AH13" s="42">
        <f>IFERROR(AVERAGEIFS($AQ$5:$AQ$199,$AQ$5:$AQ$199,"&gt;0",$AL$5:$AL$199,$R13,$AM$5:$AM$199,$Q13),"")</f>
        <v>29.574000000000002</v>
      </c>
      <c r="AJ13" s="10">
        <v>9</v>
      </c>
      <c r="AK13" s="10" t="str">
        <f>Parameter!C14</f>
        <v>LD0107</v>
      </c>
      <c r="AL13" s="10" t="str">
        <f>Parameter!D14</f>
        <v>P360</v>
      </c>
      <c r="AM13" s="10" t="str">
        <f>Parameter!F14</f>
        <v>KPP</v>
      </c>
      <c r="AN13" s="12">
        <f t="shared" si="6"/>
        <v>26.06</v>
      </c>
      <c r="AO13" s="12">
        <f t="shared" si="6"/>
        <v>26.21</v>
      </c>
      <c r="AP13" s="12">
        <f t="shared" si="6"/>
        <v>26.21</v>
      </c>
      <c r="AQ13" s="12">
        <f t="shared" si="6"/>
        <v>26.21</v>
      </c>
      <c r="AR13" s="12">
        <f t="shared" si="7"/>
        <v>0</v>
      </c>
      <c r="AS13" s="12">
        <f t="shared" si="8"/>
        <v>0</v>
      </c>
      <c r="AT13" s="12">
        <f t="shared" si="21"/>
        <v>0</v>
      </c>
      <c r="AU13" s="12">
        <f t="shared" si="22"/>
        <v>0</v>
      </c>
      <c r="AV13" s="13"/>
      <c r="AW13" s="12">
        <f t="shared" si="11"/>
        <v>1</v>
      </c>
      <c r="AX13" s="12">
        <f t="shared" si="11"/>
        <v>2</v>
      </c>
      <c r="AY13" s="12">
        <f t="shared" si="11"/>
        <v>2</v>
      </c>
      <c r="AZ13" s="12">
        <f t="shared" si="11"/>
        <v>2</v>
      </c>
      <c r="BA13" s="12">
        <f t="shared" si="12"/>
        <v>0</v>
      </c>
      <c r="BB13" s="12">
        <f t="shared" si="13"/>
        <v>0</v>
      </c>
      <c r="BC13" s="12">
        <f t="shared" si="23"/>
        <v>0</v>
      </c>
      <c r="BD13" s="12">
        <f t="shared" si="24"/>
        <v>0</v>
      </c>
      <c r="BE13" s="13"/>
      <c r="BF13" s="12">
        <f t="shared" si="16"/>
        <v>26.06</v>
      </c>
      <c r="BG13" s="12">
        <f t="shared" si="16"/>
        <v>52.42</v>
      </c>
      <c r="BH13" s="12">
        <f t="shared" si="16"/>
        <v>52.42</v>
      </c>
      <c r="BI13" s="12">
        <f t="shared" si="16"/>
        <v>52.42</v>
      </c>
      <c r="BJ13" s="12">
        <f t="shared" si="17"/>
        <v>0</v>
      </c>
      <c r="BK13" s="12">
        <f t="shared" si="18"/>
        <v>0</v>
      </c>
      <c r="BL13" s="12">
        <f t="shared" si="25"/>
        <v>0</v>
      </c>
      <c r="BM13" s="12">
        <f t="shared" si="26"/>
        <v>0</v>
      </c>
    </row>
    <row r="14" spans="1:66">
      <c r="B14" s="38">
        <v>10</v>
      </c>
      <c r="C14" s="38" t="s">
        <v>192</v>
      </c>
      <c r="D14" s="32" t="str">
        <f t="shared" si="0"/>
        <v>P410</v>
      </c>
      <c r="E14" s="32" t="str">
        <f t="shared" si="1"/>
        <v>SAM</v>
      </c>
      <c r="F14" s="32" t="str">
        <f t="shared" si="2"/>
        <v>Subcont Hauling ABB</v>
      </c>
      <c r="G14" s="34">
        <v>43387</v>
      </c>
      <c r="H14" s="38">
        <v>1</v>
      </c>
      <c r="I14" s="31">
        <v>0.25208333333333333</v>
      </c>
      <c r="J14" s="35">
        <v>48020</v>
      </c>
      <c r="K14" s="36">
        <f t="shared" si="3"/>
        <v>18700</v>
      </c>
      <c r="L14" s="36">
        <f t="shared" si="4"/>
        <v>29320</v>
      </c>
      <c r="M14" s="32">
        <f t="shared" si="5"/>
        <v>1</v>
      </c>
      <c r="N14" s="38">
        <v>10</v>
      </c>
      <c r="O14" s="38" t="s">
        <v>203</v>
      </c>
      <c r="Q14" s="73" t="s">
        <v>10</v>
      </c>
      <c r="R14" s="74"/>
      <c r="S14" s="26">
        <f>SUM(S10:S13)</f>
        <v>30</v>
      </c>
      <c r="T14" s="26">
        <f>SUM(T10:T13)</f>
        <v>30</v>
      </c>
      <c r="U14" s="45">
        <f>SUM(U10:U13)</f>
        <v>835.13999999999987</v>
      </c>
      <c r="V14" s="23">
        <f>IFERROR(AVERAGEIFS($AN$5:$AN$199,$AN$5:$AN$199,"&gt;0",$AM$5:$AM$199,$Q13),"")</f>
        <v>27.837999999999997</v>
      </c>
      <c r="W14" s="26">
        <f>SUM(W10:W13)</f>
        <v>31</v>
      </c>
      <c r="X14" s="26">
        <f>SUM(X10:X13)</f>
        <v>56</v>
      </c>
      <c r="Y14" s="45">
        <f>SUM(Y10:Y13)</f>
        <v>1569.12</v>
      </c>
      <c r="Z14" s="23">
        <f>IFERROR(AVERAGEIFS($AO$5:$AO$199,$AO$5:$AO$199,"&gt;0",$AM$5:$AM$199,$Q13),"")</f>
        <v>28.018709677419348</v>
      </c>
      <c r="AA14" s="26">
        <f>SUM(AA10:AA13)</f>
        <v>35</v>
      </c>
      <c r="AB14" s="26">
        <f>SUM(AB10:AB13)</f>
        <v>70</v>
      </c>
      <c r="AC14" s="45">
        <f>SUM(AC10:AC13)</f>
        <v>1940.62</v>
      </c>
      <c r="AD14" s="23">
        <f>IFERROR(AVERAGEIFS($AP$5:$AP$199,$AP$5:$AP$199,"&gt;0",$AM$5:$AM$199,$Q13),"")</f>
        <v>27.695619047619044</v>
      </c>
      <c r="AE14" s="26">
        <f>SUM(AE10:AE13)</f>
        <v>35</v>
      </c>
      <c r="AF14" s="26">
        <f>SUM(AF10:AF13)</f>
        <v>70</v>
      </c>
      <c r="AG14" s="45">
        <f>SUM(AG10:AG13)</f>
        <v>1940.62</v>
      </c>
      <c r="AH14" s="23">
        <f>IFERROR(AVERAGEIFS($AQ$5:$AQ$199,$AQ$5:$AQ$199,"&gt;0",$AM$5:$AM$199,$Q13),"")</f>
        <v>27.695619047619044</v>
      </c>
      <c r="AJ14" s="2">
        <v>10</v>
      </c>
      <c r="AK14" s="10" t="str">
        <f>Parameter!C15</f>
        <v>LD0109</v>
      </c>
      <c r="AL14" s="10" t="str">
        <f>Parameter!D15</f>
        <v>P360</v>
      </c>
      <c r="AM14" s="10" t="str">
        <f>Parameter!F15</f>
        <v>KPP</v>
      </c>
      <c r="AN14" s="12">
        <f t="shared" si="6"/>
        <v>0</v>
      </c>
      <c r="AO14" s="12">
        <f t="shared" si="6"/>
        <v>25.48</v>
      </c>
      <c r="AP14" s="12">
        <f t="shared" si="6"/>
        <v>26.09</v>
      </c>
      <c r="AQ14" s="12">
        <f t="shared" si="6"/>
        <v>26.09</v>
      </c>
      <c r="AR14" s="12">
        <f t="shared" si="7"/>
        <v>0</v>
      </c>
      <c r="AS14" s="12">
        <f t="shared" si="8"/>
        <v>0</v>
      </c>
      <c r="AT14" s="12">
        <f t="shared" si="21"/>
        <v>0</v>
      </c>
      <c r="AU14" s="12">
        <f t="shared" si="22"/>
        <v>0</v>
      </c>
      <c r="AV14" s="13"/>
      <c r="AW14" s="12">
        <f t="shared" si="11"/>
        <v>0</v>
      </c>
      <c r="AX14" s="12">
        <f t="shared" si="11"/>
        <v>1</v>
      </c>
      <c r="AY14" s="12">
        <f t="shared" si="11"/>
        <v>2</v>
      </c>
      <c r="AZ14" s="12">
        <f t="shared" si="11"/>
        <v>2</v>
      </c>
      <c r="BA14" s="12">
        <f t="shared" si="12"/>
        <v>0</v>
      </c>
      <c r="BB14" s="12">
        <f t="shared" si="13"/>
        <v>0</v>
      </c>
      <c r="BC14" s="12">
        <f t="shared" si="23"/>
        <v>0</v>
      </c>
      <c r="BD14" s="12">
        <f t="shared" si="24"/>
        <v>0</v>
      </c>
      <c r="BE14" s="13"/>
      <c r="BF14" s="12">
        <f t="shared" si="16"/>
        <v>0</v>
      </c>
      <c r="BG14" s="12">
        <f t="shared" si="16"/>
        <v>25.48</v>
      </c>
      <c r="BH14" s="12">
        <f t="shared" si="16"/>
        <v>52.18</v>
      </c>
      <c r="BI14" s="12">
        <f t="shared" si="16"/>
        <v>52.18</v>
      </c>
      <c r="BJ14" s="12">
        <f t="shared" si="17"/>
        <v>0</v>
      </c>
      <c r="BK14" s="12">
        <f t="shared" si="18"/>
        <v>0</v>
      </c>
      <c r="BL14" s="12">
        <f t="shared" si="25"/>
        <v>0</v>
      </c>
      <c r="BM14" s="12">
        <f t="shared" si="26"/>
        <v>0</v>
      </c>
    </row>
    <row r="15" spans="1:66">
      <c r="B15" s="38">
        <v>11</v>
      </c>
      <c r="C15" s="38" t="s">
        <v>65</v>
      </c>
      <c r="D15" s="32" t="str">
        <f t="shared" si="0"/>
        <v>P380</v>
      </c>
      <c r="E15" s="32" t="str">
        <f t="shared" si="1"/>
        <v>SAM</v>
      </c>
      <c r="F15" s="32" t="str">
        <f t="shared" si="2"/>
        <v>Subcont Hauling ABB</v>
      </c>
      <c r="G15" s="34">
        <v>43387</v>
      </c>
      <c r="H15" s="38">
        <v>1</v>
      </c>
      <c r="I15" s="31">
        <v>0.25486111111111109</v>
      </c>
      <c r="J15" s="35">
        <v>43360</v>
      </c>
      <c r="K15" s="36">
        <f t="shared" si="3"/>
        <v>16740</v>
      </c>
      <c r="L15" s="36">
        <f t="shared" si="4"/>
        <v>26620</v>
      </c>
      <c r="M15" s="32">
        <f t="shared" si="5"/>
        <v>1</v>
      </c>
      <c r="N15" s="38">
        <v>11</v>
      </c>
      <c r="O15" s="38" t="s">
        <v>203</v>
      </c>
      <c r="Q15" s="2" t="s">
        <v>14</v>
      </c>
      <c r="R15" s="2" t="s">
        <v>15</v>
      </c>
      <c r="S15" s="25">
        <f>COUNTIFS($AW$5:$AW$199,"&gt;0",$AL$5:$AL$199,$R15,$AM$5:$AM$199,$Q15)</f>
        <v>0</v>
      </c>
      <c r="T15" s="25">
        <f>SUMIFS($AW$5:$AW$199,$AL$5:$AL$199,$R15,$AM$5:$AM$199,$Q15)</f>
        <v>0</v>
      </c>
      <c r="U15" s="44">
        <f>SUMIFS($BF$5:$BF$199,$AL$5:$AL$199,$R15,$AM$5:$AM$199,$Q15)</f>
        <v>0</v>
      </c>
      <c r="V15" s="22" t="str">
        <f>IFERROR(AVERAGEIFS($AN$5:$AN$199,$AN$5:$AN$199,"&gt;0",$AL$5:$AL$199,$R15,$AM$5:$AM$199,$Q15),"")</f>
        <v/>
      </c>
      <c r="W15" s="25">
        <f>COUNTIFS($AX$5:$AX$199,"&gt;0",$AL$5:$AL$199,$R15,$AM$5:$AM$199,$Q15)</f>
        <v>0</v>
      </c>
      <c r="X15" s="25">
        <f>SUMIFS($AX$5:$AX$199,$AL$5:$AL$199,$R15,$AM$5:$AM$199,$Q15)</f>
        <v>0</v>
      </c>
      <c r="Y15" s="44">
        <f>SUMIFS($BG$5:$BG$199,$AL$5:$AL$199,$R15,$AM$5:$AM$199,$Q15)</f>
        <v>0</v>
      </c>
      <c r="Z15" s="22" t="str">
        <f>IFERROR(AVERAGEIFS($AO$5:$AO$199,$AO$5:$AO$199,"&gt;0",$AL$5:$AL$199,$R15,$AM$5:$AM$199,$Q15),"")</f>
        <v/>
      </c>
      <c r="AA15" s="25">
        <f>COUNTIFS($AY$5:$AY$199,"&gt;0",$AL$5:$AL$199,$R15,$AM$5:$AM$199,$Q15)</f>
        <v>0</v>
      </c>
      <c r="AB15" s="25">
        <f>SUMIFS($AY$5:$AY$199,$AL$5:$AL$199,$R15,$AM$5:$AM$199,$Q15)</f>
        <v>0</v>
      </c>
      <c r="AC15" s="44">
        <f>SUMIFS($BH$5:$BH$199,$AL$5:$AL$199,$R15,$AM$5:$AM$199,$Q15)</f>
        <v>0</v>
      </c>
      <c r="AD15" s="22" t="str">
        <f>IFERROR(AVERAGEIFS($AP$5:$AP$199,$AP$5:$AP$199,"&gt;0",$AL$5:$AL$199,$R15,$AM$5:$AM$199,$Q15),"")</f>
        <v/>
      </c>
      <c r="AE15" s="25">
        <f>COUNTIFS($AZ$5:$AZ$199,"&gt;0",$AL$5:$AL$199,$R15,$AM$5:$AM$199,$Q15)</f>
        <v>0</v>
      </c>
      <c r="AF15" s="25">
        <f>SUMIFS($AZ$5:$AZ$199,$AL$5:$AL$199,$R15,$AM$5:$AM$199,$Q15)</f>
        <v>0</v>
      </c>
      <c r="AG15" s="44">
        <f>SUMIFS($BI$5:$BI$199,$AL$5:$AL$199,$R15,$AM$5:$AM$199,$Q15)</f>
        <v>0</v>
      </c>
      <c r="AH15" s="22" t="str">
        <f>IFERROR(AVERAGEIFS($AQ$5:$AQ$199,$AQ$5:$AQ$199,"&gt;0",$AL$5:$AL$199,$R15,$AM$5:$AM$199,$Q15),"")</f>
        <v/>
      </c>
      <c r="AJ15" s="10">
        <v>11</v>
      </c>
      <c r="AK15" s="10" t="str">
        <f>Parameter!C16</f>
        <v>LD0110</v>
      </c>
      <c r="AL15" s="10" t="str">
        <f>Parameter!D16</f>
        <v>P360</v>
      </c>
      <c r="AM15" s="10" t="str">
        <f>Parameter!F16</f>
        <v>KPP</v>
      </c>
      <c r="AN15" s="12">
        <f t="shared" si="6"/>
        <v>25.18</v>
      </c>
      <c r="AO15" s="12">
        <f t="shared" si="6"/>
        <v>25.18</v>
      </c>
      <c r="AP15" s="12">
        <f t="shared" si="6"/>
        <v>25.18</v>
      </c>
      <c r="AQ15" s="12">
        <f t="shared" si="6"/>
        <v>25.18</v>
      </c>
      <c r="AR15" s="12">
        <f t="shared" si="7"/>
        <v>0</v>
      </c>
      <c r="AS15" s="12">
        <f t="shared" si="8"/>
        <v>0</v>
      </c>
      <c r="AT15" s="12">
        <f t="shared" si="21"/>
        <v>0</v>
      </c>
      <c r="AU15" s="12">
        <f t="shared" si="22"/>
        <v>0</v>
      </c>
      <c r="AV15" s="13"/>
      <c r="AW15" s="12">
        <f t="shared" si="11"/>
        <v>1</v>
      </c>
      <c r="AX15" s="12">
        <f t="shared" si="11"/>
        <v>1</v>
      </c>
      <c r="AY15" s="12">
        <f t="shared" si="11"/>
        <v>1</v>
      </c>
      <c r="AZ15" s="12">
        <f t="shared" si="11"/>
        <v>1</v>
      </c>
      <c r="BA15" s="12">
        <f t="shared" si="12"/>
        <v>0</v>
      </c>
      <c r="BB15" s="12">
        <f t="shared" si="13"/>
        <v>0</v>
      </c>
      <c r="BC15" s="12">
        <f t="shared" si="23"/>
        <v>0</v>
      </c>
      <c r="BD15" s="12">
        <f t="shared" si="24"/>
        <v>0</v>
      </c>
      <c r="BE15" s="13"/>
      <c r="BF15" s="12">
        <f t="shared" si="16"/>
        <v>25.18</v>
      </c>
      <c r="BG15" s="12">
        <f t="shared" si="16"/>
        <v>25.18</v>
      </c>
      <c r="BH15" s="12">
        <f t="shared" si="16"/>
        <v>25.18</v>
      </c>
      <c r="BI15" s="12">
        <f t="shared" si="16"/>
        <v>25.18</v>
      </c>
      <c r="BJ15" s="12">
        <f t="shared" si="17"/>
        <v>0</v>
      </c>
      <c r="BK15" s="12">
        <f t="shared" si="18"/>
        <v>0</v>
      </c>
      <c r="BL15" s="12">
        <f t="shared" si="25"/>
        <v>0</v>
      </c>
      <c r="BM15" s="12">
        <f t="shared" si="26"/>
        <v>0</v>
      </c>
    </row>
    <row r="16" spans="1:66">
      <c r="B16" s="38">
        <v>12</v>
      </c>
      <c r="C16" s="38" t="s">
        <v>194</v>
      </c>
      <c r="D16" s="32" t="str">
        <f t="shared" si="0"/>
        <v>P410</v>
      </c>
      <c r="E16" s="32" t="str">
        <f t="shared" si="1"/>
        <v>SAM</v>
      </c>
      <c r="F16" s="32" t="str">
        <f t="shared" si="2"/>
        <v>Subcont Hauling ABB</v>
      </c>
      <c r="G16" s="34">
        <v>43387</v>
      </c>
      <c r="H16" s="38">
        <v>1</v>
      </c>
      <c r="I16" s="31">
        <v>0.25486111111111109</v>
      </c>
      <c r="J16" s="35">
        <v>47940</v>
      </c>
      <c r="K16" s="36">
        <f t="shared" si="3"/>
        <v>18560</v>
      </c>
      <c r="L16" s="36">
        <f t="shared" si="4"/>
        <v>29380</v>
      </c>
      <c r="M16" s="32">
        <f t="shared" si="5"/>
        <v>1</v>
      </c>
      <c r="N16" s="38">
        <v>12</v>
      </c>
      <c r="O16" s="38" t="s">
        <v>203</v>
      </c>
      <c r="Q16" s="73" t="s">
        <v>10</v>
      </c>
      <c r="R16" s="74"/>
      <c r="S16" s="26">
        <f t="shared" ref="S16:AH16" si="27">S15</f>
        <v>0</v>
      </c>
      <c r="T16" s="26">
        <f t="shared" si="27"/>
        <v>0</v>
      </c>
      <c r="U16" s="45">
        <f t="shared" si="27"/>
        <v>0</v>
      </c>
      <c r="V16" s="23" t="str">
        <f t="shared" si="27"/>
        <v/>
      </c>
      <c r="W16" s="26">
        <f t="shared" si="27"/>
        <v>0</v>
      </c>
      <c r="X16" s="26">
        <f t="shared" si="27"/>
        <v>0</v>
      </c>
      <c r="Y16" s="45">
        <f t="shared" si="27"/>
        <v>0</v>
      </c>
      <c r="Z16" s="23" t="str">
        <f t="shared" si="27"/>
        <v/>
      </c>
      <c r="AA16" s="26">
        <f t="shared" si="27"/>
        <v>0</v>
      </c>
      <c r="AB16" s="26">
        <f t="shared" si="27"/>
        <v>0</v>
      </c>
      <c r="AC16" s="45">
        <f t="shared" si="27"/>
        <v>0</v>
      </c>
      <c r="AD16" s="23" t="str">
        <f t="shared" si="27"/>
        <v/>
      </c>
      <c r="AE16" s="26">
        <f t="shared" si="27"/>
        <v>0</v>
      </c>
      <c r="AF16" s="26">
        <f t="shared" si="27"/>
        <v>0</v>
      </c>
      <c r="AG16" s="45">
        <f t="shared" si="27"/>
        <v>0</v>
      </c>
      <c r="AH16" s="23" t="str">
        <f t="shared" si="27"/>
        <v/>
      </c>
      <c r="AJ16" s="2">
        <v>12</v>
      </c>
      <c r="AK16" s="10" t="str">
        <f>Parameter!C17</f>
        <v>LD0111</v>
      </c>
      <c r="AL16" s="10" t="str">
        <f>Parameter!D17</f>
        <v>P360</v>
      </c>
      <c r="AM16" s="10" t="str">
        <f>Parameter!F17</f>
        <v>KPP</v>
      </c>
      <c r="AN16" s="12">
        <f t="shared" si="6"/>
        <v>0</v>
      </c>
      <c r="AO16" s="12">
        <f t="shared" si="6"/>
        <v>0</v>
      </c>
      <c r="AP16" s="12">
        <f t="shared" si="6"/>
        <v>0</v>
      </c>
      <c r="AQ16" s="12">
        <f t="shared" si="6"/>
        <v>0</v>
      </c>
      <c r="AR16" s="12">
        <f t="shared" si="7"/>
        <v>0</v>
      </c>
      <c r="AS16" s="12">
        <f t="shared" si="8"/>
        <v>0</v>
      </c>
      <c r="AT16" s="12">
        <f t="shared" si="21"/>
        <v>0</v>
      </c>
      <c r="AU16" s="12">
        <f t="shared" si="22"/>
        <v>0</v>
      </c>
      <c r="AV16" s="13"/>
      <c r="AW16" s="12">
        <f t="shared" si="11"/>
        <v>0</v>
      </c>
      <c r="AX16" s="12">
        <f t="shared" si="11"/>
        <v>0</v>
      </c>
      <c r="AY16" s="12">
        <f t="shared" si="11"/>
        <v>0</v>
      </c>
      <c r="AZ16" s="12">
        <f t="shared" si="11"/>
        <v>0</v>
      </c>
      <c r="BA16" s="12">
        <f t="shared" si="12"/>
        <v>0</v>
      </c>
      <c r="BB16" s="12">
        <f t="shared" si="13"/>
        <v>0</v>
      </c>
      <c r="BC16" s="12">
        <f t="shared" si="23"/>
        <v>0</v>
      </c>
      <c r="BD16" s="12">
        <f t="shared" si="24"/>
        <v>0</v>
      </c>
      <c r="BE16" s="13"/>
      <c r="BF16" s="12">
        <f t="shared" si="16"/>
        <v>0</v>
      </c>
      <c r="BG16" s="12">
        <f t="shared" si="16"/>
        <v>0</v>
      </c>
      <c r="BH16" s="12">
        <f t="shared" si="16"/>
        <v>0</v>
      </c>
      <c r="BI16" s="12">
        <f t="shared" si="16"/>
        <v>0</v>
      </c>
      <c r="BJ16" s="12">
        <f t="shared" si="17"/>
        <v>0</v>
      </c>
      <c r="BK16" s="12">
        <f t="shared" si="18"/>
        <v>0</v>
      </c>
      <c r="BL16" s="12">
        <f t="shared" si="25"/>
        <v>0</v>
      </c>
      <c r="BM16" s="12">
        <f t="shared" si="26"/>
        <v>0</v>
      </c>
    </row>
    <row r="17" spans="2:65">
      <c r="B17" s="38">
        <v>13</v>
      </c>
      <c r="C17" s="38" t="s">
        <v>101</v>
      </c>
      <c r="D17" s="32" t="str">
        <f t="shared" si="0"/>
        <v>P360</v>
      </c>
      <c r="E17" s="32" t="str">
        <f t="shared" si="1"/>
        <v>SAM</v>
      </c>
      <c r="F17" s="32" t="str">
        <f t="shared" si="2"/>
        <v>Subcont Hauling ABB</v>
      </c>
      <c r="G17" s="34">
        <v>43387</v>
      </c>
      <c r="H17" s="38">
        <v>1</v>
      </c>
      <c r="I17" s="31">
        <v>0.2590277777777778</v>
      </c>
      <c r="J17" s="35">
        <v>41920</v>
      </c>
      <c r="K17" s="36">
        <f t="shared" si="3"/>
        <v>15820</v>
      </c>
      <c r="L17" s="36">
        <f t="shared" si="4"/>
        <v>26100</v>
      </c>
      <c r="M17" s="32">
        <f t="shared" si="5"/>
        <v>1</v>
      </c>
      <c r="N17" s="38">
        <v>13</v>
      </c>
      <c r="O17" s="38" t="s">
        <v>203</v>
      </c>
      <c r="Q17" s="75" t="s">
        <v>16</v>
      </c>
      <c r="R17" s="76"/>
      <c r="S17" s="27">
        <f>S16+S14+S9</f>
        <v>96</v>
      </c>
      <c r="T17" s="27">
        <f>T16+T14+T9</f>
        <v>97</v>
      </c>
      <c r="U17" s="46">
        <f>U16+U14+U9</f>
        <v>2664.3099999999995</v>
      </c>
      <c r="V17" s="24">
        <f>IFERROR(AVERAGEIFS($AN$5:$AN$199,$AN$5:$AN$199,"&gt;0"),"")</f>
        <v>27.484270833333337</v>
      </c>
      <c r="W17" s="27">
        <f>W16+W14+W9</f>
        <v>106</v>
      </c>
      <c r="X17" s="27">
        <f>X16+X14+X9</f>
        <v>171</v>
      </c>
      <c r="Y17" s="46">
        <f>Y16+Y14+Y9</f>
        <v>4730.34</v>
      </c>
      <c r="Z17" s="24">
        <f>IFERROR(AVERAGEIFS($AO$5:$AO$199,$AO$5:$AO$199,"&gt;0"),"")</f>
        <v>27.571477987421371</v>
      </c>
      <c r="AA17" s="27">
        <f>AA16+AA14+AA9</f>
        <v>113</v>
      </c>
      <c r="AB17" s="27">
        <f>AB16+AB14+AB9</f>
        <v>221</v>
      </c>
      <c r="AC17" s="46">
        <f>AC16+AC14+AC9</f>
        <v>6078.4000000000005</v>
      </c>
      <c r="AD17" s="24">
        <f>IFERROR(AVERAGEIFS($AP$5:$AP$199,$AP$5:$AP$199,"&gt;0"),"")</f>
        <v>27.46498525073746</v>
      </c>
      <c r="AE17" s="27">
        <f>AE16+AE14+AE9</f>
        <v>113</v>
      </c>
      <c r="AF17" s="27">
        <f>AF16+AF14+AF9</f>
        <v>222</v>
      </c>
      <c r="AG17" s="46">
        <f>AG16+AG14+AG9</f>
        <v>6104.56</v>
      </c>
      <c r="AH17" s="24">
        <f>IFERROR(AVERAGEIFS($AQ$5:$AQ$199,$AQ$5:$AQ$199,"&gt;0"),"")</f>
        <v>27.463569321533917</v>
      </c>
      <c r="AJ17" s="10">
        <v>13</v>
      </c>
      <c r="AK17" s="10" t="str">
        <f>Parameter!C18</f>
        <v>LD0112</v>
      </c>
      <c r="AL17" s="10" t="str">
        <f>Parameter!D18</f>
        <v>P360</v>
      </c>
      <c r="AM17" s="10" t="str">
        <f>Parameter!F18</f>
        <v>KPP</v>
      </c>
      <c r="AN17" s="12">
        <f t="shared" si="6"/>
        <v>0</v>
      </c>
      <c r="AO17" s="12">
        <f t="shared" si="6"/>
        <v>25.38</v>
      </c>
      <c r="AP17" s="12">
        <f t="shared" si="6"/>
        <v>25.38</v>
      </c>
      <c r="AQ17" s="12">
        <f t="shared" si="6"/>
        <v>25.38</v>
      </c>
      <c r="AR17" s="12">
        <f t="shared" si="7"/>
        <v>0</v>
      </c>
      <c r="AS17" s="12">
        <f t="shared" si="8"/>
        <v>0</v>
      </c>
      <c r="AT17" s="12">
        <f t="shared" si="21"/>
        <v>0</v>
      </c>
      <c r="AU17" s="12">
        <f t="shared" si="22"/>
        <v>0</v>
      </c>
      <c r="AV17" s="13"/>
      <c r="AW17" s="12">
        <f t="shared" si="11"/>
        <v>0</v>
      </c>
      <c r="AX17" s="12">
        <f t="shared" si="11"/>
        <v>1</v>
      </c>
      <c r="AY17" s="12">
        <f t="shared" si="11"/>
        <v>1</v>
      </c>
      <c r="AZ17" s="12">
        <f t="shared" si="11"/>
        <v>1</v>
      </c>
      <c r="BA17" s="12">
        <f t="shared" si="12"/>
        <v>0</v>
      </c>
      <c r="BB17" s="12">
        <f t="shared" si="13"/>
        <v>0</v>
      </c>
      <c r="BC17" s="12">
        <f t="shared" si="23"/>
        <v>0</v>
      </c>
      <c r="BD17" s="12">
        <f t="shared" si="24"/>
        <v>0</v>
      </c>
      <c r="BE17" s="13"/>
      <c r="BF17" s="12">
        <f t="shared" si="16"/>
        <v>0</v>
      </c>
      <c r="BG17" s="12">
        <f t="shared" si="16"/>
        <v>25.38</v>
      </c>
      <c r="BH17" s="12">
        <f t="shared" si="16"/>
        <v>25.38</v>
      </c>
      <c r="BI17" s="12">
        <f t="shared" si="16"/>
        <v>25.38</v>
      </c>
      <c r="BJ17" s="12">
        <f t="shared" si="17"/>
        <v>0</v>
      </c>
      <c r="BK17" s="12">
        <f t="shared" si="18"/>
        <v>0</v>
      </c>
      <c r="BL17" s="12">
        <f t="shared" si="25"/>
        <v>0</v>
      </c>
      <c r="BM17" s="12">
        <f t="shared" si="26"/>
        <v>0</v>
      </c>
    </row>
    <row r="18" spans="2:65">
      <c r="B18" s="38">
        <v>14</v>
      </c>
      <c r="C18" s="38" t="s">
        <v>55</v>
      </c>
      <c r="D18" s="32" t="str">
        <f t="shared" si="0"/>
        <v>P360</v>
      </c>
      <c r="E18" s="32" t="str">
        <f t="shared" si="1"/>
        <v>SAM</v>
      </c>
      <c r="F18" s="32" t="str">
        <f t="shared" si="2"/>
        <v>Subcont Hauling ABB</v>
      </c>
      <c r="G18" s="34">
        <v>43387</v>
      </c>
      <c r="H18" s="38">
        <v>1</v>
      </c>
      <c r="I18" s="31">
        <v>0.25972222222222224</v>
      </c>
      <c r="J18" s="35">
        <v>42180</v>
      </c>
      <c r="K18" s="36">
        <f t="shared" si="3"/>
        <v>16860</v>
      </c>
      <c r="L18" s="36">
        <f t="shared" si="4"/>
        <v>25320</v>
      </c>
      <c r="M18" s="32">
        <f t="shared" si="5"/>
        <v>1</v>
      </c>
      <c r="N18" s="38">
        <v>14</v>
      </c>
      <c r="O18" s="38" t="s">
        <v>203</v>
      </c>
      <c r="AJ18" s="2">
        <v>14</v>
      </c>
      <c r="AK18" s="10" t="str">
        <f>Parameter!C19</f>
        <v>LD0113</v>
      </c>
      <c r="AL18" s="10" t="str">
        <f>Parameter!D19</f>
        <v>P360</v>
      </c>
      <c r="AM18" s="10" t="str">
        <f>Parameter!F19</f>
        <v>KPP</v>
      </c>
      <c r="AN18" s="12">
        <f t="shared" si="6"/>
        <v>25.9</v>
      </c>
      <c r="AO18" s="12">
        <f t="shared" si="6"/>
        <v>25.9</v>
      </c>
      <c r="AP18" s="12">
        <f t="shared" si="6"/>
        <v>25.9</v>
      </c>
      <c r="AQ18" s="12">
        <f t="shared" si="6"/>
        <v>25.9</v>
      </c>
      <c r="AR18" s="12">
        <f t="shared" si="7"/>
        <v>0</v>
      </c>
      <c r="AS18" s="12">
        <f t="shared" si="8"/>
        <v>0</v>
      </c>
      <c r="AT18" s="12">
        <f t="shared" si="21"/>
        <v>0</v>
      </c>
      <c r="AU18" s="12">
        <f t="shared" si="22"/>
        <v>0</v>
      </c>
      <c r="AV18" s="13"/>
      <c r="AW18" s="12">
        <f t="shared" si="11"/>
        <v>1</v>
      </c>
      <c r="AX18" s="12">
        <f t="shared" si="11"/>
        <v>1</v>
      </c>
      <c r="AY18" s="12">
        <f t="shared" si="11"/>
        <v>1</v>
      </c>
      <c r="AZ18" s="12">
        <f t="shared" si="11"/>
        <v>1</v>
      </c>
      <c r="BA18" s="12">
        <f t="shared" si="12"/>
        <v>0</v>
      </c>
      <c r="BB18" s="12">
        <f t="shared" si="13"/>
        <v>0</v>
      </c>
      <c r="BC18" s="12">
        <f t="shared" si="23"/>
        <v>0</v>
      </c>
      <c r="BD18" s="12">
        <f t="shared" si="24"/>
        <v>0</v>
      </c>
      <c r="BE18" s="13"/>
      <c r="BF18" s="12">
        <f t="shared" si="16"/>
        <v>25.9</v>
      </c>
      <c r="BG18" s="12">
        <f t="shared" si="16"/>
        <v>25.9</v>
      </c>
      <c r="BH18" s="12">
        <f t="shared" si="16"/>
        <v>25.9</v>
      </c>
      <c r="BI18" s="12">
        <f t="shared" si="16"/>
        <v>25.9</v>
      </c>
      <c r="BJ18" s="12">
        <f t="shared" si="17"/>
        <v>0</v>
      </c>
      <c r="BK18" s="12">
        <f t="shared" si="18"/>
        <v>0</v>
      </c>
      <c r="BL18" s="12">
        <f t="shared" si="25"/>
        <v>0</v>
      </c>
      <c r="BM18" s="12">
        <f t="shared" si="26"/>
        <v>0</v>
      </c>
    </row>
    <row r="19" spans="2:65">
      <c r="B19" s="38">
        <v>15</v>
      </c>
      <c r="C19" s="38" t="s">
        <v>128</v>
      </c>
      <c r="D19" s="32" t="str">
        <f t="shared" si="0"/>
        <v>P420</v>
      </c>
      <c r="E19" s="32" t="str">
        <f t="shared" si="1"/>
        <v>SAM</v>
      </c>
      <c r="F19" s="32" t="str">
        <f t="shared" si="2"/>
        <v>Subcont Hauling ABB</v>
      </c>
      <c r="G19" s="34">
        <v>43387</v>
      </c>
      <c r="H19" s="38">
        <v>1</v>
      </c>
      <c r="I19" s="31">
        <v>0.26041666666666669</v>
      </c>
      <c r="J19" s="35">
        <v>46400</v>
      </c>
      <c r="K19" s="36">
        <f t="shared" si="3"/>
        <v>16080</v>
      </c>
      <c r="L19" s="36">
        <f t="shared" si="4"/>
        <v>30320</v>
      </c>
      <c r="M19" s="32">
        <f t="shared" si="5"/>
        <v>1</v>
      </c>
      <c r="N19" s="38">
        <v>15</v>
      </c>
      <c r="O19" s="38" t="s">
        <v>203</v>
      </c>
      <c r="Q19" s="77" t="s">
        <v>0</v>
      </c>
      <c r="R19" s="77" t="s">
        <v>1</v>
      </c>
      <c r="S19" s="78">
        <v>0.875</v>
      </c>
      <c r="T19" s="78"/>
      <c r="U19" s="78"/>
      <c r="V19" s="78"/>
      <c r="W19" s="78">
        <v>0</v>
      </c>
      <c r="X19" s="78"/>
      <c r="Y19" s="78"/>
      <c r="Z19" s="78"/>
      <c r="AA19" s="78">
        <v>0.125</v>
      </c>
      <c r="AB19" s="78"/>
      <c r="AC19" s="78"/>
      <c r="AD19" s="78"/>
      <c r="AE19" s="78">
        <v>0.20833333333333334</v>
      </c>
      <c r="AF19" s="78"/>
      <c r="AG19" s="78"/>
      <c r="AH19" s="78"/>
      <c r="AJ19" s="10">
        <v>15</v>
      </c>
      <c r="AK19" s="10" t="str">
        <f>Parameter!C20</f>
        <v>LD0114</v>
      </c>
      <c r="AL19" s="10" t="str">
        <f>Parameter!D20</f>
        <v>P360</v>
      </c>
      <c r="AM19" s="10" t="str">
        <f>Parameter!F20</f>
        <v>KPP</v>
      </c>
      <c r="AN19" s="12">
        <f t="shared" si="6"/>
        <v>25.8</v>
      </c>
      <c r="AO19" s="12">
        <f t="shared" si="6"/>
        <v>30.76</v>
      </c>
      <c r="AP19" s="12">
        <f t="shared" si="6"/>
        <v>30.76</v>
      </c>
      <c r="AQ19" s="12">
        <f t="shared" si="6"/>
        <v>30.76</v>
      </c>
      <c r="AR19" s="12">
        <f t="shared" si="7"/>
        <v>0</v>
      </c>
      <c r="AS19" s="12">
        <f t="shared" si="8"/>
        <v>0</v>
      </c>
      <c r="AT19" s="12">
        <f t="shared" si="21"/>
        <v>0</v>
      </c>
      <c r="AU19" s="12">
        <f t="shared" si="22"/>
        <v>0</v>
      </c>
      <c r="AV19" s="13"/>
      <c r="AW19" s="12">
        <f t="shared" si="11"/>
        <v>1</v>
      </c>
      <c r="AX19" s="12">
        <f t="shared" si="11"/>
        <v>2</v>
      </c>
      <c r="AY19" s="12">
        <f t="shared" si="11"/>
        <v>2</v>
      </c>
      <c r="AZ19" s="12">
        <f t="shared" si="11"/>
        <v>2</v>
      </c>
      <c r="BA19" s="12">
        <f t="shared" si="12"/>
        <v>0</v>
      </c>
      <c r="BB19" s="12">
        <f t="shared" si="13"/>
        <v>0</v>
      </c>
      <c r="BC19" s="12">
        <f t="shared" si="23"/>
        <v>0</v>
      </c>
      <c r="BD19" s="12">
        <f t="shared" si="24"/>
        <v>0</v>
      </c>
      <c r="BE19" s="13"/>
      <c r="BF19" s="12">
        <f t="shared" si="16"/>
        <v>25.8</v>
      </c>
      <c r="BG19" s="12">
        <f t="shared" si="16"/>
        <v>61.52</v>
      </c>
      <c r="BH19" s="12">
        <f t="shared" si="16"/>
        <v>61.52</v>
      </c>
      <c r="BI19" s="12">
        <f t="shared" si="16"/>
        <v>61.52</v>
      </c>
      <c r="BJ19" s="12">
        <f t="shared" si="17"/>
        <v>0</v>
      </c>
      <c r="BK19" s="12">
        <f t="shared" si="18"/>
        <v>0</v>
      </c>
      <c r="BL19" s="12">
        <f t="shared" si="25"/>
        <v>0</v>
      </c>
      <c r="BM19" s="12">
        <f t="shared" si="26"/>
        <v>0</v>
      </c>
    </row>
    <row r="20" spans="2:65">
      <c r="B20" s="38">
        <v>16</v>
      </c>
      <c r="C20" s="38" t="s">
        <v>57</v>
      </c>
      <c r="D20" s="32" t="str">
        <f t="shared" si="0"/>
        <v>P360</v>
      </c>
      <c r="E20" s="32" t="str">
        <f t="shared" si="1"/>
        <v>SAM</v>
      </c>
      <c r="F20" s="32" t="str">
        <f t="shared" si="2"/>
        <v>Subcont Hauling ABB</v>
      </c>
      <c r="G20" s="34">
        <v>43387</v>
      </c>
      <c r="H20" s="38">
        <v>1</v>
      </c>
      <c r="I20" s="31">
        <v>0.26041666666666669</v>
      </c>
      <c r="J20" s="35">
        <v>41800</v>
      </c>
      <c r="K20" s="36">
        <f t="shared" si="3"/>
        <v>16080</v>
      </c>
      <c r="L20" s="36">
        <f t="shared" si="4"/>
        <v>25720</v>
      </c>
      <c r="M20" s="32">
        <f t="shared" si="5"/>
        <v>1</v>
      </c>
      <c r="N20" s="38">
        <v>16</v>
      </c>
      <c r="O20" s="38" t="s">
        <v>203</v>
      </c>
      <c r="Q20" s="77"/>
      <c r="R20" s="77"/>
      <c r="S20" s="43" t="s">
        <v>2</v>
      </c>
      <c r="T20" s="43" t="s">
        <v>3</v>
      </c>
      <c r="U20" s="43" t="s">
        <v>4</v>
      </c>
      <c r="V20" s="43" t="s">
        <v>5</v>
      </c>
      <c r="W20" s="43" t="s">
        <v>2</v>
      </c>
      <c r="X20" s="43" t="s">
        <v>3</v>
      </c>
      <c r="Y20" s="43" t="s">
        <v>4</v>
      </c>
      <c r="Z20" s="43" t="s">
        <v>5</v>
      </c>
      <c r="AA20" s="43" t="s">
        <v>2</v>
      </c>
      <c r="AB20" s="43" t="s">
        <v>3</v>
      </c>
      <c r="AC20" s="43" t="s">
        <v>4</v>
      </c>
      <c r="AD20" s="43" t="s">
        <v>5</v>
      </c>
      <c r="AE20" s="43" t="s">
        <v>2</v>
      </c>
      <c r="AF20" s="43" t="s">
        <v>3</v>
      </c>
      <c r="AG20" s="43" t="s">
        <v>4</v>
      </c>
      <c r="AH20" s="43" t="s">
        <v>5</v>
      </c>
      <c r="AJ20" s="2">
        <v>16</v>
      </c>
      <c r="AK20" s="10" t="str">
        <f>Parameter!C21</f>
        <v>LD0115</v>
      </c>
      <c r="AL20" s="10" t="str">
        <f>Parameter!D21</f>
        <v>P360</v>
      </c>
      <c r="AM20" s="10" t="str">
        <f>Parameter!F21</f>
        <v>KPP</v>
      </c>
      <c r="AN20" s="12">
        <f t="shared" si="6"/>
        <v>25.9</v>
      </c>
      <c r="AO20" s="12">
        <f t="shared" si="6"/>
        <v>26.34</v>
      </c>
      <c r="AP20" s="12">
        <f t="shared" si="6"/>
        <v>26.286666666666669</v>
      </c>
      <c r="AQ20" s="12">
        <f t="shared" si="6"/>
        <v>26.286666666666669</v>
      </c>
      <c r="AR20" s="12">
        <f t="shared" si="7"/>
        <v>0</v>
      </c>
      <c r="AS20" s="12">
        <f t="shared" si="8"/>
        <v>0</v>
      </c>
      <c r="AT20" s="12">
        <f t="shared" si="21"/>
        <v>0</v>
      </c>
      <c r="AU20" s="12">
        <f t="shared" si="22"/>
        <v>0</v>
      </c>
      <c r="AV20" s="13"/>
      <c r="AW20" s="12">
        <f t="shared" si="11"/>
        <v>1</v>
      </c>
      <c r="AX20" s="12">
        <f t="shared" si="11"/>
        <v>2</v>
      </c>
      <c r="AY20" s="12">
        <f t="shared" si="11"/>
        <v>3</v>
      </c>
      <c r="AZ20" s="12">
        <f t="shared" si="11"/>
        <v>3</v>
      </c>
      <c r="BA20" s="12">
        <f t="shared" si="12"/>
        <v>0</v>
      </c>
      <c r="BB20" s="12">
        <f t="shared" si="13"/>
        <v>0</v>
      </c>
      <c r="BC20" s="12">
        <f t="shared" si="23"/>
        <v>0</v>
      </c>
      <c r="BD20" s="12">
        <f t="shared" si="24"/>
        <v>0</v>
      </c>
      <c r="BE20" s="13"/>
      <c r="BF20" s="12">
        <f t="shared" si="16"/>
        <v>25.9</v>
      </c>
      <c r="BG20" s="12">
        <f t="shared" si="16"/>
        <v>52.68</v>
      </c>
      <c r="BH20" s="12">
        <f t="shared" si="16"/>
        <v>78.86</v>
      </c>
      <c r="BI20" s="12">
        <f t="shared" si="16"/>
        <v>78.86</v>
      </c>
      <c r="BJ20" s="12">
        <f t="shared" si="17"/>
        <v>0</v>
      </c>
      <c r="BK20" s="12">
        <f t="shared" si="18"/>
        <v>0</v>
      </c>
      <c r="BL20" s="12">
        <f t="shared" si="25"/>
        <v>0</v>
      </c>
      <c r="BM20" s="12">
        <f t="shared" si="26"/>
        <v>0</v>
      </c>
    </row>
    <row r="21" spans="2:65">
      <c r="B21" s="38">
        <v>17</v>
      </c>
      <c r="C21" s="38" t="s">
        <v>109</v>
      </c>
      <c r="D21" s="32" t="str">
        <f t="shared" si="0"/>
        <v>P410</v>
      </c>
      <c r="E21" s="32" t="str">
        <f t="shared" si="1"/>
        <v>KPP</v>
      </c>
      <c r="F21" s="32" t="str">
        <f t="shared" si="2"/>
        <v>Coal Hauling ABB</v>
      </c>
      <c r="G21" s="34">
        <v>43387</v>
      </c>
      <c r="H21" s="38">
        <v>1</v>
      </c>
      <c r="I21" s="31">
        <v>0.26180555555555557</v>
      </c>
      <c r="J21" s="35">
        <v>46780</v>
      </c>
      <c r="K21" s="36">
        <f t="shared" si="3"/>
        <v>18440</v>
      </c>
      <c r="L21" s="36">
        <f t="shared" si="4"/>
        <v>28340</v>
      </c>
      <c r="M21" s="32">
        <f t="shared" si="5"/>
        <v>1</v>
      </c>
      <c r="N21" s="38">
        <v>17</v>
      </c>
      <c r="O21" s="38" t="s">
        <v>203</v>
      </c>
      <c r="Q21" s="2" t="s">
        <v>6</v>
      </c>
      <c r="R21" s="2" t="s">
        <v>7</v>
      </c>
      <c r="S21" s="25">
        <f>COUNTIFS($BA$5:$BA$199,"&gt;0",$AL$5:$AL$199,$R21,$AM$5:$AM$199,$Q21)</f>
        <v>0</v>
      </c>
      <c r="T21" s="25">
        <f>SUMIFS($BA$5:$BA$199,$AL$5:$AL$199,$R21,$AM$5:$AM$199,$Q21)</f>
        <v>0</v>
      </c>
      <c r="U21" s="44">
        <f>SUMIFS($BJ$5:$BJ$199,$AL$5:$AL$199,$R21,$AM$5:$AM$199,$Q21)</f>
        <v>0</v>
      </c>
      <c r="V21" s="22" t="str">
        <f>IFERROR(AVERAGEIFS($AR$5:$AR$199,$AR$5:$AR$199,"&gt;0",$AL$5:$AL$199,$R21,$AM$5:$AM$199,$Q21),"")</f>
        <v/>
      </c>
      <c r="W21" s="41">
        <f>COUNTIFS($BB$5:$BB$199,"&gt;0",$AL$5:$AL$199,$R21,$AM$5:$AM$199,$Q21)</f>
        <v>0</v>
      </c>
      <c r="X21" s="41">
        <f>SUMIFS($BB$5:$BB$199,$AL$5:$AL$199,$R21,$AM$5:$AM$199,$Q21)</f>
        <v>0</v>
      </c>
      <c r="Y21" s="47">
        <f>SUMIFS($BK$5:$BK$199,$AL$5:$AL$199,$R21,$AM$5:$AM$199,$Q21)</f>
        <v>0</v>
      </c>
      <c r="Z21" s="42" t="str">
        <f>IFERROR(AVERAGEIFS($AS$5:$AS$199,$AS$5:$AS$199,"&gt;0",$AL$5:$AL$199,$R21,$AM$5:$AM$199,$Q21),"")</f>
        <v/>
      </c>
      <c r="AA21" s="25">
        <f>COUNTIFS($BC$5:$BC$199,"&gt;0",$AL$5:$AL$199,$R21,$AM$5:$AM$199,$Q21)</f>
        <v>0</v>
      </c>
      <c r="AB21" s="25">
        <f>SUMIFS($BC$5:$BC$199,$AL$5:$AL$199,$R21,$AM$5:$AM$199,$Q21)</f>
        <v>0</v>
      </c>
      <c r="AC21" s="44">
        <f>SUMIFS($BL$5:$BL$199,$AL$5:$AL$199,$R21,$AM$5:$AM$199,$Q21)</f>
        <v>0</v>
      </c>
      <c r="AD21" s="22" t="str">
        <f>IFERROR(AVERAGEIFS($AT$5:$AT$199,$AT$5:$AT$199,"&gt;0",$AL$5:$AL$199,$R21,$AM$5:$AM$199,$Q21),"")</f>
        <v/>
      </c>
      <c r="AE21" s="41">
        <f>COUNTIFS($BD$5:$BD$199,"&gt;0",$AL$5:$AL$199,$R21,$AM$5:$AM$199,$Q21)</f>
        <v>0</v>
      </c>
      <c r="AF21" s="41">
        <f>SUMIFS($BD$5:$BD$199,$AL$5:$AL$199,$R21,$AM$5:$AM$199,$Q21)</f>
        <v>0</v>
      </c>
      <c r="AG21" s="47">
        <f>SUMIFS($BM$5:$BM$199,$AL$5:$AL$199,$R21,$AM$5:$AM$199,$Q21)</f>
        <v>0</v>
      </c>
      <c r="AH21" s="42" t="str">
        <f>IFERROR(AVERAGEIFS($AU$5:$AU$199,$AU$5:$AU$199,"&gt;0",$AL$5:$AL$199,$R21,$AM$5:$AM$199,$Q21),"")</f>
        <v/>
      </c>
      <c r="AJ21" s="10">
        <v>17</v>
      </c>
      <c r="AK21" s="10" t="str">
        <f>Parameter!C22</f>
        <v>LD0133</v>
      </c>
      <c r="AL21" s="10" t="str">
        <f>Parameter!D22</f>
        <v>P360</v>
      </c>
      <c r="AM21" s="10" t="str">
        <f>Parameter!F22</f>
        <v>KPP</v>
      </c>
      <c r="AN21" s="12">
        <f t="shared" si="6"/>
        <v>26.56</v>
      </c>
      <c r="AO21" s="12">
        <f t="shared" si="6"/>
        <v>26.41</v>
      </c>
      <c r="AP21" s="12">
        <f t="shared" si="6"/>
        <v>26.26</v>
      </c>
      <c r="AQ21" s="12">
        <f t="shared" si="6"/>
        <v>26.26</v>
      </c>
      <c r="AR21" s="12">
        <f t="shared" si="7"/>
        <v>0</v>
      </c>
      <c r="AS21" s="12">
        <f t="shared" si="8"/>
        <v>0</v>
      </c>
      <c r="AT21" s="12">
        <f t="shared" si="21"/>
        <v>0</v>
      </c>
      <c r="AU21" s="12">
        <f t="shared" si="22"/>
        <v>0</v>
      </c>
      <c r="AV21" s="13"/>
      <c r="AW21" s="12">
        <f t="shared" si="11"/>
        <v>1</v>
      </c>
      <c r="AX21" s="12">
        <f t="shared" si="11"/>
        <v>2</v>
      </c>
      <c r="AY21" s="12">
        <f t="shared" si="11"/>
        <v>3</v>
      </c>
      <c r="AZ21" s="12">
        <f t="shared" si="11"/>
        <v>3</v>
      </c>
      <c r="BA21" s="12">
        <f t="shared" si="12"/>
        <v>0</v>
      </c>
      <c r="BB21" s="12">
        <f t="shared" si="13"/>
        <v>0</v>
      </c>
      <c r="BC21" s="12">
        <f t="shared" si="23"/>
        <v>0</v>
      </c>
      <c r="BD21" s="12">
        <f t="shared" si="24"/>
        <v>0</v>
      </c>
      <c r="BE21" s="13"/>
      <c r="BF21" s="12">
        <f t="shared" si="16"/>
        <v>26.56</v>
      </c>
      <c r="BG21" s="12">
        <f t="shared" si="16"/>
        <v>52.82</v>
      </c>
      <c r="BH21" s="12">
        <f t="shared" si="16"/>
        <v>78.78</v>
      </c>
      <c r="BI21" s="12">
        <f t="shared" si="16"/>
        <v>78.78</v>
      </c>
      <c r="BJ21" s="12">
        <f t="shared" si="17"/>
        <v>0</v>
      </c>
      <c r="BK21" s="12">
        <f t="shared" si="18"/>
        <v>0</v>
      </c>
      <c r="BL21" s="12">
        <f t="shared" si="25"/>
        <v>0</v>
      </c>
      <c r="BM21" s="12">
        <f t="shared" si="26"/>
        <v>0</v>
      </c>
    </row>
    <row r="22" spans="2:65">
      <c r="B22" s="38">
        <v>18</v>
      </c>
      <c r="C22" s="38" t="s">
        <v>84</v>
      </c>
      <c r="D22" s="32" t="str">
        <f t="shared" si="0"/>
        <v>P380</v>
      </c>
      <c r="E22" s="32" t="str">
        <f t="shared" si="1"/>
        <v>KPP</v>
      </c>
      <c r="F22" s="32" t="str">
        <f t="shared" si="2"/>
        <v>Coal Hauling ABB</v>
      </c>
      <c r="G22" s="34">
        <v>43387</v>
      </c>
      <c r="H22" s="38">
        <v>1</v>
      </c>
      <c r="I22" s="31">
        <v>0.26180555555555557</v>
      </c>
      <c r="J22" s="35">
        <v>42260</v>
      </c>
      <c r="K22" s="36">
        <f t="shared" si="3"/>
        <v>16220</v>
      </c>
      <c r="L22" s="36">
        <f t="shared" si="4"/>
        <v>26040</v>
      </c>
      <c r="M22" s="32">
        <f t="shared" si="5"/>
        <v>1</v>
      </c>
      <c r="N22" s="38">
        <v>18</v>
      </c>
      <c r="O22" s="38" t="s">
        <v>203</v>
      </c>
      <c r="Q22" s="2" t="s">
        <v>6</v>
      </c>
      <c r="R22" s="2" t="s">
        <v>8</v>
      </c>
      <c r="S22" s="25">
        <f>COUNTIFS($BA$5:$BA$199,"&gt;0",$AL$5:$AL$199,$R22,$AM$5:$AM$199,$Q22)</f>
        <v>0</v>
      </c>
      <c r="T22" s="25">
        <f>SUMIFS($BA$5:$BA$199,$AL$5:$AL$199,$R22,$AM$5:$AM$199,$Q22)</f>
        <v>0</v>
      </c>
      <c r="U22" s="44">
        <f>SUMIFS($BJ$5:$BJ$199,$AL$5:$AL$199,$R22,$AM$5:$AM$199,$Q22)</f>
        <v>0</v>
      </c>
      <c r="V22" s="22" t="str">
        <f>IFERROR(AVERAGEIFS($AR$5:$AR$199,$AR$5:$AR$199,"&gt;0",$AL$5:$AL$199,$R22,$AM$5:$AM$199,$Q22),"")</f>
        <v/>
      </c>
      <c r="W22" s="41">
        <f>COUNTIFS($BB$5:$BB$199,"&gt;0",$AL$5:$AL$199,$R22,$AM$5:$AM$199,$Q22)</f>
        <v>0</v>
      </c>
      <c r="X22" s="41">
        <f>SUMIFS($BB$5:$BB$199,$AL$5:$AL$199,$R22,$AM$5:$AM$199,$Q22)</f>
        <v>0</v>
      </c>
      <c r="Y22" s="47">
        <f>SUMIFS($BK$5:$BK$199,$AL$5:$AL$199,$R22,$AM$5:$AM$199,$Q22)</f>
        <v>0</v>
      </c>
      <c r="Z22" s="42" t="str">
        <f>IFERROR(AVERAGEIFS($AS$5:$AS$199,$AS$5:$AS$199,"&gt;0",$AL$5:$AL$199,$R22,$AM$5:$AM$199,$Q22),"")</f>
        <v/>
      </c>
      <c r="AA22" s="25">
        <f>COUNTIFS($BC$5:$BC$199,"&gt;0",$AL$5:$AL$199,$R22,$AM$5:$AM$199,$Q22)</f>
        <v>0</v>
      </c>
      <c r="AB22" s="25">
        <f>SUMIFS($BC$5:$BC$199,$AL$5:$AL$199,$R22,$AM$5:$AM$199,$Q22)</f>
        <v>0</v>
      </c>
      <c r="AC22" s="44">
        <f>SUMIFS($BL$5:$BL$199,$AL$5:$AL$199,$R22,$AM$5:$AM$199,$Q22)</f>
        <v>0</v>
      </c>
      <c r="AD22" s="22" t="str">
        <f>IFERROR(AVERAGEIFS($AT$5:$AT$199,$AT$5:$AT$199,"&gt;0",$AL$5:$AL$199,$R22,$AM$5:$AM$199,$Q22),"")</f>
        <v/>
      </c>
      <c r="AE22" s="41">
        <f>COUNTIFS($BD$5:$BD$199,"&gt;0",$AL$5:$AL$199,$R22,$AM$5:$AM$199,$Q22)</f>
        <v>0</v>
      </c>
      <c r="AF22" s="41">
        <f>SUMIFS($BD$5:$BD$199,$AL$5:$AL$199,$R22,$AM$5:$AM$199,$Q22)</f>
        <v>0</v>
      </c>
      <c r="AG22" s="47">
        <f>SUMIFS($BM$5:$BM$199,$AL$5:$AL$199,$R22,$AM$5:$AM$199,$Q22)</f>
        <v>0</v>
      </c>
      <c r="AH22" s="42" t="str">
        <f>IFERROR(AVERAGEIFS($AU$5:$AU$199,$AU$5:$AU$199,"&gt;0",$AL$5:$AL$199,$R22,$AM$5:$AM$199,$Q22),"")</f>
        <v/>
      </c>
      <c r="AJ22" s="2">
        <v>18</v>
      </c>
      <c r="AK22" s="10" t="str">
        <f>Parameter!C23</f>
        <v>LD0134</v>
      </c>
      <c r="AL22" s="10" t="str">
        <f>Parameter!D23</f>
        <v>P360</v>
      </c>
      <c r="AM22" s="10" t="str">
        <f>Parameter!F23</f>
        <v>KPP</v>
      </c>
      <c r="AN22" s="12">
        <f t="shared" si="6"/>
        <v>0</v>
      </c>
      <c r="AO22" s="12">
        <f t="shared" si="6"/>
        <v>0</v>
      </c>
      <c r="AP22" s="12">
        <f t="shared" si="6"/>
        <v>0</v>
      </c>
      <c r="AQ22" s="12">
        <f t="shared" si="6"/>
        <v>0</v>
      </c>
      <c r="AR22" s="12">
        <f t="shared" si="7"/>
        <v>0</v>
      </c>
      <c r="AS22" s="12">
        <f t="shared" si="8"/>
        <v>0</v>
      </c>
      <c r="AT22" s="12">
        <f t="shared" si="21"/>
        <v>0</v>
      </c>
      <c r="AU22" s="12">
        <f t="shared" si="22"/>
        <v>0</v>
      </c>
      <c r="AV22" s="13"/>
      <c r="AW22" s="12">
        <f t="shared" si="11"/>
        <v>0</v>
      </c>
      <c r="AX22" s="12">
        <f t="shared" si="11"/>
        <v>0</v>
      </c>
      <c r="AY22" s="12">
        <f t="shared" si="11"/>
        <v>0</v>
      </c>
      <c r="AZ22" s="12">
        <f t="shared" si="11"/>
        <v>0</v>
      </c>
      <c r="BA22" s="12">
        <f t="shared" si="12"/>
        <v>0</v>
      </c>
      <c r="BB22" s="12">
        <f t="shared" si="13"/>
        <v>0</v>
      </c>
      <c r="BC22" s="12">
        <f t="shared" si="23"/>
        <v>0</v>
      </c>
      <c r="BD22" s="12">
        <f t="shared" si="24"/>
        <v>0</v>
      </c>
      <c r="BE22" s="13"/>
      <c r="BF22" s="12">
        <f t="shared" si="16"/>
        <v>0</v>
      </c>
      <c r="BG22" s="12">
        <f t="shared" si="16"/>
        <v>0</v>
      </c>
      <c r="BH22" s="12">
        <f t="shared" si="16"/>
        <v>0</v>
      </c>
      <c r="BI22" s="12">
        <f t="shared" si="16"/>
        <v>0</v>
      </c>
      <c r="BJ22" s="12">
        <f t="shared" si="17"/>
        <v>0</v>
      </c>
      <c r="BK22" s="12">
        <f t="shared" si="18"/>
        <v>0</v>
      </c>
      <c r="BL22" s="12">
        <f t="shared" si="25"/>
        <v>0</v>
      </c>
      <c r="BM22" s="12">
        <f t="shared" si="26"/>
        <v>0</v>
      </c>
    </row>
    <row r="23" spans="2:65">
      <c r="B23" s="38">
        <v>19</v>
      </c>
      <c r="C23" s="38" t="s">
        <v>66</v>
      </c>
      <c r="D23" s="32" t="str">
        <f t="shared" si="0"/>
        <v>P420</v>
      </c>
      <c r="E23" s="32" t="str">
        <f t="shared" si="1"/>
        <v>SAM</v>
      </c>
      <c r="F23" s="32" t="str">
        <f t="shared" si="2"/>
        <v>Subcont Hauling ABB</v>
      </c>
      <c r="G23" s="34">
        <v>43387</v>
      </c>
      <c r="H23" s="38">
        <v>1</v>
      </c>
      <c r="I23" s="31">
        <v>0.26527777777777778</v>
      </c>
      <c r="J23" s="35">
        <v>47560</v>
      </c>
      <c r="K23" s="36">
        <f t="shared" si="3"/>
        <v>18480</v>
      </c>
      <c r="L23" s="36">
        <f t="shared" si="4"/>
        <v>29080</v>
      </c>
      <c r="M23" s="32">
        <f t="shared" si="5"/>
        <v>1</v>
      </c>
      <c r="N23" s="38">
        <v>19</v>
      </c>
      <c r="O23" s="38" t="s">
        <v>203</v>
      </c>
      <c r="Q23" s="2" t="s">
        <v>6</v>
      </c>
      <c r="R23" s="2" t="s">
        <v>9</v>
      </c>
      <c r="S23" s="25">
        <f>COUNTIFS($BA$5:$BA$199,"&gt;0",$AL$5:$AL$199,$R23,$AM$5:$AM$199,$Q23)</f>
        <v>0</v>
      </c>
      <c r="T23" s="25">
        <f>SUMIFS($BA$5:$BA$199,$AL$5:$AL$199,$R23,$AM$5:$AM$199,$Q23)</f>
        <v>0</v>
      </c>
      <c r="U23" s="44">
        <f>SUMIFS($BJ$5:$BJ$199,$AL$5:$AL$199,$R23,$AM$5:$AM$199,$Q23)</f>
        <v>0</v>
      </c>
      <c r="V23" s="22" t="str">
        <f>IFERROR(AVERAGEIFS($AR$5:$AR$199,$AR$5:$AR$199,"&gt;0",$AL$5:$AL$199,$R23,$AM$5:$AM$199,$Q23),"")</f>
        <v/>
      </c>
      <c r="W23" s="41">
        <f>COUNTIFS($BB$5:$BB$199,"&gt;0",$AL$5:$AL$199,$R23,$AM$5:$AM$199,$Q23)</f>
        <v>0</v>
      </c>
      <c r="X23" s="41">
        <f>SUMIFS($BB$5:$BB$199,$AL$5:$AL$199,$R23,$AM$5:$AM$199,$Q23)</f>
        <v>0</v>
      </c>
      <c r="Y23" s="47">
        <f>SUMIFS($BK$5:$BK$199,$AL$5:$AL$199,$R23,$AM$5:$AM$199,$Q23)</f>
        <v>0</v>
      </c>
      <c r="Z23" s="42" t="str">
        <f>IFERROR(AVERAGEIFS($AS$5:$AS$199,$AS$5:$AS$199,"&gt;0",$AL$5:$AL$199,$R23,$AM$5:$AM$199,$Q23),"")</f>
        <v/>
      </c>
      <c r="AA23" s="25">
        <f>COUNTIFS($BC$5:$BC$199,"&gt;0",$AL$5:$AL$199,$R23,$AM$5:$AM$199,$Q23)</f>
        <v>0</v>
      </c>
      <c r="AB23" s="25">
        <f>SUMIFS($BC$5:$BC$199,$AL$5:$AL$199,$R23,$AM$5:$AM$199,$Q23)</f>
        <v>0</v>
      </c>
      <c r="AC23" s="44">
        <f>SUMIFS($BL$5:$BL$199,$AL$5:$AL$199,$R23,$AM$5:$AM$199,$Q23)</f>
        <v>0</v>
      </c>
      <c r="AD23" s="22" t="str">
        <f>IFERROR(AVERAGEIFS($AT$5:$AT$199,$AT$5:$AT$199,"&gt;0",$AL$5:$AL$199,$R23,$AM$5:$AM$199,$Q23),"")</f>
        <v/>
      </c>
      <c r="AE23" s="41">
        <f>COUNTIFS($BD$5:$BD$199,"&gt;0",$AL$5:$AL$199,$R23,$AM$5:$AM$199,$Q23)</f>
        <v>0</v>
      </c>
      <c r="AF23" s="41">
        <f>SUMIFS($BD$5:$BD$199,$AL$5:$AL$199,$R23,$AM$5:$AM$199,$Q23)</f>
        <v>0</v>
      </c>
      <c r="AG23" s="47">
        <f>SUMIFS($BM$5:$BM$199,$AL$5:$AL$199,$R23,$AM$5:$AM$199,$Q23)</f>
        <v>0</v>
      </c>
      <c r="AH23" s="42" t="str">
        <f>IFERROR(AVERAGEIFS($AU$5:$AU$199,$AU$5:$AU$199,"&gt;0",$AL$5:$AL$199,$R23,$AM$5:$AM$199,$Q23),"")</f>
        <v/>
      </c>
      <c r="AJ23" s="10">
        <v>19</v>
      </c>
      <c r="AK23" s="10" t="str">
        <f>Parameter!C24</f>
        <v>LD0135</v>
      </c>
      <c r="AL23" s="10" t="str">
        <f>Parameter!D24</f>
        <v>P360</v>
      </c>
      <c r="AM23" s="10" t="str">
        <f>Parameter!F24</f>
        <v>KPP</v>
      </c>
      <c r="AN23" s="12">
        <f t="shared" si="6"/>
        <v>0</v>
      </c>
      <c r="AO23" s="12">
        <f t="shared" si="6"/>
        <v>0</v>
      </c>
      <c r="AP23" s="12">
        <f t="shared" si="6"/>
        <v>0</v>
      </c>
      <c r="AQ23" s="12">
        <f t="shared" si="6"/>
        <v>0</v>
      </c>
      <c r="AR23" s="12">
        <f t="shared" si="7"/>
        <v>0</v>
      </c>
      <c r="AS23" s="12">
        <f t="shared" si="8"/>
        <v>0</v>
      </c>
      <c r="AT23" s="12">
        <f t="shared" si="21"/>
        <v>0</v>
      </c>
      <c r="AU23" s="12">
        <f t="shared" si="22"/>
        <v>0</v>
      </c>
      <c r="AV23" s="13"/>
      <c r="AW23" s="12">
        <f t="shared" si="11"/>
        <v>0</v>
      </c>
      <c r="AX23" s="12">
        <f t="shared" si="11"/>
        <v>0</v>
      </c>
      <c r="AY23" s="12">
        <f t="shared" si="11"/>
        <v>0</v>
      </c>
      <c r="AZ23" s="12">
        <f t="shared" si="11"/>
        <v>0</v>
      </c>
      <c r="BA23" s="12">
        <f t="shared" si="12"/>
        <v>0</v>
      </c>
      <c r="BB23" s="12">
        <f t="shared" si="13"/>
        <v>0</v>
      </c>
      <c r="BC23" s="12">
        <f t="shared" si="23"/>
        <v>0</v>
      </c>
      <c r="BD23" s="12">
        <f t="shared" si="24"/>
        <v>0</v>
      </c>
      <c r="BE23" s="13"/>
      <c r="BF23" s="12">
        <f t="shared" si="16"/>
        <v>0</v>
      </c>
      <c r="BG23" s="12">
        <f t="shared" si="16"/>
        <v>0</v>
      </c>
      <c r="BH23" s="12">
        <f t="shared" si="16"/>
        <v>0</v>
      </c>
      <c r="BI23" s="12">
        <f t="shared" si="16"/>
        <v>0</v>
      </c>
      <c r="BJ23" s="12">
        <f t="shared" si="17"/>
        <v>0</v>
      </c>
      <c r="BK23" s="12">
        <f t="shared" si="18"/>
        <v>0</v>
      </c>
      <c r="BL23" s="12">
        <f t="shared" si="25"/>
        <v>0</v>
      </c>
      <c r="BM23" s="12">
        <f t="shared" si="26"/>
        <v>0</v>
      </c>
    </row>
    <row r="24" spans="2:65">
      <c r="B24" s="38">
        <v>20</v>
      </c>
      <c r="C24" s="38" t="s">
        <v>28</v>
      </c>
      <c r="D24" s="32" t="str">
        <f t="shared" si="0"/>
        <v>P360</v>
      </c>
      <c r="E24" s="32" t="str">
        <f t="shared" si="1"/>
        <v>KPP</v>
      </c>
      <c r="F24" s="32" t="str">
        <f t="shared" si="2"/>
        <v>Coal Hauling ABB</v>
      </c>
      <c r="G24" s="34">
        <v>43387</v>
      </c>
      <c r="H24" s="38">
        <v>1</v>
      </c>
      <c r="I24" s="31">
        <v>0.26666666666666666</v>
      </c>
      <c r="J24" s="35">
        <v>40780</v>
      </c>
      <c r="K24" s="36">
        <f>IFERROR(VLOOKUP($C24,$Q$49:$R$301,2,FALSE),0)</f>
        <v>15660</v>
      </c>
      <c r="L24" s="36">
        <f t="shared" si="4"/>
        <v>25120</v>
      </c>
      <c r="M24" s="32">
        <f t="shared" si="5"/>
        <v>1</v>
      </c>
      <c r="N24" s="38">
        <v>20</v>
      </c>
      <c r="O24" s="38" t="s">
        <v>203</v>
      </c>
      <c r="Q24" s="73" t="s">
        <v>10</v>
      </c>
      <c r="R24" s="74"/>
      <c r="S24" s="26">
        <f>SUM(S21:S23)</f>
        <v>0</v>
      </c>
      <c r="T24" s="26">
        <f>SUM(T21:T23)</f>
        <v>0</v>
      </c>
      <c r="U24" s="45">
        <f>SUM(U21:U23)</f>
        <v>0</v>
      </c>
      <c r="V24" s="23" t="str">
        <f>IFERROR(AVERAGEIFS($AR$5:$AR$199,$AR$5:$AR$199,"&gt;0",$AM$5:$AM$199,$Q23),"")</f>
        <v/>
      </c>
      <c r="W24" s="26">
        <f>SUM(W21:W23)</f>
        <v>0</v>
      </c>
      <c r="X24" s="26">
        <f>SUM(X21:X23)</f>
        <v>0</v>
      </c>
      <c r="Y24" s="45">
        <f>SUM(Y21:Y23)</f>
        <v>0</v>
      </c>
      <c r="Z24" s="23" t="str">
        <f>IFERROR(AVERAGEIFS($AS$5:$AS$199,$AS$5:$AS$199,"&gt;0",$AM$5:$AM$199,$Q23),"")</f>
        <v/>
      </c>
      <c r="AA24" s="26">
        <f>SUM(AA21:AA23)</f>
        <v>0</v>
      </c>
      <c r="AB24" s="26">
        <f>SUM(AB21:AB23)</f>
        <v>0</v>
      </c>
      <c r="AC24" s="45">
        <f>SUM(AC21:AC23)</f>
        <v>0</v>
      </c>
      <c r="AD24" s="23" t="str">
        <f>IFERROR(AVERAGEIFS($AT$5:$AT$199,$AT$5:$AT$199,"&gt;0",$AM$5:$AM$199,$Q23),"")</f>
        <v/>
      </c>
      <c r="AE24" s="26">
        <f>SUM(AE21:AE23)</f>
        <v>0</v>
      </c>
      <c r="AF24" s="26">
        <f>SUM(AF21:AF23)</f>
        <v>0</v>
      </c>
      <c r="AG24" s="45">
        <f>SUM(AG21:AG23)</f>
        <v>0</v>
      </c>
      <c r="AH24" s="23" t="str">
        <f>IFERROR(AVERAGEIFS($AU$5:$AU$199,$AU$5:$AU$199,"&gt;0",$AM$5:$AM$199,$Q23),"")</f>
        <v/>
      </c>
      <c r="AJ24" s="2">
        <v>20</v>
      </c>
      <c r="AK24" s="10" t="str">
        <f>Parameter!C25</f>
        <v>LD0136</v>
      </c>
      <c r="AL24" s="10" t="str">
        <f>Parameter!D25</f>
        <v>P360</v>
      </c>
      <c r="AM24" s="10" t="str">
        <f>Parameter!F25</f>
        <v>KPP</v>
      </c>
      <c r="AN24" s="12">
        <f t="shared" si="6"/>
        <v>25.8</v>
      </c>
      <c r="AO24" s="12">
        <f t="shared" si="6"/>
        <v>26.16</v>
      </c>
      <c r="AP24" s="12">
        <f t="shared" si="6"/>
        <v>26.16</v>
      </c>
      <c r="AQ24" s="12">
        <f t="shared" si="6"/>
        <v>26.16</v>
      </c>
      <c r="AR24" s="12">
        <f t="shared" si="7"/>
        <v>0</v>
      </c>
      <c r="AS24" s="12">
        <f t="shared" si="8"/>
        <v>0</v>
      </c>
      <c r="AT24" s="12">
        <f t="shared" si="21"/>
        <v>0</v>
      </c>
      <c r="AU24" s="12">
        <f t="shared" si="22"/>
        <v>0</v>
      </c>
      <c r="AV24" s="13"/>
      <c r="AW24" s="12">
        <f t="shared" si="11"/>
        <v>1</v>
      </c>
      <c r="AX24" s="12">
        <f t="shared" si="11"/>
        <v>2</v>
      </c>
      <c r="AY24" s="12">
        <f t="shared" si="11"/>
        <v>2</v>
      </c>
      <c r="AZ24" s="12">
        <f t="shared" si="11"/>
        <v>2</v>
      </c>
      <c r="BA24" s="12">
        <f t="shared" si="12"/>
        <v>0</v>
      </c>
      <c r="BB24" s="12">
        <f t="shared" si="13"/>
        <v>0</v>
      </c>
      <c r="BC24" s="12">
        <f t="shared" si="23"/>
        <v>0</v>
      </c>
      <c r="BD24" s="12">
        <f t="shared" si="24"/>
        <v>0</v>
      </c>
      <c r="BE24" s="13"/>
      <c r="BF24" s="12">
        <f t="shared" si="16"/>
        <v>25.8</v>
      </c>
      <c r="BG24" s="12">
        <f t="shared" si="16"/>
        <v>52.32</v>
      </c>
      <c r="BH24" s="12">
        <f t="shared" si="16"/>
        <v>52.32</v>
      </c>
      <c r="BI24" s="12">
        <f t="shared" si="16"/>
        <v>52.32</v>
      </c>
      <c r="BJ24" s="12">
        <f t="shared" si="17"/>
        <v>0</v>
      </c>
      <c r="BK24" s="12">
        <f t="shared" si="18"/>
        <v>0</v>
      </c>
      <c r="BL24" s="12">
        <f t="shared" si="25"/>
        <v>0</v>
      </c>
      <c r="BM24" s="12">
        <f t="shared" si="26"/>
        <v>0</v>
      </c>
    </row>
    <row r="25" spans="2:65">
      <c r="B25" s="38">
        <v>21</v>
      </c>
      <c r="C25" s="38" t="s">
        <v>52</v>
      </c>
      <c r="D25" s="32" t="str">
        <f t="shared" si="0"/>
        <v>P410</v>
      </c>
      <c r="E25" s="32" t="str">
        <f t="shared" si="1"/>
        <v>KPP</v>
      </c>
      <c r="F25" s="32" t="str">
        <f t="shared" si="2"/>
        <v>Coal Hauling ABB</v>
      </c>
      <c r="G25" s="34">
        <v>43387</v>
      </c>
      <c r="H25" s="38">
        <v>1</v>
      </c>
      <c r="I25" s="31">
        <v>0.26666666666666666</v>
      </c>
      <c r="J25" s="35">
        <v>47440</v>
      </c>
      <c r="K25" s="36">
        <f t="shared" si="3"/>
        <v>18140</v>
      </c>
      <c r="L25" s="36">
        <f t="shared" si="4"/>
        <v>29300</v>
      </c>
      <c r="M25" s="32">
        <f t="shared" si="5"/>
        <v>1</v>
      </c>
      <c r="N25" s="38">
        <v>21</v>
      </c>
      <c r="O25" s="38" t="s">
        <v>203</v>
      </c>
      <c r="Q25" s="2" t="s">
        <v>11</v>
      </c>
      <c r="R25" s="2" t="s">
        <v>7</v>
      </c>
      <c r="S25" s="25">
        <f>COUNTIFS($BA$5:$BA$199,"&gt;0",$AL$5:$AL$199,$R25,$AM$5:$AM$199,$Q25)</f>
        <v>0</v>
      </c>
      <c r="T25" s="25">
        <f>SUMIFS($BA$5:$BA$199,$AL$5:$AL$199,$R25,$AM$5:$AM$199,$Q25)</f>
        <v>0</v>
      </c>
      <c r="U25" s="44">
        <f>SUMIFS($BJ$5:$BJ$199,$AL$5:$AL$199,$R25,$AM$5:$AM$199,$Q25)</f>
        <v>0</v>
      </c>
      <c r="V25" s="22" t="str">
        <f>IFERROR(AVERAGEIFS($AR$5:$AR$199,$AR$5:$AR$199,"&gt;0",$AL$5:$AL$199,$R25,$AM$5:$AM$199,$Q25),"")</f>
        <v/>
      </c>
      <c r="W25" s="41">
        <f>COUNTIFS($BB$5:$BB$199,"&gt;0",$AL$5:$AL$199,$R25,$AM$5:$AM$199,$Q25)</f>
        <v>0</v>
      </c>
      <c r="X25" s="41">
        <f>SUMIFS($BB$5:$BB$199,$AL$5:$AL$199,$R25,$AM$5:$AM$199,$Q25)</f>
        <v>0</v>
      </c>
      <c r="Y25" s="47">
        <f>SUMIFS($BK$5:$BK$199,$AL$5:$AL$199,$R25,$AM$5:$AM$199,$Q25)</f>
        <v>0</v>
      </c>
      <c r="Z25" s="42" t="str">
        <f>IFERROR(AVERAGEIFS($AS$5:$AS$199,$AS$5:$AS$199,"&gt;0",$AL$5:$AL$199,$R25,$AM$5:$AM$199,$Q25),"")</f>
        <v/>
      </c>
      <c r="AA25" s="25">
        <f>COUNTIFS($BC$5:$BC$199,"&gt;0",$AL$5:$AL$199,$R25,$AM$5:$AM$199,$Q25)</f>
        <v>0</v>
      </c>
      <c r="AB25" s="25">
        <f>SUMIFS($BC$5:$BC$199,$AL$5:$AL$199,$R25,$AM$5:$AM$199,$Q25)</f>
        <v>0</v>
      </c>
      <c r="AC25" s="44">
        <f>SUMIFS($BL$5:$BL$199,$AL$5:$AL$199,$R25,$AM$5:$AM$199,$Q25)</f>
        <v>0</v>
      </c>
      <c r="AD25" s="22" t="str">
        <f>IFERROR(AVERAGEIFS($AT$5:$AT$199,$AT$5:$AT$199,"&gt;0",$AL$5:$AL$199,$R25,$AM$5:$AM$199,$Q25),"")</f>
        <v/>
      </c>
      <c r="AE25" s="41">
        <f>COUNTIFS($BD$5:$BD$199,"&gt;0",$AL$5:$AL$199,$R25,$AM$5:$AM$199,$Q25)</f>
        <v>0</v>
      </c>
      <c r="AF25" s="41">
        <f>SUMIFS($BD$5:$BD$199,$AL$5:$AL$199,$R25,$AM$5:$AM$199,$Q25)</f>
        <v>0</v>
      </c>
      <c r="AG25" s="47">
        <f>SUMIFS($BM$5:$BM$199,$AL$5:$AL$199,$R25,$AM$5:$AM$199,$Q25)</f>
        <v>0</v>
      </c>
      <c r="AH25" s="42" t="str">
        <f>IFERROR(AVERAGEIFS($AU$5:$AU$199,$AU$5:$AU$199,"&gt;0",$AL$5:$AL$199,$R25,$AM$5:$AM$199,$Q25),"")</f>
        <v/>
      </c>
      <c r="AJ25" s="10">
        <v>21</v>
      </c>
      <c r="AK25" s="10" t="str">
        <f>Parameter!C26</f>
        <v>LD0137</v>
      </c>
      <c r="AL25" s="10" t="str">
        <f>Parameter!D26</f>
        <v>P360</v>
      </c>
      <c r="AM25" s="10" t="str">
        <f>Parameter!F26</f>
        <v>KPP</v>
      </c>
      <c r="AN25" s="12">
        <f t="shared" ref="AN25:AQ88" si="28">IFERROR(AVERAGEIFS(Netto,Unit,$AK25,Jam,"&gt;="&amp;$AN$3,Jam,"&lt;"&amp;AN$4)/1000,0)</f>
        <v>26.56</v>
      </c>
      <c r="AO25" s="12">
        <f t="shared" si="28"/>
        <v>25.97</v>
      </c>
      <c r="AP25" s="12">
        <f t="shared" si="28"/>
        <v>25.97</v>
      </c>
      <c r="AQ25" s="12">
        <f t="shared" si="28"/>
        <v>25.97</v>
      </c>
      <c r="AR25" s="12">
        <f t="shared" si="7"/>
        <v>0</v>
      </c>
      <c r="AS25" s="12">
        <f t="shared" si="8"/>
        <v>0</v>
      </c>
      <c r="AT25" s="12">
        <f t="shared" si="21"/>
        <v>0</v>
      </c>
      <c r="AU25" s="12">
        <f t="shared" si="22"/>
        <v>0</v>
      </c>
      <c r="AV25" s="13"/>
      <c r="AW25" s="12">
        <f t="shared" ref="AW25:AZ88" si="29">COUNTIFS(Ritase,"&gt;0",Unit,$AK25,Jam,"&gt;="&amp;$AN$3,Jam,"&lt;"&amp;AW$4)</f>
        <v>1</v>
      </c>
      <c r="AX25" s="12">
        <f t="shared" si="29"/>
        <v>2</v>
      </c>
      <c r="AY25" s="12">
        <f t="shared" si="29"/>
        <v>2</v>
      </c>
      <c r="AZ25" s="12">
        <f t="shared" si="29"/>
        <v>2</v>
      </c>
      <c r="BA25" s="12">
        <f t="shared" si="12"/>
        <v>0</v>
      </c>
      <c r="BB25" s="12">
        <f t="shared" si="13"/>
        <v>0</v>
      </c>
      <c r="BC25" s="12">
        <f t="shared" si="23"/>
        <v>0</v>
      </c>
      <c r="BD25" s="12">
        <f t="shared" si="24"/>
        <v>0</v>
      </c>
      <c r="BE25" s="13"/>
      <c r="BF25" s="12">
        <f t="shared" ref="BF25:BI88" si="30">IFERROR(SUMIFS(Netto,Unit,$AK25,Jam,"&gt;="&amp;$AN$3,Jam,"&lt;"&amp;BF$4)/1000,0)</f>
        <v>26.56</v>
      </c>
      <c r="BG25" s="12">
        <f t="shared" si="30"/>
        <v>51.94</v>
      </c>
      <c r="BH25" s="12">
        <f t="shared" si="30"/>
        <v>51.94</v>
      </c>
      <c r="BI25" s="12">
        <f t="shared" si="30"/>
        <v>51.94</v>
      </c>
      <c r="BJ25" s="12">
        <f t="shared" si="17"/>
        <v>0</v>
      </c>
      <c r="BK25" s="12">
        <f t="shared" si="18"/>
        <v>0</v>
      </c>
      <c r="BL25" s="12">
        <f t="shared" si="25"/>
        <v>0</v>
      </c>
      <c r="BM25" s="12">
        <f t="shared" si="26"/>
        <v>0</v>
      </c>
    </row>
    <row r="26" spans="2:65">
      <c r="B26" s="38">
        <v>22</v>
      </c>
      <c r="C26" s="38" t="s">
        <v>41</v>
      </c>
      <c r="D26" s="32" t="str">
        <f t="shared" si="0"/>
        <v>P410</v>
      </c>
      <c r="E26" s="32" t="str">
        <f t="shared" si="1"/>
        <v>KPP</v>
      </c>
      <c r="F26" s="32" t="str">
        <f t="shared" si="2"/>
        <v>Coal Hauling ABB</v>
      </c>
      <c r="G26" s="34">
        <v>43387</v>
      </c>
      <c r="H26" s="38">
        <v>1</v>
      </c>
      <c r="I26" s="31">
        <v>0.2673611111111111</v>
      </c>
      <c r="J26" s="35">
        <v>47360</v>
      </c>
      <c r="K26" s="36">
        <f t="shared" si="3"/>
        <v>18780</v>
      </c>
      <c r="L26" s="36">
        <f t="shared" si="4"/>
        <v>28580</v>
      </c>
      <c r="M26" s="32">
        <f t="shared" si="5"/>
        <v>1</v>
      </c>
      <c r="N26" s="38">
        <v>22</v>
      </c>
      <c r="O26" s="38" t="s">
        <v>203</v>
      </c>
      <c r="Q26" s="2" t="s">
        <v>11</v>
      </c>
      <c r="R26" s="2" t="s">
        <v>8</v>
      </c>
      <c r="S26" s="25">
        <f>COUNTIFS($BA$5:$BA$199,"&gt;0",$AL$5:$AL$199,$R26,$AM$5:$AM$199,$Q26)</f>
        <v>0</v>
      </c>
      <c r="T26" s="25">
        <f>SUMIFS($BA$5:$BA$199,$AL$5:$AL$199,$R26,$AM$5:$AM$199,$Q26)</f>
        <v>0</v>
      </c>
      <c r="U26" s="44">
        <f>SUMIFS($BJ$5:$BJ$199,$AL$5:$AL$199,$R26,$AM$5:$AM$199,$Q26)</f>
        <v>0</v>
      </c>
      <c r="V26" s="22" t="str">
        <f>IFERROR(AVERAGEIFS($AR$5:$AR$199,$AR$5:$AR$199,"&gt;0",$AL$5:$AL$199,$R26,$AM$5:$AM$199,$Q26),"")</f>
        <v/>
      </c>
      <c r="W26" s="41">
        <f>COUNTIFS($BB$5:$BB$199,"&gt;0",$AL$5:$AL$199,$R26,$AM$5:$AM$199,$Q26)</f>
        <v>0</v>
      </c>
      <c r="X26" s="41">
        <f>SUMIFS($BB$5:$BB$199,$AL$5:$AL$199,$R26,$AM$5:$AM$199,$Q26)</f>
        <v>0</v>
      </c>
      <c r="Y26" s="47">
        <f>SUMIFS($BK$5:$BK$199,$AL$5:$AL$199,$R26,$AM$5:$AM$199,$Q26)</f>
        <v>0</v>
      </c>
      <c r="Z26" s="42" t="str">
        <f>IFERROR(AVERAGEIFS($AS$5:$AS$199,$AS$5:$AS$199,"&gt;0",$AL$5:$AL$199,$R26,$AM$5:$AM$199,$Q26),"")</f>
        <v/>
      </c>
      <c r="AA26" s="25">
        <f>COUNTIFS($BC$5:$BC$199,"&gt;0",$AL$5:$AL$199,$R26,$AM$5:$AM$199,$Q26)</f>
        <v>0</v>
      </c>
      <c r="AB26" s="25">
        <f>SUMIFS($BC$5:$BC$199,$AL$5:$AL$199,$R26,$AM$5:$AM$199,$Q26)</f>
        <v>0</v>
      </c>
      <c r="AC26" s="44">
        <f>SUMIFS($BL$5:$BL$199,$AL$5:$AL$199,$R26,$AM$5:$AM$199,$Q26)</f>
        <v>0</v>
      </c>
      <c r="AD26" s="22" t="str">
        <f>IFERROR(AVERAGEIFS($AT$5:$AT$199,$AT$5:$AT$199,"&gt;0",$AL$5:$AL$199,$R26,$AM$5:$AM$199,$Q26),"")</f>
        <v/>
      </c>
      <c r="AE26" s="41">
        <f>COUNTIFS($BD$5:$BD$199,"&gt;0",$AL$5:$AL$199,$R26,$AM$5:$AM$199,$Q26)</f>
        <v>0</v>
      </c>
      <c r="AF26" s="41">
        <f>SUMIFS($BD$5:$BD$199,$AL$5:$AL$199,$R26,$AM$5:$AM$199,$Q26)</f>
        <v>0</v>
      </c>
      <c r="AG26" s="47">
        <f>SUMIFS($BM$5:$BM$199,$AL$5:$AL$199,$R26,$AM$5:$AM$199,$Q26)</f>
        <v>0</v>
      </c>
      <c r="AH26" s="42" t="str">
        <f>IFERROR(AVERAGEIFS($AU$5:$AU$199,$AU$5:$AU$199,"&gt;0",$AL$5:$AL$199,$R26,$AM$5:$AM$199,$Q26),"")</f>
        <v/>
      </c>
      <c r="AJ26" s="2">
        <v>22</v>
      </c>
      <c r="AK26" s="10" t="str">
        <f>Parameter!C27</f>
        <v>LD0138</v>
      </c>
      <c r="AL26" s="10" t="str">
        <f>Parameter!D27</f>
        <v>P360</v>
      </c>
      <c r="AM26" s="10" t="str">
        <f>Parameter!F27</f>
        <v>KPP</v>
      </c>
      <c r="AN26" s="12">
        <f t="shared" si="28"/>
        <v>25.2</v>
      </c>
      <c r="AO26" s="12">
        <f t="shared" si="28"/>
        <v>25.2</v>
      </c>
      <c r="AP26" s="12">
        <f t="shared" si="28"/>
        <v>26.04</v>
      </c>
      <c r="AQ26" s="12">
        <f t="shared" si="28"/>
        <v>26.04</v>
      </c>
      <c r="AR26" s="12">
        <f t="shared" si="7"/>
        <v>0</v>
      </c>
      <c r="AS26" s="12">
        <f t="shared" si="8"/>
        <v>0</v>
      </c>
      <c r="AT26" s="12">
        <f t="shared" si="21"/>
        <v>0</v>
      </c>
      <c r="AU26" s="12">
        <f t="shared" si="22"/>
        <v>0</v>
      </c>
      <c r="AV26" s="13"/>
      <c r="AW26" s="12">
        <f t="shared" si="29"/>
        <v>1</v>
      </c>
      <c r="AX26" s="12">
        <f t="shared" si="29"/>
        <v>1</v>
      </c>
      <c r="AY26" s="12">
        <f t="shared" si="29"/>
        <v>2</v>
      </c>
      <c r="AZ26" s="12">
        <f t="shared" si="29"/>
        <v>2</v>
      </c>
      <c r="BA26" s="12">
        <f t="shared" si="12"/>
        <v>0</v>
      </c>
      <c r="BB26" s="12">
        <f t="shared" si="13"/>
        <v>0</v>
      </c>
      <c r="BC26" s="12">
        <f t="shared" si="23"/>
        <v>0</v>
      </c>
      <c r="BD26" s="12">
        <f t="shared" si="24"/>
        <v>0</v>
      </c>
      <c r="BE26" s="13"/>
      <c r="BF26" s="12">
        <f t="shared" si="30"/>
        <v>25.2</v>
      </c>
      <c r="BG26" s="12">
        <f t="shared" si="30"/>
        <v>25.2</v>
      </c>
      <c r="BH26" s="12">
        <f t="shared" si="30"/>
        <v>52.08</v>
      </c>
      <c r="BI26" s="12">
        <f t="shared" si="30"/>
        <v>52.08</v>
      </c>
      <c r="BJ26" s="12">
        <f t="shared" si="17"/>
        <v>0</v>
      </c>
      <c r="BK26" s="12">
        <f t="shared" si="18"/>
        <v>0</v>
      </c>
      <c r="BL26" s="12">
        <f t="shared" si="25"/>
        <v>0</v>
      </c>
      <c r="BM26" s="12">
        <f t="shared" si="26"/>
        <v>0</v>
      </c>
    </row>
    <row r="27" spans="2:65">
      <c r="B27" s="38">
        <v>23</v>
      </c>
      <c r="C27" s="38" t="s">
        <v>95</v>
      </c>
      <c r="D27" s="32" t="str">
        <f t="shared" si="0"/>
        <v>P410</v>
      </c>
      <c r="E27" s="32" t="str">
        <f t="shared" si="1"/>
        <v>KPP</v>
      </c>
      <c r="F27" s="32" t="str">
        <f t="shared" si="2"/>
        <v>Coal Hauling ABB</v>
      </c>
      <c r="G27" s="34">
        <v>43387</v>
      </c>
      <c r="H27" s="38">
        <v>1</v>
      </c>
      <c r="I27" s="31">
        <v>0.26944444444444443</v>
      </c>
      <c r="J27" s="35">
        <v>48000</v>
      </c>
      <c r="K27" s="36">
        <f t="shared" si="3"/>
        <v>18900</v>
      </c>
      <c r="L27" s="36">
        <f t="shared" si="4"/>
        <v>29100</v>
      </c>
      <c r="M27" s="32">
        <f t="shared" si="5"/>
        <v>1</v>
      </c>
      <c r="N27" s="38">
        <v>23</v>
      </c>
      <c r="O27" s="38" t="s">
        <v>203</v>
      </c>
      <c r="Q27" s="2" t="s">
        <v>11</v>
      </c>
      <c r="R27" s="2" t="s">
        <v>9</v>
      </c>
      <c r="S27" s="25">
        <f>COUNTIFS($BA$5:$BA$199,"&gt;0",$AL$5:$AL$199,$R27,$AM$5:$AM$199,$Q27)</f>
        <v>0</v>
      </c>
      <c r="T27" s="25">
        <f>SUMIFS($BA$5:$BA$199,$AL$5:$AL$199,$R27,$AM$5:$AM$199,$Q27)</f>
        <v>0</v>
      </c>
      <c r="U27" s="44">
        <f>SUMIFS($BJ$5:$BJ$199,$AL$5:$AL$199,$R27,$AM$5:$AM$199,$Q27)</f>
        <v>0</v>
      </c>
      <c r="V27" s="22" t="str">
        <f>IFERROR(AVERAGEIFS($AR$5:$AR$199,$AR$5:$AR$199,"&gt;0",$AL$5:$AL$199,$R27,$AM$5:$AM$199,$Q27),"")</f>
        <v/>
      </c>
      <c r="W27" s="41">
        <f>COUNTIFS($BB$5:$BB$199,"&gt;0",$AL$5:$AL$199,$R27,$AM$5:$AM$199,$Q27)</f>
        <v>0</v>
      </c>
      <c r="X27" s="41">
        <f>SUMIFS($BB$5:$BB$199,$AL$5:$AL$199,$R27,$AM$5:$AM$199,$Q27)</f>
        <v>0</v>
      </c>
      <c r="Y27" s="47">
        <f>SUMIFS($BK$5:$BK$199,$AL$5:$AL$199,$R27,$AM$5:$AM$199,$Q27)</f>
        <v>0</v>
      </c>
      <c r="Z27" s="42" t="str">
        <f>IFERROR(AVERAGEIFS($AS$5:$AS$199,$AS$5:$AS$199,"&gt;0",$AL$5:$AL$199,$R27,$AM$5:$AM$199,$Q27),"")</f>
        <v/>
      </c>
      <c r="AA27" s="25">
        <f>COUNTIFS($BC$5:$BC$199,"&gt;0",$AL$5:$AL$199,$R27,$AM$5:$AM$199,$Q27)</f>
        <v>0</v>
      </c>
      <c r="AB27" s="25">
        <f>SUMIFS($BC$5:$BC$199,$AL$5:$AL$199,$R27,$AM$5:$AM$199,$Q27)</f>
        <v>0</v>
      </c>
      <c r="AC27" s="44">
        <f>SUMIFS($BL$5:$BL$199,$AL$5:$AL$199,$R27,$AM$5:$AM$199,$Q27)</f>
        <v>0</v>
      </c>
      <c r="AD27" s="22" t="str">
        <f>IFERROR(AVERAGEIFS($AT$5:$AT$199,$AT$5:$AT$199,"&gt;0",$AL$5:$AL$199,$R27,$AM$5:$AM$199,$Q27),"")</f>
        <v/>
      </c>
      <c r="AE27" s="41">
        <f>COUNTIFS($BD$5:$BD$199,"&gt;0",$AL$5:$AL$199,$R27,$AM$5:$AM$199,$Q27)</f>
        <v>0</v>
      </c>
      <c r="AF27" s="41">
        <f>SUMIFS($BD$5:$BD$199,$AL$5:$AL$199,$R27,$AM$5:$AM$199,$Q27)</f>
        <v>0</v>
      </c>
      <c r="AG27" s="47">
        <f>SUMIFS($BM$5:$BM$199,$AL$5:$AL$199,$R27,$AM$5:$AM$199,$Q27)</f>
        <v>0</v>
      </c>
      <c r="AH27" s="42" t="str">
        <f>IFERROR(AVERAGEIFS($AU$5:$AU$199,$AU$5:$AU$199,"&gt;0",$AL$5:$AL$199,$R27,$AM$5:$AM$199,$Q27),"")</f>
        <v/>
      </c>
      <c r="AJ27" s="10">
        <v>23</v>
      </c>
      <c r="AK27" s="10" t="str">
        <f>Parameter!C28</f>
        <v>LD0139</v>
      </c>
      <c r="AL27" s="10" t="str">
        <f>Parameter!D28</f>
        <v>P360</v>
      </c>
      <c r="AM27" s="10" t="str">
        <f>Parameter!F28</f>
        <v>KPP</v>
      </c>
      <c r="AN27" s="12">
        <f t="shared" si="28"/>
        <v>0</v>
      </c>
      <c r="AO27" s="12">
        <f t="shared" si="28"/>
        <v>0</v>
      </c>
      <c r="AP27" s="12">
        <f t="shared" si="28"/>
        <v>26.88</v>
      </c>
      <c r="AQ27" s="12">
        <f t="shared" si="28"/>
        <v>26.88</v>
      </c>
      <c r="AR27" s="12">
        <f t="shared" si="7"/>
        <v>0</v>
      </c>
      <c r="AS27" s="12">
        <f t="shared" si="8"/>
        <v>0</v>
      </c>
      <c r="AT27" s="12">
        <f t="shared" si="21"/>
        <v>0</v>
      </c>
      <c r="AU27" s="12">
        <f t="shared" si="22"/>
        <v>0</v>
      </c>
      <c r="AV27" s="13"/>
      <c r="AW27" s="12">
        <f t="shared" si="29"/>
        <v>0</v>
      </c>
      <c r="AX27" s="12">
        <f t="shared" si="29"/>
        <v>0</v>
      </c>
      <c r="AY27" s="12">
        <f t="shared" si="29"/>
        <v>1</v>
      </c>
      <c r="AZ27" s="12">
        <f t="shared" si="29"/>
        <v>1</v>
      </c>
      <c r="BA27" s="12">
        <f t="shared" si="12"/>
        <v>0</v>
      </c>
      <c r="BB27" s="12">
        <f t="shared" si="13"/>
        <v>0</v>
      </c>
      <c r="BC27" s="12">
        <f t="shared" si="23"/>
        <v>0</v>
      </c>
      <c r="BD27" s="12">
        <f t="shared" si="24"/>
        <v>0</v>
      </c>
      <c r="BE27" s="13"/>
      <c r="BF27" s="12">
        <f t="shared" si="30"/>
        <v>0</v>
      </c>
      <c r="BG27" s="12">
        <f t="shared" si="30"/>
        <v>0</v>
      </c>
      <c r="BH27" s="12">
        <f t="shared" si="30"/>
        <v>26.88</v>
      </c>
      <c r="BI27" s="12">
        <f t="shared" si="30"/>
        <v>26.88</v>
      </c>
      <c r="BJ27" s="12">
        <f t="shared" si="17"/>
        <v>0</v>
      </c>
      <c r="BK27" s="12">
        <f t="shared" si="18"/>
        <v>0</v>
      </c>
      <c r="BL27" s="12">
        <f t="shared" si="25"/>
        <v>0</v>
      </c>
      <c r="BM27" s="12">
        <f t="shared" si="26"/>
        <v>0</v>
      </c>
    </row>
    <row r="28" spans="2:65">
      <c r="B28" s="38">
        <v>24</v>
      </c>
      <c r="C28" s="38" t="s">
        <v>83</v>
      </c>
      <c r="D28" s="32" t="str">
        <f t="shared" si="0"/>
        <v>P410</v>
      </c>
      <c r="E28" s="32" t="str">
        <f t="shared" si="1"/>
        <v>KPP</v>
      </c>
      <c r="F28" s="32" t="str">
        <f t="shared" si="2"/>
        <v>Coal Hauling ABB</v>
      </c>
      <c r="G28" s="34">
        <v>43387</v>
      </c>
      <c r="H28" s="38">
        <v>1</v>
      </c>
      <c r="I28" s="31">
        <v>0.27013888888888887</v>
      </c>
      <c r="J28" s="35">
        <v>47460</v>
      </c>
      <c r="K28" s="36">
        <f t="shared" si="3"/>
        <v>18660</v>
      </c>
      <c r="L28" s="36">
        <f t="shared" si="4"/>
        <v>28800</v>
      </c>
      <c r="M28" s="32">
        <f t="shared" si="5"/>
        <v>1</v>
      </c>
      <c r="N28" s="38">
        <v>24</v>
      </c>
      <c r="O28" s="38" t="s">
        <v>203</v>
      </c>
      <c r="Q28" s="2" t="s">
        <v>11</v>
      </c>
      <c r="R28" s="2" t="s">
        <v>13</v>
      </c>
      <c r="S28" s="25">
        <f>COUNTIFS($BA$5:$BA$199,"&gt;0",$AL$5:$AL$199,$R28,$AM$5:$AM$199,$Q28)</f>
        <v>0</v>
      </c>
      <c r="T28" s="25">
        <f>SUMIFS($BA$5:$BA$199,$AL$5:$AL$199,$R28,$AM$5:$AM$199,$Q28)</f>
        <v>0</v>
      </c>
      <c r="U28" s="44">
        <f>SUMIFS($BJ$5:$BJ$199,$AL$5:$AL$199,$R28,$AM$5:$AM$199,$Q28)</f>
        <v>0</v>
      </c>
      <c r="V28" s="22" t="str">
        <f>IFERROR(AVERAGEIFS($AR$5:$AR$199,$AR$5:$AR$199,"&gt;0",$AL$5:$AL$199,$R28,$AM$5:$AM$199,$Q28),"")</f>
        <v/>
      </c>
      <c r="W28" s="41">
        <f>COUNTIFS($BB$5:$BB$199,"&gt;0",$AL$5:$AL$199,$R28,$AM$5:$AM$199,$Q28)</f>
        <v>0</v>
      </c>
      <c r="X28" s="41">
        <f>SUMIFS($BB$5:$BB$199,$AL$5:$AL$199,$R28,$AM$5:$AM$199,$Q28)</f>
        <v>0</v>
      </c>
      <c r="Y28" s="47">
        <f>SUMIFS($BK$5:$BK$199,$AL$5:$AL$199,$R28,$AM$5:$AM$199,$Q28)</f>
        <v>0</v>
      </c>
      <c r="Z28" s="42" t="str">
        <f>IFERROR(AVERAGEIFS($AS$5:$AS$199,$AS$5:$AS$199,"&gt;0",$AL$5:$AL$199,$R28,$AM$5:$AM$199,$Q28),"")</f>
        <v/>
      </c>
      <c r="AA28" s="25">
        <f>COUNTIFS($BC$5:$BC$199,"&gt;0",$AL$5:$AL$199,$R28,$AM$5:$AM$199,$Q28)</f>
        <v>0</v>
      </c>
      <c r="AB28" s="25">
        <f>SUMIFS($BC$5:$BC$199,$AL$5:$AL$199,$R28,$AM$5:$AM$199,$Q28)</f>
        <v>0</v>
      </c>
      <c r="AC28" s="44">
        <f>SUMIFS($BL$5:$BL$199,$AL$5:$AL$199,$R28,$AM$5:$AM$199,$Q28)</f>
        <v>0</v>
      </c>
      <c r="AD28" s="22" t="str">
        <f>IFERROR(AVERAGEIFS($AT$5:$AT$199,$AT$5:$AT$199,"&gt;0",$AL$5:$AL$199,$R28,$AM$5:$AM$199,$Q28),"")</f>
        <v/>
      </c>
      <c r="AE28" s="41">
        <f>COUNTIFS($BD$5:$BD$199,"&gt;0",$AL$5:$AL$199,$R28,$AM$5:$AM$199,$Q28)</f>
        <v>0</v>
      </c>
      <c r="AF28" s="41">
        <f>SUMIFS($BD$5:$BD$199,$AL$5:$AL$199,$R28,$AM$5:$AM$199,$Q28)</f>
        <v>0</v>
      </c>
      <c r="AG28" s="47">
        <f>SUMIFS($BM$5:$BM$199,$AL$5:$AL$199,$R28,$AM$5:$AM$199,$Q28)</f>
        <v>0</v>
      </c>
      <c r="AH28" s="42" t="str">
        <f>IFERROR(AVERAGEIFS($AU$5:$AU$199,$AU$5:$AU$199,"&gt;0",$AL$5:$AL$199,$R28,$AM$5:$AM$199,$Q28),"")</f>
        <v/>
      </c>
      <c r="AJ28" s="2">
        <v>24</v>
      </c>
      <c r="AK28" s="10" t="str">
        <f>Parameter!C29</f>
        <v>LD0140</v>
      </c>
      <c r="AL28" s="10" t="str">
        <f>Parameter!D29</f>
        <v>P360</v>
      </c>
      <c r="AM28" s="10" t="str">
        <f>Parameter!F29</f>
        <v>KPP</v>
      </c>
      <c r="AN28" s="12">
        <f t="shared" si="28"/>
        <v>0</v>
      </c>
      <c r="AO28" s="12">
        <f t="shared" si="28"/>
        <v>0</v>
      </c>
      <c r="AP28" s="12">
        <f t="shared" si="28"/>
        <v>0</v>
      </c>
      <c r="AQ28" s="12">
        <f t="shared" si="28"/>
        <v>0</v>
      </c>
      <c r="AR28" s="12">
        <f t="shared" si="7"/>
        <v>0</v>
      </c>
      <c r="AS28" s="12">
        <f t="shared" si="8"/>
        <v>0</v>
      </c>
      <c r="AT28" s="12">
        <f t="shared" si="21"/>
        <v>0</v>
      </c>
      <c r="AU28" s="12">
        <f t="shared" si="22"/>
        <v>0</v>
      </c>
      <c r="AV28" s="13"/>
      <c r="AW28" s="12">
        <f t="shared" si="29"/>
        <v>0</v>
      </c>
      <c r="AX28" s="12">
        <f t="shared" si="29"/>
        <v>0</v>
      </c>
      <c r="AY28" s="12">
        <f t="shared" si="29"/>
        <v>0</v>
      </c>
      <c r="AZ28" s="12">
        <f t="shared" si="29"/>
        <v>0</v>
      </c>
      <c r="BA28" s="12">
        <f t="shared" si="12"/>
        <v>0</v>
      </c>
      <c r="BB28" s="12">
        <f t="shared" si="13"/>
        <v>0</v>
      </c>
      <c r="BC28" s="12">
        <f t="shared" si="23"/>
        <v>0</v>
      </c>
      <c r="BD28" s="12">
        <f t="shared" si="24"/>
        <v>0</v>
      </c>
      <c r="BE28" s="13"/>
      <c r="BF28" s="12">
        <f t="shared" si="30"/>
        <v>0</v>
      </c>
      <c r="BG28" s="12">
        <f t="shared" si="30"/>
        <v>0</v>
      </c>
      <c r="BH28" s="12">
        <f t="shared" si="30"/>
        <v>0</v>
      </c>
      <c r="BI28" s="12">
        <f t="shared" si="30"/>
        <v>0</v>
      </c>
      <c r="BJ28" s="12">
        <f t="shared" si="17"/>
        <v>0</v>
      </c>
      <c r="BK28" s="12">
        <f t="shared" si="18"/>
        <v>0</v>
      </c>
      <c r="BL28" s="12">
        <f t="shared" si="25"/>
        <v>0</v>
      </c>
      <c r="BM28" s="12">
        <f t="shared" si="26"/>
        <v>0</v>
      </c>
    </row>
    <row r="29" spans="2:65">
      <c r="B29" s="38">
        <v>25</v>
      </c>
      <c r="C29" s="38" t="s">
        <v>204</v>
      </c>
      <c r="D29" s="32" t="str">
        <f t="shared" si="0"/>
        <v>P410</v>
      </c>
      <c r="E29" s="32" t="str">
        <f t="shared" si="1"/>
        <v>KPP</v>
      </c>
      <c r="F29" s="32" t="str">
        <f t="shared" si="2"/>
        <v>Coal Hauling ABB</v>
      </c>
      <c r="G29" s="34">
        <v>43387</v>
      </c>
      <c r="H29" s="38">
        <v>1</v>
      </c>
      <c r="I29" s="31">
        <v>0.27083333333333331</v>
      </c>
      <c r="J29" s="35">
        <v>47800</v>
      </c>
      <c r="K29" s="36">
        <f t="shared" si="3"/>
        <v>18460</v>
      </c>
      <c r="L29" s="36">
        <f t="shared" si="4"/>
        <v>29340</v>
      </c>
      <c r="M29" s="32">
        <f t="shared" si="5"/>
        <v>1</v>
      </c>
      <c r="N29" s="38">
        <v>25</v>
      </c>
      <c r="O29" s="38" t="s">
        <v>203</v>
      </c>
      <c r="Q29" s="73" t="s">
        <v>10</v>
      </c>
      <c r="R29" s="74"/>
      <c r="S29" s="26">
        <f>SUM(S25:S28)</f>
        <v>0</v>
      </c>
      <c r="T29" s="26">
        <f>SUM(T25:T28)</f>
        <v>0</v>
      </c>
      <c r="U29" s="45">
        <f>SUM(U25:U28)</f>
        <v>0</v>
      </c>
      <c r="V29" s="23" t="str">
        <f>IFERROR(AVERAGEIFS($AR$5:$AR$199,$AR$5:$AR$199,"&gt;0",$AM$5:$AM$199,$Q28),"")</f>
        <v/>
      </c>
      <c r="W29" s="26">
        <f>SUM(W25:W28)</f>
        <v>0</v>
      </c>
      <c r="X29" s="26">
        <f>SUM(X25:X28)</f>
        <v>0</v>
      </c>
      <c r="Y29" s="45">
        <f>SUM(Y25:Y28)</f>
        <v>0</v>
      </c>
      <c r="Z29" s="23" t="str">
        <f>IFERROR(AVERAGEIFS($AS$5:$AS$199,$AS$5:$AS$199,"&gt;0",$AM$5:$AM$199,$Q28),"")</f>
        <v/>
      </c>
      <c r="AA29" s="26">
        <f>SUM(AA25:AA28)</f>
        <v>0</v>
      </c>
      <c r="AB29" s="26">
        <f>SUM(AB25:AB28)</f>
        <v>0</v>
      </c>
      <c r="AC29" s="45">
        <f>SUM(AC25:AC28)</f>
        <v>0</v>
      </c>
      <c r="AD29" s="23" t="str">
        <f>IFERROR(AVERAGEIFS($AT$5:$AT$199,$AT$5:$AT$199,"&gt;0",$AM$5:$AM$199,$Q28),"")</f>
        <v/>
      </c>
      <c r="AE29" s="26">
        <f>SUM(AE25:AE28)</f>
        <v>0</v>
      </c>
      <c r="AF29" s="26">
        <f>SUM(AF25:AF28)</f>
        <v>0</v>
      </c>
      <c r="AG29" s="45">
        <f>SUM(AG25:AG28)</f>
        <v>0</v>
      </c>
      <c r="AH29" s="23" t="str">
        <f>IFERROR(AVERAGEIFS($AU$5:$AU$199,$AU$5:$AU$199,"&gt;0",$AM$5:$AM$199,$Q28),"")</f>
        <v/>
      </c>
      <c r="AJ29" s="10">
        <v>25</v>
      </c>
      <c r="AK29" s="10" t="str">
        <f>Parameter!C30</f>
        <v>LD0141</v>
      </c>
      <c r="AL29" s="10" t="str">
        <f>Parameter!D30</f>
        <v>P360</v>
      </c>
      <c r="AM29" s="10" t="str">
        <f>Parameter!F30</f>
        <v>KPP</v>
      </c>
      <c r="AN29" s="12">
        <f t="shared" si="28"/>
        <v>0</v>
      </c>
      <c r="AO29" s="12">
        <f t="shared" si="28"/>
        <v>0</v>
      </c>
      <c r="AP29" s="12">
        <f t="shared" si="28"/>
        <v>0</v>
      </c>
      <c r="AQ29" s="12">
        <f t="shared" si="28"/>
        <v>0</v>
      </c>
      <c r="AR29" s="12">
        <f t="shared" si="7"/>
        <v>0</v>
      </c>
      <c r="AS29" s="12">
        <f t="shared" si="8"/>
        <v>0</v>
      </c>
      <c r="AT29" s="12">
        <f t="shared" si="21"/>
        <v>0</v>
      </c>
      <c r="AU29" s="12">
        <f t="shared" si="22"/>
        <v>0</v>
      </c>
      <c r="AV29" s="13"/>
      <c r="AW29" s="12">
        <f t="shared" si="29"/>
        <v>0</v>
      </c>
      <c r="AX29" s="12">
        <f t="shared" si="29"/>
        <v>0</v>
      </c>
      <c r="AY29" s="12">
        <f t="shared" si="29"/>
        <v>0</v>
      </c>
      <c r="AZ29" s="12">
        <f t="shared" si="29"/>
        <v>0</v>
      </c>
      <c r="BA29" s="12">
        <f t="shared" si="12"/>
        <v>0</v>
      </c>
      <c r="BB29" s="12">
        <f t="shared" si="13"/>
        <v>0</v>
      </c>
      <c r="BC29" s="12">
        <f t="shared" si="23"/>
        <v>0</v>
      </c>
      <c r="BD29" s="12">
        <f t="shared" si="24"/>
        <v>0</v>
      </c>
      <c r="BE29" s="13"/>
      <c r="BF29" s="12">
        <f t="shared" si="30"/>
        <v>0</v>
      </c>
      <c r="BG29" s="12">
        <f t="shared" si="30"/>
        <v>0</v>
      </c>
      <c r="BH29" s="12">
        <f t="shared" si="30"/>
        <v>0</v>
      </c>
      <c r="BI29" s="12">
        <f t="shared" si="30"/>
        <v>0</v>
      </c>
      <c r="BJ29" s="12">
        <f t="shared" si="17"/>
        <v>0</v>
      </c>
      <c r="BK29" s="12">
        <f t="shared" si="18"/>
        <v>0</v>
      </c>
      <c r="BL29" s="12">
        <f t="shared" si="25"/>
        <v>0</v>
      </c>
      <c r="BM29" s="12">
        <f t="shared" si="26"/>
        <v>0</v>
      </c>
    </row>
    <row r="30" spans="2:65">
      <c r="B30" s="38">
        <v>26</v>
      </c>
      <c r="C30" s="38" t="s">
        <v>108</v>
      </c>
      <c r="D30" s="32" t="str">
        <f t="shared" si="0"/>
        <v>P360</v>
      </c>
      <c r="E30" s="32" t="str">
        <f t="shared" si="1"/>
        <v>KPP</v>
      </c>
      <c r="F30" s="32" t="str">
        <f t="shared" si="2"/>
        <v>Coal Hauling ABB</v>
      </c>
      <c r="G30" s="34">
        <v>43387</v>
      </c>
      <c r="H30" s="38">
        <v>1</v>
      </c>
      <c r="I30" s="31">
        <v>0.27152777777777776</v>
      </c>
      <c r="J30" s="35">
        <v>42340</v>
      </c>
      <c r="K30" s="36">
        <f t="shared" si="3"/>
        <v>16280</v>
      </c>
      <c r="L30" s="36">
        <f t="shared" si="4"/>
        <v>26060</v>
      </c>
      <c r="M30" s="32">
        <f t="shared" si="5"/>
        <v>1</v>
      </c>
      <c r="N30" s="38">
        <v>26</v>
      </c>
      <c r="O30" s="38" t="s">
        <v>203</v>
      </c>
      <c r="Q30" s="2" t="s">
        <v>14</v>
      </c>
      <c r="R30" s="2" t="s">
        <v>15</v>
      </c>
      <c r="S30" s="25">
        <f>COUNTIFS($BA$5:$BA$199,"&gt;0",$AL$5:$AL$199,$R30,$AM$5:$AM$199,$Q30)</f>
        <v>0</v>
      </c>
      <c r="T30" s="25">
        <f>SUMIFS($BA$5:$BA$199,$AL$5:$AL$199,$R30,$AM$5:$AM$199,$Q30)</f>
        <v>0</v>
      </c>
      <c r="U30" s="44">
        <f>SUMIFS($BJ$5:$BJ$199,$AL$5:$AL$199,$R30,$AM$5:$AM$199,$Q30)</f>
        <v>0</v>
      </c>
      <c r="V30" s="22" t="str">
        <f>IFERROR(AVERAGEIFS($AR$5:$AR$199,$AR$5:$AR$199,"&gt;0",$AL$5:$AL$199,$R30,$AM$5:$AM$199,$Q30),"")</f>
        <v/>
      </c>
      <c r="W30" s="25">
        <f>COUNTIFS($BB$5:$BB$199,"&gt;0",$AL$5:$AL$199,$R30,$AM$5:$AM$199,$Q30)</f>
        <v>0</v>
      </c>
      <c r="X30" s="25">
        <f>SUMIFS($BB$5:$BB$199,$AL$5:$AL$199,$R30,$AM$5:$AM$199,$Q30)</f>
        <v>0</v>
      </c>
      <c r="Y30" s="44">
        <f>SUMIFS($BK$5:$BK$199,$AL$5:$AL$199,$R30,$AM$5:$AM$199,$Q30)</f>
        <v>0</v>
      </c>
      <c r="Z30" s="22" t="str">
        <f>IFERROR(AVERAGEIFS($AS$5:$AS$199,$AS$5:$AS$199,"&gt;0",$AL$5:$AL$199,$R30,$AM$5:$AM$199,$Q30),"")</f>
        <v/>
      </c>
      <c r="AA30" s="25">
        <f>COUNTIFS($BC$5:$BC$199,"&gt;0",$AL$5:$AL$199,$R30,$AM$5:$AM$199,$Q30)</f>
        <v>0</v>
      </c>
      <c r="AB30" s="25">
        <f>SUMIFS($BC$5:$BC$199,$AL$5:$AL$199,$R30,$AM$5:$AM$199,$Q30)</f>
        <v>0</v>
      </c>
      <c r="AC30" s="44">
        <f>SUMIFS($BL$5:$BL$199,$AL$5:$AL$199,$R30,$AM$5:$AM$199,$Q30)</f>
        <v>0</v>
      </c>
      <c r="AD30" s="22" t="str">
        <f>IFERROR(AVERAGEIFS($AT$5:$AT$199,$AT$5:$AT$199,"&gt;0",$AL$5:$AL$199,$R30,$AM$5:$AM$199,$Q30),"")</f>
        <v/>
      </c>
      <c r="AE30" s="25">
        <f>COUNTIFS($BD$5:$BD$199,"&gt;0",$AL$5:$AL$199,$R30,$AM$5:$AM$199,$Q30)</f>
        <v>0</v>
      </c>
      <c r="AF30" s="25">
        <f>SUMIFS($BD$5:$BD$199,$AL$5:$AL$199,$R30,$AM$5:$AM$199,$Q30)</f>
        <v>0</v>
      </c>
      <c r="AG30" s="44">
        <f>SUMIFS($BM$5:$BM$199,$AL$5:$AL$199,$R30,$AM$5:$AM$199,$Q30)</f>
        <v>0</v>
      </c>
      <c r="AH30" s="22" t="str">
        <f>IFERROR(AVERAGEIFS($AU$5:$AU$199,$AU$5:$AU$199,"&gt;0",$AL$5:$AL$199,$R30,$AM$5:$AM$199,$Q30),"")</f>
        <v/>
      </c>
      <c r="AJ30" s="2">
        <v>26</v>
      </c>
      <c r="AK30" s="10" t="str">
        <f>Parameter!C31</f>
        <v>LD0155</v>
      </c>
      <c r="AL30" s="10" t="str">
        <f>Parameter!D31</f>
        <v>P360</v>
      </c>
      <c r="AM30" s="10" t="str">
        <f>Parameter!F31</f>
        <v>KPP</v>
      </c>
      <c r="AN30" s="12">
        <f t="shared" si="28"/>
        <v>0</v>
      </c>
      <c r="AO30" s="12">
        <f t="shared" si="28"/>
        <v>27.76</v>
      </c>
      <c r="AP30" s="12">
        <f t="shared" si="28"/>
        <v>27.76</v>
      </c>
      <c r="AQ30" s="12">
        <f t="shared" si="28"/>
        <v>27.76</v>
      </c>
      <c r="AR30" s="12">
        <f t="shared" si="7"/>
        <v>0</v>
      </c>
      <c r="AS30" s="12">
        <f t="shared" si="8"/>
        <v>0</v>
      </c>
      <c r="AT30" s="12">
        <f t="shared" si="21"/>
        <v>0</v>
      </c>
      <c r="AU30" s="12">
        <f t="shared" si="22"/>
        <v>0</v>
      </c>
      <c r="AV30" s="13"/>
      <c r="AW30" s="12">
        <f t="shared" si="29"/>
        <v>0</v>
      </c>
      <c r="AX30" s="12">
        <f t="shared" si="29"/>
        <v>1</v>
      </c>
      <c r="AY30" s="12">
        <f t="shared" si="29"/>
        <v>1</v>
      </c>
      <c r="AZ30" s="12">
        <f t="shared" si="29"/>
        <v>1</v>
      </c>
      <c r="BA30" s="12">
        <f t="shared" si="12"/>
        <v>0</v>
      </c>
      <c r="BB30" s="12">
        <f t="shared" si="13"/>
        <v>0</v>
      </c>
      <c r="BC30" s="12">
        <f t="shared" si="23"/>
        <v>0</v>
      </c>
      <c r="BD30" s="12">
        <f t="shared" si="24"/>
        <v>0</v>
      </c>
      <c r="BE30" s="13"/>
      <c r="BF30" s="12">
        <f t="shared" si="30"/>
        <v>0</v>
      </c>
      <c r="BG30" s="12">
        <f t="shared" si="30"/>
        <v>27.76</v>
      </c>
      <c r="BH30" s="12">
        <f t="shared" si="30"/>
        <v>27.76</v>
      </c>
      <c r="BI30" s="12">
        <f t="shared" si="30"/>
        <v>27.76</v>
      </c>
      <c r="BJ30" s="12">
        <f t="shared" si="17"/>
        <v>0</v>
      </c>
      <c r="BK30" s="12">
        <f t="shared" si="18"/>
        <v>0</v>
      </c>
      <c r="BL30" s="12">
        <f t="shared" si="25"/>
        <v>0</v>
      </c>
      <c r="BM30" s="12">
        <f t="shared" si="26"/>
        <v>0</v>
      </c>
    </row>
    <row r="31" spans="2:65">
      <c r="B31" s="38">
        <v>27</v>
      </c>
      <c r="C31" s="38" t="s">
        <v>45</v>
      </c>
      <c r="D31" s="32" t="str">
        <f t="shared" si="0"/>
        <v>P360</v>
      </c>
      <c r="E31" s="32" t="str">
        <f t="shared" si="1"/>
        <v>KPP</v>
      </c>
      <c r="F31" s="32" t="str">
        <f t="shared" si="2"/>
        <v>Coal Hauling ABB</v>
      </c>
      <c r="G31" s="34">
        <v>43387</v>
      </c>
      <c r="H31" s="38">
        <v>1</v>
      </c>
      <c r="I31" s="31">
        <v>0.2722222222222222</v>
      </c>
      <c r="J31" s="35">
        <v>42820</v>
      </c>
      <c r="K31" s="36">
        <f t="shared" si="3"/>
        <v>16260</v>
      </c>
      <c r="L31" s="36">
        <f t="shared" si="4"/>
        <v>26560</v>
      </c>
      <c r="M31" s="32">
        <f t="shared" si="5"/>
        <v>1</v>
      </c>
      <c r="N31" s="38">
        <v>27</v>
      </c>
      <c r="O31" s="38" t="s">
        <v>203</v>
      </c>
      <c r="Q31" s="73" t="s">
        <v>10</v>
      </c>
      <c r="R31" s="74"/>
      <c r="S31" s="26">
        <f t="shared" ref="S31:AH31" si="31">S30</f>
        <v>0</v>
      </c>
      <c r="T31" s="26">
        <f t="shared" si="31"/>
        <v>0</v>
      </c>
      <c r="U31" s="45">
        <f t="shared" si="31"/>
        <v>0</v>
      </c>
      <c r="V31" s="23" t="str">
        <f t="shared" si="31"/>
        <v/>
      </c>
      <c r="W31" s="26">
        <f t="shared" si="31"/>
        <v>0</v>
      </c>
      <c r="X31" s="26">
        <f t="shared" si="31"/>
        <v>0</v>
      </c>
      <c r="Y31" s="45">
        <f t="shared" si="31"/>
        <v>0</v>
      </c>
      <c r="Z31" s="23" t="str">
        <f t="shared" si="31"/>
        <v/>
      </c>
      <c r="AA31" s="26">
        <f t="shared" si="31"/>
        <v>0</v>
      </c>
      <c r="AB31" s="26">
        <f t="shared" si="31"/>
        <v>0</v>
      </c>
      <c r="AC31" s="45">
        <f t="shared" si="31"/>
        <v>0</v>
      </c>
      <c r="AD31" s="23" t="str">
        <f t="shared" si="31"/>
        <v/>
      </c>
      <c r="AE31" s="26">
        <f t="shared" si="31"/>
        <v>0</v>
      </c>
      <c r="AF31" s="26">
        <f t="shared" si="31"/>
        <v>0</v>
      </c>
      <c r="AG31" s="45">
        <f t="shared" si="31"/>
        <v>0</v>
      </c>
      <c r="AH31" s="23" t="str">
        <f t="shared" si="31"/>
        <v/>
      </c>
      <c r="AJ31" s="10">
        <v>27</v>
      </c>
      <c r="AK31" s="10" t="str">
        <f>Parameter!C32</f>
        <v>LD0156</v>
      </c>
      <c r="AL31" s="10" t="str">
        <f>Parameter!D32</f>
        <v>P360</v>
      </c>
      <c r="AM31" s="10" t="str">
        <f>Parameter!F32</f>
        <v>KPP</v>
      </c>
      <c r="AN31" s="12">
        <f t="shared" si="28"/>
        <v>26.02</v>
      </c>
      <c r="AO31" s="12">
        <f t="shared" si="28"/>
        <v>25.72</v>
      </c>
      <c r="AP31" s="12">
        <f t="shared" si="28"/>
        <v>25.72</v>
      </c>
      <c r="AQ31" s="12">
        <f t="shared" si="28"/>
        <v>25.72</v>
      </c>
      <c r="AR31" s="12">
        <f t="shared" si="7"/>
        <v>0</v>
      </c>
      <c r="AS31" s="12">
        <f t="shared" si="8"/>
        <v>0</v>
      </c>
      <c r="AT31" s="12">
        <f t="shared" si="21"/>
        <v>0</v>
      </c>
      <c r="AU31" s="12">
        <f t="shared" si="22"/>
        <v>0</v>
      </c>
      <c r="AV31" s="13"/>
      <c r="AW31" s="12">
        <f t="shared" si="29"/>
        <v>1</v>
      </c>
      <c r="AX31" s="12">
        <f t="shared" si="29"/>
        <v>2</v>
      </c>
      <c r="AY31" s="12">
        <f t="shared" si="29"/>
        <v>2</v>
      </c>
      <c r="AZ31" s="12">
        <f t="shared" si="29"/>
        <v>2</v>
      </c>
      <c r="BA31" s="12">
        <f t="shared" si="12"/>
        <v>0</v>
      </c>
      <c r="BB31" s="12">
        <f t="shared" si="13"/>
        <v>0</v>
      </c>
      <c r="BC31" s="12">
        <f t="shared" si="23"/>
        <v>0</v>
      </c>
      <c r="BD31" s="12">
        <f t="shared" si="24"/>
        <v>0</v>
      </c>
      <c r="BE31" s="13"/>
      <c r="BF31" s="12">
        <f t="shared" si="30"/>
        <v>26.02</v>
      </c>
      <c r="BG31" s="12">
        <f t="shared" si="30"/>
        <v>51.44</v>
      </c>
      <c r="BH31" s="12">
        <f t="shared" si="30"/>
        <v>51.44</v>
      </c>
      <c r="BI31" s="12">
        <f t="shared" si="30"/>
        <v>51.44</v>
      </c>
      <c r="BJ31" s="12">
        <f t="shared" si="17"/>
        <v>0</v>
      </c>
      <c r="BK31" s="12">
        <f t="shared" si="18"/>
        <v>0</v>
      </c>
      <c r="BL31" s="12">
        <f t="shared" si="25"/>
        <v>0</v>
      </c>
      <c r="BM31" s="12">
        <f t="shared" si="26"/>
        <v>0</v>
      </c>
    </row>
    <row r="32" spans="2:65">
      <c r="B32" s="38">
        <v>28</v>
      </c>
      <c r="C32" s="38" t="s">
        <v>26</v>
      </c>
      <c r="D32" s="32" t="str">
        <f t="shared" si="0"/>
        <v>P410</v>
      </c>
      <c r="E32" s="32" t="str">
        <f t="shared" si="1"/>
        <v>KPP</v>
      </c>
      <c r="F32" s="32" t="str">
        <f t="shared" si="2"/>
        <v>Coal Hauling ABB</v>
      </c>
      <c r="G32" s="34">
        <v>43387</v>
      </c>
      <c r="H32" s="38">
        <v>1</v>
      </c>
      <c r="I32" s="31">
        <v>0.2722222222222222</v>
      </c>
      <c r="J32" s="35">
        <v>47580</v>
      </c>
      <c r="K32" s="36">
        <f t="shared" si="3"/>
        <v>18680</v>
      </c>
      <c r="L32" s="36">
        <f t="shared" si="4"/>
        <v>28900</v>
      </c>
      <c r="M32" s="32">
        <f t="shared" si="5"/>
        <v>1</v>
      </c>
      <c r="N32" s="38">
        <v>28</v>
      </c>
      <c r="O32" s="38" t="s">
        <v>203</v>
      </c>
      <c r="Q32" s="75" t="s">
        <v>16</v>
      </c>
      <c r="R32" s="76"/>
      <c r="S32" s="27">
        <f>S31+S29+S24</f>
        <v>0</v>
      </c>
      <c r="T32" s="27">
        <f>T31+T29+T24</f>
        <v>0</v>
      </c>
      <c r="U32" s="46">
        <f>U31+U29+U24</f>
        <v>0</v>
      </c>
      <c r="V32" s="24" t="str">
        <f>IFERROR(AVERAGEIFS($AR$5:$AR$199,$AR$5:$AR$199,"&gt;0"),"")</f>
        <v/>
      </c>
      <c r="W32" s="27">
        <f>W31+W29+W24</f>
        <v>0</v>
      </c>
      <c r="X32" s="27">
        <f>X31+X29+X24</f>
        <v>0</v>
      </c>
      <c r="Y32" s="46">
        <f>Y31+Y29+Y24</f>
        <v>0</v>
      </c>
      <c r="Z32" s="24" t="str">
        <f>IFERROR(AVERAGEIFS($AS$5:$AS$199,$AS$5:$AS$199,"&gt;0"),"")</f>
        <v/>
      </c>
      <c r="AA32" s="27">
        <f>AA31+AA29+AA24</f>
        <v>0</v>
      </c>
      <c r="AB32" s="27">
        <f>AB31+AB29+AB24</f>
        <v>0</v>
      </c>
      <c r="AC32" s="46">
        <f>SUM(AC24,AC29,AC31)</f>
        <v>0</v>
      </c>
      <c r="AD32" s="24" t="str">
        <f>IFERROR(AVERAGEIFS($AT$5:$AT$199,$AT$5:$AT$199,"&gt;0"),"")</f>
        <v/>
      </c>
      <c r="AE32" s="27">
        <f>AE31+AE29+AE24</f>
        <v>0</v>
      </c>
      <c r="AF32" s="27">
        <f>AF31+AF29+AF24</f>
        <v>0</v>
      </c>
      <c r="AG32" s="46">
        <f>AG31+AG29+AG24</f>
        <v>0</v>
      </c>
      <c r="AH32" s="24" t="str">
        <f>IFERROR(AVERAGEIFS($AU$5:$AU$199,$AU$5:$AU$199,"&gt;0"),"")</f>
        <v/>
      </c>
      <c r="AJ32" s="2">
        <v>28</v>
      </c>
      <c r="AK32" s="10" t="str">
        <f>Parameter!C33</f>
        <v>LD0157</v>
      </c>
      <c r="AL32" s="10" t="str">
        <f>Parameter!D33</f>
        <v>P360</v>
      </c>
      <c r="AM32" s="10" t="str">
        <f>Parameter!F33</f>
        <v>KPP</v>
      </c>
      <c r="AN32" s="12">
        <f t="shared" si="28"/>
        <v>0</v>
      </c>
      <c r="AO32" s="12">
        <f t="shared" si="28"/>
        <v>0</v>
      </c>
      <c r="AP32" s="12">
        <f t="shared" si="28"/>
        <v>0</v>
      </c>
      <c r="AQ32" s="12">
        <f t="shared" si="28"/>
        <v>0</v>
      </c>
      <c r="AR32" s="12">
        <f t="shared" si="7"/>
        <v>0</v>
      </c>
      <c r="AS32" s="12">
        <f t="shared" si="8"/>
        <v>0</v>
      </c>
      <c r="AT32" s="12">
        <f t="shared" si="21"/>
        <v>0</v>
      </c>
      <c r="AU32" s="12">
        <f t="shared" si="22"/>
        <v>0</v>
      </c>
      <c r="AV32" s="13"/>
      <c r="AW32" s="12">
        <f t="shared" si="29"/>
        <v>0</v>
      </c>
      <c r="AX32" s="12">
        <f t="shared" si="29"/>
        <v>0</v>
      </c>
      <c r="AY32" s="12">
        <f t="shared" si="29"/>
        <v>0</v>
      </c>
      <c r="AZ32" s="12">
        <f t="shared" si="29"/>
        <v>0</v>
      </c>
      <c r="BA32" s="12">
        <f t="shared" si="12"/>
        <v>0</v>
      </c>
      <c r="BB32" s="12">
        <f t="shared" si="13"/>
        <v>0</v>
      </c>
      <c r="BC32" s="12">
        <f t="shared" si="23"/>
        <v>0</v>
      </c>
      <c r="BD32" s="12">
        <f t="shared" si="24"/>
        <v>0</v>
      </c>
      <c r="BE32" s="13"/>
      <c r="BF32" s="12">
        <f t="shared" si="30"/>
        <v>0</v>
      </c>
      <c r="BG32" s="12">
        <f t="shared" si="30"/>
        <v>0</v>
      </c>
      <c r="BH32" s="12">
        <f t="shared" si="30"/>
        <v>0</v>
      </c>
      <c r="BI32" s="12">
        <f t="shared" si="30"/>
        <v>0</v>
      </c>
      <c r="BJ32" s="12">
        <f t="shared" si="17"/>
        <v>0</v>
      </c>
      <c r="BK32" s="12">
        <f t="shared" si="18"/>
        <v>0</v>
      </c>
      <c r="BL32" s="12">
        <f t="shared" si="25"/>
        <v>0</v>
      </c>
      <c r="BM32" s="12">
        <f t="shared" si="26"/>
        <v>0</v>
      </c>
    </row>
    <row r="33" spans="2:65">
      <c r="B33" s="38">
        <v>29</v>
      </c>
      <c r="C33" s="38" t="s">
        <v>29</v>
      </c>
      <c r="D33" s="32" t="str">
        <f t="shared" si="0"/>
        <v>P410</v>
      </c>
      <c r="E33" s="32" t="str">
        <f t="shared" si="1"/>
        <v>KPP</v>
      </c>
      <c r="F33" s="32" t="str">
        <f t="shared" si="2"/>
        <v>Coal Hauling ABB</v>
      </c>
      <c r="G33" s="34">
        <v>43387</v>
      </c>
      <c r="H33" s="38">
        <v>1</v>
      </c>
      <c r="I33" s="31">
        <v>0.27430555555555552</v>
      </c>
      <c r="J33" s="35">
        <v>48020</v>
      </c>
      <c r="K33" s="36">
        <f t="shared" si="3"/>
        <v>18620</v>
      </c>
      <c r="L33" s="36">
        <f t="shared" si="4"/>
        <v>29400</v>
      </c>
      <c r="M33" s="32">
        <f t="shared" si="5"/>
        <v>1</v>
      </c>
      <c r="N33" s="38">
        <v>29</v>
      </c>
      <c r="O33" s="38" t="s">
        <v>203</v>
      </c>
      <c r="AJ33" s="10">
        <v>29</v>
      </c>
      <c r="AK33" s="10" t="str">
        <f>Parameter!C34</f>
        <v>LD0158</v>
      </c>
      <c r="AL33" s="10" t="str">
        <f>Parameter!D34</f>
        <v>P360</v>
      </c>
      <c r="AM33" s="10" t="str">
        <f>Parameter!F34</f>
        <v>KPP</v>
      </c>
      <c r="AN33" s="12">
        <f t="shared" si="28"/>
        <v>0</v>
      </c>
      <c r="AO33" s="12">
        <f t="shared" si="28"/>
        <v>0</v>
      </c>
      <c r="AP33" s="12">
        <f t="shared" si="28"/>
        <v>0</v>
      </c>
      <c r="AQ33" s="12">
        <f t="shared" si="28"/>
        <v>0</v>
      </c>
      <c r="AR33" s="12">
        <f t="shared" si="7"/>
        <v>0</v>
      </c>
      <c r="AS33" s="12">
        <f t="shared" si="8"/>
        <v>0</v>
      </c>
      <c r="AT33" s="12">
        <f t="shared" si="21"/>
        <v>0</v>
      </c>
      <c r="AU33" s="12">
        <f t="shared" si="22"/>
        <v>0</v>
      </c>
      <c r="AV33" s="13"/>
      <c r="AW33" s="12">
        <f t="shared" si="29"/>
        <v>0</v>
      </c>
      <c r="AX33" s="12">
        <f t="shared" si="29"/>
        <v>0</v>
      </c>
      <c r="AY33" s="12">
        <f t="shared" si="29"/>
        <v>0</v>
      </c>
      <c r="AZ33" s="12">
        <f t="shared" si="29"/>
        <v>0</v>
      </c>
      <c r="BA33" s="12">
        <f t="shared" si="12"/>
        <v>0</v>
      </c>
      <c r="BB33" s="12">
        <f t="shared" si="13"/>
        <v>0</v>
      </c>
      <c r="BC33" s="12">
        <f t="shared" si="23"/>
        <v>0</v>
      </c>
      <c r="BD33" s="12">
        <f t="shared" si="24"/>
        <v>0</v>
      </c>
      <c r="BE33" s="13"/>
      <c r="BF33" s="12">
        <f t="shared" si="30"/>
        <v>0</v>
      </c>
      <c r="BG33" s="12">
        <f t="shared" si="30"/>
        <v>0</v>
      </c>
      <c r="BH33" s="12">
        <f t="shared" si="30"/>
        <v>0</v>
      </c>
      <c r="BI33" s="12">
        <f t="shared" si="30"/>
        <v>0</v>
      </c>
      <c r="BJ33" s="12">
        <f t="shared" si="17"/>
        <v>0</v>
      </c>
      <c r="BK33" s="12">
        <f t="shared" si="18"/>
        <v>0</v>
      </c>
      <c r="BL33" s="12">
        <f t="shared" si="25"/>
        <v>0</v>
      </c>
      <c r="BM33" s="12">
        <f t="shared" si="26"/>
        <v>0</v>
      </c>
    </row>
    <row r="34" spans="2:65">
      <c r="B34" s="38">
        <v>30</v>
      </c>
      <c r="C34" s="38" t="s">
        <v>155</v>
      </c>
      <c r="D34" s="32" t="str">
        <f t="shared" si="0"/>
        <v>P360</v>
      </c>
      <c r="E34" s="32" t="str">
        <f t="shared" si="1"/>
        <v>KPP</v>
      </c>
      <c r="F34" s="32" t="str">
        <f t="shared" si="2"/>
        <v>Coal Hauling ABB</v>
      </c>
      <c r="G34" s="34">
        <v>43387</v>
      </c>
      <c r="H34" s="38">
        <v>1</v>
      </c>
      <c r="I34" s="31">
        <v>0.27499999999999997</v>
      </c>
      <c r="J34" s="35">
        <v>42300</v>
      </c>
      <c r="K34" s="36">
        <f t="shared" si="3"/>
        <v>15480</v>
      </c>
      <c r="L34" s="36">
        <f t="shared" si="4"/>
        <v>26820</v>
      </c>
      <c r="M34" s="32">
        <f t="shared" si="5"/>
        <v>1</v>
      </c>
      <c r="N34" s="38">
        <v>30</v>
      </c>
      <c r="O34" s="38" t="s">
        <v>203</v>
      </c>
      <c r="Q34" s="77" t="s">
        <v>0</v>
      </c>
      <c r="R34" s="77" t="s">
        <v>1</v>
      </c>
      <c r="S34" s="78" t="s">
        <v>12</v>
      </c>
      <c r="T34" s="78"/>
      <c r="U34" s="78"/>
      <c r="V34" s="78"/>
      <c r="AJ34" s="2">
        <v>30</v>
      </c>
      <c r="AK34" s="10" t="str">
        <f>Parameter!C35</f>
        <v>LD0159</v>
      </c>
      <c r="AL34" s="10" t="str">
        <f>Parameter!D35</f>
        <v>P360</v>
      </c>
      <c r="AM34" s="10" t="str">
        <f>Parameter!F35</f>
        <v>KPP</v>
      </c>
      <c r="AN34" s="12">
        <f t="shared" si="28"/>
        <v>25.62</v>
      </c>
      <c r="AO34" s="12">
        <f t="shared" si="28"/>
        <v>25.62</v>
      </c>
      <c r="AP34" s="12">
        <f t="shared" si="28"/>
        <v>25.5</v>
      </c>
      <c r="AQ34" s="12">
        <f t="shared" si="28"/>
        <v>25.5</v>
      </c>
      <c r="AR34" s="12">
        <f t="shared" si="7"/>
        <v>0</v>
      </c>
      <c r="AS34" s="12">
        <f t="shared" si="8"/>
        <v>0</v>
      </c>
      <c r="AT34" s="12">
        <f t="shared" si="21"/>
        <v>0</v>
      </c>
      <c r="AU34" s="12">
        <f t="shared" si="22"/>
        <v>0</v>
      </c>
      <c r="AV34" s="13"/>
      <c r="AW34" s="12">
        <f t="shared" si="29"/>
        <v>1</v>
      </c>
      <c r="AX34" s="12">
        <f t="shared" si="29"/>
        <v>1</v>
      </c>
      <c r="AY34" s="12">
        <f t="shared" si="29"/>
        <v>2</v>
      </c>
      <c r="AZ34" s="70">
        <f t="shared" si="29"/>
        <v>2</v>
      </c>
      <c r="BA34" s="12">
        <f t="shared" si="12"/>
        <v>0</v>
      </c>
      <c r="BB34" s="12">
        <f t="shared" si="13"/>
        <v>0</v>
      </c>
      <c r="BC34" s="12">
        <f t="shared" si="23"/>
        <v>0</v>
      </c>
      <c r="BD34" s="12">
        <f t="shared" si="24"/>
        <v>0</v>
      </c>
      <c r="BE34" s="13"/>
      <c r="BF34" s="12">
        <f t="shared" si="30"/>
        <v>25.62</v>
      </c>
      <c r="BG34" s="12">
        <f t="shared" si="30"/>
        <v>25.62</v>
      </c>
      <c r="BH34" s="12">
        <f t="shared" si="30"/>
        <v>51</v>
      </c>
      <c r="BI34" s="12">
        <f t="shared" si="30"/>
        <v>51</v>
      </c>
      <c r="BJ34" s="12">
        <f t="shared" si="17"/>
        <v>0</v>
      </c>
      <c r="BK34" s="12">
        <f t="shared" si="18"/>
        <v>0</v>
      </c>
      <c r="BL34" s="12">
        <f t="shared" si="25"/>
        <v>0</v>
      </c>
      <c r="BM34" s="12">
        <f t="shared" si="26"/>
        <v>0</v>
      </c>
    </row>
    <row r="35" spans="2:65">
      <c r="B35" s="38">
        <v>31</v>
      </c>
      <c r="C35" s="38" t="s">
        <v>138</v>
      </c>
      <c r="D35" s="32" t="str">
        <f t="shared" si="0"/>
        <v>P410</v>
      </c>
      <c r="E35" s="32" t="str">
        <f t="shared" si="1"/>
        <v>KPP</v>
      </c>
      <c r="F35" s="32" t="str">
        <f t="shared" si="2"/>
        <v>Coal Hauling ABB</v>
      </c>
      <c r="G35" s="34">
        <v>43387</v>
      </c>
      <c r="H35" s="38">
        <v>1</v>
      </c>
      <c r="I35" s="31">
        <v>0.27499999999999997</v>
      </c>
      <c r="J35" s="35">
        <v>47420</v>
      </c>
      <c r="K35" s="36">
        <f t="shared" si="3"/>
        <v>18800</v>
      </c>
      <c r="L35" s="36">
        <f t="shared" si="4"/>
        <v>28620</v>
      </c>
      <c r="M35" s="32">
        <f t="shared" si="5"/>
        <v>1</v>
      </c>
      <c r="N35" s="38">
        <v>31</v>
      </c>
      <c r="O35" s="38" t="s">
        <v>203</v>
      </c>
      <c r="Q35" s="77"/>
      <c r="R35" s="77"/>
      <c r="S35" s="43" t="s">
        <v>2</v>
      </c>
      <c r="T35" s="43" t="s">
        <v>3</v>
      </c>
      <c r="U35" s="43" t="s">
        <v>4</v>
      </c>
      <c r="V35" s="43" t="s">
        <v>5</v>
      </c>
      <c r="AJ35" s="10">
        <v>31</v>
      </c>
      <c r="AK35" s="10" t="str">
        <f>Parameter!C36</f>
        <v>LD0160</v>
      </c>
      <c r="AL35" s="10" t="str">
        <f>Parameter!D36</f>
        <v>P360</v>
      </c>
      <c r="AM35" s="10" t="str">
        <f>Parameter!F36</f>
        <v>KPP</v>
      </c>
      <c r="AN35" s="12">
        <f t="shared" si="28"/>
        <v>0</v>
      </c>
      <c r="AO35" s="12">
        <f t="shared" si="28"/>
        <v>0</v>
      </c>
      <c r="AP35" s="12">
        <f t="shared" si="28"/>
        <v>0</v>
      </c>
      <c r="AQ35" s="12">
        <f t="shared" si="28"/>
        <v>0</v>
      </c>
      <c r="AR35" s="12">
        <f t="shared" si="7"/>
        <v>0</v>
      </c>
      <c r="AS35" s="12">
        <f t="shared" si="8"/>
        <v>0</v>
      </c>
      <c r="AT35" s="12">
        <f t="shared" si="21"/>
        <v>0</v>
      </c>
      <c r="AU35" s="12">
        <f t="shared" si="22"/>
        <v>0</v>
      </c>
      <c r="AV35" s="13"/>
      <c r="AW35" s="12">
        <f t="shared" si="29"/>
        <v>0</v>
      </c>
      <c r="AX35" s="12">
        <f t="shared" si="29"/>
        <v>0</v>
      </c>
      <c r="AY35" s="12">
        <f t="shared" si="29"/>
        <v>0</v>
      </c>
      <c r="AZ35" s="12">
        <f t="shared" si="29"/>
        <v>0</v>
      </c>
      <c r="BA35" s="12">
        <f t="shared" si="12"/>
        <v>0</v>
      </c>
      <c r="BB35" s="12">
        <f t="shared" si="13"/>
        <v>0</v>
      </c>
      <c r="BC35" s="12">
        <f t="shared" si="23"/>
        <v>0</v>
      </c>
      <c r="BD35" s="12">
        <f t="shared" si="24"/>
        <v>0</v>
      </c>
      <c r="BE35" s="13"/>
      <c r="BF35" s="12">
        <f t="shared" si="30"/>
        <v>0</v>
      </c>
      <c r="BG35" s="12">
        <f t="shared" si="30"/>
        <v>0</v>
      </c>
      <c r="BH35" s="12">
        <f t="shared" si="30"/>
        <v>0</v>
      </c>
      <c r="BI35" s="12">
        <f t="shared" si="30"/>
        <v>0</v>
      </c>
      <c r="BJ35" s="12">
        <f t="shared" si="17"/>
        <v>0</v>
      </c>
      <c r="BK35" s="12">
        <f t="shared" si="18"/>
        <v>0</v>
      </c>
      <c r="BL35" s="12">
        <f t="shared" si="25"/>
        <v>0</v>
      </c>
      <c r="BM35" s="12">
        <f t="shared" si="26"/>
        <v>0</v>
      </c>
    </row>
    <row r="36" spans="2:65">
      <c r="B36" s="38">
        <v>32</v>
      </c>
      <c r="C36" s="38" t="s">
        <v>77</v>
      </c>
      <c r="D36" s="32" t="str">
        <f t="shared" si="0"/>
        <v>P380</v>
      </c>
      <c r="E36" s="32" t="str">
        <f t="shared" si="1"/>
        <v>KPP</v>
      </c>
      <c r="F36" s="32" t="str">
        <f t="shared" si="2"/>
        <v>Coal Hauling ABB</v>
      </c>
      <c r="G36" s="34">
        <v>43387</v>
      </c>
      <c r="H36" s="38">
        <v>1</v>
      </c>
      <c r="I36" s="31">
        <v>0.27569444444444446</v>
      </c>
      <c r="J36" s="35">
        <v>42480</v>
      </c>
      <c r="K36" s="36">
        <f t="shared" si="3"/>
        <v>15920</v>
      </c>
      <c r="L36" s="36">
        <f t="shared" si="4"/>
        <v>26560</v>
      </c>
      <c r="M36" s="32">
        <f t="shared" si="5"/>
        <v>1</v>
      </c>
      <c r="N36" s="38">
        <v>32</v>
      </c>
      <c r="O36" s="38" t="s">
        <v>203</v>
      </c>
      <c r="Q36" s="2" t="s">
        <v>6</v>
      </c>
      <c r="R36" s="2" t="s">
        <v>7</v>
      </c>
      <c r="S36" s="37">
        <f>MAX(AE6,AE21)</f>
        <v>37</v>
      </c>
      <c r="T36" s="37">
        <f t="shared" ref="T36:U38" si="32">SUM(AF6,AF21)</f>
        <v>68</v>
      </c>
      <c r="U36" s="3">
        <f t="shared" si="32"/>
        <v>1779.9400000000007</v>
      </c>
      <c r="V36" s="17">
        <f t="shared" ref="V36:V47" si="33">AVERAGE(AH6,AH21)</f>
        <v>26.156396396396406</v>
      </c>
      <c r="AJ36" s="2">
        <v>32</v>
      </c>
      <c r="AK36" s="10" t="str">
        <f>Parameter!C37</f>
        <v>LD0165</v>
      </c>
      <c r="AL36" s="10" t="str">
        <f>Parameter!D37</f>
        <v>P360</v>
      </c>
      <c r="AM36" s="10" t="str">
        <f>Parameter!F37</f>
        <v>KPP</v>
      </c>
      <c r="AN36" s="12">
        <f t="shared" si="28"/>
        <v>25.82</v>
      </c>
      <c r="AO36" s="12">
        <f t="shared" si="28"/>
        <v>25.66</v>
      </c>
      <c r="AP36" s="12">
        <f t="shared" si="28"/>
        <v>25.66</v>
      </c>
      <c r="AQ36" s="12">
        <f t="shared" si="28"/>
        <v>25.66</v>
      </c>
      <c r="AR36" s="12">
        <f t="shared" si="7"/>
        <v>0</v>
      </c>
      <c r="AS36" s="12">
        <f t="shared" si="8"/>
        <v>0</v>
      </c>
      <c r="AT36" s="12">
        <f t="shared" si="21"/>
        <v>0</v>
      </c>
      <c r="AU36" s="12">
        <f t="shared" si="22"/>
        <v>0</v>
      </c>
      <c r="AV36" s="13"/>
      <c r="AW36" s="12">
        <f t="shared" si="29"/>
        <v>1</v>
      </c>
      <c r="AX36" s="12">
        <f t="shared" si="29"/>
        <v>2</v>
      </c>
      <c r="AY36" s="12">
        <f t="shared" si="29"/>
        <v>2</v>
      </c>
      <c r="AZ36" s="12">
        <f t="shared" si="29"/>
        <v>2</v>
      </c>
      <c r="BA36" s="12">
        <f t="shared" si="12"/>
        <v>0</v>
      </c>
      <c r="BB36" s="12">
        <f t="shared" si="13"/>
        <v>0</v>
      </c>
      <c r="BC36" s="12">
        <f t="shared" si="23"/>
        <v>0</v>
      </c>
      <c r="BD36" s="12">
        <f t="shared" si="24"/>
        <v>0</v>
      </c>
      <c r="BE36" s="13"/>
      <c r="BF36" s="12">
        <f t="shared" si="30"/>
        <v>25.82</v>
      </c>
      <c r="BG36" s="12">
        <f t="shared" si="30"/>
        <v>51.32</v>
      </c>
      <c r="BH36" s="12">
        <f t="shared" si="30"/>
        <v>51.32</v>
      </c>
      <c r="BI36" s="12">
        <f t="shared" si="30"/>
        <v>51.32</v>
      </c>
      <c r="BJ36" s="12">
        <f t="shared" si="17"/>
        <v>0</v>
      </c>
      <c r="BK36" s="12">
        <f t="shared" si="18"/>
        <v>0</v>
      </c>
      <c r="BL36" s="12">
        <f t="shared" si="25"/>
        <v>0</v>
      </c>
      <c r="BM36" s="12">
        <f t="shared" si="26"/>
        <v>0</v>
      </c>
    </row>
    <row r="37" spans="2:65">
      <c r="B37" s="38">
        <v>33</v>
      </c>
      <c r="C37" s="38" t="s">
        <v>124</v>
      </c>
      <c r="D37" s="32" t="str">
        <f t="shared" si="0"/>
        <v>P360</v>
      </c>
      <c r="E37" s="32" t="str">
        <f t="shared" si="1"/>
        <v>KPP</v>
      </c>
      <c r="F37" s="32" t="str">
        <f t="shared" si="2"/>
        <v>Coal Hauling ABB</v>
      </c>
      <c r="G37" s="34">
        <v>43387</v>
      </c>
      <c r="H37" s="38">
        <v>1</v>
      </c>
      <c r="I37" s="31">
        <v>0.27569444444444446</v>
      </c>
      <c r="J37" s="35">
        <v>42560</v>
      </c>
      <c r="K37" s="36">
        <f t="shared" si="3"/>
        <v>16100</v>
      </c>
      <c r="L37" s="36">
        <f t="shared" si="4"/>
        <v>26460</v>
      </c>
      <c r="M37" s="32">
        <f t="shared" si="5"/>
        <v>1</v>
      </c>
      <c r="N37" s="38">
        <v>33</v>
      </c>
      <c r="O37" s="38" t="s">
        <v>203</v>
      </c>
      <c r="Q37" s="2" t="s">
        <v>6</v>
      </c>
      <c r="R37" s="2" t="s">
        <v>8</v>
      </c>
      <c r="S37" s="37">
        <f>MAX(AE7,AE22)</f>
        <v>11</v>
      </c>
      <c r="T37" s="37">
        <f t="shared" si="32"/>
        <v>23</v>
      </c>
      <c r="U37" s="3">
        <f t="shared" si="32"/>
        <v>595.05999999999995</v>
      </c>
      <c r="V37" s="17">
        <f t="shared" si="33"/>
        <v>25.924848484848486</v>
      </c>
      <c r="AJ37" s="10">
        <v>33</v>
      </c>
      <c r="AK37" s="10" t="str">
        <f>Parameter!C38</f>
        <v>LD0166</v>
      </c>
      <c r="AL37" s="10" t="str">
        <f>Parameter!D38</f>
        <v>P360</v>
      </c>
      <c r="AM37" s="10" t="str">
        <f>Parameter!F38</f>
        <v>KPP</v>
      </c>
      <c r="AN37" s="12">
        <f t="shared" si="28"/>
        <v>0</v>
      </c>
      <c r="AO37" s="12">
        <f t="shared" si="28"/>
        <v>0</v>
      </c>
      <c r="AP37" s="12">
        <f t="shared" si="28"/>
        <v>0</v>
      </c>
      <c r="AQ37" s="12">
        <f t="shared" si="28"/>
        <v>0</v>
      </c>
      <c r="AR37" s="12">
        <f t="shared" si="7"/>
        <v>0</v>
      </c>
      <c r="AS37" s="12">
        <f t="shared" si="8"/>
        <v>0</v>
      </c>
      <c r="AT37" s="12">
        <f t="shared" si="21"/>
        <v>0</v>
      </c>
      <c r="AU37" s="12">
        <f t="shared" si="22"/>
        <v>0</v>
      </c>
      <c r="AV37" s="13"/>
      <c r="AW37" s="12">
        <f t="shared" si="29"/>
        <v>0</v>
      </c>
      <c r="AX37" s="12">
        <f t="shared" si="29"/>
        <v>0</v>
      </c>
      <c r="AY37" s="12">
        <f t="shared" si="29"/>
        <v>0</v>
      </c>
      <c r="AZ37" s="12">
        <f t="shared" si="29"/>
        <v>0</v>
      </c>
      <c r="BA37" s="12">
        <f t="shared" si="12"/>
        <v>0</v>
      </c>
      <c r="BB37" s="12">
        <f t="shared" si="13"/>
        <v>0</v>
      </c>
      <c r="BC37" s="12">
        <f t="shared" si="23"/>
        <v>0</v>
      </c>
      <c r="BD37" s="12">
        <f t="shared" si="24"/>
        <v>0</v>
      </c>
      <c r="BE37" s="13"/>
      <c r="BF37" s="12">
        <f t="shared" si="30"/>
        <v>0</v>
      </c>
      <c r="BG37" s="12">
        <f t="shared" si="30"/>
        <v>0</v>
      </c>
      <c r="BH37" s="12">
        <f t="shared" si="30"/>
        <v>0</v>
      </c>
      <c r="BI37" s="12">
        <f t="shared" si="30"/>
        <v>0</v>
      </c>
      <c r="BJ37" s="12">
        <f t="shared" si="17"/>
        <v>0</v>
      </c>
      <c r="BK37" s="12">
        <f t="shared" si="18"/>
        <v>0</v>
      </c>
      <c r="BL37" s="12">
        <f t="shared" si="25"/>
        <v>0</v>
      </c>
      <c r="BM37" s="12">
        <f t="shared" si="26"/>
        <v>0</v>
      </c>
    </row>
    <row r="38" spans="2:65">
      <c r="B38" s="38">
        <v>34</v>
      </c>
      <c r="C38" s="38" t="s">
        <v>34</v>
      </c>
      <c r="D38" s="32" t="str">
        <f t="shared" si="0"/>
        <v>P360</v>
      </c>
      <c r="E38" s="32" t="str">
        <f t="shared" si="1"/>
        <v>KPP</v>
      </c>
      <c r="F38" s="32" t="str">
        <f t="shared" si="2"/>
        <v>Coal Hauling ABB</v>
      </c>
      <c r="G38" s="34">
        <v>43387</v>
      </c>
      <c r="H38" s="38">
        <v>1</v>
      </c>
      <c r="I38" s="31">
        <v>0.27638888888888885</v>
      </c>
      <c r="J38" s="35">
        <v>44540</v>
      </c>
      <c r="K38" s="36">
        <f t="shared" si="3"/>
        <v>16300</v>
      </c>
      <c r="L38" s="36">
        <f t="shared" si="4"/>
        <v>28240</v>
      </c>
      <c r="M38" s="32">
        <f t="shared" si="5"/>
        <v>1</v>
      </c>
      <c r="N38" s="38">
        <v>34</v>
      </c>
      <c r="O38" s="38" t="s">
        <v>203</v>
      </c>
      <c r="Q38" s="2" t="s">
        <v>6</v>
      </c>
      <c r="R38" s="2" t="s">
        <v>9</v>
      </c>
      <c r="S38" s="37">
        <f>MAX(AE8,AE23)</f>
        <v>30</v>
      </c>
      <c r="T38" s="37">
        <f t="shared" si="32"/>
        <v>61</v>
      </c>
      <c r="U38" s="3">
        <f t="shared" si="32"/>
        <v>1788.9399999999998</v>
      </c>
      <c r="V38" s="17">
        <f t="shared" si="33"/>
        <v>29.36922222222222</v>
      </c>
      <c r="AJ38" s="2">
        <v>34</v>
      </c>
      <c r="AK38" s="10" t="str">
        <f>Parameter!C39</f>
        <v>LD0167</v>
      </c>
      <c r="AL38" s="10" t="str">
        <f>Parameter!D39</f>
        <v>P360</v>
      </c>
      <c r="AM38" s="10" t="str">
        <f>Parameter!F39</f>
        <v>KPP</v>
      </c>
      <c r="AN38" s="12">
        <f t="shared" si="28"/>
        <v>25.24</v>
      </c>
      <c r="AO38" s="12">
        <f t="shared" si="28"/>
        <v>26.19</v>
      </c>
      <c r="AP38" s="12">
        <f t="shared" si="28"/>
        <v>26.19</v>
      </c>
      <c r="AQ38" s="12">
        <f t="shared" si="28"/>
        <v>26.19</v>
      </c>
      <c r="AR38" s="12">
        <f t="shared" si="7"/>
        <v>0</v>
      </c>
      <c r="AS38" s="12">
        <f t="shared" si="8"/>
        <v>0</v>
      </c>
      <c r="AT38" s="12">
        <f t="shared" si="21"/>
        <v>0</v>
      </c>
      <c r="AU38" s="12">
        <f t="shared" si="22"/>
        <v>0</v>
      </c>
      <c r="AV38" s="13"/>
      <c r="AW38" s="12">
        <f t="shared" si="29"/>
        <v>1</v>
      </c>
      <c r="AX38" s="12">
        <f t="shared" si="29"/>
        <v>2</v>
      </c>
      <c r="AY38" s="12">
        <f t="shared" si="29"/>
        <v>2</v>
      </c>
      <c r="AZ38" s="12">
        <f t="shared" si="29"/>
        <v>2</v>
      </c>
      <c r="BA38" s="12">
        <f t="shared" si="12"/>
        <v>0</v>
      </c>
      <c r="BB38" s="12">
        <f t="shared" si="13"/>
        <v>0</v>
      </c>
      <c r="BC38" s="12">
        <f t="shared" si="23"/>
        <v>0</v>
      </c>
      <c r="BD38" s="12">
        <f t="shared" si="24"/>
        <v>0</v>
      </c>
      <c r="BE38" s="13"/>
      <c r="BF38" s="12">
        <f t="shared" si="30"/>
        <v>25.24</v>
      </c>
      <c r="BG38" s="12">
        <f t="shared" si="30"/>
        <v>52.38</v>
      </c>
      <c r="BH38" s="12">
        <f t="shared" si="30"/>
        <v>52.38</v>
      </c>
      <c r="BI38" s="12">
        <f t="shared" si="30"/>
        <v>52.38</v>
      </c>
      <c r="BJ38" s="12">
        <f t="shared" si="17"/>
        <v>0</v>
      </c>
      <c r="BK38" s="12">
        <f t="shared" si="18"/>
        <v>0</v>
      </c>
      <c r="BL38" s="12">
        <f t="shared" si="25"/>
        <v>0</v>
      </c>
      <c r="BM38" s="12">
        <f t="shared" si="26"/>
        <v>0</v>
      </c>
    </row>
    <row r="39" spans="2:65">
      <c r="B39" s="38">
        <v>35</v>
      </c>
      <c r="C39" s="38" t="s">
        <v>104</v>
      </c>
      <c r="D39" s="32" t="str">
        <f t="shared" si="0"/>
        <v>P360</v>
      </c>
      <c r="E39" s="32" t="str">
        <f t="shared" si="1"/>
        <v>KPP</v>
      </c>
      <c r="F39" s="32" t="str">
        <f t="shared" si="2"/>
        <v>Coal Hauling ABB</v>
      </c>
      <c r="G39" s="34">
        <v>43387</v>
      </c>
      <c r="H39" s="38">
        <v>1</v>
      </c>
      <c r="I39" s="31">
        <v>0.27708333333333335</v>
      </c>
      <c r="J39" s="35">
        <v>40700</v>
      </c>
      <c r="K39" s="36">
        <f t="shared" si="3"/>
        <v>15460</v>
      </c>
      <c r="L39" s="36">
        <f t="shared" si="4"/>
        <v>25240</v>
      </c>
      <c r="M39" s="32">
        <f t="shared" si="5"/>
        <v>1</v>
      </c>
      <c r="N39" s="38">
        <v>35</v>
      </c>
      <c r="O39" s="38" t="s">
        <v>203</v>
      </c>
      <c r="Q39" s="73" t="s">
        <v>10</v>
      </c>
      <c r="R39" s="74"/>
      <c r="S39" s="4">
        <f>SUM(S36:S38)</f>
        <v>78</v>
      </c>
      <c r="T39" s="4">
        <f>SUM(T36:T38)</f>
        <v>152</v>
      </c>
      <c r="U39" s="5">
        <f>SUM(U36:U38)</f>
        <v>4163.9400000000005</v>
      </c>
      <c r="V39" s="15">
        <f t="shared" si="33"/>
        <v>27.359444444444442</v>
      </c>
      <c r="AJ39" s="10">
        <v>35</v>
      </c>
      <c r="AK39" s="10" t="str">
        <f>Parameter!C40</f>
        <v>LD0168</v>
      </c>
      <c r="AL39" s="10" t="str">
        <f>Parameter!D40</f>
        <v>P360</v>
      </c>
      <c r="AM39" s="10" t="str">
        <f>Parameter!F40</f>
        <v>KPP</v>
      </c>
      <c r="AN39" s="12">
        <f t="shared" si="28"/>
        <v>25.12</v>
      </c>
      <c r="AO39" s="12">
        <f t="shared" si="28"/>
        <v>25.12</v>
      </c>
      <c r="AP39" s="12">
        <f t="shared" si="28"/>
        <v>25.12</v>
      </c>
      <c r="AQ39" s="12">
        <f t="shared" si="28"/>
        <v>25.12</v>
      </c>
      <c r="AR39" s="12">
        <f t="shared" si="7"/>
        <v>0</v>
      </c>
      <c r="AS39" s="12">
        <f t="shared" si="8"/>
        <v>0</v>
      </c>
      <c r="AT39" s="12">
        <f t="shared" si="21"/>
        <v>0</v>
      </c>
      <c r="AU39" s="12">
        <f t="shared" si="22"/>
        <v>0</v>
      </c>
      <c r="AV39" s="13"/>
      <c r="AW39" s="12">
        <f t="shared" si="29"/>
        <v>1</v>
      </c>
      <c r="AX39" s="12">
        <f t="shared" si="29"/>
        <v>1</v>
      </c>
      <c r="AY39" s="12">
        <f t="shared" si="29"/>
        <v>1</v>
      </c>
      <c r="AZ39" s="12">
        <f t="shared" si="29"/>
        <v>1</v>
      </c>
      <c r="BA39" s="12">
        <f t="shared" si="12"/>
        <v>0</v>
      </c>
      <c r="BB39" s="12">
        <f t="shared" si="13"/>
        <v>0</v>
      </c>
      <c r="BC39" s="12">
        <f t="shared" si="23"/>
        <v>0</v>
      </c>
      <c r="BD39" s="12">
        <f t="shared" si="24"/>
        <v>0</v>
      </c>
      <c r="BE39" s="13"/>
      <c r="BF39" s="12">
        <f t="shared" si="30"/>
        <v>25.12</v>
      </c>
      <c r="BG39" s="12">
        <f t="shared" si="30"/>
        <v>25.12</v>
      </c>
      <c r="BH39" s="12">
        <f t="shared" si="30"/>
        <v>25.12</v>
      </c>
      <c r="BI39" s="12">
        <f t="shared" si="30"/>
        <v>25.12</v>
      </c>
      <c r="BJ39" s="12">
        <f t="shared" si="17"/>
        <v>0</v>
      </c>
      <c r="BK39" s="12">
        <f t="shared" si="18"/>
        <v>0</v>
      </c>
      <c r="BL39" s="12">
        <f t="shared" si="25"/>
        <v>0</v>
      </c>
      <c r="BM39" s="12">
        <f t="shared" si="26"/>
        <v>0</v>
      </c>
    </row>
    <row r="40" spans="2:65">
      <c r="B40" s="38">
        <v>36</v>
      </c>
      <c r="C40" s="38" t="s">
        <v>147</v>
      </c>
      <c r="D40" s="32" t="str">
        <f t="shared" si="0"/>
        <v>P410</v>
      </c>
      <c r="E40" s="32" t="str">
        <f t="shared" si="1"/>
        <v>KPP</v>
      </c>
      <c r="F40" s="32" t="str">
        <f t="shared" si="2"/>
        <v>Coal Hauling ABB</v>
      </c>
      <c r="G40" s="34">
        <v>43387</v>
      </c>
      <c r="H40" s="38">
        <v>1</v>
      </c>
      <c r="I40" s="31">
        <v>0.27777777777777779</v>
      </c>
      <c r="J40" s="35">
        <v>47360</v>
      </c>
      <c r="K40" s="36">
        <f t="shared" si="3"/>
        <v>18460</v>
      </c>
      <c r="L40" s="36">
        <f t="shared" si="4"/>
        <v>28900</v>
      </c>
      <c r="M40" s="32">
        <f t="shared" si="5"/>
        <v>1</v>
      </c>
      <c r="N40" s="38">
        <v>36</v>
      </c>
      <c r="O40" s="38" t="s">
        <v>203</v>
      </c>
      <c r="Q40" s="2" t="s">
        <v>11</v>
      </c>
      <c r="R40" s="2" t="s">
        <v>7</v>
      </c>
      <c r="S40" s="37">
        <f>MAX(AE10,AE25)</f>
        <v>12</v>
      </c>
      <c r="T40" s="37">
        <f t="shared" ref="T40:U43" si="34">SUM(AF10,AF25)</f>
        <v>24</v>
      </c>
      <c r="U40" s="3">
        <f t="shared" si="34"/>
        <v>624.41999999999985</v>
      </c>
      <c r="V40" s="12">
        <f t="shared" si="33"/>
        <v>25.939999999999994</v>
      </c>
      <c r="Z40" t="s">
        <v>168</v>
      </c>
      <c r="AJ40" s="2">
        <v>36</v>
      </c>
      <c r="AK40" s="10" t="str">
        <f>Parameter!C41</f>
        <v>LD0169</v>
      </c>
      <c r="AL40" s="10" t="str">
        <f>Parameter!D41</f>
        <v>P360</v>
      </c>
      <c r="AM40" s="10" t="str">
        <f>Parameter!F41</f>
        <v>KPP</v>
      </c>
      <c r="AN40" s="12">
        <f t="shared" si="28"/>
        <v>25.72</v>
      </c>
      <c r="AO40" s="12">
        <f t="shared" si="28"/>
        <v>25.72</v>
      </c>
      <c r="AP40" s="12">
        <f t="shared" si="28"/>
        <v>25.83</v>
      </c>
      <c r="AQ40" s="12">
        <f t="shared" si="28"/>
        <v>25.83</v>
      </c>
      <c r="AR40" s="12">
        <f t="shared" si="7"/>
        <v>0</v>
      </c>
      <c r="AS40" s="12">
        <f t="shared" si="8"/>
        <v>0</v>
      </c>
      <c r="AT40" s="12">
        <f t="shared" si="21"/>
        <v>0</v>
      </c>
      <c r="AU40" s="12">
        <f t="shared" si="22"/>
        <v>0</v>
      </c>
      <c r="AV40" s="13"/>
      <c r="AW40" s="12">
        <f t="shared" si="29"/>
        <v>1</v>
      </c>
      <c r="AX40" s="12">
        <f t="shared" si="29"/>
        <v>1</v>
      </c>
      <c r="AY40" s="12">
        <f t="shared" si="29"/>
        <v>2</v>
      </c>
      <c r="AZ40" s="12">
        <f t="shared" si="29"/>
        <v>2</v>
      </c>
      <c r="BA40" s="12">
        <f t="shared" si="12"/>
        <v>0</v>
      </c>
      <c r="BB40" s="12">
        <f t="shared" si="13"/>
        <v>0</v>
      </c>
      <c r="BC40" s="12">
        <f t="shared" si="23"/>
        <v>0</v>
      </c>
      <c r="BD40" s="12">
        <f t="shared" si="24"/>
        <v>0</v>
      </c>
      <c r="BE40" s="13"/>
      <c r="BF40" s="12">
        <f t="shared" si="30"/>
        <v>25.72</v>
      </c>
      <c r="BG40" s="12">
        <f t="shared" si="30"/>
        <v>25.72</v>
      </c>
      <c r="BH40" s="12">
        <f t="shared" si="30"/>
        <v>51.66</v>
      </c>
      <c r="BI40" s="12">
        <f t="shared" si="30"/>
        <v>51.66</v>
      </c>
      <c r="BJ40" s="12">
        <f t="shared" si="17"/>
        <v>0</v>
      </c>
      <c r="BK40" s="12">
        <f t="shared" si="18"/>
        <v>0</v>
      </c>
      <c r="BL40" s="12">
        <f t="shared" si="25"/>
        <v>0</v>
      </c>
      <c r="BM40" s="12">
        <f t="shared" si="26"/>
        <v>0</v>
      </c>
    </row>
    <row r="41" spans="2:65">
      <c r="B41" s="38">
        <v>37</v>
      </c>
      <c r="C41" s="38" t="s">
        <v>46</v>
      </c>
      <c r="D41" s="32" t="str">
        <f t="shared" si="0"/>
        <v>P380</v>
      </c>
      <c r="E41" s="32" t="str">
        <f t="shared" si="1"/>
        <v>KPP</v>
      </c>
      <c r="F41" s="32" t="str">
        <f t="shared" si="2"/>
        <v>Coal Hauling ABB</v>
      </c>
      <c r="G41" s="34">
        <v>43387</v>
      </c>
      <c r="H41" s="38">
        <v>1</v>
      </c>
      <c r="I41" s="31">
        <v>0.27847222222222223</v>
      </c>
      <c r="J41" s="35">
        <v>41420</v>
      </c>
      <c r="K41" s="36">
        <f t="shared" si="3"/>
        <v>16300</v>
      </c>
      <c r="L41" s="36">
        <f t="shared" si="4"/>
        <v>25120</v>
      </c>
      <c r="M41" s="32">
        <f t="shared" si="5"/>
        <v>1</v>
      </c>
      <c r="N41" s="38">
        <v>37</v>
      </c>
      <c r="O41" s="38" t="s">
        <v>203</v>
      </c>
      <c r="Q41" s="2" t="s">
        <v>11</v>
      </c>
      <c r="R41" s="2" t="s">
        <v>8</v>
      </c>
      <c r="S41" s="37">
        <f>MAX(AE11,AE26)</f>
        <v>4</v>
      </c>
      <c r="T41" s="37">
        <f t="shared" si="34"/>
        <v>8</v>
      </c>
      <c r="U41" s="3">
        <f t="shared" si="34"/>
        <v>203.8</v>
      </c>
      <c r="V41" s="12">
        <f t="shared" si="33"/>
        <v>25.452500000000001</v>
      </c>
      <c r="AJ41" s="10">
        <v>37</v>
      </c>
      <c r="AK41" s="10" t="str">
        <f>Parameter!C42</f>
        <v>LD0190</v>
      </c>
      <c r="AL41" s="10" t="str">
        <f>Parameter!D42</f>
        <v>P360</v>
      </c>
      <c r="AM41" s="10" t="str">
        <f>Parameter!F42</f>
        <v>KPP</v>
      </c>
      <c r="AN41" s="12">
        <f t="shared" si="28"/>
        <v>25.78</v>
      </c>
      <c r="AO41" s="12">
        <f t="shared" si="28"/>
        <v>25.78</v>
      </c>
      <c r="AP41" s="12">
        <f t="shared" si="28"/>
        <v>25.81</v>
      </c>
      <c r="AQ41" s="12">
        <f t="shared" si="28"/>
        <v>25.81</v>
      </c>
      <c r="AR41" s="12">
        <f t="shared" si="7"/>
        <v>0</v>
      </c>
      <c r="AS41" s="12">
        <f t="shared" si="8"/>
        <v>0</v>
      </c>
      <c r="AT41" s="12">
        <f t="shared" si="21"/>
        <v>0</v>
      </c>
      <c r="AU41" s="12">
        <f t="shared" si="22"/>
        <v>0</v>
      </c>
      <c r="AV41" s="13"/>
      <c r="AW41" s="12">
        <f t="shared" si="29"/>
        <v>1</v>
      </c>
      <c r="AX41" s="12">
        <f t="shared" si="29"/>
        <v>1</v>
      </c>
      <c r="AY41" s="12">
        <f t="shared" si="29"/>
        <v>2</v>
      </c>
      <c r="AZ41" s="12">
        <f t="shared" si="29"/>
        <v>2</v>
      </c>
      <c r="BA41" s="12">
        <f t="shared" si="12"/>
        <v>0</v>
      </c>
      <c r="BB41" s="12">
        <f t="shared" si="13"/>
        <v>0</v>
      </c>
      <c r="BC41" s="12">
        <f t="shared" si="23"/>
        <v>0</v>
      </c>
      <c r="BD41" s="12">
        <f t="shared" si="24"/>
        <v>0</v>
      </c>
      <c r="BE41" s="13"/>
      <c r="BF41" s="12">
        <f t="shared" si="30"/>
        <v>25.78</v>
      </c>
      <c r="BG41" s="12">
        <f t="shared" si="30"/>
        <v>25.78</v>
      </c>
      <c r="BH41" s="12">
        <f t="shared" si="30"/>
        <v>51.62</v>
      </c>
      <c r="BI41" s="12">
        <f t="shared" si="30"/>
        <v>51.62</v>
      </c>
      <c r="BJ41" s="12">
        <f t="shared" si="17"/>
        <v>0</v>
      </c>
      <c r="BK41" s="12">
        <f t="shared" si="18"/>
        <v>0</v>
      </c>
      <c r="BL41" s="12">
        <f t="shared" si="25"/>
        <v>0</v>
      </c>
      <c r="BM41" s="12">
        <f t="shared" si="26"/>
        <v>0</v>
      </c>
    </row>
    <row r="42" spans="2:65">
      <c r="B42" s="38">
        <v>38</v>
      </c>
      <c r="C42" s="38" t="s">
        <v>183</v>
      </c>
      <c r="D42" s="32" t="str">
        <f t="shared" si="0"/>
        <v>P360</v>
      </c>
      <c r="E42" s="32" t="str">
        <f t="shared" si="1"/>
        <v>KPP</v>
      </c>
      <c r="F42" s="32" t="str">
        <f t="shared" si="2"/>
        <v>Coal Hauling ABB</v>
      </c>
      <c r="G42" s="34">
        <v>43387</v>
      </c>
      <c r="H42" s="38">
        <v>1</v>
      </c>
      <c r="I42" s="31">
        <v>0.27847222222222223</v>
      </c>
      <c r="J42" s="35">
        <v>40980</v>
      </c>
      <c r="K42" s="36">
        <f t="shared" si="3"/>
        <v>15460</v>
      </c>
      <c r="L42" s="36">
        <f t="shared" si="4"/>
        <v>25520</v>
      </c>
      <c r="M42" s="32">
        <f t="shared" si="5"/>
        <v>1</v>
      </c>
      <c r="N42" s="38">
        <v>38</v>
      </c>
      <c r="O42" s="38" t="s">
        <v>203</v>
      </c>
      <c r="Q42" s="2" t="s">
        <v>11</v>
      </c>
      <c r="R42" s="2" t="s">
        <v>9</v>
      </c>
      <c r="S42" s="37">
        <f>MAX(AE12,AE27)</f>
        <v>9</v>
      </c>
      <c r="T42" s="37">
        <f t="shared" si="34"/>
        <v>18</v>
      </c>
      <c r="U42" s="3">
        <f t="shared" si="34"/>
        <v>521.62</v>
      </c>
      <c r="V42" s="12">
        <f t="shared" si="33"/>
        <v>28.9462962962963</v>
      </c>
      <c r="AJ42" s="2">
        <v>38</v>
      </c>
      <c r="AK42" s="10" t="str">
        <f>Parameter!C43</f>
        <v>LD0191</v>
      </c>
      <c r="AL42" s="10" t="str">
        <f>Parameter!D43</f>
        <v>P360</v>
      </c>
      <c r="AM42" s="10" t="str">
        <f>Parameter!F43</f>
        <v>KPP</v>
      </c>
      <c r="AN42" s="12">
        <f t="shared" si="28"/>
        <v>26.82</v>
      </c>
      <c r="AO42" s="12">
        <f t="shared" si="28"/>
        <v>26.64</v>
      </c>
      <c r="AP42" s="12">
        <f t="shared" si="28"/>
        <v>26.64</v>
      </c>
      <c r="AQ42" s="12">
        <f t="shared" si="28"/>
        <v>26.48</v>
      </c>
      <c r="AR42" s="12">
        <f t="shared" si="7"/>
        <v>0</v>
      </c>
      <c r="AS42" s="12">
        <f t="shared" si="8"/>
        <v>0</v>
      </c>
      <c r="AT42" s="12">
        <f t="shared" si="21"/>
        <v>0</v>
      </c>
      <c r="AU42" s="12">
        <f t="shared" si="22"/>
        <v>0</v>
      </c>
      <c r="AV42" s="13"/>
      <c r="AW42" s="12">
        <f t="shared" si="29"/>
        <v>1</v>
      </c>
      <c r="AX42" s="12">
        <f t="shared" si="29"/>
        <v>2</v>
      </c>
      <c r="AY42" s="12">
        <f t="shared" si="29"/>
        <v>2</v>
      </c>
      <c r="AZ42" s="12">
        <f t="shared" si="29"/>
        <v>3</v>
      </c>
      <c r="BA42" s="12">
        <f t="shared" si="12"/>
        <v>0</v>
      </c>
      <c r="BB42" s="12">
        <f t="shared" si="13"/>
        <v>0</v>
      </c>
      <c r="BC42" s="12">
        <f t="shared" si="23"/>
        <v>0</v>
      </c>
      <c r="BD42" s="12">
        <f t="shared" si="24"/>
        <v>0</v>
      </c>
      <c r="BE42" s="13"/>
      <c r="BF42" s="12">
        <f t="shared" si="30"/>
        <v>26.82</v>
      </c>
      <c r="BG42" s="12">
        <f t="shared" si="30"/>
        <v>53.28</v>
      </c>
      <c r="BH42" s="12">
        <f t="shared" si="30"/>
        <v>53.28</v>
      </c>
      <c r="BI42" s="12">
        <f t="shared" si="30"/>
        <v>79.44</v>
      </c>
      <c r="BJ42" s="12">
        <f t="shared" si="17"/>
        <v>0</v>
      </c>
      <c r="BK42" s="12">
        <f t="shared" si="18"/>
        <v>0</v>
      </c>
      <c r="BL42" s="12">
        <f t="shared" si="25"/>
        <v>0</v>
      </c>
      <c r="BM42" s="12">
        <f t="shared" si="26"/>
        <v>0</v>
      </c>
    </row>
    <row r="43" spans="2:65">
      <c r="B43" s="38">
        <v>39</v>
      </c>
      <c r="C43" s="38" t="s">
        <v>161</v>
      </c>
      <c r="D43" s="32" t="str">
        <f t="shared" si="0"/>
        <v>P360</v>
      </c>
      <c r="E43" s="32" t="str">
        <f t="shared" si="1"/>
        <v>KPP</v>
      </c>
      <c r="F43" s="32" t="str">
        <f t="shared" si="2"/>
        <v>Coal Hauling ABB</v>
      </c>
      <c r="G43" s="34">
        <v>43387</v>
      </c>
      <c r="H43" s="38">
        <v>1</v>
      </c>
      <c r="I43" s="31">
        <v>0.27916666666666667</v>
      </c>
      <c r="J43" s="35">
        <v>41400</v>
      </c>
      <c r="K43" s="36">
        <f t="shared" si="3"/>
        <v>16000</v>
      </c>
      <c r="L43" s="36">
        <f t="shared" si="4"/>
        <v>25400</v>
      </c>
      <c r="M43" s="32">
        <f t="shared" si="5"/>
        <v>1</v>
      </c>
      <c r="N43" s="38">
        <v>39</v>
      </c>
      <c r="O43" s="38" t="s">
        <v>203</v>
      </c>
      <c r="Q43" s="2" t="s">
        <v>11</v>
      </c>
      <c r="R43" s="2" t="s">
        <v>13</v>
      </c>
      <c r="S43" s="37">
        <f>MAX(AE13,AE28)</f>
        <v>10</v>
      </c>
      <c r="T43" s="37">
        <f t="shared" si="34"/>
        <v>20</v>
      </c>
      <c r="U43" s="3">
        <f t="shared" si="34"/>
        <v>590.78000000000009</v>
      </c>
      <c r="V43" s="12">
        <f t="shared" si="33"/>
        <v>29.574000000000002</v>
      </c>
      <c r="AJ43" s="10">
        <v>39</v>
      </c>
      <c r="AK43" s="10" t="str">
        <f>Parameter!C44</f>
        <v>LD0192</v>
      </c>
      <c r="AL43" s="10" t="str">
        <f>Parameter!D44</f>
        <v>P360</v>
      </c>
      <c r="AM43" s="10" t="str">
        <f>Parameter!F44</f>
        <v>KPP</v>
      </c>
      <c r="AN43" s="12">
        <f t="shared" si="28"/>
        <v>26.5</v>
      </c>
      <c r="AO43" s="12">
        <f t="shared" si="28"/>
        <v>26.5</v>
      </c>
      <c r="AP43" s="12">
        <f t="shared" si="28"/>
        <v>26.94</v>
      </c>
      <c r="AQ43" s="12">
        <f t="shared" si="28"/>
        <v>26.94</v>
      </c>
      <c r="AR43" s="12">
        <f t="shared" si="7"/>
        <v>0</v>
      </c>
      <c r="AS43" s="12">
        <f t="shared" si="8"/>
        <v>0</v>
      </c>
      <c r="AT43" s="12">
        <f t="shared" si="21"/>
        <v>0</v>
      </c>
      <c r="AU43" s="12">
        <f t="shared" si="22"/>
        <v>0</v>
      </c>
      <c r="AV43" s="13"/>
      <c r="AW43" s="12">
        <f t="shared" si="29"/>
        <v>1</v>
      </c>
      <c r="AX43" s="12">
        <f t="shared" si="29"/>
        <v>1</v>
      </c>
      <c r="AY43" s="12">
        <f t="shared" si="29"/>
        <v>2</v>
      </c>
      <c r="AZ43" s="12">
        <f t="shared" si="29"/>
        <v>2</v>
      </c>
      <c r="BA43" s="12">
        <f t="shared" si="12"/>
        <v>0</v>
      </c>
      <c r="BB43" s="12">
        <f t="shared" si="13"/>
        <v>0</v>
      </c>
      <c r="BC43" s="12">
        <f t="shared" si="23"/>
        <v>0</v>
      </c>
      <c r="BD43" s="12">
        <f t="shared" si="24"/>
        <v>0</v>
      </c>
      <c r="BE43" s="13"/>
      <c r="BF43" s="12">
        <f t="shared" si="30"/>
        <v>26.5</v>
      </c>
      <c r="BG43" s="12">
        <f t="shared" si="30"/>
        <v>26.5</v>
      </c>
      <c r="BH43" s="12">
        <f t="shared" si="30"/>
        <v>53.88</v>
      </c>
      <c r="BI43" s="12">
        <f t="shared" si="30"/>
        <v>53.88</v>
      </c>
      <c r="BJ43" s="12">
        <f t="shared" si="17"/>
        <v>0</v>
      </c>
      <c r="BK43" s="12">
        <f t="shared" si="18"/>
        <v>0</v>
      </c>
      <c r="BL43" s="12">
        <f t="shared" si="25"/>
        <v>0</v>
      </c>
      <c r="BM43" s="12">
        <f t="shared" si="26"/>
        <v>0</v>
      </c>
    </row>
    <row r="44" spans="2:65">
      <c r="B44" s="38">
        <v>40</v>
      </c>
      <c r="C44" s="38" t="s">
        <v>158</v>
      </c>
      <c r="D44" s="32" t="str">
        <f t="shared" si="0"/>
        <v>P410</v>
      </c>
      <c r="E44" s="32" t="str">
        <f t="shared" si="1"/>
        <v>KPP</v>
      </c>
      <c r="F44" s="32" t="str">
        <f t="shared" si="2"/>
        <v>Coal Hauling ABB</v>
      </c>
      <c r="G44" s="34">
        <v>43387</v>
      </c>
      <c r="H44" s="38">
        <v>1</v>
      </c>
      <c r="I44" s="31">
        <v>0.27986111111111112</v>
      </c>
      <c r="J44" s="35">
        <v>48680</v>
      </c>
      <c r="K44" s="36">
        <f t="shared" si="3"/>
        <v>18720</v>
      </c>
      <c r="L44" s="36">
        <f t="shared" si="4"/>
        <v>29960</v>
      </c>
      <c r="M44" s="32">
        <f t="shared" si="5"/>
        <v>1</v>
      </c>
      <c r="N44" s="38">
        <v>40</v>
      </c>
      <c r="O44" s="38" t="s">
        <v>203</v>
      </c>
      <c r="Q44" s="73" t="s">
        <v>10</v>
      </c>
      <c r="R44" s="74"/>
      <c r="S44" s="4">
        <f>SUM(S40:S43)</f>
        <v>35</v>
      </c>
      <c r="T44" s="4">
        <f>SUM(T40:T43)</f>
        <v>70</v>
      </c>
      <c r="U44" s="5">
        <f>SUM(U40:U43)</f>
        <v>1940.62</v>
      </c>
      <c r="V44" s="15">
        <f t="shared" si="33"/>
        <v>27.695619047619044</v>
      </c>
      <c r="AJ44" s="2">
        <v>40</v>
      </c>
      <c r="AK44" s="10" t="str">
        <f>Parameter!C45</f>
        <v>LD0193</v>
      </c>
      <c r="AL44" s="10" t="str">
        <f>Parameter!D45</f>
        <v>P360</v>
      </c>
      <c r="AM44" s="10" t="str">
        <f>Parameter!F45</f>
        <v>KPP</v>
      </c>
      <c r="AN44" s="12">
        <f t="shared" si="28"/>
        <v>25.82</v>
      </c>
      <c r="AO44" s="12">
        <f t="shared" si="28"/>
        <v>25.646666666666668</v>
      </c>
      <c r="AP44" s="12">
        <f t="shared" si="28"/>
        <v>25.646666666666668</v>
      </c>
      <c r="AQ44" s="12">
        <f t="shared" si="28"/>
        <v>25.646666666666668</v>
      </c>
      <c r="AR44" s="12">
        <f t="shared" si="7"/>
        <v>0</v>
      </c>
      <c r="AS44" s="12">
        <f t="shared" si="8"/>
        <v>0</v>
      </c>
      <c r="AT44" s="12">
        <f t="shared" si="21"/>
        <v>0</v>
      </c>
      <c r="AU44" s="12">
        <f t="shared" si="22"/>
        <v>0</v>
      </c>
      <c r="AV44" s="13"/>
      <c r="AW44" s="12">
        <f t="shared" si="29"/>
        <v>2</v>
      </c>
      <c r="AX44" s="12">
        <f t="shared" si="29"/>
        <v>3</v>
      </c>
      <c r="AY44" s="12">
        <f t="shared" si="29"/>
        <v>3</v>
      </c>
      <c r="AZ44" s="12">
        <f t="shared" si="29"/>
        <v>3</v>
      </c>
      <c r="BA44" s="12">
        <f t="shared" si="12"/>
        <v>0</v>
      </c>
      <c r="BB44" s="12">
        <f t="shared" si="13"/>
        <v>0</v>
      </c>
      <c r="BC44" s="12">
        <f t="shared" si="23"/>
        <v>0</v>
      </c>
      <c r="BD44" s="12">
        <f t="shared" si="24"/>
        <v>0</v>
      </c>
      <c r="BE44" s="13"/>
      <c r="BF44" s="12">
        <f t="shared" si="30"/>
        <v>51.64</v>
      </c>
      <c r="BG44" s="12">
        <f t="shared" si="30"/>
        <v>76.94</v>
      </c>
      <c r="BH44" s="12">
        <f t="shared" si="30"/>
        <v>76.94</v>
      </c>
      <c r="BI44" s="12">
        <f t="shared" si="30"/>
        <v>76.94</v>
      </c>
      <c r="BJ44" s="12">
        <f t="shared" si="17"/>
        <v>0</v>
      </c>
      <c r="BK44" s="12">
        <f t="shared" si="18"/>
        <v>0</v>
      </c>
      <c r="BL44" s="12">
        <f t="shared" si="25"/>
        <v>0</v>
      </c>
      <c r="BM44" s="12">
        <f t="shared" si="26"/>
        <v>0</v>
      </c>
    </row>
    <row r="45" spans="2:65">
      <c r="B45" s="38">
        <v>41</v>
      </c>
      <c r="C45" s="38" t="s">
        <v>92</v>
      </c>
      <c r="D45" s="32" t="str">
        <f t="shared" si="0"/>
        <v>P360</v>
      </c>
      <c r="E45" s="32" t="str">
        <f t="shared" si="1"/>
        <v>KPP</v>
      </c>
      <c r="F45" s="32" t="str">
        <f t="shared" si="2"/>
        <v>Coal Hauling ABB</v>
      </c>
      <c r="G45" s="34">
        <v>43387</v>
      </c>
      <c r="H45" s="38">
        <v>1</v>
      </c>
      <c r="I45" s="31">
        <v>0.27986111111111112</v>
      </c>
      <c r="J45" s="35">
        <v>42160</v>
      </c>
      <c r="K45" s="36">
        <f t="shared" si="3"/>
        <v>16260</v>
      </c>
      <c r="L45" s="36">
        <f t="shared" si="4"/>
        <v>25900</v>
      </c>
      <c r="M45" s="32">
        <f t="shared" si="5"/>
        <v>1</v>
      </c>
      <c r="N45" s="38">
        <v>41</v>
      </c>
      <c r="O45" s="38" t="s">
        <v>203</v>
      </c>
      <c r="Q45" s="2" t="s">
        <v>14</v>
      </c>
      <c r="R45" s="2" t="s">
        <v>15</v>
      </c>
      <c r="S45" s="37">
        <f>MAX(AE15,AE30)</f>
        <v>0</v>
      </c>
      <c r="T45" s="37">
        <f>SUM(AF15,AF30)</f>
        <v>0</v>
      </c>
      <c r="U45" s="3">
        <f>SUM(AG15,AG30)</f>
        <v>0</v>
      </c>
      <c r="V45" s="12">
        <f>IFERROR(AVERAGE(AH15,AH30),0)</f>
        <v>0</v>
      </c>
      <c r="AJ45" s="10">
        <v>41</v>
      </c>
      <c r="AK45" s="10" t="str">
        <f>Parameter!C46</f>
        <v>LD0194</v>
      </c>
      <c r="AL45" s="10" t="str">
        <f>Parameter!D46</f>
        <v>P360</v>
      </c>
      <c r="AM45" s="10" t="str">
        <f>Parameter!F46</f>
        <v>KPP</v>
      </c>
      <c r="AN45" s="12">
        <f t="shared" si="28"/>
        <v>0</v>
      </c>
      <c r="AO45" s="12">
        <f t="shared" si="28"/>
        <v>0</v>
      </c>
      <c r="AP45" s="12">
        <f t="shared" si="28"/>
        <v>0</v>
      </c>
      <c r="AQ45" s="12">
        <f t="shared" si="28"/>
        <v>0</v>
      </c>
      <c r="AR45" s="12">
        <f t="shared" si="7"/>
        <v>0</v>
      </c>
      <c r="AS45" s="12">
        <f t="shared" si="8"/>
        <v>0</v>
      </c>
      <c r="AT45" s="12">
        <f t="shared" si="21"/>
        <v>0</v>
      </c>
      <c r="AU45" s="12">
        <f t="shared" si="22"/>
        <v>0</v>
      </c>
      <c r="AV45" s="13"/>
      <c r="AW45" s="12">
        <f t="shared" si="29"/>
        <v>0</v>
      </c>
      <c r="AX45" s="12">
        <f t="shared" si="29"/>
        <v>0</v>
      </c>
      <c r="AY45" s="12">
        <f t="shared" si="29"/>
        <v>0</v>
      </c>
      <c r="AZ45" s="12">
        <f t="shared" si="29"/>
        <v>0</v>
      </c>
      <c r="BA45" s="12">
        <f t="shared" si="12"/>
        <v>0</v>
      </c>
      <c r="BB45" s="12">
        <f t="shared" si="13"/>
        <v>0</v>
      </c>
      <c r="BC45" s="12">
        <f t="shared" si="23"/>
        <v>0</v>
      </c>
      <c r="BD45" s="12">
        <f t="shared" si="24"/>
        <v>0</v>
      </c>
      <c r="BE45" s="13"/>
      <c r="BF45" s="12">
        <f t="shared" si="30"/>
        <v>0</v>
      </c>
      <c r="BG45" s="12">
        <f t="shared" si="30"/>
        <v>0</v>
      </c>
      <c r="BH45" s="12">
        <f t="shared" si="30"/>
        <v>0</v>
      </c>
      <c r="BI45" s="12">
        <f t="shared" si="30"/>
        <v>0</v>
      </c>
      <c r="BJ45" s="12">
        <f t="shared" si="17"/>
        <v>0</v>
      </c>
      <c r="BK45" s="12">
        <f t="shared" si="18"/>
        <v>0</v>
      </c>
      <c r="BL45" s="12">
        <f t="shared" si="25"/>
        <v>0</v>
      </c>
      <c r="BM45" s="12">
        <f t="shared" si="26"/>
        <v>0</v>
      </c>
    </row>
    <row r="46" spans="2:65">
      <c r="B46" s="38">
        <v>42</v>
      </c>
      <c r="C46" s="38" t="s">
        <v>121</v>
      </c>
      <c r="D46" s="32" t="str">
        <f t="shared" si="0"/>
        <v>P360</v>
      </c>
      <c r="E46" s="32" t="str">
        <f t="shared" si="1"/>
        <v>KPP</v>
      </c>
      <c r="F46" s="32" t="str">
        <f t="shared" si="2"/>
        <v>Coal Hauling ABB</v>
      </c>
      <c r="G46" s="34">
        <v>43387</v>
      </c>
      <c r="H46" s="38">
        <v>1</v>
      </c>
      <c r="I46" s="31">
        <v>0.28055555555555556</v>
      </c>
      <c r="J46" s="35">
        <v>41340</v>
      </c>
      <c r="K46" s="36">
        <f t="shared" si="3"/>
        <v>16160</v>
      </c>
      <c r="L46" s="36">
        <f t="shared" si="4"/>
        <v>25180</v>
      </c>
      <c r="M46" s="32">
        <f t="shared" si="5"/>
        <v>1</v>
      </c>
      <c r="N46" s="38">
        <v>42</v>
      </c>
      <c r="O46" s="38" t="s">
        <v>203</v>
      </c>
      <c r="Q46" s="73" t="s">
        <v>10</v>
      </c>
      <c r="R46" s="74"/>
      <c r="S46" s="4">
        <f>S45</f>
        <v>0</v>
      </c>
      <c r="T46" s="4">
        <f>T45</f>
        <v>0</v>
      </c>
      <c r="U46" s="5">
        <f>U45</f>
        <v>0</v>
      </c>
      <c r="V46" s="15">
        <f>IFERROR(AVERAGE(AH16,AH31),0)</f>
        <v>0</v>
      </c>
      <c r="AJ46" s="2">
        <v>42</v>
      </c>
      <c r="AK46" s="10" t="str">
        <f>Parameter!C47</f>
        <v>LD0195</v>
      </c>
      <c r="AL46" s="10" t="str">
        <f>Parameter!D47</f>
        <v>P360</v>
      </c>
      <c r="AM46" s="10" t="str">
        <f>Parameter!F47</f>
        <v>KPP</v>
      </c>
      <c r="AN46" s="12">
        <f t="shared" si="28"/>
        <v>0</v>
      </c>
      <c r="AO46" s="12">
        <f t="shared" si="28"/>
        <v>0</v>
      </c>
      <c r="AP46" s="12">
        <f t="shared" si="28"/>
        <v>0</v>
      </c>
      <c r="AQ46" s="12">
        <f t="shared" si="28"/>
        <v>0</v>
      </c>
      <c r="AR46" s="12">
        <f t="shared" si="7"/>
        <v>0</v>
      </c>
      <c r="AS46" s="12">
        <f t="shared" si="8"/>
        <v>0</v>
      </c>
      <c r="AT46" s="12">
        <f t="shared" si="21"/>
        <v>0</v>
      </c>
      <c r="AU46" s="12">
        <f t="shared" si="22"/>
        <v>0</v>
      </c>
      <c r="AV46" s="13"/>
      <c r="AW46" s="12">
        <f t="shared" si="29"/>
        <v>0</v>
      </c>
      <c r="AX46" s="12">
        <f t="shared" si="29"/>
        <v>0</v>
      </c>
      <c r="AY46" s="12">
        <f t="shared" si="29"/>
        <v>0</v>
      </c>
      <c r="AZ46" s="12">
        <f t="shared" si="29"/>
        <v>0</v>
      </c>
      <c r="BA46" s="12">
        <f t="shared" si="12"/>
        <v>0</v>
      </c>
      <c r="BB46" s="12">
        <f t="shared" si="13"/>
        <v>0</v>
      </c>
      <c r="BC46" s="12">
        <f t="shared" si="23"/>
        <v>0</v>
      </c>
      <c r="BD46" s="12">
        <f t="shared" si="24"/>
        <v>0</v>
      </c>
      <c r="BE46" s="13"/>
      <c r="BF46" s="12">
        <f t="shared" si="30"/>
        <v>0</v>
      </c>
      <c r="BG46" s="12">
        <f t="shared" si="30"/>
        <v>0</v>
      </c>
      <c r="BH46" s="12">
        <f t="shared" si="30"/>
        <v>0</v>
      </c>
      <c r="BI46" s="12">
        <f t="shared" si="30"/>
        <v>0</v>
      </c>
      <c r="BJ46" s="12">
        <f t="shared" si="17"/>
        <v>0</v>
      </c>
      <c r="BK46" s="12">
        <f t="shared" si="18"/>
        <v>0</v>
      </c>
      <c r="BL46" s="12">
        <f t="shared" si="25"/>
        <v>0</v>
      </c>
      <c r="BM46" s="12">
        <f t="shared" si="26"/>
        <v>0</v>
      </c>
    </row>
    <row r="47" spans="2:65">
      <c r="B47" s="38">
        <v>43</v>
      </c>
      <c r="C47" s="38" t="s">
        <v>53</v>
      </c>
      <c r="D47" s="32" t="str">
        <f t="shared" si="0"/>
        <v>P360</v>
      </c>
      <c r="E47" s="32" t="str">
        <f t="shared" si="1"/>
        <v>KPP</v>
      </c>
      <c r="F47" s="32" t="str">
        <f t="shared" si="2"/>
        <v>Coal Hauling ABB</v>
      </c>
      <c r="G47" s="34">
        <v>43387</v>
      </c>
      <c r="H47" s="38">
        <v>1</v>
      </c>
      <c r="I47" s="31">
        <v>0.28055555555555556</v>
      </c>
      <c r="J47" s="35">
        <v>42240</v>
      </c>
      <c r="K47" s="36">
        <f t="shared" si="3"/>
        <v>16440</v>
      </c>
      <c r="L47" s="36">
        <f t="shared" si="4"/>
        <v>25800</v>
      </c>
      <c r="M47" s="32">
        <f t="shared" si="5"/>
        <v>1</v>
      </c>
      <c r="N47" s="38">
        <v>43</v>
      </c>
      <c r="O47" s="38" t="s">
        <v>203</v>
      </c>
      <c r="Q47" s="75" t="s">
        <v>16</v>
      </c>
      <c r="R47" s="76"/>
      <c r="S47" s="6">
        <f>S46+S44+S39</f>
        <v>113</v>
      </c>
      <c r="T47" s="6">
        <f>T46+T44+T39</f>
        <v>222</v>
      </c>
      <c r="U47" s="71">
        <f>U46+U44+U39</f>
        <v>6104.56</v>
      </c>
      <c r="V47" s="16">
        <f t="shared" si="33"/>
        <v>27.463569321533917</v>
      </c>
      <c r="AJ47" s="10">
        <v>43</v>
      </c>
      <c r="AK47" s="10" t="str">
        <f>Parameter!C48</f>
        <v>LD0196</v>
      </c>
      <c r="AL47" s="10" t="str">
        <f>Parameter!D48</f>
        <v>P360</v>
      </c>
      <c r="AM47" s="10" t="str">
        <f>Parameter!F48</f>
        <v>KPP</v>
      </c>
      <c r="AN47" s="12">
        <f t="shared" si="28"/>
        <v>0</v>
      </c>
      <c r="AO47" s="12">
        <f t="shared" si="28"/>
        <v>0</v>
      </c>
      <c r="AP47" s="12">
        <f t="shared" si="28"/>
        <v>0</v>
      </c>
      <c r="AQ47" s="12">
        <f t="shared" si="28"/>
        <v>0</v>
      </c>
      <c r="AR47" s="12">
        <f t="shared" si="7"/>
        <v>0</v>
      </c>
      <c r="AS47" s="12">
        <f t="shared" si="8"/>
        <v>0</v>
      </c>
      <c r="AT47" s="12">
        <f t="shared" si="21"/>
        <v>0</v>
      </c>
      <c r="AU47" s="12">
        <f t="shared" si="22"/>
        <v>0</v>
      </c>
      <c r="AV47" s="13"/>
      <c r="AW47" s="12">
        <f t="shared" si="29"/>
        <v>0</v>
      </c>
      <c r="AX47" s="12">
        <f t="shared" si="29"/>
        <v>0</v>
      </c>
      <c r="AY47" s="12">
        <f t="shared" si="29"/>
        <v>0</v>
      </c>
      <c r="AZ47" s="12">
        <f t="shared" si="29"/>
        <v>0</v>
      </c>
      <c r="BA47" s="12">
        <f t="shared" si="12"/>
        <v>0</v>
      </c>
      <c r="BB47" s="12">
        <f t="shared" si="13"/>
        <v>0</v>
      </c>
      <c r="BC47" s="12">
        <f t="shared" si="23"/>
        <v>0</v>
      </c>
      <c r="BD47" s="12">
        <f t="shared" si="24"/>
        <v>0</v>
      </c>
      <c r="BE47" s="13"/>
      <c r="BF47" s="12">
        <f t="shared" si="30"/>
        <v>0</v>
      </c>
      <c r="BG47" s="12">
        <f t="shared" si="30"/>
        <v>0</v>
      </c>
      <c r="BH47" s="12">
        <f t="shared" si="30"/>
        <v>0</v>
      </c>
      <c r="BI47" s="12">
        <f t="shared" si="30"/>
        <v>0</v>
      </c>
      <c r="BJ47" s="12">
        <f t="shared" si="17"/>
        <v>0</v>
      </c>
      <c r="BK47" s="12">
        <f t="shared" si="18"/>
        <v>0</v>
      </c>
      <c r="BL47" s="12">
        <f t="shared" si="25"/>
        <v>0</v>
      </c>
      <c r="BM47" s="12">
        <f t="shared" si="26"/>
        <v>0</v>
      </c>
    </row>
    <row r="48" spans="2:65">
      <c r="B48" s="38">
        <v>44</v>
      </c>
      <c r="C48" s="38" t="s">
        <v>122</v>
      </c>
      <c r="D48" s="32" t="str">
        <f t="shared" si="0"/>
        <v>P360</v>
      </c>
      <c r="E48" s="32" t="str">
        <f t="shared" si="1"/>
        <v>KPP</v>
      </c>
      <c r="F48" s="32" t="str">
        <f t="shared" si="2"/>
        <v>Coal Hauling ABB</v>
      </c>
      <c r="G48" s="34">
        <v>43387</v>
      </c>
      <c r="H48" s="38">
        <v>1</v>
      </c>
      <c r="I48" s="31">
        <v>0.28194444444444444</v>
      </c>
      <c r="J48" s="35">
        <v>42540</v>
      </c>
      <c r="K48" s="36">
        <f t="shared" si="3"/>
        <v>16520</v>
      </c>
      <c r="L48" s="36">
        <f t="shared" si="4"/>
        <v>26020</v>
      </c>
      <c r="M48" s="32">
        <f t="shared" si="5"/>
        <v>1</v>
      </c>
      <c r="N48" s="38">
        <v>44</v>
      </c>
      <c r="O48" s="38" t="s">
        <v>203</v>
      </c>
      <c r="AJ48" s="2">
        <v>44</v>
      </c>
      <c r="AK48" s="10" t="str">
        <f>Parameter!C49</f>
        <v>LD0197</v>
      </c>
      <c r="AL48" s="10" t="str">
        <f>Parameter!D49</f>
        <v>P360</v>
      </c>
      <c r="AM48" s="10" t="str">
        <f>Parameter!F49</f>
        <v>KPP</v>
      </c>
      <c r="AN48" s="12">
        <f t="shared" si="28"/>
        <v>0</v>
      </c>
      <c r="AO48" s="12">
        <f t="shared" si="28"/>
        <v>0</v>
      </c>
      <c r="AP48" s="12">
        <f t="shared" si="28"/>
        <v>0</v>
      </c>
      <c r="AQ48" s="12">
        <f t="shared" si="28"/>
        <v>0</v>
      </c>
      <c r="AR48" s="12">
        <f t="shared" si="7"/>
        <v>0</v>
      </c>
      <c r="AS48" s="12">
        <f t="shared" si="8"/>
        <v>0</v>
      </c>
      <c r="AT48" s="12">
        <f t="shared" si="21"/>
        <v>0</v>
      </c>
      <c r="AU48" s="12">
        <f t="shared" si="22"/>
        <v>0</v>
      </c>
      <c r="AV48" s="13"/>
      <c r="AW48" s="12">
        <f t="shared" si="29"/>
        <v>0</v>
      </c>
      <c r="AX48" s="12">
        <f t="shared" si="29"/>
        <v>0</v>
      </c>
      <c r="AY48" s="12">
        <f t="shared" si="29"/>
        <v>0</v>
      </c>
      <c r="AZ48" s="12">
        <f t="shared" si="29"/>
        <v>0</v>
      </c>
      <c r="BA48" s="12">
        <f t="shared" si="12"/>
        <v>0</v>
      </c>
      <c r="BB48" s="12">
        <f t="shared" si="13"/>
        <v>0</v>
      </c>
      <c r="BC48" s="12">
        <f t="shared" si="23"/>
        <v>0</v>
      </c>
      <c r="BD48" s="12">
        <f t="shared" si="24"/>
        <v>0</v>
      </c>
      <c r="BE48" s="13"/>
      <c r="BF48" s="12">
        <f t="shared" si="30"/>
        <v>0</v>
      </c>
      <c r="BG48" s="12">
        <f t="shared" si="30"/>
        <v>0</v>
      </c>
      <c r="BH48" s="12">
        <f t="shared" si="30"/>
        <v>0</v>
      </c>
      <c r="BI48" s="12">
        <f t="shared" si="30"/>
        <v>0</v>
      </c>
      <c r="BJ48" s="12">
        <f t="shared" si="17"/>
        <v>0</v>
      </c>
      <c r="BK48" s="12">
        <f t="shared" si="18"/>
        <v>0</v>
      </c>
      <c r="BL48" s="12">
        <f t="shared" si="25"/>
        <v>0</v>
      </c>
      <c r="BM48" s="12">
        <f t="shared" si="26"/>
        <v>0</v>
      </c>
    </row>
    <row r="49" spans="2:65">
      <c r="B49" s="38">
        <v>45</v>
      </c>
      <c r="C49" s="38" t="s">
        <v>73</v>
      </c>
      <c r="D49" s="32" t="str">
        <f t="shared" si="0"/>
        <v>P410</v>
      </c>
      <c r="E49" s="32" t="str">
        <f t="shared" si="1"/>
        <v>KPP</v>
      </c>
      <c r="F49" s="32" t="str">
        <f t="shared" si="2"/>
        <v>Coal Hauling ABB</v>
      </c>
      <c r="G49" s="34">
        <v>43387</v>
      </c>
      <c r="H49" s="38">
        <v>1</v>
      </c>
      <c r="I49" s="31">
        <v>0.28263888888888888</v>
      </c>
      <c r="J49" s="35">
        <v>48120</v>
      </c>
      <c r="K49" s="36">
        <f t="shared" si="3"/>
        <v>18460</v>
      </c>
      <c r="L49" s="36">
        <f t="shared" si="4"/>
        <v>29660</v>
      </c>
      <c r="M49" s="32">
        <f t="shared" si="5"/>
        <v>1</v>
      </c>
      <c r="N49" s="38">
        <v>45</v>
      </c>
      <c r="O49" s="38" t="s">
        <v>203</v>
      </c>
      <c r="Q49" s="39" t="str">
        <f>Parameter!C6</f>
        <v>LD0098</v>
      </c>
      <c r="R49" s="39">
        <v>16240</v>
      </c>
      <c r="AJ49" s="10">
        <v>45</v>
      </c>
      <c r="AK49" s="10" t="str">
        <f>Parameter!C50</f>
        <v>LD0198</v>
      </c>
      <c r="AL49" s="10" t="str">
        <f>Parameter!D50</f>
        <v>P360</v>
      </c>
      <c r="AM49" s="10" t="str">
        <f>Parameter!F50</f>
        <v>KPP</v>
      </c>
      <c r="AN49" s="12">
        <f t="shared" si="28"/>
        <v>0</v>
      </c>
      <c r="AO49" s="12">
        <f t="shared" si="28"/>
        <v>25.64</v>
      </c>
      <c r="AP49" s="12">
        <f t="shared" si="28"/>
        <v>25.64</v>
      </c>
      <c r="AQ49" s="12">
        <f t="shared" si="28"/>
        <v>25.64</v>
      </c>
      <c r="AR49" s="12">
        <f t="shared" si="7"/>
        <v>0</v>
      </c>
      <c r="AS49" s="12">
        <f t="shared" si="8"/>
        <v>0</v>
      </c>
      <c r="AT49" s="12">
        <f t="shared" si="21"/>
        <v>0</v>
      </c>
      <c r="AU49" s="12">
        <f t="shared" si="22"/>
        <v>0</v>
      </c>
      <c r="AV49" s="13"/>
      <c r="AW49" s="12">
        <f t="shared" si="29"/>
        <v>0</v>
      </c>
      <c r="AX49" s="12">
        <f t="shared" si="29"/>
        <v>1</v>
      </c>
      <c r="AY49" s="12">
        <f t="shared" si="29"/>
        <v>1</v>
      </c>
      <c r="AZ49" s="12">
        <f t="shared" si="29"/>
        <v>1</v>
      </c>
      <c r="BA49" s="12">
        <f t="shared" si="12"/>
        <v>0</v>
      </c>
      <c r="BB49" s="12">
        <f t="shared" si="13"/>
        <v>0</v>
      </c>
      <c r="BC49" s="12">
        <f t="shared" si="23"/>
        <v>0</v>
      </c>
      <c r="BD49" s="12">
        <f t="shared" si="24"/>
        <v>0</v>
      </c>
      <c r="BE49" s="13"/>
      <c r="BF49" s="12">
        <f t="shared" si="30"/>
        <v>0</v>
      </c>
      <c r="BG49" s="12">
        <f t="shared" si="30"/>
        <v>25.64</v>
      </c>
      <c r="BH49" s="12">
        <f t="shared" si="30"/>
        <v>25.64</v>
      </c>
      <c r="BI49" s="12">
        <f t="shared" si="30"/>
        <v>25.64</v>
      </c>
      <c r="BJ49" s="12">
        <f t="shared" si="17"/>
        <v>0</v>
      </c>
      <c r="BK49" s="12">
        <f t="shared" si="18"/>
        <v>0</v>
      </c>
      <c r="BL49" s="12">
        <f t="shared" si="25"/>
        <v>0</v>
      </c>
      <c r="BM49" s="12">
        <f t="shared" si="26"/>
        <v>0</v>
      </c>
    </row>
    <row r="50" spans="2:65">
      <c r="B50" s="38">
        <v>46</v>
      </c>
      <c r="C50" s="38" t="s">
        <v>32</v>
      </c>
      <c r="D50" s="32" t="str">
        <f t="shared" si="0"/>
        <v>P360</v>
      </c>
      <c r="E50" s="32" t="str">
        <f t="shared" si="1"/>
        <v>KPP</v>
      </c>
      <c r="F50" s="32" t="str">
        <f t="shared" si="2"/>
        <v>Coal Hauling ABB</v>
      </c>
      <c r="G50" s="34">
        <v>43387</v>
      </c>
      <c r="H50" s="38">
        <v>1</v>
      </c>
      <c r="I50" s="31">
        <v>0.28263888888888888</v>
      </c>
      <c r="J50" s="35">
        <v>43360</v>
      </c>
      <c r="K50" s="36">
        <f t="shared" si="3"/>
        <v>15920</v>
      </c>
      <c r="L50" s="36">
        <f t="shared" si="4"/>
        <v>27440</v>
      </c>
      <c r="M50" s="32">
        <f t="shared" si="5"/>
        <v>1</v>
      </c>
      <c r="N50" s="38">
        <v>46</v>
      </c>
      <c r="O50" s="38" t="s">
        <v>203</v>
      </c>
      <c r="Q50" s="39" t="str">
        <f>Parameter!C7</f>
        <v>LD0099</v>
      </c>
      <c r="R50" s="39">
        <v>16100</v>
      </c>
      <c r="AJ50" s="2">
        <v>46</v>
      </c>
      <c r="AK50" s="10" t="str">
        <f>Parameter!C51</f>
        <v>LD0199</v>
      </c>
      <c r="AL50" s="10" t="str">
        <f>Parameter!D51</f>
        <v>P360</v>
      </c>
      <c r="AM50" s="10" t="str">
        <f>Parameter!F51</f>
        <v>KPP</v>
      </c>
      <c r="AN50" s="12">
        <f t="shared" si="28"/>
        <v>0</v>
      </c>
      <c r="AO50" s="12">
        <f t="shared" si="28"/>
        <v>0</v>
      </c>
      <c r="AP50" s="12">
        <f t="shared" si="28"/>
        <v>25.64</v>
      </c>
      <c r="AQ50" s="12">
        <f t="shared" si="28"/>
        <v>25.64</v>
      </c>
      <c r="AR50" s="12">
        <f t="shared" si="7"/>
        <v>0</v>
      </c>
      <c r="AS50" s="12">
        <f t="shared" si="8"/>
        <v>0</v>
      </c>
      <c r="AT50" s="12">
        <f t="shared" si="21"/>
        <v>0</v>
      </c>
      <c r="AU50" s="12">
        <f t="shared" si="22"/>
        <v>0</v>
      </c>
      <c r="AV50" s="13"/>
      <c r="AW50" s="12">
        <f t="shared" si="29"/>
        <v>0</v>
      </c>
      <c r="AX50" s="12">
        <f t="shared" si="29"/>
        <v>0</v>
      </c>
      <c r="AY50" s="12">
        <f t="shared" si="29"/>
        <v>1</v>
      </c>
      <c r="AZ50" s="12">
        <f t="shared" si="29"/>
        <v>1</v>
      </c>
      <c r="BA50" s="12">
        <f t="shared" si="12"/>
        <v>0</v>
      </c>
      <c r="BB50" s="12">
        <f t="shared" si="13"/>
        <v>0</v>
      </c>
      <c r="BC50" s="12">
        <f t="shared" si="23"/>
        <v>0</v>
      </c>
      <c r="BD50" s="12">
        <f t="shared" si="24"/>
        <v>0</v>
      </c>
      <c r="BE50" s="13"/>
      <c r="BF50" s="12">
        <f t="shared" si="30"/>
        <v>0</v>
      </c>
      <c r="BG50" s="12">
        <f t="shared" si="30"/>
        <v>0</v>
      </c>
      <c r="BH50" s="12">
        <f t="shared" si="30"/>
        <v>25.64</v>
      </c>
      <c r="BI50" s="12">
        <f t="shared" si="30"/>
        <v>25.64</v>
      </c>
      <c r="BJ50" s="12">
        <f t="shared" si="17"/>
        <v>0</v>
      </c>
      <c r="BK50" s="12">
        <f t="shared" si="18"/>
        <v>0</v>
      </c>
      <c r="BL50" s="12">
        <f t="shared" si="25"/>
        <v>0</v>
      </c>
      <c r="BM50" s="12">
        <f t="shared" si="26"/>
        <v>0</v>
      </c>
    </row>
    <row r="51" spans="2:65">
      <c r="B51" s="38">
        <v>47</v>
      </c>
      <c r="C51" s="38" t="s">
        <v>151</v>
      </c>
      <c r="D51" s="32" t="str">
        <f t="shared" si="0"/>
        <v>P410</v>
      </c>
      <c r="E51" s="32" t="str">
        <f t="shared" si="1"/>
        <v>KPP</v>
      </c>
      <c r="F51" s="32" t="str">
        <f t="shared" si="2"/>
        <v>Coal Hauling ABB</v>
      </c>
      <c r="G51" s="34">
        <v>43387</v>
      </c>
      <c r="H51" s="38">
        <v>1</v>
      </c>
      <c r="I51" s="31">
        <v>0.28402777777777777</v>
      </c>
      <c r="J51" s="35">
        <v>48160</v>
      </c>
      <c r="K51" s="36">
        <f t="shared" si="3"/>
        <v>18560</v>
      </c>
      <c r="L51" s="36">
        <f t="shared" si="4"/>
        <v>29600</v>
      </c>
      <c r="M51" s="32">
        <f t="shared" si="5"/>
        <v>1</v>
      </c>
      <c r="N51" s="38">
        <v>47</v>
      </c>
      <c r="O51" s="38" t="s">
        <v>203</v>
      </c>
      <c r="Q51" s="39" t="str">
        <f>Parameter!C8</f>
        <v>LD0101</v>
      </c>
      <c r="R51" s="39">
        <v>16380</v>
      </c>
      <c r="AJ51" s="10">
        <v>47</v>
      </c>
      <c r="AK51" s="10" t="str">
        <f>Parameter!C52</f>
        <v>LD0200</v>
      </c>
      <c r="AL51" s="10" t="str">
        <f>Parameter!D52</f>
        <v>P360</v>
      </c>
      <c r="AM51" s="10" t="str">
        <f>Parameter!F52</f>
        <v>KPP</v>
      </c>
      <c r="AN51" s="12">
        <f t="shared" si="28"/>
        <v>27.44</v>
      </c>
      <c r="AO51" s="12">
        <f t="shared" si="28"/>
        <v>27.44</v>
      </c>
      <c r="AP51" s="12">
        <f t="shared" si="28"/>
        <v>26.59</v>
      </c>
      <c r="AQ51" s="12">
        <f t="shared" si="28"/>
        <v>26.59</v>
      </c>
      <c r="AR51" s="12">
        <f t="shared" si="7"/>
        <v>0</v>
      </c>
      <c r="AS51" s="12">
        <f t="shared" si="8"/>
        <v>0</v>
      </c>
      <c r="AT51" s="12">
        <f t="shared" si="21"/>
        <v>0</v>
      </c>
      <c r="AU51" s="12">
        <f t="shared" si="22"/>
        <v>0</v>
      </c>
      <c r="AV51" s="13"/>
      <c r="AW51" s="12">
        <f t="shared" si="29"/>
        <v>1</v>
      </c>
      <c r="AX51" s="12">
        <f t="shared" si="29"/>
        <v>1</v>
      </c>
      <c r="AY51" s="12">
        <f t="shared" si="29"/>
        <v>2</v>
      </c>
      <c r="AZ51" s="12">
        <f t="shared" si="29"/>
        <v>2</v>
      </c>
      <c r="BA51" s="12">
        <f t="shared" si="12"/>
        <v>0</v>
      </c>
      <c r="BB51" s="12">
        <f t="shared" si="13"/>
        <v>0</v>
      </c>
      <c r="BC51" s="12">
        <f t="shared" si="23"/>
        <v>0</v>
      </c>
      <c r="BD51" s="12">
        <f t="shared" si="24"/>
        <v>0</v>
      </c>
      <c r="BE51" s="13"/>
      <c r="BF51" s="12">
        <f t="shared" si="30"/>
        <v>27.44</v>
      </c>
      <c r="BG51" s="12">
        <f t="shared" si="30"/>
        <v>27.44</v>
      </c>
      <c r="BH51" s="12">
        <f t="shared" si="30"/>
        <v>53.18</v>
      </c>
      <c r="BI51" s="12">
        <f t="shared" si="30"/>
        <v>53.18</v>
      </c>
      <c r="BJ51" s="12">
        <f t="shared" si="17"/>
        <v>0</v>
      </c>
      <c r="BK51" s="12">
        <f t="shared" si="18"/>
        <v>0</v>
      </c>
      <c r="BL51" s="12">
        <f t="shared" si="25"/>
        <v>0</v>
      </c>
      <c r="BM51" s="12">
        <f t="shared" si="26"/>
        <v>0</v>
      </c>
    </row>
    <row r="52" spans="2:65">
      <c r="B52" s="38">
        <v>48</v>
      </c>
      <c r="C52" s="38" t="s">
        <v>180</v>
      </c>
      <c r="D52" s="32" t="str">
        <f t="shared" si="0"/>
        <v>P360</v>
      </c>
      <c r="E52" s="32" t="str">
        <f t="shared" si="1"/>
        <v>SAM</v>
      </c>
      <c r="F52" s="32" t="str">
        <f t="shared" si="2"/>
        <v>Subcont Hauling ABB</v>
      </c>
      <c r="G52" s="34">
        <v>43387</v>
      </c>
      <c r="H52" s="38">
        <v>1</v>
      </c>
      <c r="I52" s="31">
        <v>0.28472222222222221</v>
      </c>
      <c r="J52" s="35">
        <v>42380</v>
      </c>
      <c r="K52" s="36">
        <f t="shared" si="3"/>
        <v>15560</v>
      </c>
      <c r="L52" s="36">
        <f t="shared" si="4"/>
        <v>26820</v>
      </c>
      <c r="M52" s="32">
        <f t="shared" si="5"/>
        <v>1</v>
      </c>
      <c r="N52" s="38">
        <v>48</v>
      </c>
      <c r="O52" s="38" t="s">
        <v>203</v>
      </c>
      <c r="Q52" s="39" t="str">
        <f>Parameter!C9</f>
        <v>LD0102</v>
      </c>
      <c r="R52" s="39">
        <v>16250</v>
      </c>
      <c r="AJ52" s="2">
        <v>48</v>
      </c>
      <c r="AK52" s="10" t="str">
        <f>Parameter!C53</f>
        <v>LD0201</v>
      </c>
      <c r="AL52" s="10" t="str">
        <f>Parameter!D53</f>
        <v>P360</v>
      </c>
      <c r="AM52" s="10" t="str">
        <f>Parameter!F53</f>
        <v>KPP</v>
      </c>
      <c r="AN52" s="12">
        <f t="shared" si="28"/>
        <v>24.42</v>
      </c>
      <c r="AO52" s="12">
        <f t="shared" si="28"/>
        <v>24.42</v>
      </c>
      <c r="AP52" s="12">
        <f t="shared" si="28"/>
        <v>24.95</v>
      </c>
      <c r="AQ52" s="12">
        <f t="shared" si="28"/>
        <v>24.95</v>
      </c>
      <c r="AR52" s="12">
        <f t="shared" si="7"/>
        <v>0</v>
      </c>
      <c r="AS52" s="12">
        <f t="shared" si="8"/>
        <v>0</v>
      </c>
      <c r="AT52" s="12">
        <f t="shared" si="21"/>
        <v>0</v>
      </c>
      <c r="AU52" s="12">
        <f t="shared" si="22"/>
        <v>0</v>
      </c>
      <c r="AV52" s="13"/>
      <c r="AW52" s="12">
        <f t="shared" si="29"/>
        <v>1</v>
      </c>
      <c r="AX52" s="12">
        <f t="shared" si="29"/>
        <v>1</v>
      </c>
      <c r="AY52" s="12">
        <f t="shared" si="29"/>
        <v>2</v>
      </c>
      <c r="AZ52" s="12">
        <f t="shared" si="29"/>
        <v>2</v>
      </c>
      <c r="BA52" s="12">
        <f t="shared" si="12"/>
        <v>0</v>
      </c>
      <c r="BB52" s="12">
        <f t="shared" si="13"/>
        <v>0</v>
      </c>
      <c r="BC52" s="12">
        <f t="shared" si="23"/>
        <v>0</v>
      </c>
      <c r="BD52" s="12">
        <f t="shared" si="24"/>
        <v>0</v>
      </c>
      <c r="BE52" s="13"/>
      <c r="BF52" s="12">
        <f t="shared" si="30"/>
        <v>24.42</v>
      </c>
      <c r="BG52" s="12">
        <f t="shared" si="30"/>
        <v>24.42</v>
      </c>
      <c r="BH52" s="12">
        <f t="shared" si="30"/>
        <v>49.9</v>
      </c>
      <c r="BI52" s="12">
        <f t="shared" si="30"/>
        <v>49.9</v>
      </c>
      <c r="BJ52" s="12">
        <f t="shared" si="17"/>
        <v>0</v>
      </c>
      <c r="BK52" s="12">
        <f t="shared" si="18"/>
        <v>0</v>
      </c>
      <c r="BL52" s="12">
        <f t="shared" si="25"/>
        <v>0</v>
      </c>
      <c r="BM52" s="12">
        <f t="shared" si="26"/>
        <v>0</v>
      </c>
    </row>
    <row r="53" spans="2:65">
      <c r="B53" s="38">
        <v>49</v>
      </c>
      <c r="C53" s="38" t="s">
        <v>60</v>
      </c>
      <c r="D53" s="32" t="str">
        <f t="shared" si="0"/>
        <v>P410</v>
      </c>
      <c r="E53" s="32" t="str">
        <f t="shared" si="1"/>
        <v>KPP</v>
      </c>
      <c r="F53" s="32" t="str">
        <f t="shared" si="2"/>
        <v>Coal Hauling ABB</v>
      </c>
      <c r="G53" s="34">
        <v>43387</v>
      </c>
      <c r="H53" s="38">
        <v>1</v>
      </c>
      <c r="I53" s="31">
        <v>0.28472222222222221</v>
      </c>
      <c r="J53" s="35">
        <v>47020</v>
      </c>
      <c r="K53" s="36">
        <f t="shared" si="3"/>
        <v>18320</v>
      </c>
      <c r="L53" s="36">
        <f t="shared" si="4"/>
        <v>28700</v>
      </c>
      <c r="M53" s="32">
        <f t="shared" si="5"/>
        <v>1</v>
      </c>
      <c r="N53" s="38">
        <v>49</v>
      </c>
      <c r="O53" s="38" t="s">
        <v>203</v>
      </c>
      <c r="Q53" s="39" t="str">
        <f>Parameter!C10</f>
        <v>LD0103</v>
      </c>
      <c r="R53" s="39">
        <v>15920</v>
      </c>
      <c r="AJ53" s="10">
        <v>49</v>
      </c>
      <c r="AK53" s="10" t="str">
        <f>Parameter!C54</f>
        <v>LD0240</v>
      </c>
      <c r="AL53" s="10" t="str">
        <f>Parameter!D54</f>
        <v>P360</v>
      </c>
      <c r="AM53" s="10" t="str">
        <f>Parameter!F54</f>
        <v>KPP</v>
      </c>
      <c r="AN53" s="12">
        <f t="shared" si="28"/>
        <v>0</v>
      </c>
      <c r="AO53" s="12">
        <f t="shared" si="28"/>
        <v>0</v>
      </c>
      <c r="AP53" s="12">
        <f t="shared" si="28"/>
        <v>0</v>
      </c>
      <c r="AQ53" s="12">
        <f t="shared" si="28"/>
        <v>0</v>
      </c>
      <c r="AR53" s="12">
        <f t="shared" si="7"/>
        <v>0</v>
      </c>
      <c r="AS53" s="12">
        <f t="shared" si="8"/>
        <v>0</v>
      </c>
      <c r="AT53" s="12">
        <f t="shared" si="21"/>
        <v>0</v>
      </c>
      <c r="AU53" s="12">
        <f t="shared" si="22"/>
        <v>0</v>
      </c>
      <c r="AV53" s="13"/>
      <c r="AW53" s="12">
        <f t="shared" si="29"/>
        <v>0</v>
      </c>
      <c r="AX53" s="12">
        <f t="shared" si="29"/>
        <v>0</v>
      </c>
      <c r="AY53" s="12">
        <f t="shared" si="29"/>
        <v>0</v>
      </c>
      <c r="AZ53" s="12">
        <f t="shared" si="29"/>
        <v>0</v>
      </c>
      <c r="BA53" s="12">
        <f t="shared" si="12"/>
        <v>0</v>
      </c>
      <c r="BB53" s="12">
        <f t="shared" si="13"/>
        <v>0</v>
      </c>
      <c r="BC53" s="12">
        <f t="shared" si="23"/>
        <v>0</v>
      </c>
      <c r="BD53" s="12">
        <f t="shared" si="24"/>
        <v>0</v>
      </c>
      <c r="BE53" s="13"/>
      <c r="BF53" s="12">
        <f t="shared" si="30"/>
        <v>0</v>
      </c>
      <c r="BG53" s="12">
        <f t="shared" si="30"/>
        <v>0</v>
      </c>
      <c r="BH53" s="12">
        <f t="shared" si="30"/>
        <v>0</v>
      </c>
      <c r="BI53" s="12">
        <f t="shared" si="30"/>
        <v>0</v>
      </c>
      <c r="BJ53" s="12">
        <f t="shared" si="17"/>
        <v>0</v>
      </c>
      <c r="BK53" s="12">
        <f t="shared" si="18"/>
        <v>0</v>
      </c>
      <c r="BL53" s="12">
        <f t="shared" si="25"/>
        <v>0</v>
      </c>
      <c r="BM53" s="12">
        <f t="shared" si="26"/>
        <v>0</v>
      </c>
    </row>
    <row r="54" spans="2:65">
      <c r="B54" s="38">
        <v>50</v>
      </c>
      <c r="C54" s="38" t="s">
        <v>149</v>
      </c>
      <c r="D54" s="32" t="str">
        <f t="shared" si="0"/>
        <v>P410</v>
      </c>
      <c r="E54" s="32" t="str">
        <f t="shared" si="1"/>
        <v>KPP</v>
      </c>
      <c r="F54" s="32" t="str">
        <f t="shared" si="2"/>
        <v>Coal Hauling ABB</v>
      </c>
      <c r="G54" s="34">
        <v>43387</v>
      </c>
      <c r="H54" s="38">
        <v>1</v>
      </c>
      <c r="I54" s="31">
        <v>0.28541666666666665</v>
      </c>
      <c r="J54" s="35">
        <v>48720</v>
      </c>
      <c r="K54" s="36">
        <f t="shared" si="3"/>
        <v>18900</v>
      </c>
      <c r="L54" s="36">
        <f t="shared" si="4"/>
        <v>29820</v>
      </c>
      <c r="M54" s="32">
        <f t="shared" si="5"/>
        <v>1</v>
      </c>
      <c r="N54" s="38">
        <v>50</v>
      </c>
      <c r="O54" s="38" t="s">
        <v>203</v>
      </c>
      <c r="Q54" s="39" t="str">
        <f>Parameter!C11</f>
        <v>LD0104</v>
      </c>
      <c r="R54" s="39">
        <v>16300</v>
      </c>
      <c r="AJ54" s="2">
        <v>50</v>
      </c>
      <c r="AK54" s="10" t="str">
        <f>Parameter!C55</f>
        <v>LD0241</v>
      </c>
      <c r="AL54" s="10" t="str">
        <f>Parameter!D55</f>
        <v>P360</v>
      </c>
      <c r="AM54" s="10" t="str">
        <f>Parameter!F55</f>
        <v>KPP</v>
      </c>
      <c r="AN54" s="12">
        <f t="shared" si="28"/>
        <v>25.5</v>
      </c>
      <c r="AO54" s="12">
        <f t="shared" si="28"/>
        <v>25.5</v>
      </c>
      <c r="AP54" s="12">
        <f t="shared" si="28"/>
        <v>25.69</v>
      </c>
      <c r="AQ54" s="12">
        <f t="shared" si="28"/>
        <v>25.69</v>
      </c>
      <c r="AR54" s="12">
        <f t="shared" si="7"/>
        <v>0</v>
      </c>
      <c r="AS54" s="12">
        <f t="shared" si="8"/>
        <v>0</v>
      </c>
      <c r="AT54" s="12">
        <f t="shared" si="21"/>
        <v>0</v>
      </c>
      <c r="AU54" s="12">
        <f t="shared" si="22"/>
        <v>0</v>
      </c>
      <c r="AV54" s="13"/>
      <c r="AW54" s="12">
        <f t="shared" si="29"/>
        <v>1</v>
      </c>
      <c r="AX54" s="12">
        <f t="shared" si="29"/>
        <v>1</v>
      </c>
      <c r="AY54" s="12">
        <f t="shared" si="29"/>
        <v>2</v>
      </c>
      <c r="AZ54" s="12">
        <f t="shared" si="29"/>
        <v>2</v>
      </c>
      <c r="BA54" s="12">
        <f t="shared" si="12"/>
        <v>0</v>
      </c>
      <c r="BB54" s="12">
        <f t="shared" si="13"/>
        <v>0</v>
      </c>
      <c r="BC54" s="12">
        <f t="shared" si="23"/>
        <v>0</v>
      </c>
      <c r="BD54" s="12">
        <f t="shared" si="24"/>
        <v>0</v>
      </c>
      <c r="BE54" s="13"/>
      <c r="BF54" s="12">
        <f t="shared" si="30"/>
        <v>25.5</v>
      </c>
      <c r="BG54" s="12">
        <f t="shared" si="30"/>
        <v>25.5</v>
      </c>
      <c r="BH54" s="12">
        <f t="shared" si="30"/>
        <v>51.38</v>
      </c>
      <c r="BI54" s="12">
        <f t="shared" si="30"/>
        <v>51.38</v>
      </c>
      <c r="BJ54" s="12">
        <f t="shared" si="17"/>
        <v>0</v>
      </c>
      <c r="BK54" s="12">
        <f t="shared" si="18"/>
        <v>0</v>
      </c>
      <c r="BL54" s="12">
        <f t="shared" si="25"/>
        <v>0</v>
      </c>
      <c r="BM54" s="12">
        <f t="shared" si="26"/>
        <v>0</v>
      </c>
    </row>
    <row r="55" spans="2:65">
      <c r="B55" s="38">
        <v>51</v>
      </c>
      <c r="C55" s="38" t="s">
        <v>176</v>
      </c>
      <c r="D55" s="32" t="str">
        <f t="shared" si="0"/>
        <v>P360</v>
      </c>
      <c r="E55" s="32" t="str">
        <f t="shared" si="1"/>
        <v>SAM</v>
      </c>
      <c r="F55" s="32" t="str">
        <f t="shared" si="2"/>
        <v>Subcont Hauling ABB</v>
      </c>
      <c r="G55" s="34">
        <v>43387</v>
      </c>
      <c r="H55" s="38">
        <v>1</v>
      </c>
      <c r="I55" s="31">
        <v>0.28541666666666665</v>
      </c>
      <c r="J55" s="35">
        <v>43120</v>
      </c>
      <c r="K55" s="36">
        <f t="shared" si="3"/>
        <v>15260</v>
      </c>
      <c r="L55" s="36">
        <f t="shared" si="4"/>
        <v>27860</v>
      </c>
      <c r="M55" s="32">
        <f t="shared" si="5"/>
        <v>1</v>
      </c>
      <c r="N55" s="38">
        <v>51</v>
      </c>
      <c r="O55" s="38" t="s">
        <v>203</v>
      </c>
      <c r="Q55" s="39" t="str">
        <f>Parameter!C12</f>
        <v>LD0105</v>
      </c>
      <c r="R55" s="39">
        <v>16430</v>
      </c>
      <c r="AJ55" s="10">
        <v>51</v>
      </c>
      <c r="AK55" s="10" t="str">
        <f>Parameter!C56</f>
        <v>LD0242</v>
      </c>
      <c r="AL55" s="10" t="str">
        <f>Parameter!D56</f>
        <v>P360</v>
      </c>
      <c r="AM55" s="10" t="str">
        <f>Parameter!F56</f>
        <v>KPP</v>
      </c>
      <c r="AN55" s="12">
        <f t="shared" si="28"/>
        <v>25.52</v>
      </c>
      <c r="AO55" s="12">
        <f t="shared" si="28"/>
        <v>26.07</v>
      </c>
      <c r="AP55" s="12">
        <f t="shared" si="28"/>
        <v>26.07</v>
      </c>
      <c r="AQ55" s="12">
        <f t="shared" si="28"/>
        <v>26.07</v>
      </c>
      <c r="AR55" s="12">
        <f t="shared" si="7"/>
        <v>0</v>
      </c>
      <c r="AS55" s="12">
        <f t="shared" si="8"/>
        <v>0</v>
      </c>
      <c r="AT55" s="12">
        <f t="shared" si="21"/>
        <v>0</v>
      </c>
      <c r="AU55" s="12">
        <f t="shared" si="22"/>
        <v>0</v>
      </c>
      <c r="AV55" s="13"/>
      <c r="AW55" s="12">
        <f t="shared" si="29"/>
        <v>1</v>
      </c>
      <c r="AX55" s="12">
        <f t="shared" si="29"/>
        <v>2</v>
      </c>
      <c r="AY55" s="12">
        <f t="shared" si="29"/>
        <v>2</v>
      </c>
      <c r="AZ55" s="12">
        <f t="shared" si="29"/>
        <v>2</v>
      </c>
      <c r="BA55" s="12">
        <f t="shared" si="12"/>
        <v>0</v>
      </c>
      <c r="BB55" s="12">
        <f t="shared" si="13"/>
        <v>0</v>
      </c>
      <c r="BC55" s="12">
        <f t="shared" si="23"/>
        <v>0</v>
      </c>
      <c r="BD55" s="12">
        <f t="shared" si="24"/>
        <v>0</v>
      </c>
      <c r="BE55" s="13"/>
      <c r="BF55" s="12">
        <f t="shared" si="30"/>
        <v>25.52</v>
      </c>
      <c r="BG55" s="12">
        <f t="shared" si="30"/>
        <v>52.14</v>
      </c>
      <c r="BH55" s="12">
        <f t="shared" si="30"/>
        <v>52.14</v>
      </c>
      <c r="BI55" s="12">
        <f t="shared" si="30"/>
        <v>52.14</v>
      </c>
      <c r="BJ55" s="12">
        <f t="shared" si="17"/>
        <v>0</v>
      </c>
      <c r="BK55" s="12">
        <f t="shared" si="18"/>
        <v>0</v>
      </c>
      <c r="BL55" s="12">
        <f t="shared" si="25"/>
        <v>0</v>
      </c>
      <c r="BM55" s="12">
        <f t="shared" si="26"/>
        <v>0</v>
      </c>
    </row>
    <row r="56" spans="2:65">
      <c r="B56" s="38">
        <v>52</v>
      </c>
      <c r="C56" s="38" t="s">
        <v>123</v>
      </c>
      <c r="D56" s="32" t="str">
        <f t="shared" si="0"/>
        <v>P410</v>
      </c>
      <c r="E56" s="32" t="str">
        <f t="shared" si="1"/>
        <v>SAM</v>
      </c>
      <c r="F56" s="32" t="str">
        <f t="shared" si="2"/>
        <v>Subcont Hauling ABB</v>
      </c>
      <c r="G56" s="34">
        <v>43387</v>
      </c>
      <c r="H56" s="38">
        <v>1</v>
      </c>
      <c r="I56" s="31">
        <v>0.28611111111111115</v>
      </c>
      <c r="J56" s="35">
        <v>46980</v>
      </c>
      <c r="K56" s="36">
        <f t="shared" si="3"/>
        <v>18560</v>
      </c>
      <c r="L56" s="36">
        <f t="shared" si="4"/>
        <v>28420</v>
      </c>
      <c r="M56" s="32">
        <f t="shared" si="5"/>
        <v>1</v>
      </c>
      <c r="N56" s="38">
        <v>52</v>
      </c>
      <c r="O56" s="38" t="s">
        <v>203</v>
      </c>
      <c r="Q56" s="39" t="str">
        <f>Parameter!C13</f>
        <v>LD0106</v>
      </c>
      <c r="R56" s="39"/>
      <c r="AJ56" s="2">
        <v>52</v>
      </c>
      <c r="AK56" s="10" t="str">
        <f>Parameter!C57</f>
        <v>LD0243</v>
      </c>
      <c r="AL56" s="10" t="str">
        <f>Parameter!D57</f>
        <v>P360</v>
      </c>
      <c r="AM56" s="10" t="str">
        <f>Parameter!F57</f>
        <v>KPP</v>
      </c>
      <c r="AN56" s="12">
        <f t="shared" si="28"/>
        <v>26.92</v>
      </c>
      <c r="AO56" s="12">
        <f t="shared" si="28"/>
        <v>25.76</v>
      </c>
      <c r="AP56" s="12">
        <f t="shared" si="28"/>
        <v>25.76</v>
      </c>
      <c r="AQ56" s="12">
        <f t="shared" si="28"/>
        <v>25.76</v>
      </c>
      <c r="AR56" s="12">
        <f t="shared" si="7"/>
        <v>0</v>
      </c>
      <c r="AS56" s="12">
        <f t="shared" si="8"/>
        <v>0</v>
      </c>
      <c r="AT56" s="12">
        <f t="shared" si="21"/>
        <v>0</v>
      </c>
      <c r="AU56" s="12">
        <f t="shared" si="22"/>
        <v>0</v>
      </c>
      <c r="AV56" s="13"/>
      <c r="AW56" s="12">
        <f t="shared" si="29"/>
        <v>1</v>
      </c>
      <c r="AX56" s="12">
        <f t="shared" si="29"/>
        <v>2</v>
      </c>
      <c r="AY56" s="12">
        <f t="shared" si="29"/>
        <v>2</v>
      </c>
      <c r="AZ56" s="12">
        <f t="shared" si="29"/>
        <v>2</v>
      </c>
      <c r="BA56" s="12">
        <f t="shared" si="12"/>
        <v>0</v>
      </c>
      <c r="BB56" s="12">
        <f t="shared" si="13"/>
        <v>0</v>
      </c>
      <c r="BC56" s="12">
        <f t="shared" si="23"/>
        <v>0</v>
      </c>
      <c r="BD56" s="12">
        <f t="shared" si="24"/>
        <v>0</v>
      </c>
      <c r="BE56" s="13"/>
      <c r="BF56" s="12">
        <f t="shared" si="30"/>
        <v>26.92</v>
      </c>
      <c r="BG56" s="12">
        <f t="shared" si="30"/>
        <v>51.52</v>
      </c>
      <c r="BH56" s="12">
        <f t="shared" si="30"/>
        <v>51.52</v>
      </c>
      <c r="BI56" s="12">
        <f t="shared" si="30"/>
        <v>51.52</v>
      </c>
      <c r="BJ56" s="12">
        <f t="shared" si="17"/>
        <v>0</v>
      </c>
      <c r="BK56" s="12">
        <f t="shared" si="18"/>
        <v>0</v>
      </c>
      <c r="BL56" s="12">
        <f t="shared" si="25"/>
        <v>0</v>
      </c>
      <c r="BM56" s="12">
        <f t="shared" si="26"/>
        <v>0</v>
      </c>
    </row>
    <row r="57" spans="2:65">
      <c r="B57" s="38">
        <v>53</v>
      </c>
      <c r="C57" s="38" t="s">
        <v>71</v>
      </c>
      <c r="D57" s="32" t="str">
        <f t="shared" si="0"/>
        <v>P420</v>
      </c>
      <c r="E57" s="32" t="str">
        <f t="shared" si="1"/>
        <v>SAM</v>
      </c>
      <c r="F57" s="32" t="str">
        <f t="shared" si="2"/>
        <v>Subcont Hauling ABB</v>
      </c>
      <c r="G57" s="34">
        <v>43387</v>
      </c>
      <c r="H57" s="38">
        <v>1</v>
      </c>
      <c r="I57" s="31">
        <v>0.28611111111111115</v>
      </c>
      <c r="J57" s="35">
        <v>48220</v>
      </c>
      <c r="K57" s="36">
        <f t="shared" si="3"/>
        <v>18200</v>
      </c>
      <c r="L57" s="36">
        <f t="shared" si="4"/>
        <v>30020</v>
      </c>
      <c r="M57" s="32">
        <f t="shared" si="5"/>
        <v>1</v>
      </c>
      <c r="N57" s="38">
        <v>53</v>
      </c>
      <c r="O57" s="38" t="s">
        <v>203</v>
      </c>
      <c r="Q57" s="39" t="str">
        <f>Parameter!C14</f>
        <v>LD0107</v>
      </c>
      <c r="R57" s="39">
        <v>16280</v>
      </c>
      <c r="W57" t="s">
        <v>173</v>
      </c>
      <c r="AJ57" s="10">
        <v>53</v>
      </c>
      <c r="AK57" s="10" t="str">
        <f>Parameter!C58</f>
        <v>LD0013</v>
      </c>
      <c r="AL57" s="10" t="str">
        <f>Parameter!D58</f>
        <v>P380</v>
      </c>
      <c r="AM57" s="10" t="str">
        <f>Parameter!F58</f>
        <v>KPP</v>
      </c>
      <c r="AN57" s="12">
        <f t="shared" si="28"/>
        <v>25.44</v>
      </c>
      <c r="AO57" s="12">
        <f t="shared" si="28"/>
        <v>25.5</v>
      </c>
      <c r="AP57" s="12">
        <f t="shared" si="28"/>
        <v>24.82</v>
      </c>
      <c r="AQ57" s="12">
        <f t="shared" si="28"/>
        <v>24.82</v>
      </c>
      <c r="AR57" s="12">
        <f t="shared" si="7"/>
        <v>0</v>
      </c>
      <c r="AS57" s="12">
        <f t="shared" si="8"/>
        <v>0</v>
      </c>
      <c r="AT57" s="12">
        <f t="shared" si="21"/>
        <v>0</v>
      </c>
      <c r="AU57" s="12">
        <f t="shared" si="22"/>
        <v>0</v>
      </c>
      <c r="AV57" s="13"/>
      <c r="AW57" s="12">
        <f t="shared" si="29"/>
        <v>1</v>
      </c>
      <c r="AX57" s="12">
        <f t="shared" si="29"/>
        <v>2</v>
      </c>
      <c r="AY57" s="12">
        <f t="shared" si="29"/>
        <v>3</v>
      </c>
      <c r="AZ57" s="12">
        <f t="shared" si="29"/>
        <v>3</v>
      </c>
      <c r="BA57" s="12">
        <f t="shared" si="12"/>
        <v>0</v>
      </c>
      <c r="BB57" s="12">
        <f t="shared" si="13"/>
        <v>0</v>
      </c>
      <c r="BC57" s="12">
        <f t="shared" si="23"/>
        <v>0</v>
      </c>
      <c r="BD57" s="12">
        <f t="shared" si="24"/>
        <v>0</v>
      </c>
      <c r="BE57" s="13"/>
      <c r="BF57" s="12">
        <f t="shared" si="30"/>
        <v>25.44</v>
      </c>
      <c r="BG57" s="12">
        <f t="shared" si="30"/>
        <v>51</v>
      </c>
      <c r="BH57" s="12">
        <f t="shared" si="30"/>
        <v>74.459999999999994</v>
      </c>
      <c r="BI57" s="12">
        <f t="shared" si="30"/>
        <v>74.459999999999994</v>
      </c>
      <c r="BJ57" s="12">
        <f t="shared" si="17"/>
        <v>0</v>
      </c>
      <c r="BK57" s="12">
        <f t="shared" si="18"/>
        <v>0</v>
      </c>
      <c r="BL57" s="12">
        <f t="shared" si="25"/>
        <v>0</v>
      </c>
      <c r="BM57" s="12">
        <f t="shared" si="26"/>
        <v>0</v>
      </c>
    </row>
    <row r="58" spans="2:65">
      <c r="B58" s="38">
        <v>54</v>
      </c>
      <c r="C58" s="38" t="s">
        <v>81</v>
      </c>
      <c r="D58" s="32" t="str">
        <f t="shared" si="0"/>
        <v>P360</v>
      </c>
      <c r="E58" s="32" t="str">
        <f t="shared" si="1"/>
        <v>KPP</v>
      </c>
      <c r="F58" s="32" t="str">
        <f t="shared" si="2"/>
        <v>Coal Hauling ABB</v>
      </c>
      <c r="G58" s="34">
        <v>43387</v>
      </c>
      <c r="H58" s="38">
        <v>1</v>
      </c>
      <c r="I58" s="31">
        <v>0.28680555555555554</v>
      </c>
      <c r="J58" s="35">
        <v>42120</v>
      </c>
      <c r="K58" s="36">
        <f t="shared" si="3"/>
        <v>16320</v>
      </c>
      <c r="L58" s="36">
        <f t="shared" si="4"/>
        <v>25800</v>
      </c>
      <c r="M58" s="32">
        <f t="shared" si="5"/>
        <v>1</v>
      </c>
      <c r="N58" s="38">
        <v>54</v>
      </c>
      <c r="O58" s="38" t="s">
        <v>203</v>
      </c>
      <c r="Q58" s="39" t="str">
        <f>Parameter!C15</f>
        <v>LD0109</v>
      </c>
      <c r="R58" s="39">
        <v>16060</v>
      </c>
      <c r="AJ58" s="2">
        <v>54</v>
      </c>
      <c r="AK58" s="10" t="str">
        <f>Parameter!C59</f>
        <v>LD0017</v>
      </c>
      <c r="AL58" s="10" t="str">
        <f>Parameter!D59</f>
        <v>P380</v>
      </c>
      <c r="AM58" s="10" t="str">
        <f>Parameter!F59</f>
        <v>KPP</v>
      </c>
      <c r="AN58" s="12">
        <f t="shared" si="28"/>
        <v>25.52</v>
      </c>
      <c r="AO58" s="12">
        <f t="shared" si="28"/>
        <v>25.52</v>
      </c>
      <c r="AP58" s="12">
        <f t="shared" si="28"/>
        <v>25.65</v>
      </c>
      <c r="AQ58" s="12">
        <f t="shared" si="28"/>
        <v>25.65</v>
      </c>
      <c r="AR58" s="12">
        <f t="shared" si="7"/>
        <v>0</v>
      </c>
      <c r="AS58" s="12">
        <f t="shared" si="8"/>
        <v>0</v>
      </c>
      <c r="AT58" s="12">
        <f t="shared" si="21"/>
        <v>0</v>
      </c>
      <c r="AU58" s="12">
        <f t="shared" si="22"/>
        <v>0</v>
      </c>
      <c r="AV58" s="13"/>
      <c r="AW58" s="12">
        <f t="shared" si="29"/>
        <v>1</v>
      </c>
      <c r="AX58" s="12">
        <f t="shared" si="29"/>
        <v>1</v>
      </c>
      <c r="AY58" s="12">
        <f t="shared" si="29"/>
        <v>2</v>
      </c>
      <c r="AZ58" s="12">
        <f t="shared" si="29"/>
        <v>2</v>
      </c>
      <c r="BA58" s="12">
        <f t="shared" si="12"/>
        <v>0</v>
      </c>
      <c r="BB58" s="12">
        <f t="shared" si="13"/>
        <v>0</v>
      </c>
      <c r="BC58" s="12">
        <f t="shared" si="23"/>
        <v>0</v>
      </c>
      <c r="BD58" s="12">
        <f t="shared" si="24"/>
        <v>0</v>
      </c>
      <c r="BE58" s="13"/>
      <c r="BF58" s="12">
        <f t="shared" si="30"/>
        <v>25.52</v>
      </c>
      <c r="BG58" s="12">
        <f t="shared" si="30"/>
        <v>25.52</v>
      </c>
      <c r="BH58" s="12">
        <f t="shared" si="30"/>
        <v>51.3</v>
      </c>
      <c r="BI58" s="12">
        <f t="shared" si="30"/>
        <v>51.3</v>
      </c>
      <c r="BJ58" s="12">
        <f t="shared" si="17"/>
        <v>0</v>
      </c>
      <c r="BK58" s="12">
        <f t="shared" si="18"/>
        <v>0</v>
      </c>
      <c r="BL58" s="12">
        <f t="shared" si="25"/>
        <v>0</v>
      </c>
      <c r="BM58" s="12">
        <f t="shared" si="26"/>
        <v>0</v>
      </c>
    </row>
    <row r="59" spans="2:65">
      <c r="B59" s="38">
        <v>55</v>
      </c>
      <c r="C59" s="38" t="s">
        <v>86</v>
      </c>
      <c r="D59" s="32" t="str">
        <f t="shared" si="0"/>
        <v>P360</v>
      </c>
      <c r="E59" s="32" t="str">
        <f t="shared" si="1"/>
        <v>KPP</v>
      </c>
      <c r="F59" s="32" t="str">
        <f t="shared" si="2"/>
        <v>Coal Hauling ABB</v>
      </c>
      <c r="G59" s="34">
        <v>43387</v>
      </c>
      <c r="H59" s="38">
        <v>1</v>
      </c>
      <c r="I59" s="31">
        <v>0.28680555555555554</v>
      </c>
      <c r="J59" s="35">
        <v>42920</v>
      </c>
      <c r="K59" s="36">
        <f t="shared" si="3"/>
        <v>16360</v>
      </c>
      <c r="L59" s="36">
        <f t="shared" si="4"/>
        <v>26560</v>
      </c>
      <c r="M59" s="32">
        <f t="shared" si="5"/>
        <v>1</v>
      </c>
      <c r="N59" s="38">
        <v>55</v>
      </c>
      <c r="O59" s="38" t="s">
        <v>203</v>
      </c>
      <c r="Q59" s="39" t="str">
        <f>Parameter!C16</f>
        <v>LD0110</v>
      </c>
      <c r="R59" s="39">
        <v>16160</v>
      </c>
      <c r="AJ59" s="10">
        <v>55</v>
      </c>
      <c r="AK59" s="10" t="str">
        <f>Parameter!C60</f>
        <v>LD0052</v>
      </c>
      <c r="AL59" s="10" t="str">
        <f>Parameter!D60</f>
        <v>P380</v>
      </c>
      <c r="AM59" s="10" t="str">
        <f>Parameter!F60</f>
        <v>KPP</v>
      </c>
      <c r="AN59" s="12">
        <f t="shared" si="28"/>
        <v>0</v>
      </c>
      <c r="AO59" s="12">
        <f t="shared" si="28"/>
        <v>26.44</v>
      </c>
      <c r="AP59" s="12">
        <f t="shared" si="28"/>
        <v>26.44</v>
      </c>
      <c r="AQ59" s="12">
        <f t="shared" si="28"/>
        <v>26.44</v>
      </c>
      <c r="AR59" s="12">
        <f t="shared" si="7"/>
        <v>0</v>
      </c>
      <c r="AS59" s="12">
        <f t="shared" si="8"/>
        <v>0</v>
      </c>
      <c r="AT59" s="12">
        <f t="shared" si="21"/>
        <v>0</v>
      </c>
      <c r="AU59" s="12">
        <f t="shared" si="22"/>
        <v>0</v>
      </c>
      <c r="AV59" s="13"/>
      <c r="AW59" s="12">
        <f t="shared" si="29"/>
        <v>0</v>
      </c>
      <c r="AX59" s="12">
        <f t="shared" si="29"/>
        <v>1</v>
      </c>
      <c r="AY59" s="12">
        <f t="shared" si="29"/>
        <v>1</v>
      </c>
      <c r="AZ59" s="12">
        <f t="shared" si="29"/>
        <v>1</v>
      </c>
      <c r="BA59" s="12">
        <f t="shared" si="12"/>
        <v>0</v>
      </c>
      <c r="BB59" s="12">
        <f t="shared" si="13"/>
        <v>0</v>
      </c>
      <c r="BC59" s="12">
        <f t="shared" si="23"/>
        <v>0</v>
      </c>
      <c r="BD59" s="12">
        <f t="shared" si="24"/>
        <v>0</v>
      </c>
      <c r="BE59" s="13"/>
      <c r="BF59" s="12">
        <f t="shared" si="30"/>
        <v>0</v>
      </c>
      <c r="BG59" s="12">
        <f t="shared" si="30"/>
        <v>26.44</v>
      </c>
      <c r="BH59" s="12">
        <f t="shared" si="30"/>
        <v>26.44</v>
      </c>
      <c r="BI59" s="12">
        <f t="shared" si="30"/>
        <v>26.44</v>
      </c>
      <c r="BJ59" s="12">
        <f t="shared" si="17"/>
        <v>0</v>
      </c>
      <c r="BK59" s="12">
        <f t="shared" si="18"/>
        <v>0</v>
      </c>
      <c r="BL59" s="12">
        <f t="shared" si="25"/>
        <v>0</v>
      </c>
      <c r="BM59" s="12">
        <f t="shared" si="26"/>
        <v>0</v>
      </c>
    </row>
    <row r="60" spans="2:65">
      <c r="B60" s="38">
        <v>56</v>
      </c>
      <c r="C60" s="38" t="s">
        <v>148</v>
      </c>
      <c r="D60" s="32" t="str">
        <f t="shared" si="0"/>
        <v>P410</v>
      </c>
      <c r="E60" s="32" t="str">
        <f t="shared" si="1"/>
        <v>KPP</v>
      </c>
      <c r="F60" s="32" t="str">
        <f t="shared" si="2"/>
        <v>Coal Hauling ABB</v>
      </c>
      <c r="G60" s="34">
        <v>43387</v>
      </c>
      <c r="H60" s="38">
        <v>1</v>
      </c>
      <c r="I60" s="31">
        <v>0.28750000000000003</v>
      </c>
      <c r="J60" s="35">
        <v>48620</v>
      </c>
      <c r="K60" s="36">
        <f t="shared" si="3"/>
        <v>18740</v>
      </c>
      <c r="L60" s="36">
        <f t="shared" si="4"/>
        <v>29880</v>
      </c>
      <c r="M60" s="32">
        <f t="shared" si="5"/>
        <v>1</v>
      </c>
      <c r="N60" s="38">
        <v>56</v>
      </c>
      <c r="O60" s="38" t="s">
        <v>203</v>
      </c>
      <c r="Q60" s="39" t="str">
        <f>Parameter!C17</f>
        <v>LD0111</v>
      </c>
      <c r="R60" s="39"/>
      <c r="AJ60" s="2">
        <v>56</v>
      </c>
      <c r="AK60" s="10" t="str">
        <f>Parameter!C61</f>
        <v>LD0054</v>
      </c>
      <c r="AL60" s="10" t="str">
        <f>Parameter!D61</f>
        <v>P380</v>
      </c>
      <c r="AM60" s="10" t="str">
        <f>Parameter!F61</f>
        <v>KPP</v>
      </c>
      <c r="AN60" s="12">
        <f t="shared" si="28"/>
        <v>26.04</v>
      </c>
      <c r="AO60" s="12">
        <f t="shared" si="28"/>
        <v>26.19</v>
      </c>
      <c r="AP60" s="12">
        <f t="shared" si="28"/>
        <v>26.333333333333332</v>
      </c>
      <c r="AQ60" s="12">
        <f t="shared" si="28"/>
        <v>26.333333333333332</v>
      </c>
      <c r="AR60" s="12">
        <f t="shared" si="7"/>
        <v>0</v>
      </c>
      <c r="AS60" s="12">
        <f t="shared" si="8"/>
        <v>0</v>
      </c>
      <c r="AT60" s="12">
        <f t="shared" si="21"/>
        <v>0</v>
      </c>
      <c r="AU60" s="12">
        <f t="shared" si="22"/>
        <v>0</v>
      </c>
      <c r="AV60" s="13"/>
      <c r="AW60" s="12">
        <f t="shared" si="29"/>
        <v>1</v>
      </c>
      <c r="AX60" s="12">
        <f t="shared" si="29"/>
        <v>2</v>
      </c>
      <c r="AY60" s="12">
        <f t="shared" si="29"/>
        <v>3</v>
      </c>
      <c r="AZ60" s="12">
        <f t="shared" si="29"/>
        <v>3</v>
      </c>
      <c r="BA60" s="12">
        <f t="shared" si="12"/>
        <v>0</v>
      </c>
      <c r="BB60" s="12">
        <f t="shared" si="13"/>
        <v>0</v>
      </c>
      <c r="BC60" s="12">
        <f t="shared" si="23"/>
        <v>0</v>
      </c>
      <c r="BD60" s="12">
        <f t="shared" si="24"/>
        <v>0</v>
      </c>
      <c r="BE60" s="13"/>
      <c r="BF60" s="12">
        <f t="shared" si="30"/>
        <v>26.04</v>
      </c>
      <c r="BG60" s="12">
        <f t="shared" si="30"/>
        <v>52.38</v>
      </c>
      <c r="BH60" s="12">
        <f t="shared" si="30"/>
        <v>79</v>
      </c>
      <c r="BI60" s="12">
        <f t="shared" si="30"/>
        <v>79</v>
      </c>
      <c r="BJ60" s="12">
        <f t="shared" si="17"/>
        <v>0</v>
      </c>
      <c r="BK60" s="12">
        <f t="shared" si="18"/>
        <v>0</v>
      </c>
      <c r="BL60" s="12">
        <f t="shared" si="25"/>
        <v>0</v>
      </c>
      <c r="BM60" s="12">
        <f t="shared" si="26"/>
        <v>0</v>
      </c>
    </row>
    <row r="61" spans="2:65">
      <c r="B61" s="38">
        <v>57</v>
      </c>
      <c r="C61" s="38" t="s">
        <v>54</v>
      </c>
      <c r="D61" s="32" t="str">
        <f t="shared" si="0"/>
        <v>P420</v>
      </c>
      <c r="E61" s="32" t="str">
        <f t="shared" si="1"/>
        <v>SAM</v>
      </c>
      <c r="F61" s="32" t="str">
        <f t="shared" si="2"/>
        <v>Subcont Hauling ABB</v>
      </c>
      <c r="G61" s="34">
        <v>43387</v>
      </c>
      <c r="H61" s="38">
        <v>1</v>
      </c>
      <c r="I61" s="31">
        <v>0.28958333333333336</v>
      </c>
      <c r="J61" s="35">
        <v>47940</v>
      </c>
      <c r="K61" s="36">
        <f t="shared" si="3"/>
        <v>18180</v>
      </c>
      <c r="L61" s="36">
        <f t="shared" si="4"/>
        <v>29760</v>
      </c>
      <c r="M61" s="32">
        <f t="shared" si="5"/>
        <v>1</v>
      </c>
      <c r="N61" s="38">
        <v>57</v>
      </c>
      <c r="O61" s="38" t="s">
        <v>203</v>
      </c>
      <c r="Q61" s="39" t="str">
        <f>Parameter!C18</f>
        <v>LD0112</v>
      </c>
      <c r="R61" s="39">
        <v>16080</v>
      </c>
      <c r="AJ61" s="10">
        <v>57</v>
      </c>
      <c r="AK61" s="10" t="str">
        <f>Parameter!C62</f>
        <v>LD0069</v>
      </c>
      <c r="AL61" s="10" t="str">
        <f>Parameter!D62</f>
        <v>P380</v>
      </c>
      <c r="AM61" s="10" t="str">
        <f>Parameter!F62</f>
        <v>KPP</v>
      </c>
      <c r="AN61" s="12">
        <f t="shared" si="28"/>
        <v>25.12</v>
      </c>
      <c r="AO61" s="12">
        <f t="shared" si="28"/>
        <v>25.73</v>
      </c>
      <c r="AP61" s="12">
        <f t="shared" si="28"/>
        <v>25.73</v>
      </c>
      <c r="AQ61" s="12">
        <f t="shared" si="28"/>
        <v>25.73</v>
      </c>
      <c r="AR61" s="12">
        <f t="shared" si="7"/>
        <v>0</v>
      </c>
      <c r="AS61" s="12">
        <f t="shared" si="8"/>
        <v>0</v>
      </c>
      <c r="AT61" s="12">
        <f t="shared" si="21"/>
        <v>0</v>
      </c>
      <c r="AU61" s="12">
        <f t="shared" si="22"/>
        <v>0</v>
      </c>
      <c r="AV61" s="13"/>
      <c r="AW61" s="12">
        <f t="shared" si="29"/>
        <v>1</v>
      </c>
      <c r="AX61" s="12">
        <f t="shared" si="29"/>
        <v>2</v>
      </c>
      <c r="AY61" s="12">
        <f t="shared" si="29"/>
        <v>2</v>
      </c>
      <c r="AZ61" s="12">
        <f t="shared" si="29"/>
        <v>2</v>
      </c>
      <c r="BA61" s="12">
        <f t="shared" si="12"/>
        <v>0</v>
      </c>
      <c r="BB61" s="12">
        <f t="shared" si="13"/>
        <v>0</v>
      </c>
      <c r="BC61" s="12">
        <f t="shared" si="23"/>
        <v>0</v>
      </c>
      <c r="BD61" s="12">
        <f t="shared" si="24"/>
        <v>0</v>
      </c>
      <c r="BE61" s="13"/>
      <c r="BF61" s="12">
        <f t="shared" si="30"/>
        <v>25.12</v>
      </c>
      <c r="BG61" s="12">
        <f t="shared" si="30"/>
        <v>51.46</v>
      </c>
      <c r="BH61" s="12">
        <f t="shared" si="30"/>
        <v>51.46</v>
      </c>
      <c r="BI61" s="12">
        <f t="shared" si="30"/>
        <v>51.46</v>
      </c>
      <c r="BJ61" s="12">
        <f t="shared" si="17"/>
        <v>0</v>
      </c>
      <c r="BK61" s="12">
        <f t="shared" si="18"/>
        <v>0</v>
      </c>
      <c r="BL61" s="12">
        <f t="shared" si="25"/>
        <v>0</v>
      </c>
      <c r="BM61" s="12">
        <f t="shared" si="26"/>
        <v>0</v>
      </c>
    </row>
    <row r="62" spans="2:65">
      <c r="B62" s="38">
        <v>58</v>
      </c>
      <c r="C62" s="38" t="s">
        <v>120</v>
      </c>
      <c r="D62" s="32" t="str">
        <f t="shared" si="0"/>
        <v>P420</v>
      </c>
      <c r="E62" s="32" t="str">
        <f t="shared" si="1"/>
        <v>SAM</v>
      </c>
      <c r="F62" s="32" t="str">
        <f t="shared" si="2"/>
        <v>Subcont Hauling ABB</v>
      </c>
      <c r="G62" s="34">
        <v>43387</v>
      </c>
      <c r="H62" s="38">
        <v>1</v>
      </c>
      <c r="I62" s="31">
        <v>0.29097222222222224</v>
      </c>
      <c r="J62" s="35">
        <v>47420</v>
      </c>
      <c r="K62" s="36">
        <f t="shared" si="3"/>
        <v>18240</v>
      </c>
      <c r="L62" s="36">
        <f t="shared" si="4"/>
        <v>29180</v>
      </c>
      <c r="M62" s="32">
        <f t="shared" si="5"/>
        <v>1</v>
      </c>
      <c r="N62" s="38">
        <v>58</v>
      </c>
      <c r="O62" s="38" t="s">
        <v>203</v>
      </c>
      <c r="Q62" s="39" t="str">
        <f>Parameter!C19</f>
        <v>LD0113</v>
      </c>
      <c r="R62" s="39">
        <v>16200</v>
      </c>
      <c r="AJ62" s="2">
        <v>58</v>
      </c>
      <c r="AK62" s="10" t="str">
        <f>Parameter!C63</f>
        <v>LD0070</v>
      </c>
      <c r="AL62" s="10" t="str">
        <f>Parameter!D63</f>
        <v>P380</v>
      </c>
      <c r="AM62" s="10" t="str">
        <f>Parameter!F63</f>
        <v>KPP</v>
      </c>
      <c r="AN62" s="12">
        <f t="shared" si="28"/>
        <v>0</v>
      </c>
      <c r="AO62" s="12">
        <f t="shared" si="28"/>
        <v>0</v>
      </c>
      <c r="AP62" s="12">
        <f t="shared" si="28"/>
        <v>0</v>
      </c>
      <c r="AQ62" s="12">
        <f t="shared" si="28"/>
        <v>0</v>
      </c>
      <c r="AR62" s="12">
        <f t="shared" si="7"/>
        <v>0</v>
      </c>
      <c r="AS62" s="12">
        <f t="shared" si="8"/>
        <v>0</v>
      </c>
      <c r="AT62" s="12">
        <f t="shared" si="21"/>
        <v>0</v>
      </c>
      <c r="AU62" s="12">
        <f t="shared" si="22"/>
        <v>0</v>
      </c>
      <c r="AV62" s="13"/>
      <c r="AW62" s="12">
        <f t="shared" si="29"/>
        <v>0</v>
      </c>
      <c r="AX62" s="12">
        <f t="shared" si="29"/>
        <v>0</v>
      </c>
      <c r="AY62" s="12">
        <f t="shared" si="29"/>
        <v>0</v>
      </c>
      <c r="AZ62" s="12">
        <f t="shared" si="29"/>
        <v>0</v>
      </c>
      <c r="BA62" s="12">
        <f t="shared" si="12"/>
        <v>0</v>
      </c>
      <c r="BB62" s="12">
        <f t="shared" si="13"/>
        <v>0</v>
      </c>
      <c r="BC62" s="12">
        <f t="shared" si="23"/>
        <v>0</v>
      </c>
      <c r="BD62" s="12">
        <f t="shared" si="24"/>
        <v>0</v>
      </c>
      <c r="BE62" s="13"/>
      <c r="BF62" s="12">
        <f t="shared" si="30"/>
        <v>0</v>
      </c>
      <c r="BG62" s="12">
        <f t="shared" si="30"/>
        <v>0</v>
      </c>
      <c r="BH62" s="12">
        <f t="shared" si="30"/>
        <v>0</v>
      </c>
      <c r="BI62" s="12">
        <f t="shared" si="30"/>
        <v>0</v>
      </c>
      <c r="BJ62" s="12">
        <f t="shared" si="17"/>
        <v>0</v>
      </c>
      <c r="BK62" s="12">
        <f t="shared" si="18"/>
        <v>0</v>
      </c>
      <c r="BL62" s="12">
        <f t="shared" si="25"/>
        <v>0</v>
      </c>
      <c r="BM62" s="12">
        <f t="shared" si="26"/>
        <v>0</v>
      </c>
    </row>
    <row r="63" spans="2:65">
      <c r="B63" s="38">
        <v>59</v>
      </c>
      <c r="C63" s="38" t="s">
        <v>140</v>
      </c>
      <c r="D63" s="32" t="str">
        <f t="shared" si="0"/>
        <v>P410</v>
      </c>
      <c r="E63" s="32" t="str">
        <f t="shared" si="1"/>
        <v>SAM</v>
      </c>
      <c r="F63" s="32" t="str">
        <f t="shared" si="2"/>
        <v>Subcont Hauling ABB</v>
      </c>
      <c r="G63" s="34">
        <v>43387</v>
      </c>
      <c r="H63" s="38">
        <v>1</v>
      </c>
      <c r="I63" s="31">
        <v>0.25277777777777777</v>
      </c>
      <c r="J63" s="35">
        <v>46680</v>
      </c>
      <c r="K63" s="36">
        <f t="shared" si="3"/>
        <v>18680</v>
      </c>
      <c r="L63" s="36">
        <f t="shared" si="4"/>
        <v>28000</v>
      </c>
      <c r="M63" s="32">
        <f t="shared" si="5"/>
        <v>1</v>
      </c>
      <c r="N63" s="38">
        <v>59</v>
      </c>
      <c r="O63" s="38" t="s">
        <v>203</v>
      </c>
      <c r="Q63" s="39" t="str">
        <f>Parameter!C20</f>
        <v>LD0114</v>
      </c>
      <c r="R63" s="39">
        <v>16440</v>
      </c>
      <c r="AJ63" s="10">
        <v>59</v>
      </c>
      <c r="AK63" s="10" t="str">
        <f>Parameter!C64</f>
        <v>LD0071</v>
      </c>
      <c r="AL63" s="10" t="str">
        <f>Parameter!D64</f>
        <v>P380</v>
      </c>
      <c r="AM63" s="10" t="str">
        <f>Parameter!F64</f>
        <v>KPP</v>
      </c>
      <c r="AN63" s="12">
        <f t="shared" si="28"/>
        <v>0</v>
      </c>
      <c r="AO63" s="12">
        <f t="shared" si="28"/>
        <v>0</v>
      </c>
      <c r="AP63" s="12">
        <f t="shared" si="28"/>
        <v>0</v>
      </c>
      <c r="AQ63" s="12">
        <f t="shared" si="28"/>
        <v>0</v>
      </c>
      <c r="AR63" s="12">
        <f t="shared" si="7"/>
        <v>0</v>
      </c>
      <c r="AS63" s="12">
        <f t="shared" si="8"/>
        <v>0</v>
      </c>
      <c r="AT63" s="12">
        <f t="shared" si="21"/>
        <v>0</v>
      </c>
      <c r="AU63" s="12">
        <f t="shared" si="22"/>
        <v>0</v>
      </c>
      <c r="AV63" s="13"/>
      <c r="AW63" s="12">
        <f t="shared" si="29"/>
        <v>0</v>
      </c>
      <c r="AX63" s="12">
        <f t="shared" si="29"/>
        <v>0</v>
      </c>
      <c r="AY63" s="12">
        <f t="shared" si="29"/>
        <v>0</v>
      </c>
      <c r="AZ63" s="12">
        <f t="shared" si="29"/>
        <v>0</v>
      </c>
      <c r="BA63" s="12">
        <f t="shared" si="12"/>
        <v>0</v>
      </c>
      <c r="BB63" s="12">
        <f t="shared" si="13"/>
        <v>0</v>
      </c>
      <c r="BC63" s="12">
        <f t="shared" si="23"/>
        <v>0</v>
      </c>
      <c r="BD63" s="12">
        <f t="shared" si="24"/>
        <v>0</v>
      </c>
      <c r="BE63" s="13"/>
      <c r="BF63" s="12">
        <f t="shared" si="30"/>
        <v>0</v>
      </c>
      <c r="BG63" s="12">
        <f t="shared" si="30"/>
        <v>0</v>
      </c>
      <c r="BH63" s="12">
        <f t="shared" si="30"/>
        <v>0</v>
      </c>
      <c r="BI63" s="12">
        <f t="shared" si="30"/>
        <v>0</v>
      </c>
      <c r="BJ63" s="12">
        <f t="shared" si="17"/>
        <v>0</v>
      </c>
      <c r="BK63" s="12">
        <f t="shared" si="18"/>
        <v>0</v>
      </c>
      <c r="BL63" s="12">
        <f t="shared" si="25"/>
        <v>0</v>
      </c>
      <c r="BM63" s="12">
        <f t="shared" si="26"/>
        <v>0</v>
      </c>
    </row>
    <row r="64" spans="2:65">
      <c r="B64" s="38">
        <v>60</v>
      </c>
      <c r="C64" s="38" t="s">
        <v>177</v>
      </c>
      <c r="D64" s="32" t="str">
        <f t="shared" si="0"/>
        <v>P360</v>
      </c>
      <c r="E64" s="32" t="str">
        <f t="shared" si="1"/>
        <v>SAM</v>
      </c>
      <c r="F64" s="32" t="str">
        <f t="shared" si="2"/>
        <v>Subcont Hauling ABB</v>
      </c>
      <c r="G64" s="34">
        <v>43387</v>
      </c>
      <c r="H64" s="38">
        <v>1</v>
      </c>
      <c r="I64" s="31">
        <v>0.31597222222222221</v>
      </c>
      <c r="J64" s="35">
        <v>42340</v>
      </c>
      <c r="K64" s="36">
        <f t="shared" si="3"/>
        <v>15320</v>
      </c>
      <c r="L64" s="36">
        <f t="shared" si="4"/>
        <v>27020</v>
      </c>
      <c r="M64" s="32">
        <f t="shared" si="5"/>
        <v>1</v>
      </c>
      <c r="N64" s="38">
        <v>60</v>
      </c>
      <c r="O64" s="38" t="s">
        <v>203</v>
      </c>
      <c r="Q64" s="39" t="str">
        <f>Parameter!C21</f>
        <v>LD0115</v>
      </c>
      <c r="R64" s="39">
        <v>16260</v>
      </c>
      <c r="AJ64" s="2">
        <v>60</v>
      </c>
      <c r="AK64" s="10" t="str">
        <f>Parameter!C65</f>
        <v>LD0090</v>
      </c>
      <c r="AL64" s="10" t="str">
        <f>Parameter!D65</f>
        <v>P380</v>
      </c>
      <c r="AM64" s="10" t="str">
        <f>Parameter!F65</f>
        <v>KPP</v>
      </c>
      <c r="AN64" s="12">
        <f t="shared" si="28"/>
        <v>25.64</v>
      </c>
      <c r="AO64" s="12">
        <f t="shared" si="28"/>
        <v>26.31</v>
      </c>
      <c r="AP64" s="12">
        <f t="shared" si="28"/>
        <v>26.31</v>
      </c>
      <c r="AQ64" s="12">
        <f t="shared" si="28"/>
        <v>26.31</v>
      </c>
      <c r="AR64" s="12">
        <f t="shared" si="7"/>
        <v>0</v>
      </c>
      <c r="AS64" s="12">
        <f t="shared" si="8"/>
        <v>0</v>
      </c>
      <c r="AT64" s="12">
        <f t="shared" si="21"/>
        <v>0</v>
      </c>
      <c r="AU64" s="12">
        <f t="shared" si="22"/>
        <v>0</v>
      </c>
      <c r="AV64" s="13"/>
      <c r="AW64" s="12">
        <f t="shared" si="29"/>
        <v>1</v>
      </c>
      <c r="AX64" s="12">
        <f t="shared" si="29"/>
        <v>2</v>
      </c>
      <c r="AY64" s="12">
        <f t="shared" si="29"/>
        <v>2</v>
      </c>
      <c r="AZ64" s="12">
        <f t="shared" si="29"/>
        <v>2</v>
      </c>
      <c r="BA64" s="12">
        <f t="shared" si="12"/>
        <v>0</v>
      </c>
      <c r="BB64" s="12">
        <f t="shared" si="13"/>
        <v>0</v>
      </c>
      <c r="BC64" s="12">
        <f t="shared" si="23"/>
        <v>0</v>
      </c>
      <c r="BD64" s="12">
        <f t="shared" si="24"/>
        <v>0</v>
      </c>
      <c r="BE64" s="13"/>
      <c r="BF64" s="12">
        <f t="shared" si="30"/>
        <v>25.64</v>
      </c>
      <c r="BG64" s="12">
        <f t="shared" si="30"/>
        <v>52.62</v>
      </c>
      <c r="BH64" s="12">
        <f t="shared" si="30"/>
        <v>52.62</v>
      </c>
      <c r="BI64" s="12">
        <f t="shared" si="30"/>
        <v>52.62</v>
      </c>
      <c r="BJ64" s="12">
        <f t="shared" si="17"/>
        <v>0</v>
      </c>
      <c r="BK64" s="12">
        <f t="shared" si="18"/>
        <v>0</v>
      </c>
      <c r="BL64" s="12">
        <f t="shared" si="25"/>
        <v>0</v>
      </c>
      <c r="BM64" s="12">
        <f t="shared" si="26"/>
        <v>0</v>
      </c>
    </row>
    <row r="65" spans="2:65">
      <c r="B65" s="38">
        <v>61</v>
      </c>
      <c r="C65" s="38" t="s">
        <v>179</v>
      </c>
      <c r="D65" s="32" t="str">
        <f t="shared" si="0"/>
        <v>P360</v>
      </c>
      <c r="E65" s="32" t="str">
        <f t="shared" si="1"/>
        <v>SAM</v>
      </c>
      <c r="F65" s="32" t="str">
        <f t="shared" si="2"/>
        <v>Subcont Hauling ABB</v>
      </c>
      <c r="G65" s="34">
        <v>43387</v>
      </c>
      <c r="H65" s="38">
        <v>1</v>
      </c>
      <c r="I65" s="31">
        <v>0.31944444444444448</v>
      </c>
      <c r="J65" s="35">
        <v>39760</v>
      </c>
      <c r="K65" s="36">
        <f t="shared" si="3"/>
        <v>15520</v>
      </c>
      <c r="L65" s="36">
        <f t="shared" si="4"/>
        <v>24240</v>
      </c>
      <c r="M65" s="32">
        <f t="shared" si="5"/>
        <v>1</v>
      </c>
      <c r="N65" s="38">
        <v>61</v>
      </c>
      <c r="O65" s="38" t="s">
        <v>203</v>
      </c>
      <c r="Q65" s="39" t="str">
        <f>Parameter!C22</f>
        <v>LD0133</v>
      </c>
      <c r="R65" s="39">
        <v>16260</v>
      </c>
      <c r="AJ65" s="10">
        <v>61</v>
      </c>
      <c r="AK65" s="10" t="str">
        <f>Parameter!C66</f>
        <v>LD0093</v>
      </c>
      <c r="AL65" s="10" t="str">
        <f>Parameter!D66</f>
        <v>P380</v>
      </c>
      <c r="AM65" s="10" t="str">
        <f>Parameter!F66</f>
        <v>KPP</v>
      </c>
      <c r="AN65" s="12">
        <f t="shared" si="28"/>
        <v>26.16</v>
      </c>
      <c r="AO65" s="12">
        <f t="shared" si="28"/>
        <v>26.16</v>
      </c>
      <c r="AP65" s="12">
        <f t="shared" si="28"/>
        <v>25.83</v>
      </c>
      <c r="AQ65" s="12">
        <f t="shared" si="28"/>
        <v>25.83</v>
      </c>
      <c r="AR65" s="12">
        <f t="shared" si="7"/>
        <v>0</v>
      </c>
      <c r="AS65" s="12">
        <f t="shared" si="8"/>
        <v>0</v>
      </c>
      <c r="AT65" s="12">
        <f t="shared" si="21"/>
        <v>0</v>
      </c>
      <c r="AU65" s="12">
        <f t="shared" si="22"/>
        <v>0</v>
      </c>
      <c r="AV65" s="13"/>
      <c r="AW65" s="12">
        <f t="shared" si="29"/>
        <v>1</v>
      </c>
      <c r="AX65" s="12">
        <f t="shared" si="29"/>
        <v>1</v>
      </c>
      <c r="AY65" s="12">
        <f t="shared" si="29"/>
        <v>2</v>
      </c>
      <c r="AZ65" s="12">
        <f t="shared" si="29"/>
        <v>2</v>
      </c>
      <c r="BA65" s="12">
        <f t="shared" si="12"/>
        <v>0</v>
      </c>
      <c r="BB65" s="12">
        <f t="shared" si="13"/>
        <v>0</v>
      </c>
      <c r="BC65" s="12">
        <f t="shared" si="23"/>
        <v>0</v>
      </c>
      <c r="BD65" s="12">
        <f t="shared" si="24"/>
        <v>0</v>
      </c>
      <c r="BE65" s="13"/>
      <c r="BF65" s="12">
        <f t="shared" si="30"/>
        <v>26.16</v>
      </c>
      <c r="BG65" s="12">
        <f t="shared" si="30"/>
        <v>26.16</v>
      </c>
      <c r="BH65" s="12">
        <f t="shared" si="30"/>
        <v>51.66</v>
      </c>
      <c r="BI65" s="12">
        <f t="shared" si="30"/>
        <v>51.66</v>
      </c>
      <c r="BJ65" s="12">
        <f t="shared" si="17"/>
        <v>0</v>
      </c>
      <c r="BK65" s="12">
        <f t="shared" si="18"/>
        <v>0</v>
      </c>
      <c r="BL65" s="12">
        <f t="shared" si="25"/>
        <v>0</v>
      </c>
      <c r="BM65" s="12">
        <f t="shared" si="26"/>
        <v>0</v>
      </c>
    </row>
    <row r="66" spans="2:65">
      <c r="B66" s="38">
        <v>62</v>
      </c>
      <c r="C66" s="38" t="s">
        <v>187</v>
      </c>
      <c r="D66" s="32" t="str">
        <f t="shared" si="0"/>
        <v>P410</v>
      </c>
      <c r="E66" s="32" t="str">
        <f t="shared" si="1"/>
        <v>SAM</v>
      </c>
      <c r="F66" s="32" t="str">
        <f t="shared" si="2"/>
        <v>Subcont Hauling ABB</v>
      </c>
      <c r="G66" s="34">
        <v>43387</v>
      </c>
      <c r="H66" s="38">
        <v>1</v>
      </c>
      <c r="I66" s="31">
        <v>0.32083333333333336</v>
      </c>
      <c r="J66" s="35">
        <v>47120</v>
      </c>
      <c r="K66" s="36">
        <f t="shared" si="3"/>
        <v>18700</v>
      </c>
      <c r="L66" s="36">
        <f t="shared" si="4"/>
        <v>28420</v>
      </c>
      <c r="M66" s="32">
        <f t="shared" si="5"/>
        <v>1</v>
      </c>
      <c r="N66" s="38">
        <v>62</v>
      </c>
      <c r="O66" s="38" t="s">
        <v>203</v>
      </c>
      <c r="Q66" s="39" t="str">
        <f>Parameter!C23</f>
        <v>LD0134</v>
      </c>
      <c r="R66" s="39"/>
      <c r="AJ66" s="2">
        <v>62</v>
      </c>
      <c r="AK66" s="10" t="str">
        <f>Parameter!C67</f>
        <v>LD0095</v>
      </c>
      <c r="AL66" s="10" t="str">
        <f>Parameter!D67</f>
        <v>P380</v>
      </c>
      <c r="AM66" s="10" t="str">
        <f>Parameter!F67</f>
        <v>KPP</v>
      </c>
      <c r="AN66" s="12">
        <f t="shared" si="28"/>
        <v>0</v>
      </c>
      <c r="AO66" s="12">
        <f t="shared" si="28"/>
        <v>0</v>
      </c>
      <c r="AP66" s="12">
        <f t="shared" si="28"/>
        <v>0</v>
      </c>
      <c r="AQ66" s="12">
        <f t="shared" si="28"/>
        <v>0</v>
      </c>
      <c r="AR66" s="12">
        <f t="shared" si="7"/>
        <v>0</v>
      </c>
      <c r="AS66" s="12">
        <f t="shared" si="8"/>
        <v>0</v>
      </c>
      <c r="AT66" s="12">
        <f t="shared" si="21"/>
        <v>0</v>
      </c>
      <c r="AU66" s="12">
        <f t="shared" si="22"/>
        <v>0</v>
      </c>
      <c r="AV66" s="13"/>
      <c r="AW66" s="12">
        <f t="shared" si="29"/>
        <v>0</v>
      </c>
      <c r="AX66" s="12">
        <f t="shared" si="29"/>
        <v>0</v>
      </c>
      <c r="AY66" s="12">
        <f t="shared" si="29"/>
        <v>0</v>
      </c>
      <c r="AZ66" s="12">
        <f t="shared" si="29"/>
        <v>0</v>
      </c>
      <c r="BA66" s="12">
        <f t="shared" si="12"/>
        <v>0</v>
      </c>
      <c r="BB66" s="12">
        <f t="shared" si="13"/>
        <v>0</v>
      </c>
      <c r="BC66" s="12">
        <f t="shared" si="23"/>
        <v>0</v>
      </c>
      <c r="BD66" s="12">
        <f t="shared" si="24"/>
        <v>0</v>
      </c>
      <c r="BE66" s="13"/>
      <c r="BF66" s="12">
        <f t="shared" si="30"/>
        <v>0</v>
      </c>
      <c r="BG66" s="12">
        <f t="shared" si="30"/>
        <v>0</v>
      </c>
      <c r="BH66" s="12">
        <f t="shared" si="30"/>
        <v>0</v>
      </c>
      <c r="BI66" s="12">
        <f t="shared" si="30"/>
        <v>0</v>
      </c>
      <c r="BJ66" s="12">
        <f t="shared" si="17"/>
        <v>0</v>
      </c>
      <c r="BK66" s="12">
        <f t="shared" si="18"/>
        <v>0</v>
      </c>
      <c r="BL66" s="12">
        <f t="shared" si="25"/>
        <v>0</v>
      </c>
      <c r="BM66" s="12">
        <f t="shared" si="26"/>
        <v>0</v>
      </c>
    </row>
    <row r="67" spans="2:65">
      <c r="B67" s="38">
        <v>63</v>
      </c>
      <c r="C67" s="38" t="s">
        <v>188</v>
      </c>
      <c r="D67" s="32" t="str">
        <f t="shared" si="0"/>
        <v>P410</v>
      </c>
      <c r="E67" s="32" t="str">
        <f t="shared" si="1"/>
        <v>SAM</v>
      </c>
      <c r="F67" s="32" t="str">
        <f t="shared" si="2"/>
        <v>Subcont Hauling ABB</v>
      </c>
      <c r="G67" s="34">
        <v>43387</v>
      </c>
      <c r="H67" s="38">
        <v>1</v>
      </c>
      <c r="I67" s="31">
        <v>0.3215277777777778</v>
      </c>
      <c r="J67" s="35">
        <v>48320</v>
      </c>
      <c r="K67" s="36">
        <f t="shared" si="3"/>
        <v>18420</v>
      </c>
      <c r="L67" s="36">
        <f t="shared" si="4"/>
        <v>29900</v>
      </c>
      <c r="M67" s="32">
        <f t="shared" si="5"/>
        <v>1</v>
      </c>
      <c r="N67" s="38">
        <v>63</v>
      </c>
      <c r="O67" s="38" t="s">
        <v>203</v>
      </c>
      <c r="Q67" s="39" t="str">
        <f>Parameter!C24</f>
        <v>LD0135</v>
      </c>
      <c r="R67" s="39"/>
      <c r="AJ67" s="10">
        <v>63</v>
      </c>
      <c r="AK67" s="10" t="str">
        <f>Parameter!C68</f>
        <v>LD0096</v>
      </c>
      <c r="AL67" s="10" t="str">
        <f>Parameter!D68</f>
        <v>P380</v>
      </c>
      <c r="AM67" s="10" t="str">
        <f>Parameter!F68</f>
        <v>KPP</v>
      </c>
      <c r="AN67" s="12">
        <f t="shared" si="28"/>
        <v>0</v>
      </c>
      <c r="AO67" s="12">
        <f t="shared" si="28"/>
        <v>0</v>
      </c>
      <c r="AP67" s="12">
        <f t="shared" si="28"/>
        <v>0</v>
      </c>
      <c r="AQ67" s="12">
        <f t="shared" si="28"/>
        <v>0</v>
      </c>
      <c r="AR67" s="12">
        <f t="shared" si="7"/>
        <v>0</v>
      </c>
      <c r="AS67" s="12">
        <f t="shared" si="8"/>
        <v>0</v>
      </c>
      <c r="AT67" s="12">
        <f t="shared" si="21"/>
        <v>0</v>
      </c>
      <c r="AU67" s="12">
        <f t="shared" si="22"/>
        <v>0</v>
      </c>
      <c r="AV67" s="13"/>
      <c r="AW67" s="12">
        <f t="shared" si="29"/>
        <v>0</v>
      </c>
      <c r="AX67" s="12">
        <f t="shared" si="29"/>
        <v>0</v>
      </c>
      <c r="AY67" s="12">
        <f t="shared" si="29"/>
        <v>0</v>
      </c>
      <c r="AZ67" s="12">
        <f t="shared" si="29"/>
        <v>0</v>
      </c>
      <c r="BA67" s="12">
        <f t="shared" si="12"/>
        <v>0</v>
      </c>
      <c r="BB67" s="12">
        <f t="shared" si="13"/>
        <v>0</v>
      </c>
      <c r="BC67" s="12">
        <f t="shared" si="23"/>
        <v>0</v>
      </c>
      <c r="BD67" s="12">
        <f t="shared" si="24"/>
        <v>0</v>
      </c>
      <c r="BE67" s="13"/>
      <c r="BF67" s="12">
        <f t="shared" si="30"/>
        <v>0</v>
      </c>
      <c r="BG67" s="12">
        <f t="shared" si="30"/>
        <v>0</v>
      </c>
      <c r="BH67" s="12">
        <f t="shared" si="30"/>
        <v>0</v>
      </c>
      <c r="BI67" s="12">
        <f t="shared" si="30"/>
        <v>0</v>
      </c>
      <c r="BJ67" s="12">
        <f t="shared" si="17"/>
        <v>0</v>
      </c>
      <c r="BK67" s="12">
        <f t="shared" si="18"/>
        <v>0</v>
      </c>
      <c r="BL67" s="12">
        <f t="shared" si="25"/>
        <v>0</v>
      </c>
      <c r="BM67" s="12">
        <f t="shared" si="26"/>
        <v>0</v>
      </c>
    </row>
    <row r="68" spans="2:65">
      <c r="B68" s="38">
        <v>64</v>
      </c>
      <c r="C68" s="38" t="s">
        <v>58</v>
      </c>
      <c r="D68" s="32" t="str">
        <f t="shared" si="0"/>
        <v>P380</v>
      </c>
      <c r="E68" s="32" t="str">
        <f t="shared" si="1"/>
        <v>SAM</v>
      </c>
      <c r="F68" s="32" t="str">
        <f t="shared" si="2"/>
        <v>Subcont Hauling ABB</v>
      </c>
      <c r="G68" s="34">
        <v>43387</v>
      </c>
      <c r="H68" s="38">
        <v>1</v>
      </c>
      <c r="I68" s="31">
        <v>0.3215277777777778</v>
      </c>
      <c r="J68" s="35">
        <v>40080</v>
      </c>
      <c r="K68" s="36">
        <f t="shared" si="3"/>
        <v>16280</v>
      </c>
      <c r="L68" s="36">
        <f t="shared" si="4"/>
        <v>23800</v>
      </c>
      <c r="M68" s="32">
        <f t="shared" si="5"/>
        <v>1</v>
      </c>
      <c r="N68" s="38">
        <v>64</v>
      </c>
      <c r="O68" s="38" t="s">
        <v>203</v>
      </c>
      <c r="Q68" s="39" t="str">
        <f>Parameter!C25</f>
        <v>LD0136</v>
      </c>
      <c r="R68" s="39">
        <v>16320</v>
      </c>
      <c r="AJ68" s="2">
        <v>64</v>
      </c>
      <c r="AK68" s="10" t="str">
        <f>Parameter!C69</f>
        <v>LD0143</v>
      </c>
      <c r="AL68" s="10" t="str">
        <f>Parameter!D69</f>
        <v>P380</v>
      </c>
      <c r="AM68" s="10" t="str">
        <f>Parameter!F69</f>
        <v>KPP</v>
      </c>
      <c r="AN68" s="12">
        <f t="shared" si="28"/>
        <v>25.52</v>
      </c>
      <c r="AO68" s="12">
        <f t="shared" si="28"/>
        <v>25.52</v>
      </c>
      <c r="AP68" s="12">
        <f t="shared" si="28"/>
        <v>25.3</v>
      </c>
      <c r="AQ68" s="12">
        <f t="shared" si="28"/>
        <v>25.3</v>
      </c>
      <c r="AR68" s="12">
        <f t="shared" si="7"/>
        <v>0</v>
      </c>
      <c r="AS68" s="12">
        <f t="shared" si="8"/>
        <v>0</v>
      </c>
      <c r="AT68" s="12">
        <f t="shared" si="21"/>
        <v>0</v>
      </c>
      <c r="AU68" s="12">
        <f t="shared" si="22"/>
        <v>0</v>
      </c>
      <c r="AV68" s="13"/>
      <c r="AW68" s="12">
        <f t="shared" si="29"/>
        <v>1</v>
      </c>
      <c r="AX68" s="12">
        <f t="shared" si="29"/>
        <v>1</v>
      </c>
      <c r="AY68" s="12">
        <f t="shared" si="29"/>
        <v>2</v>
      </c>
      <c r="AZ68" s="12">
        <f t="shared" si="29"/>
        <v>2</v>
      </c>
      <c r="BA68" s="12">
        <f t="shared" si="12"/>
        <v>0</v>
      </c>
      <c r="BB68" s="12">
        <f t="shared" si="13"/>
        <v>0</v>
      </c>
      <c r="BC68" s="12">
        <f t="shared" si="23"/>
        <v>0</v>
      </c>
      <c r="BD68" s="12">
        <f t="shared" si="24"/>
        <v>0</v>
      </c>
      <c r="BE68" s="13"/>
      <c r="BF68" s="12">
        <f t="shared" si="30"/>
        <v>25.52</v>
      </c>
      <c r="BG68" s="12">
        <f t="shared" si="30"/>
        <v>25.52</v>
      </c>
      <c r="BH68" s="12">
        <f t="shared" si="30"/>
        <v>50.6</v>
      </c>
      <c r="BI68" s="12">
        <f t="shared" si="30"/>
        <v>50.6</v>
      </c>
      <c r="BJ68" s="12">
        <f t="shared" si="17"/>
        <v>0</v>
      </c>
      <c r="BK68" s="12">
        <f t="shared" si="18"/>
        <v>0</v>
      </c>
      <c r="BL68" s="12">
        <f t="shared" si="25"/>
        <v>0</v>
      </c>
      <c r="BM68" s="12">
        <f t="shared" si="26"/>
        <v>0</v>
      </c>
    </row>
    <row r="69" spans="2:65">
      <c r="B69" s="38">
        <v>65</v>
      </c>
      <c r="C69" s="38" t="s">
        <v>103</v>
      </c>
      <c r="D69" s="32" t="str">
        <f t="shared" ref="D69:D132" si="35">IFERROR(VLOOKUP($C69,Parameter,2,FALSE),"")</f>
        <v>P380</v>
      </c>
      <c r="E69" s="32" t="str">
        <f t="shared" ref="E69:E132" si="36">IFERROR(VLOOKUP($C69,Parameter,4,FALSE),"")</f>
        <v>SAM</v>
      </c>
      <c r="F69" s="32" t="str">
        <f t="shared" ref="F69:F132" si="37">IFERROR(VLOOKUP($C69,Parameter,3,FALSE),"")</f>
        <v>Subcont Hauling ABB</v>
      </c>
      <c r="G69" s="34">
        <v>43387</v>
      </c>
      <c r="H69" s="38">
        <v>1</v>
      </c>
      <c r="I69" s="31">
        <v>0.32222222222222224</v>
      </c>
      <c r="J69" s="35">
        <v>42860</v>
      </c>
      <c r="K69" s="36">
        <f t="shared" ref="K69:K132" si="38">IFERROR(VLOOKUP($C69,$Q$49:$R$301,2,FALSE),0)</f>
        <v>17260</v>
      </c>
      <c r="L69" s="36">
        <f t="shared" ref="L69:L132" si="39">IFERROR(J69-K69,"")</f>
        <v>25600</v>
      </c>
      <c r="M69" s="32">
        <f t="shared" ref="M69:M132" si="40">IF(L69&gt;0,1,"")</f>
        <v>1</v>
      </c>
      <c r="N69" s="38">
        <v>65</v>
      </c>
      <c r="O69" s="38" t="s">
        <v>203</v>
      </c>
      <c r="Q69" s="39" t="str">
        <f>Parameter!C26</f>
        <v>LD0137</v>
      </c>
      <c r="R69" s="39">
        <v>16360</v>
      </c>
      <c r="AJ69" s="10">
        <v>65</v>
      </c>
      <c r="AK69" s="10" t="str">
        <f>Parameter!C70</f>
        <v>LD0144</v>
      </c>
      <c r="AL69" s="10" t="str">
        <f>Parameter!D70</f>
        <v>P380</v>
      </c>
      <c r="AM69" s="10" t="str">
        <f>Parameter!F70</f>
        <v>KPP</v>
      </c>
      <c r="AN69" s="12">
        <f t="shared" si="28"/>
        <v>26.56</v>
      </c>
      <c r="AO69" s="12">
        <f t="shared" si="28"/>
        <v>26.07</v>
      </c>
      <c r="AP69" s="12">
        <f t="shared" si="28"/>
        <v>26.07</v>
      </c>
      <c r="AQ69" s="12">
        <f t="shared" si="28"/>
        <v>26.07</v>
      </c>
      <c r="AR69" s="12">
        <f t="shared" ref="AR69:AR132" si="41">IFERROR(AVERAGEIFS(Netto,Unit,$AK69,Jam,"&gt;="&amp;$AQ$3,Jam,"&lt;"&amp;AR$4)/1000,0)</f>
        <v>0</v>
      </c>
      <c r="AS69" s="12">
        <f t="shared" ref="AS69:AS132" si="42">IFERROR(AVERAGEIFS(Netto,Unit,$AK69,Jam,"&gt;="&amp;$AQ$3,Jam,"&lt;"&amp;AS$3)/1000,0)</f>
        <v>0</v>
      </c>
      <c r="AT69" s="12">
        <f t="shared" si="21"/>
        <v>0</v>
      </c>
      <c r="AU69" s="12">
        <f t="shared" si="22"/>
        <v>0</v>
      </c>
      <c r="AV69" s="13"/>
      <c r="AW69" s="12">
        <f t="shared" si="29"/>
        <v>1</v>
      </c>
      <c r="AX69" s="12">
        <f t="shared" si="29"/>
        <v>2</v>
      </c>
      <c r="AY69" s="12">
        <f t="shared" si="29"/>
        <v>2</v>
      </c>
      <c r="AZ69" s="12">
        <f t="shared" si="29"/>
        <v>2</v>
      </c>
      <c r="BA69" s="12">
        <f t="shared" ref="BA69:BA132" si="43">COUNTIFS(Ritase,"&gt;0",Unit,$AK69,Jam,"&gt;="&amp;$AQ$3,Jam,"&lt;"&amp;BA$4)</f>
        <v>0</v>
      </c>
      <c r="BB69" s="12">
        <f t="shared" ref="BB69:BB132" si="44">COUNTIFS(Ritase,"&gt;0",Unit,$AK69,Jam,"&gt;="&amp;$AQ$3,Jam,"&lt;"&amp;BB$3)</f>
        <v>0</v>
      </c>
      <c r="BC69" s="12">
        <f t="shared" si="23"/>
        <v>0</v>
      </c>
      <c r="BD69" s="12">
        <f t="shared" si="24"/>
        <v>0</v>
      </c>
      <c r="BE69" s="13"/>
      <c r="BF69" s="12">
        <f t="shared" si="30"/>
        <v>26.56</v>
      </c>
      <c r="BG69" s="12">
        <f t="shared" si="30"/>
        <v>52.14</v>
      </c>
      <c r="BH69" s="12">
        <f t="shared" si="30"/>
        <v>52.14</v>
      </c>
      <c r="BI69" s="12">
        <f t="shared" si="30"/>
        <v>52.14</v>
      </c>
      <c r="BJ69" s="12">
        <f t="shared" ref="BJ69:BJ132" si="45">IFERROR(SUMIFS(Netto,Unit,$AK69,Jam,"&gt;="&amp;$AQ$3,Jam,"&lt;"&amp;BJ$4)/1000,0)</f>
        <v>0</v>
      </c>
      <c r="BK69" s="12">
        <f t="shared" ref="BK69:BK132" si="46">IFERROR(SUMIFS(Netto,Unit,$AK69,Jam,"&gt;="&amp;$AQ$3,Jam,"&lt;"&amp;BK$3)/1000,0)</f>
        <v>0</v>
      </c>
      <c r="BL69" s="12">
        <f t="shared" si="25"/>
        <v>0</v>
      </c>
      <c r="BM69" s="12">
        <f t="shared" si="26"/>
        <v>0</v>
      </c>
    </row>
    <row r="70" spans="2:65">
      <c r="B70" s="38">
        <v>66</v>
      </c>
      <c r="C70" s="38" t="s">
        <v>75</v>
      </c>
      <c r="D70" s="32" t="str">
        <f t="shared" si="35"/>
        <v>P360</v>
      </c>
      <c r="E70" s="32" t="str">
        <f t="shared" si="36"/>
        <v>SAM</v>
      </c>
      <c r="F70" s="32" t="str">
        <f t="shared" si="37"/>
        <v>Subcont Hauling ABB</v>
      </c>
      <c r="G70" s="34">
        <v>43387</v>
      </c>
      <c r="H70" s="38">
        <v>1</v>
      </c>
      <c r="I70" s="31">
        <v>0.32222222222222224</v>
      </c>
      <c r="J70" s="35">
        <v>41600</v>
      </c>
      <c r="K70" s="36">
        <f t="shared" si="38"/>
        <v>16380</v>
      </c>
      <c r="L70" s="36">
        <f t="shared" si="39"/>
        <v>25220</v>
      </c>
      <c r="M70" s="32">
        <f t="shared" si="40"/>
        <v>1</v>
      </c>
      <c r="N70" s="38">
        <v>66</v>
      </c>
      <c r="O70" s="38" t="s">
        <v>203</v>
      </c>
      <c r="Q70" s="39" t="str">
        <f>Parameter!C27</f>
        <v>LD0138</v>
      </c>
      <c r="R70" s="39">
        <v>16320</v>
      </c>
      <c r="AJ70" s="2">
        <v>66</v>
      </c>
      <c r="AK70" s="10" t="str">
        <f>Parameter!C71</f>
        <v>LD0145</v>
      </c>
      <c r="AL70" s="10" t="str">
        <f>Parameter!D71</f>
        <v>P380</v>
      </c>
      <c r="AM70" s="10" t="str">
        <f>Parameter!F71</f>
        <v>KPP</v>
      </c>
      <c r="AN70" s="12">
        <f t="shared" si="28"/>
        <v>0</v>
      </c>
      <c r="AO70" s="12">
        <f t="shared" si="28"/>
        <v>0</v>
      </c>
      <c r="AP70" s="12">
        <f t="shared" si="28"/>
        <v>0</v>
      </c>
      <c r="AQ70" s="12">
        <f t="shared" si="28"/>
        <v>0</v>
      </c>
      <c r="AR70" s="12">
        <f t="shared" si="41"/>
        <v>0</v>
      </c>
      <c r="AS70" s="12">
        <f t="shared" si="42"/>
        <v>0</v>
      </c>
      <c r="AT70" s="12">
        <f t="shared" ref="AT70:AT133" si="47">IF(IFERROR(AVERAGEIFS(Netto,Unit,$AK70,Jam,"&gt;="&amp;$AQ$3,Jam,"&lt;"&amp;AS$3)/1000,0)="",IFERROR(AVERAGEIFS(Netto,Unit,$AK70,Jam,"&gt;="&amp;$AS$4,Jam,"&lt;"&amp;AT$4)/1000,""),IF(IFERROR(AVERAGEIFS(Netto,Unit,$AK70,Jam,"&gt;="&amp;$AS$4,Jam,"&lt;"&amp;AT$4)/1000,"")="",IFERROR(AVERAGEIFS(Netto,Unit,$AK70,Jam,"&gt;="&amp;$AQ$3,Jam,"&lt;"&amp;AS$3)/1000,0),IF(AND(IFERROR(AVERAGEIFS(Netto,Unit,$AK70,Jam,"&gt;="&amp;$AQ$3,Jam,"&lt;"&amp;AS$3)/1000,0)&gt;0,IFERROR(AVERAGEIFS(Netto,Unit,$AK70,Jam,"&gt;="&amp;$AS$4,Jam,"&lt;"&amp;AT$4)/1000,"")&gt;0),AVERAGE(IFERROR(AVERAGEIFS(Netto,Unit,$AK70,Jam,"&gt;="&amp;$AQ$3,Jam,"&lt;"&amp;AS$3)/1000,""),IFERROR(AVERAGEIFS(Netto,Unit,$AK70,Jam,"&gt;="&amp;$AS$4,Jam,"&lt;"&amp;AT$4)/1000,"")),"")))</f>
        <v>0</v>
      </c>
      <c r="AU70" s="12">
        <f t="shared" ref="AU70:AU133" si="48">IF(IFERROR(AVERAGEIFS(Netto,Unit,$AK70,Jam,"&gt;="&amp;$AQ$3,Jam,"&lt;"&amp;AS$3)/1000,0)="",IFERROR(AVERAGEIFS(Netto,Unit,$AK70,Jam,"&gt;="&amp;$AS$4,Jam,"&lt;"&amp;AU$4)/1000,""),IF(IFERROR(AVERAGEIFS(Netto,Unit,$AK70,Jam,"&gt;="&amp;$AS$4,Jam,"&lt;"&amp;AU$4)/1000,"")="",IFERROR(AVERAGEIFS(Netto,Unit,$AK70,Jam,"&gt;="&amp;$AQ$3,Jam,"&lt;"&amp;AS$3)/1000,0),IF(AND(IFERROR(AVERAGEIFS(Netto,Unit,$AK70,Jam,"&gt;="&amp;$AQ$3,Jam,"&lt;"&amp;AS$3)/1000,0)&gt;0,IFERROR(AVERAGEIFS(Netto,Unit,$AK70,Jam,"&gt;="&amp;$AS$4,Jam,"&lt;"&amp;AU$4)/1000,"")&gt;0),AVERAGE(IFERROR(AVERAGEIFS(Netto,Unit,$AK70,Jam,"&gt;="&amp;$AQ$3,Jam,"&lt;"&amp;AS$3)/1000,""),IFERROR(AVERAGEIFS(Netto,Unit,$AK70,Jam,"&gt;="&amp;$AS$4,Jam,"&lt;"&amp;AU$4)/1000,"")),"")))</f>
        <v>0</v>
      </c>
      <c r="AV70" s="13"/>
      <c r="AW70" s="12">
        <f t="shared" si="29"/>
        <v>0</v>
      </c>
      <c r="AX70" s="12">
        <f t="shared" si="29"/>
        <v>0</v>
      </c>
      <c r="AY70" s="12">
        <f t="shared" si="29"/>
        <v>0</v>
      </c>
      <c r="AZ70" s="12">
        <f t="shared" si="29"/>
        <v>0</v>
      </c>
      <c r="BA70" s="12">
        <f t="shared" si="43"/>
        <v>0</v>
      </c>
      <c r="BB70" s="12">
        <f t="shared" si="44"/>
        <v>0</v>
      </c>
      <c r="BC70" s="12">
        <f t="shared" ref="BC70:BC133" si="49">IF(COUNTIFS(Ritase,"&gt;0",Unit,$AK70,Jam,"&gt;="&amp;$AQ$3,Jam,"&lt;"&amp;BB$3)=0,COUNTIFS(Ritase,"&gt;0",Unit,$AK70,Jam,"&gt;="&amp;$AS$4,Jam,"&lt;"&amp;BC$4),IF(COUNTIFS(Ritase,"&gt;0",Unit,$AK70,Jam,"&gt;="&amp;$AS$4,Jam,"&lt;"&amp;BC$4)=0,COUNTIFS(Ritase,"&gt;0",Unit,$AK70,Jam,"&gt;="&amp;$AQ$3,Jam,"&lt;"&amp;BB$3),IF(AND(COUNTIFS(Ritase,"&gt;0",Unit,$AK70,Jam,"&gt;="&amp;$AQ$3,Jam,"&lt;"&amp;BB$3)&gt;0,COUNTIFS(Ritase,"&gt;0",Unit,$AK70,Jam,"&gt;="&amp;$AS$4,Jam,"&lt;"&amp;BC$4)&gt;0),SUM(COUNTIFS(Ritase,"&gt;0",Unit,$AK70,Jam,"&gt;="&amp;$AQ$3,Jam,"&lt;"&amp;BB$3),COUNTIFS(Ritase,"&gt;0",Unit,$AK70,Jam,"&gt;="&amp;$AS$4,Jam,"&lt;"&amp;BC$4)),"")))</f>
        <v>0</v>
      </c>
      <c r="BD70" s="12">
        <f t="shared" ref="BD70:BD133" si="50">IF(COUNTIFS(Ritase,"&gt;0",Unit,$AK70,Jam,"&gt;="&amp;$AQ$3,Jam,"&lt;"&amp;BB$3)=0,COUNTIFS(Ritase,"&gt;0",Unit,$AK70,Jam,"&gt;="&amp;$AS$4,Jam,"&lt;"&amp;BD$4),IF(COUNTIFS(Ritase,"&gt;0",Unit,$AK70,Jam,"&gt;="&amp;$AS$4,Jam,"&lt;"&amp;BD$4)=0,COUNTIFS(Ritase,"&gt;0",Unit,$AK70,Jam,"&gt;="&amp;$AQ$3,Jam,"&lt;"&amp;BB$3),IF(AND(COUNTIFS(Ritase,"&gt;0",Unit,$AK70,Jam,"&gt;="&amp;$AQ$3,Jam,"&lt;"&amp;BB$3)&gt;0,COUNTIFS(Ritase,"&gt;0",Unit,$AK70,Jam,"&gt;="&amp;$AS$4,Jam,"&lt;"&amp;BD$4)&gt;0),SUM(COUNTIFS(Ritase,"&gt;0",Unit,$AK70,Jam,"&gt;="&amp;$AQ$3,Jam,"&lt;"&amp;BB$3),COUNTIFS(Ritase,"&gt;0",Unit,$AK70,Jam,"&gt;="&amp;$AS$4,Jam,"&lt;"&amp;BD$4)),"")))</f>
        <v>0</v>
      </c>
      <c r="BE70" s="13"/>
      <c r="BF70" s="12">
        <f t="shared" si="30"/>
        <v>0</v>
      </c>
      <c r="BG70" s="12">
        <f t="shared" si="30"/>
        <v>0</v>
      </c>
      <c r="BH70" s="12">
        <f t="shared" si="30"/>
        <v>0</v>
      </c>
      <c r="BI70" s="12">
        <f t="shared" si="30"/>
        <v>0</v>
      </c>
      <c r="BJ70" s="12">
        <f t="shared" si="45"/>
        <v>0</v>
      </c>
      <c r="BK70" s="12">
        <f t="shared" si="46"/>
        <v>0</v>
      </c>
      <c r="BL70" s="12">
        <f t="shared" ref="BL70:BL133" si="51">IF(IFERROR(SUMIFS(Netto,Unit,$AK70,Jam,"&gt;="&amp;$AQ$3,Jam,"&lt;"&amp;BK$3)/1000,0)=0,IFERROR(SUMIFS(Netto,Unit,$AK70,Jam,"&gt;="&amp;$AS$4,Jam,"&lt;"&amp;BL$4)/1000,""),IF(IFERROR(SUMIFS(Netto,Unit,$AK70,Jam,"&gt;="&amp;$AS$4,Jam,"&lt;"&amp;BL$4)/1000,"")=0,IFERROR(SUMIFS(Netto,Unit,$AK70,Jam,"&gt;="&amp;$AQ$3,Jam,"&lt;"&amp;BK$3)/1000,0),IF(AND(IFERROR(SUMIFS(Netto,Unit,$AK70,Jam,"&gt;="&amp;$AQ$3,Jam,"&lt;"&amp;BK$3)/1000,0)&gt;0,IFERROR(SUMIFS(Netto,Unit,$AK70,Jam,"&gt;="&amp;$AS$4,Jam,"&lt;"&amp;BL$4)/1000,"")&gt;0),SUM(IFERROR(SUMIFS(Netto,Unit,$AK70,Jam,"&gt;="&amp;$AQ$3,Jam,"&lt;"&amp;BK$3)/1000,""),IFERROR(SUMIFS(Netto,Unit,$AK70,Jam,"&gt;="&amp;$AS$4,Jam,"&lt;"&amp;BL$4)/1000,"")),"")))</f>
        <v>0</v>
      </c>
      <c r="BM70" s="12">
        <f t="shared" ref="BM70:BM133" si="52">IF(IFERROR(SUMIFS(Netto,Unit,$AK70,Jam,"&gt;="&amp;$AQ$3,Jam,"&lt;"&amp;BK$3)/1000,0)=0,IFERROR(SUMIFS(Netto,Unit,$AK70,Jam,"&gt;="&amp;$AS$4,Jam,"&lt;"&amp;BM$4)/1000,""),IF(IFERROR(SUMIFS(Netto,Unit,$AK70,Jam,"&gt;="&amp;$AS$4,Jam,"&lt;"&amp;BM$4)/1000,"")=0,IFERROR(SUMIFS(Netto,Unit,$AK70,Jam,"&gt;="&amp;$AQ$3,Jam,"&lt;"&amp;BK$3)/1000,0),IF(AND(IFERROR(SUMIFS(Netto,Unit,$AK70,Jam,"&gt;="&amp;$AQ$3,Jam,"&lt;"&amp;BK$3)/1000,0)&gt;0,IFERROR(SUMIFS(Netto,Unit,$AK70,Jam,"&gt;="&amp;$AS$4,Jam,"&lt;"&amp;BM$4)/1000,"")&gt;0),SUM(IFERROR(SUMIFS(Netto,Unit,$AK70,Jam,"&gt;="&amp;$AQ$3,Jam,"&lt;"&amp;BK$3)/1000,""),IFERROR(SUMIFS(Netto,Unit,$AK70,Jam,"&gt;="&amp;$AS$4,Jam,"&lt;"&amp;BM$4)/1000,"")),"")))</f>
        <v>0</v>
      </c>
    </row>
    <row r="71" spans="2:65">
      <c r="B71" s="38">
        <v>67</v>
      </c>
      <c r="C71" s="38" t="s">
        <v>116</v>
      </c>
      <c r="D71" s="32" t="str">
        <f t="shared" si="35"/>
        <v>P410</v>
      </c>
      <c r="E71" s="32" t="str">
        <f t="shared" si="36"/>
        <v>KPP</v>
      </c>
      <c r="F71" s="32" t="str">
        <f t="shared" si="37"/>
        <v>Coal Hauling ABB</v>
      </c>
      <c r="G71" s="34">
        <v>43387</v>
      </c>
      <c r="H71" s="38">
        <v>1</v>
      </c>
      <c r="I71" s="31">
        <v>0.32500000000000001</v>
      </c>
      <c r="J71" s="35">
        <v>47620</v>
      </c>
      <c r="K71" s="36">
        <f t="shared" si="38"/>
        <v>18360</v>
      </c>
      <c r="L71" s="36">
        <f t="shared" si="39"/>
        <v>29260</v>
      </c>
      <c r="M71" s="32">
        <f t="shared" si="40"/>
        <v>1</v>
      </c>
      <c r="N71" s="38">
        <v>67</v>
      </c>
      <c r="O71" s="38" t="s">
        <v>203</v>
      </c>
      <c r="Q71" s="39" t="str">
        <f>Parameter!C28</f>
        <v>LD0139</v>
      </c>
      <c r="R71" s="39">
        <v>16220</v>
      </c>
      <c r="AJ71" s="10">
        <v>67</v>
      </c>
      <c r="AK71" s="10" t="str">
        <f>Parameter!C72</f>
        <v>LD0150</v>
      </c>
      <c r="AL71" s="10" t="str">
        <f>Parameter!D72</f>
        <v>P380</v>
      </c>
      <c r="AM71" s="10" t="str">
        <f>Parameter!F72</f>
        <v>KPP</v>
      </c>
      <c r="AN71" s="12">
        <f t="shared" si="28"/>
        <v>0</v>
      </c>
      <c r="AO71" s="12">
        <f t="shared" si="28"/>
        <v>0</v>
      </c>
      <c r="AP71" s="12">
        <f t="shared" si="28"/>
        <v>0</v>
      </c>
      <c r="AQ71" s="12">
        <f t="shared" si="28"/>
        <v>0</v>
      </c>
      <c r="AR71" s="12">
        <f t="shared" si="41"/>
        <v>0</v>
      </c>
      <c r="AS71" s="12">
        <f t="shared" si="42"/>
        <v>0</v>
      </c>
      <c r="AT71" s="12">
        <f t="shared" si="47"/>
        <v>0</v>
      </c>
      <c r="AU71" s="12">
        <f t="shared" si="48"/>
        <v>0</v>
      </c>
      <c r="AV71" s="13"/>
      <c r="AW71" s="12">
        <f t="shared" si="29"/>
        <v>0</v>
      </c>
      <c r="AX71" s="12">
        <f t="shared" si="29"/>
        <v>0</v>
      </c>
      <c r="AY71" s="12">
        <f t="shared" si="29"/>
        <v>0</v>
      </c>
      <c r="AZ71" s="12">
        <f t="shared" si="29"/>
        <v>0</v>
      </c>
      <c r="BA71" s="12">
        <f t="shared" si="43"/>
        <v>0</v>
      </c>
      <c r="BB71" s="12">
        <f t="shared" si="44"/>
        <v>0</v>
      </c>
      <c r="BC71" s="12">
        <f t="shared" si="49"/>
        <v>0</v>
      </c>
      <c r="BD71" s="12">
        <f t="shared" si="50"/>
        <v>0</v>
      </c>
      <c r="BE71" s="13"/>
      <c r="BF71" s="12">
        <f t="shared" si="30"/>
        <v>0</v>
      </c>
      <c r="BG71" s="12">
        <f t="shared" si="30"/>
        <v>0</v>
      </c>
      <c r="BH71" s="12">
        <f t="shared" si="30"/>
        <v>0</v>
      </c>
      <c r="BI71" s="12">
        <f t="shared" si="30"/>
        <v>0</v>
      </c>
      <c r="BJ71" s="12">
        <f t="shared" si="45"/>
        <v>0</v>
      </c>
      <c r="BK71" s="12">
        <f t="shared" si="46"/>
        <v>0</v>
      </c>
      <c r="BL71" s="12">
        <f t="shared" si="51"/>
        <v>0</v>
      </c>
      <c r="BM71" s="12">
        <f t="shared" si="52"/>
        <v>0</v>
      </c>
    </row>
    <row r="72" spans="2:65">
      <c r="B72" s="38">
        <v>68</v>
      </c>
      <c r="C72" s="38" t="s">
        <v>99</v>
      </c>
      <c r="D72" s="32" t="str">
        <f t="shared" si="35"/>
        <v>P380</v>
      </c>
      <c r="E72" s="32" t="str">
        <f t="shared" si="36"/>
        <v>KPP</v>
      </c>
      <c r="F72" s="32" t="str">
        <f t="shared" si="37"/>
        <v>Coal Hauling ABB</v>
      </c>
      <c r="G72" s="34">
        <v>43387</v>
      </c>
      <c r="H72" s="38">
        <v>1</v>
      </c>
      <c r="I72" s="31">
        <v>0.32777777777777778</v>
      </c>
      <c r="J72" s="35">
        <v>42360</v>
      </c>
      <c r="K72" s="36">
        <f t="shared" si="38"/>
        <v>16200</v>
      </c>
      <c r="L72" s="36">
        <f t="shared" si="39"/>
        <v>26160</v>
      </c>
      <c r="M72" s="32">
        <f t="shared" si="40"/>
        <v>1</v>
      </c>
      <c r="N72" s="38">
        <v>68</v>
      </c>
      <c r="O72" s="38" t="s">
        <v>203</v>
      </c>
      <c r="Q72" s="39" t="str">
        <f>Parameter!C29</f>
        <v>LD0140</v>
      </c>
      <c r="R72" s="39"/>
      <c r="AJ72" s="2">
        <v>68</v>
      </c>
      <c r="AK72" s="10" t="str">
        <f>Parameter!C73</f>
        <v>LD0151</v>
      </c>
      <c r="AL72" s="10" t="str">
        <f>Parameter!D73</f>
        <v>P380</v>
      </c>
      <c r="AM72" s="10" t="str">
        <f>Parameter!F73</f>
        <v>KPP</v>
      </c>
      <c r="AN72" s="12">
        <f t="shared" si="28"/>
        <v>0</v>
      </c>
      <c r="AO72" s="12">
        <f t="shared" si="28"/>
        <v>0</v>
      </c>
      <c r="AP72" s="12">
        <f t="shared" si="28"/>
        <v>0</v>
      </c>
      <c r="AQ72" s="12">
        <f t="shared" si="28"/>
        <v>0</v>
      </c>
      <c r="AR72" s="12">
        <f t="shared" si="41"/>
        <v>0</v>
      </c>
      <c r="AS72" s="12">
        <f t="shared" si="42"/>
        <v>0</v>
      </c>
      <c r="AT72" s="12">
        <f t="shared" si="47"/>
        <v>0</v>
      </c>
      <c r="AU72" s="12">
        <f t="shared" si="48"/>
        <v>0</v>
      </c>
      <c r="AV72" s="13"/>
      <c r="AW72" s="12">
        <f t="shared" si="29"/>
        <v>0</v>
      </c>
      <c r="AX72" s="12">
        <f t="shared" si="29"/>
        <v>0</v>
      </c>
      <c r="AY72" s="12">
        <f t="shared" si="29"/>
        <v>0</v>
      </c>
      <c r="AZ72" s="12">
        <f t="shared" si="29"/>
        <v>0</v>
      </c>
      <c r="BA72" s="12">
        <f t="shared" si="43"/>
        <v>0</v>
      </c>
      <c r="BB72" s="12">
        <f t="shared" si="44"/>
        <v>0</v>
      </c>
      <c r="BC72" s="12">
        <f t="shared" si="49"/>
        <v>0</v>
      </c>
      <c r="BD72" s="12">
        <f t="shared" si="50"/>
        <v>0</v>
      </c>
      <c r="BE72" s="13"/>
      <c r="BF72" s="12">
        <f t="shared" si="30"/>
        <v>0</v>
      </c>
      <c r="BG72" s="12">
        <f t="shared" si="30"/>
        <v>0</v>
      </c>
      <c r="BH72" s="12">
        <f t="shared" si="30"/>
        <v>0</v>
      </c>
      <c r="BI72" s="12">
        <f t="shared" si="30"/>
        <v>0</v>
      </c>
      <c r="BJ72" s="12">
        <f t="shared" si="45"/>
        <v>0</v>
      </c>
      <c r="BK72" s="12">
        <f t="shared" si="46"/>
        <v>0</v>
      </c>
      <c r="BL72" s="12">
        <f t="shared" si="51"/>
        <v>0</v>
      </c>
      <c r="BM72" s="12">
        <f t="shared" si="52"/>
        <v>0</v>
      </c>
    </row>
    <row r="73" spans="2:65">
      <c r="B73" s="38">
        <v>69</v>
      </c>
      <c r="C73" s="38" t="s">
        <v>171</v>
      </c>
      <c r="D73" s="32" t="str">
        <f t="shared" si="35"/>
        <v>P360</v>
      </c>
      <c r="E73" s="32" t="str">
        <f t="shared" si="36"/>
        <v>KPP</v>
      </c>
      <c r="F73" s="32" t="str">
        <f t="shared" si="37"/>
        <v>Coal Hauling ABB</v>
      </c>
      <c r="G73" s="34">
        <v>43387</v>
      </c>
      <c r="H73" s="38">
        <v>1</v>
      </c>
      <c r="I73" s="31">
        <v>0.32777777777777778</v>
      </c>
      <c r="J73" s="35">
        <v>43020</v>
      </c>
      <c r="K73" s="36">
        <f t="shared" si="38"/>
        <v>15580</v>
      </c>
      <c r="L73" s="36">
        <f t="shared" si="39"/>
        <v>27440</v>
      </c>
      <c r="M73" s="32">
        <f t="shared" si="40"/>
        <v>1</v>
      </c>
      <c r="N73" s="38">
        <v>69</v>
      </c>
      <c r="O73" s="38" t="s">
        <v>203</v>
      </c>
      <c r="Q73" s="39" t="str">
        <f>Parameter!C30</f>
        <v>LD0141</v>
      </c>
      <c r="R73" s="39"/>
      <c r="AJ73" s="10">
        <v>69</v>
      </c>
      <c r="AK73" s="10" t="str">
        <f>Parameter!C74</f>
        <v>LD0152</v>
      </c>
      <c r="AL73" s="10" t="str">
        <f>Parameter!D74</f>
        <v>P380</v>
      </c>
      <c r="AM73" s="10" t="str">
        <f>Parameter!F74</f>
        <v>KPP</v>
      </c>
      <c r="AN73" s="12">
        <f t="shared" si="28"/>
        <v>26.14</v>
      </c>
      <c r="AO73" s="12">
        <f t="shared" si="28"/>
        <v>26.14</v>
      </c>
      <c r="AP73" s="12">
        <f t="shared" si="28"/>
        <v>26.1</v>
      </c>
      <c r="AQ73" s="12">
        <f t="shared" si="28"/>
        <v>26.1</v>
      </c>
      <c r="AR73" s="12">
        <f t="shared" si="41"/>
        <v>0</v>
      </c>
      <c r="AS73" s="12">
        <f t="shared" si="42"/>
        <v>0</v>
      </c>
      <c r="AT73" s="12">
        <f t="shared" si="47"/>
        <v>0</v>
      </c>
      <c r="AU73" s="12">
        <f t="shared" si="48"/>
        <v>0</v>
      </c>
      <c r="AV73" s="13"/>
      <c r="AW73" s="12">
        <f t="shared" si="29"/>
        <v>1</v>
      </c>
      <c r="AX73" s="12">
        <f t="shared" si="29"/>
        <v>1</v>
      </c>
      <c r="AY73" s="12">
        <f t="shared" si="29"/>
        <v>2</v>
      </c>
      <c r="AZ73" s="12">
        <f t="shared" si="29"/>
        <v>2</v>
      </c>
      <c r="BA73" s="12">
        <f t="shared" si="43"/>
        <v>0</v>
      </c>
      <c r="BB73" s="12">
        <f t="shared" si="44"/>
        <v>0</v>
      </c>
      <c r="BC73" s="12">
        <f t="shared" si="49"/>
        <v>0</v>
      </c>
      <c r="BD73" s="12">
        <f t="shared" si="50"/>
        <v>0</v>
      </c>
      <c r="BE73" s="13"/>
      <c r="BF73" s="12">
        <f t="shared" si="30"/>
        <v>26.14</v>
      </c>
      <c r="BG73" s="12">
        <f t="shared" si="30"/>
        <v>26.14</v>
      </c>
      <c r="BH73" s="12">
        <f t="shared" si="30"/>
        <v>52.2</v>
      </c>
      <c r="BI73" s="12">
        <f t="shared" si="30"/>
        <v>52.2</v>
      </c>
      <c r="BJ73" s="12">
        <f t="shared" si="45"/>
        <v>0</v>
      </c>
      <c r="BK73" s="12">
        <f t="shared" si="46"/>
        <v>0</v>
      </c>
      <c r="BL73" s="12">
        <f t="shared" si="51"/>
        <v>0</v>
      </c>
      <c r="BM73" s="12">
        <f t="shared" si="52"/>
        <v>0</v>
      </c>
    </row>
    <row r="74" spans="2:65">
      <c r="B74" s="38">
        <v>70</v>
      </c>
      <c r="C74" s="38" t="s">
        <v>154</v>
      </c>
      <c r="D74" s="32" t="str">
        <f t="shared" si="35"/>
        <v>P360</v>
      </c>
      <c r="E74" s="32" t="str">
        <f t="shared" si="36"/>
        <v>KPP</v>
      </c>
      <c r="F74" s="32" t="str">
        <f t="shared" si="37"/>
        <v>Coal Hauling ABB</v>
      </c>
      <c r="G74" s="34">
        <v>43387</v>
      </c>
      <c r="H74" s="38">
        <v>1</v>
      </c>
      <c r="I74" s="31">
        <v>0.32847222222222222</v>
      </c>
      <c r="J74" s="35">
        <v>41500</v>
      </c>
      <c r="K74" s="36">
        <f t="shared" si="38"/>
        <v>15720</v>
      </c>
      <c r="L74" s="36">
        <f t="shared" si="39"/>
        <v>25780</v>
      </c>
      <c r="M74" s="32">
        <f t="shared" si="40"/>
        <v>1</v>
      </c>
      <c r="N74" s="38">
        <v>70</v>
      </c>
      <c r="O74" s="38" t="s">
        <v>203</v>
      </c>
      <c r="Q74" s="39" t="str">
        <f>Parameter!C31</f>
        <v>LD0155</v>
      </c>
      <c r="R74" s="39">
        <v>16020</v>
      </c>
      <c r="AJ74" s="2">
        <v>70</v>
      </c>
      <c r="AK74" s="10" t="str">
        <f>Parameter!C75</f>
        <v>LD0154</v>
      </c>
      <c r="AL74" s="10" t="str">
        <f>Parameter!D75</f>
        <v>P380</v>
      </c>
      <c r="AM74" s="10" t="str">
        <f>Parameter!F75</f>
        <v>KPP</v>
      </c>
      <c r="AN74" s="12">
        <f t="shared" si="28"/>
        <v>26.54</v>
      </c>
      <c r="AO74" s="12">
        <f t="shared" si="28"/>
        <v>26.54</v>
      </c>
      <c r="AP74" s="12">
        <f t="shared" si="28"/>
        <v>26.59</v>
      </c>
      <c r="AQ74" s="12">
        <f t="shared" si="28"/>
        <v>26.59</v>
      </c>
      <c r="AR74" s="12">
        <f t="shared" si="41"/>
        <v>0</v>
      </c>
      <c r="AS74" s="12">
        <f t="shared" si="42"/>
        <v>0</v>
      </c>
      <c r="AT74" s="12">
        <f t="shared" si="47"/>
        <v>0</v>
      </c>
      <c r="AU74" s="12">
        <f t="shared" si="48"/>
        <v>0</v>
      </c>
      <c r="AV74" s="13"/>
      <c r="AW74" s="12">
        <f t="shared" si="29"/>
        <v>1</v>
      </c>
      <c r="AX74" s="12">
        <f t="shared" si="29"/>
        <v>1</v>
      </c>
      <c r="AY74" s="12">
        <f t="shared" si="29"/>
        <v>2</v>
      </c>
      <c r="AZ74" s="12">
        <f t="shared" si="29"/>
        <v>2</v>
      </c>
      <c r="BA74" s="12">
        <f t="shared" si="43"/>
        <v>0</v>
      </c>
      <c r="BB74" s="12">
        <f t="shared" si="44"/>
        <v>0</v>
      </c>
      <c r="BC74" s="12">
        <f t="shared" si="49"/>
        <v>0</v>
      </c>
      <c r="BD74" s="12">
        <f t="shared" si="50"/>
        <v>0</v>
      </c>
      <c r="BE74" s="13"/>
      <c r="BF74" s="12">
        <f t="shared" si="30"/>
        <v>26.54</v>
      </c>
      <c r="BG74" s="12">
        <f t="shared" si="30"/>
        <v>26.54</v>
      </c>
      <c r="BH74" s="12">
        <f t="shared" si="30"/>
        <v>53.18</v>
      </c>
      <c r="BI74" s="12">
        <f t="shared" si="30"/>
        <v>53.18</v>
      </c>
      <c r="BJ74" s="12">
        <f t="shared" si="45"/>
        <v>0</v>
      </c>
      <c r="BK74" s="12">
        <f t="shared" si="46"/>
        <v>0</v>
      </c>
      <c r="BL74" s="12">
        <f t="shared" si="51"/>
        <v>0</v>
      </c>
      <c r="BM74" s="12">
        <f t="shared" si="52"/>
        <v>0</v>
      </c>
    </row>
    <row r="75" spans="2:65">
      <c r="B75" s="38">
        <v>71</v>
      </c>
      <c r="C75" s="38" t="s">
        <v>85</v>
      </c>
      <c r="D75" s="32" t="str">
        <f t="shared" si="35"/>
        <v>P360</v>
      </c>
      <c r="E75" s="32" t="str">
        <f t="shared" si="36"/>
        <v>KPP</v>
      </c>
      <c r="F75" s="32" t="str">
        <f t="shared" si="37"/>
        <v>Coal Hauling ABB</v>
      </c>
      <c r="G75" s="34">
        <v>43387</v>
      </c>
      <c r="H75" s="38">
        <v>1</v>
      </c>
      <c r="I75" s="31">
        <v>0.32916666666666666</v>
      </c>
      <c r="J75" s="35">
        <v>42300</v>
      </c>
      <c r="K75" s="36">
        <f t="shared" si="38"/>
        <v>16430</v>
      </c>
      <c r="L75" s="36">
        <f t="shared" si="39"/>
        <v>25870</v>
      </c>
      <c r="M75" s="32">
        <f t="shared" si="40"/>
        <v>1</v>
      </c>
      <c r="N75" s="38">
        <v>71</v>
      </c>
      <c r="O75" s="38" t="s">
        <v>203</v>
      </c>
      <c r="Q75" s="39" t="str">
        <f>Parameter!C32</f>
        <v>LD0156</v>
      </c>
      <c r="R75" s="39">
        <v>16520</v>
      </c>
      <c r="AJ75" s="10">
        <v>71</v>
      </c>
      <c r="AK75" s="10" t="str">
        <f>Parameter!C76</f>
        <v>LD0072</v>
      </c>
      <c r="AL75" s="10" t="str">
        <f>Parameter!D76</f>
        <v>P410</v>
      </c>
      <c r="AM75" s="10" t="str">
        <f>Parameter!F76</f>
        <v>KPP</v>
      </c>
      <c r="AN75" s="12">
        <f t="shared" si="28"/>
        <v>29.4</v>
      </c>
      <c r="AO75" s="12">
        <f t="shared" si="28"/>
        <v>29.4</v>
      </c>
      <c r="AP75" s="12">
        <f t="shared" si="28"/>
        <v>29.4</v>
      </c>
      <c r="AQ75" s="12">
        <f t="shared" si="28"/>
        <v>29.4</v>
      </c>
      <c r="AR75" s="12">
        <f t="shared" si="41"/>
        <v>0</v>
      </c>
      <c r="AS75" s="12">
        <f t="shared" si="42"/>
        <v>0</v>
      </c>
      <c r="AT75" s="12">
        <f t="shared" si="47"/>
        <v>0</v>
      </c>
      <c r="AU75" s="12">
        <f t="shared" si="48"/>
        <v>0</v>
      </c>
      <c r="AV75" s="13"/>
      <c r="AW75" s="12">
        <f t="shared" si="29"/>
        <v>1</v>
      </c>
      <c r="AX75" s="12">
        <f t="shared" si="29"/>
        <v>1</v>
      </c>
      <c r="AY75" s="12">
        <f t="shared" si="29"/>
        <v>1</v>
      </c>
      <c r="AZ75" s="12">
        <f t="shared" si="29"/>
        <v>1</v>
      </c>
      <c r="BA75" s="12">
        <f t="shared" si="43"/>
        <v>0</v>
      </c>
      <c r="BB75" s="12">
        <f t="shared" si="44"/>
        <v>0</v>
      </c>
      <c r="BC75" s="12">
        <f t="shared" si="49"/>
        <v>0</v>
      </c>
      <c r="BD75" s="12">
        <f t="shared" si="50"/>
        <v>0</v>
      </c>
      <c r="BE75" s="13"/>
      <c r="BF75" s="12">
        <f t="shared" si="30"/>
        <v>29.4</v>
      </c>
      <c r="BG75" s="12">
        <f t="shared" si="30"/>
        <v>29.4</v>
      </c>
      <c r="BH75" s="12">
        <f t="shared" si="30"/>
        <v>29.4</v>
      </c>
      <c r="BI75" s="12">
        <f t="shared" si="30"/>
        <v>29.4</v>
      </c>
      <c r="BJ75" s="12">
        <f t="shared" si="45"/>
        <v>0</v>
      </c>
      <c r="BK75" s="12">
        <f t="shared" si="46"/>
        <v>0</v>
      </c>
      <c r="BL75" s="12">
        <f t="shared" si="51"/>
        <v>0</v>
      </c>
      <c r="BM75" s="12">
        <f t="shared" si="52"/>
        <v>0</v>
      </c>
    </row>
    <row r="76" spans="2:65">
      <c r="B76" s="38">
        <v>72</v>
      </c>
      <c r="C76" s="38" t="s">
        <v>93</v>
      </c>
      <c r="D76" s="32" t="str">
        <f t="shared" si="35"/>
        <v>P420</v>
      </c>
      <c r="E76" s="32" t="str">
        <f t="shared" si="36"/>
        <v>SAM</v>
      </c>
      <c r="F76" s="32" t="str">
        <f t="shared" si="37"/>
        <v>Subcont Hauling ABB</v>
      </c>
      <c r="G76" s="34">
        <v>43387</v>
      </c>
      <c r="H76" s="38">
        <v>1</v>
      </c>
      <c r="I76" s="31">
        <v>0.33194444444444443</v>
      </c>
      <c r="J76" s="35">
        <v>47020</v>
      </c>
      <c r="K76" s="36">
        <f t="shared" si="38"/>
        <v>18140</v>
      </c>
      <c r="L76" s="36">
        <f t="shared" si="39"/>
        <v>28880</v>
      </c>
      <c r="M76" s="32">
        <f t="shared" si="40"/>
        <v>1</v>
      </c>
      <c r="N76" s="38">
        <v>72</v>
      </c>
      <c r="O76" s="38" t="s">
        <v>203</v>
      </c>
      <c r="Q76" s="39" t="str">
        <f>Parameter!C33</f>
        <v>LD0157</v>
      </c>
      <c r="R76" s="39"/>
      <c r="AJ76" s="2">
        <v>72</v>
      </c>
      <c r="AK76" s="10" t="str">
        <f>Parameter!C77</f>
        <v>LD0073</v>
      </c>
      <c r="AL76" s="10" t="str">
        <f>Parameter!D77</f>
        <v>P410</v>
      </c>
      <c r="AM76" s="10" t="str">
        <f>Parameter!F77</f>
        <v>KPP</v>
      </c>
      <c r="AN76" s="12">
        <f t="shared" si="28"/>
        <v>28.78</v>
      </c>
      <c r="AO76" s="12">
        <f t="shared" si="28"/>
        <v>28.78</v>
      </c>
      <c r="AP76" s="12">
        <f t="shared" si="28"/>
        <v>28.85</v>
      </c>
      <c r="AQ76" s="12">
        <f t="shared" si="28"/>
        <v>28.85</v>
      </c>
      <c r="AR76" s="12">
        <f t="shared" si="41"/>
        <v>0</v>
      </c>
      <c r="AS76" s="12">
        <f t="shared" si="42"/>
        <v>0</v>
      </c>
      <c r="AT76" s="12">
        <f t="shared" si="47"/>
        <v>0</v>
      </c>
      <c r="AU76" s="12">
        <f t="shared" si="48"/>
        <v>0</v>
      </c>
      <c r="AV76" s="13"/>
      <c r="AW76" s="12">
        <f t="shared" si="29"/>
        <v>1</v>
      </c>
      <c r="AX76" s="12">
        <f t="shared" si="29"/>
        <v>1</v>
      </c>
      <c r="AY76" s="12">
        <f t="shared" si="29"/>
        <v>2</v>
      </c>
      <c r="AZ76" s="12">
        <f t="shared" si="29"/>
        <v>2</v>
      </c>
      <c r="BA76" s="12">
        <f t="shared" si="43"/>
        <v>0</v>
      </c>
      <c r="BB76" s="12">
        <f t="shared" si="44"/>
        <v>0</v>
      </c>
      <c r="BC76" s="12">
        <f t="shared" si="49"/>
        <v>0</v>
      </c>
      <c r="BD76" s="12">
        <f t="shared" si="50"/>
        <v>0</v>
      </c>
      <c r="BE76" s="13"/>
      <c r="BF76" s="12">
        <f t="shared" si="30"/>
        <v>28.78</v>
      </c>
      <c r="BG76" s="12">
        <f t="shared" si="30"/>
        <v>28.78</v>
      </c>
      <c r="BH76" s="12">
        <f t="shared" si="30"/>
        <v>57.7</v>
      </c>
      <c r="BI76" s="12">
        <f t="shared" si="30"/>
        <v>57.7</v>
      </c>
      <c r="BJ76" s="12">
        <f t="shared" si="45"/>
        <v>0</v>
      </c>
      <c r="BK76" s="12">
        <f t="shared" si="46"/>
        <v>0</v>
      </c>
      <c r="BL76" s="12">
        <f t="shared" si="51"/>
        <v>0</v>
      </c>
      <c r="BM76" s="12">
        <f t="shared" si="52"/>
        <v>0</v>
      </c>
    </row>
    <row r="77" spans="2:65">
      <c r="B77" s="38">
        <v>73</v>
      </c>
      <c r="C77" s="38" t="s">
        <v>82</v>
      </c>
      <c r="D77" s="32" t="str">
        <f t="shared" si="35"/>
        <v>P360</v>
      </c>
      <c r="E77" s="32" t="str">
        <f t="shared" si="36"/>
        <v>KPP</v>
      </c>
      <c r="F77" s="32" t="str">
        <f t="shared" si="37"/>
        <v>Coal Hauling ABB</v>
      </c>
      <c r="G77" s="34">
        <v>43387</v>
      </c>
      <c r="H77" s="38">
        <v>1</v>
      </c>
      <c r="I77" s="31">
        <v>0.33611111111111108</v>
      </c>
      <c r="J77" s="35">
        <v>41500</v>
      </c>
      <c r="K77" s="36">
        <f t="shared" si="38"/>
        <v>15680</v>
      </c>
      <c r="L77" s="36">
        <f t="shared" si="39"/>
        <v>25820</v>
      </c>
      <c r="M77" s="32">
        <f t="shared" si="40"/>
        <v>1</v>
      </c>
      <c r="N77" s="38">
        <v>73</v>
      </c>
      <c r="O77" s="38" t="s">
        <v>203</v>
      </c>
      <c r="Q77" s="39" t="str">
        <f>Parameter!C34</f>
        <v>LD0158</v>
      </c>
      <c r="R77" s="39"/>
      <c r="T77" s="50"/>
      <c r="AJ77" s="10">
        <v>73</v>
      </c>
      <c r="AK77" s="10" t="str">
        <f>Parameter!C78</f>
        <v>LD0074</v>
      </c>
      <c r="AL77" s="10" t="str">
        <f>Parameter!D78</f>
        <v>P410</v>
      </c>
      <c r="AM77" s="10" t="str">
        <f>Parameter!F78</f>
        <v>KPP</v>
      </c>
      <c r="AN77" s="12">
        <f t="shared" si="28"/>
        <v>29.4</v>
      </c>
      <c r="AO77" s="12">
        <f t="shared" si="28"/>
        <v>29.4</v>
      </c>
      <c r="AP77" s="12">
        <f t="shared" si="28"/>
        <v>29.57</v>
      </c>
      <c r="AQ77" s="12">
        <f t="shared" si="28"/>
        <v>29.57</v>
      </c>
      <c r="AR77" s="12">
        <f t="shared" si="41"/>
        <v>0</v>
      </c>
      <c r="AS77" s="12">
        <f t="shared" si="42"/>
        <v>0</v>
      </c>
      <c r="AT77" s="12">
        <f t="shared" si="47"/>
        <v>0</v>
      </c>
      <c r="AU77" s="12">
        <f t="shared" si="48"/>
        <v>0</v>
      </c>
      <c r="AV77" s="13"/>
      <c r="AW77" s="12">
        <f t="shared" si="29"/>
        <v>1</v>
      </c>
      <c r="AX77" s="12">
        <f t="shared" si="29"/>
        <v>1</v>
      </c>
      <c r="AY77" s="12">
        <f t="shared" si="29"/>
        <v>2</v>
      </c>
      <c r="AZ77" s="12">
        <f t="shared" si="29"/>
        <v>2</v>
      </c>
      <c r="BA77" s="12">
        <f t="shared" si="43"/>
        <v>0</v>
      </c>
      <c r="BB77" s="12">
        <f t="shared" si="44"/>
        <v>0</v>
      </c>
      <c r="BC77" s="12">
        <f t="shared" si="49"/>
        <v>0</v>
      </c>
      <c r="BD77" s="12">
        <f t="shared" si="50"/>
        <v>0</v>
      </c>
      <c r="BE77" s="13"/>
      <c r="BF77" s="12">
        <f t="shared" si="30"/>
        <v>29.4</v>
      </c>
      <c r="BG77" s="12">
        <f t="shared" si="30"/>
        <v>29.4</v>
      </c>
      <c r="BH77" s="12">
        <f t="shared" si="30"/>
        <v>59.14</v>
      </c>
      <c r="BI77" s="12">
        <f t="shared" si="30"/>
        <v>59.14</v>
      </c>
      <c r="BJ77" s="12">
        <f t="shared" si="45"/>
        <v>0</v>
      </c>
      <c r="BK77" s="12">
        <f t="shared" si="46"/>
        <v>0</v>
      </c>
      <c r="BL77" s="12">
        <f t="shared" si="51"/>
        <v>0</v>
      </c>
      <c r="BM77" s="12">
        <f t="shared" si="52"/>
        <v>0</v>
      </c>
    </row>
    <row r="78" spans="2:65">
      <c r="B78" s="38">
        <v>74</v>
      </c>
      <c r="C78" s="38" t="s">
        <v>69</v>
      </c>
      <c r="D78" s="32" t="str">
        <f t="shared" si="35"/>
        <v>P410</v>
      </c>
      <c r="E78" s="32" t="str">
        <f t="shared" si="36"/>
        <v>KPP</v>
      </c>
      <c r="F78" s="32" t="str">
        <f t="shared" si="37"/>
        <v>Coal Hauling ABB</v>
      </c>
      <c r="G78" s="34">
        <v>43387</v>
      </c>
      <c r="H78" s="38">
        <v>1</v>
      </c>
      <c r="I78" s="31">
        <v>0.33888888888888885</v>
      </c>
      <c r="J78" s="35">
        <v>48600</v>
      </c>
      <c r="K78" s="36">
        <f>IFERROR(VLOOKUP($C78,$Q$49:$R$301,2,FALSE),0)</f>
        <v>18380</v>
      </c>
      <c r="L78" s="36">
        <f t="shared" si="39"/>
        <v>30220</v>
      </c>
      <c r="M78" s="32">
        <f t="shared" si="40"/>
        <v>1</v>
      </c>
      <c r="N78" s="38">
        <v>74</v>
      </c>
      <c r="O78" s="38" t="s">
        <v>203</v>
      </c>
      <c r="Q78" s="39" t="str">
        <f>Parameter!C35</f>
        <v>LD0159</v>
      </c>
      <c r="R78" s="39">
        <v>16040</v>
      </c>
      <c r="AJ78" s="2">
        <v>74</v>
      </c>
      <c r="AK78" s="10" t="str">
        <f>Parameter!C79</f>
        <v>LD0075</v>
      </c>
      <c r="AL78" s="10" t="str">
        <f>Parameter!D79</f>
        <v>P410</v>
      </c>
      <c r="AM78" s="10" t="str">
        <f>Parameter!F79</f>
        <v>KPP</v>
      </c>
      <c r="AN78" s="12">
        <f t="shared" si="28"/>
        <v>28.7</v>
      </c>
      <c r="AO78" s="12">
        <f t="shared" si="28"/>
        <v>29.14</v>
      </c>
      <c r="AP78" s="12">
        <f t="shared" si="28"/>
        <v>29.14</v>
      </c>
      <c r="AQ78" s="12">
        <f t="shared" si="28"/>
        <v>29.14</v>
      </c>
      <c r="AR78" s="12">
        <f t="shared" si="41"/>
        <v>0</v>
      </c>
      <c r="AS78" s="12">
        <f t="shared" si="42"/>
        <v>0</v>
      </c>
      <c r="AT78" s="12">
        <f t="shared" si="47"/>
        <v>0</v>
      </c>
      <c r="AU78" s="12">
        <f t="shared" si="48"/>
        <v>0</v>
      </c>
      <c r="AV78" s="13"/>
      <c r="AW78" s="12">
        <f t="shared" si="29"/>
        <v>1</v>
      </c>
      <c r="AX78" s="12">
        <f t="shared" si="29"/>
        <v>2</v>
      </c>
      <c r="AY78" s="12">
        <f t="shared" si="29"/>
        <v>2</v>
      </c>
      <c r="AZ78" s="12">
        <f t="shared" si="29"/>
        <v>2</v>
      </c>
      <c r="BA78" s="12">
        <f t="shared" si="43"/>
        <v>0</v>
      </c>
      <c r="BB78" s="12">
        <f t="shared" si="44"/>
        <v>0</v>
      </c>
      <c r="BC78" s="12">
        <f t="shared" si="49"/>
        <v>0</v>
      </c>
      <c r="BD78" s="12">
        <f t="shared" si="50"/>
        <v>0</v>
      </c>
      <c r="BE78" s="13"/>
      <c r="BF78" s="12">
        <f t="shared" si="30"/>
        <v>28.7</v>
      </c>
      <c r="BG78" s="12">
        <f t="shared" si="30"/>
        <v>58.28</v>
      </c>
      <c r="BH78" s="12">
        <f t="shared" si="30"/>
        <v>58.28</v>
      </c>
      <c r="BI78" s="12">
        <f t="shared" si="30"/>
        <v>58.28</v>
      </c>
      <c r="BJ78" s="12">
        <f t="shared" si="45"/>
        <v>0</v>
      </c>
      <c r="BK78" s="12">
        <f t="shared" si="46"/>
        <v>0</v>
      </c>
      <c r="BL78" s="12">
        <f t="shared" si="51"/>
        <v>0</v>
      </c>
      <c r="BM78" s="12">
        <f t="shared" si="52"/>
        <v>0</v>
      </c>
    </row>
    <row r="79" spans="2:65">
      <c r="B79" s="38">
        <v>75</v>
      </c>
      <c r="C79" s="38" t="s">
        <v>68</v>
      </c>
      <c r="D79" s="32" t="str">
        <f t="shared" si="35"/>
        <v>P410</v>
      </c>
      <c r="E79" s="32" t="str">
        <f t="shared" si="36"/>
        <v>KPP</v>
      </c>
      <c r="F79" s="32" t="str">
        <f t="shared" si="37"/>
        <v>Coal Hauling ABB</v>
      </c>
      <c r="G79" s="34">
        <v>43387</v>
      </c>
      <c r="H79" s="38">
        <v>1</v>
      </c>
      <c r="I79" s="31">
        <v>0.34027777777777773</v>
      </c>
      <c r="J79" s="35">
        <v>49440</v>
      </c>
      <c r="K79" s="36">
        <f t="shared" si="38"/>
        <v>18520</v>
      </c>
      <c r="L79" s="36">
        <f t="shared" si="39"/>
        <v>30920</v>
      </c>
      <c r="M79" s="32">
        <f t="shared" si="40"/>
        <v>1</v>
      </c>
      <c r="N79" s="38">
        <v>75</v>
      </c>
      <c r="O79" s="38" t="s">
        <v>203</v>
      </c>
      <c r="Q79" s="39" t="str">
        <f>Parameter!C36</f>
        <v>LD0160</v>
      </c>
      <c r="R79" s="39"/>
      <c r="AJ79" s="10">
        <v>75</v>
      </c>
      <c r="AK79" s="10" t="str">
        <f>Parameter!C80</f>
        <v>LD0076</v>
      </c>
      <c r="AL79" s="10" t="str">
        <f>Parameter!D80</f>
        <v>P410</v>
      </c>
      <c r="AM79" s="10" t="str">
        <f>Parameter!F80</f>
        <v>KPP</v>
      </c>
      <c r="AN79" s="12">
        <f t="shared" si="28"/>
        <v>29.38</v>
      </c>
      <c r="AO79" s="12">
        <f t="shared" si="28"/>
        <v>29.35</v>
      </c>
      <c r="AP79" s="12">
        <f t="shared" si="28"/>
        <v>29.35</v>
      </c>
      <c r="AQ79" s="12">
        <f t="shared" si="28"/>
        <v>29.35</v>
      </c>
      <c r="AR79" s="12">
        <f t="shared" si="41"/>
        <v>0</v>
      </c>
      <c r="AS79" s="12">
        <f t="shared" si="42"/>
        <v>0</v>
      </c>
      <c r="AT79" s="12">
        <f t="shared" si="47"/>
        <v>0</v>
      </c>
      <c r="AU79" s="12">
        <f t="shared" si="48"/>
        <v>0</v>
      </c>
      <c r="AV79" s="13"/>
      <c r="AW79" s="12">
        <f t="shared" si="29"/>
        <v>1</v>
      </c>
      <c r="AX79" s="12">
        <f t="shared" si="29"/>
        <v>2</v>
      </c>
      <c r="AY79" s="12">
        <f t="shared" si="29"/>
        <v>2</v>
      </c>
      <c r="AZ79" s="12">
        <f t="shared" si="29"/>
        <v>2</v>
      </c>
      <c r="BA79" s="12">
        <f t="shared" si="43"/>
        <v>0</v>
      </c>
      <c r="BB79" s="12">
        <f t="shared" si="44"/>
        <v>0</v>
      </c>
      <c r="BC79" s="12">
        <f t="shared" si="49"/>
        <v>0</v>
      </c>
      <c r="BD79" s="12">
        <f t="shared" si="50"/>
        <v>0</v>
      </c>
      <c r="BE79" s="13"/>
      <c r="BF79" s="12">
        <f t="shared" si="30"/>
        <v>29.38</v>
      </c>
      <c r="BG79" s="12">
        <f t="shared" si="30"/>
        <v>58.7</v>
      </c>
      <c r="BH79" s="12">
        <f t="shared" si="30"/>
        <v>58.7</v>
      </c>
      <c r="BI79" s="12">
        <f t="shared" si="30"/>
        <v>58.7</v>
      </c>
      <c r="BJ79" s="12">
        <f t="shared" si="45"/>
        <v>0</v>
      </c>
      <c r="BK79" s="12">
        <f t="shared" si="46"/>
        <v>0</v>
      </c>
      <c r="BL79" s="12">
        <f t="shared" si="51"/>
        <v>0</v>
      </c>
      <c r="BM79" s="12">
        <f t="shared" si="52"/>
        <v>0</v>
      </c>
    </row>
    <row r="80" spans="2:65">
      <c r="B80" s="38">
        <v>76</v>
      </c>
      <c r="C80" s="38" t="s">
        <v>47</v>
      </c>
      <c r="D80" s="32" t="str">
        <f t="shared" si="35"/>
        <v>P410</v>
      </c>
      <c r="E80" s="32" t="str">
        <f t="shared" si="36"/>
        <v>KPP</v>
      </c>
      <c r="F80" s="32" t="str">
        <f t="shared" si="37"/>
        <v>Coal Hauling ABB</v>
      </c>
      <c r="G80" s="34">
        <v>43387</v>
      </c>
      <c r="H80" s="38">
        <v>1</v>
      </c>
      <c r="I80" s="31">
        <v>0.34097222222222223</v>
      </c>
      <c r="J80" s="35">
        <v>48020</v>
      </c>
      <c r="K80" s="36">
        <f t="shared" si="38"/>
        <v>18640</v>
      </c>
      <c r="L80" s="36">
        <f t="shared" si="39"/>
        <v>29380</v>
      </c>
      <c r="M80" s="32">
        <f t="shared" si="40"/>
        <v>1</v>
      </c>
      <c r="N80" s="38">
        <v>76</v>
      </c>
      <c r="O80" s="38" t="s">
        <v>203</v>
      </c>
      <c r="Q80" s="39" t="str">
        <f>Parameter!C37</f>
        <v>LD0165</v>
      </c>
      <c r="R80" s="39">
        <v>15680</v>
      </c>
      <c r="AJ80" s="2">
        <v>76</v>
      </c>
      <c r="AK80" s="10" t="str">
        <f>Parameter!C81</f>
        <v>LD0077</v>
      </c>
      <c r="AL80" s="10" t="str">
        <f>Parameter!D81</f>
        <v>P410</v>
      </c>
      <c r="AM80" s="10" t="str">
        <f>Parameter!F81</f>
        <v>KPP</v>
      </c>
      <c r="AN80" s="12">
        <f t="shared" si="28"/>
        <v>28.62</v>
      </c>
      <c r="AO80" s="12">
        <f t="shared" si="28"/>
        <v>29.51</v>
      </c>
      <c r="AP80" s="12">
        <f t="shared" si="28"/>
        <v>29.51</v>
      </c>
      <c r="AQ80" s="12">
        <f t="shared" si="28"/>
        <v>29.51</v>
      </c>
      <c r="AR80" s="12">
        <f t="shared" si="41"/>
        <v>0</v>
      </c>
      <c r="AS80" s="12">
        <f t="shared" si="42"/>
        <v>0</v>
      </c>
      <c r="AT80" s="12">
        <f t="shared" si="47"/>
        <v>0</v>
      </c>
      <c r="AU80" s="12">
        <f t="shared" si="48"/>
        <v>0</v>
      </c>
      <c r="AV80" s="13"/>
      <c r="AW80" s="12">
        <f t="shared" si="29"/>
        <v>1</v>
      </c>
      <c r="AX80" s="12">
        <f t="shared" si="29"/>
        <v>2</v>
      </c>
      <c r="AY80" s="12">
        <f t="shared" si="29"/>
        <v>2</v>
      </c>
      <c r="AZ80" s="12">
        <f t="shared" si="29"/>
        <v>2</v>
      </c>
      <c r="BA80" s="12">
        <f t="shared" si="43"/>
        <v>0</v>
      </c>
      <c r="BB80" s="12">
        <f t="shared" si="44"/>
        <v>0</v>
      </c>
      <c r="BC80" s="12">
        <f t="shared" si="49"/>
        <v>0</v>
      </c>
      <c r="BD80" s="12">
        <f t="shared" si="50"/>
        <v>0</v>
      </c>
      <c r="BE80" s="13"/>
      <c r="BF80" s="12">
        <f t="shared" si="30"/>
        <v>28.62</v>
      </c>
      <c r="BG80" s="12">
        <f t="shared" si="30"/>
        <v>59.02</v>
      </c>
      <c r="BH80" s="12">
        <f t="shared" si="30"/>
        <v>59.02</v>
      </c>
      <c r="BI80" s="12">
        <f t="shared" si="30"/>
        <v>59.02</v>
      </c>
      <c r="BJ80" s="12">
        <f t="shared" si="45"/>
        <v>0</v>
      </c>
      <c r="BK80" s="12">
        <f t="shared" si="46"/>
        <v>0</v>
      </c>
      <c r="BL80" s="12">
        <f t="shared" si="51"/>
        <v>0</v>
      </c>
      <c r="BM80" s="12">
        <f t="shared" si="52"/>
        <v>0</v>
      </c>
    </row>
    <row r="81" spans="2:65">
      <c r="B81" s="38">
        <v>77</v>
      </c>
      <c r="C81" s="38" t="s">
        <v>110</v>
      </c>
      <c r="D81" s="32" t="str">
        <f t="shared" si="35"/>
        <v>P410</v>
      </c>
      <c r="E81" s="32" t="str">
        <f t="shared" si="36"/>
        <v>KPP</v>
      </c>
      <c r="F81" s="32" t="str">
        <f t="shared" si="37"/>
        <v>Coal Hauling ABB</v>
      </c>
      <c r="G81" s="34">
        <v>43387</v>
      </c>
      <c r="H81" s="38">
        <v>1</v>
      </c>
      <c r="I81" s="31">
        <v>0.34652777777777777</v>
      </c>
      <c r="J81" s="35">
        <v>47200</v>
      </c>
      <c r="K81" s="36">
        <f t="shared" si="38"/>
        <v>18720</v>
      </c>
      <c r="L81" s="36">
        <f t="shared" si="39"/>
        <v>28480</v>
      </c>
      <c r="M81" s="32">
        <f t="shared" si="40"/>
        <v>1</v>
      </c>
      <c r="N81" s="38">
        <v>77</v>
      </c>
      <c r="O81" s="38" t="s">
        <v>203</v>
      </c>
      <c r="Q81" s="39" t="str">
        <f>Parameter!C38</f>
        <v>LD0166</v>
      </c>
      <c r="R81" s="39"/>
      <c r="AJ81" s="10">
        <v>77</v>
      </c>
      <c r="AK81" s="10" t="str">
        <f>Parameter!C82</f>
        <v>LD0078</v>
      </c>
      <c r="AL81" s="10" t="str">
        <f>Parameter!D82</f>
        <v>P410</v>
      </c>
      <c r="AM81" s="10" t="str">
        <f>Parameter!F82</f>
        <v>KPP</v>
      </c>
      <c r="AN81" s="12">
        <f t="shared" si="28"/>
        <v>30.92</v>
      </c>
      <c r="AO81" s="12">
        <f t="shared" si="28"/>
        <v>30.92</v>
      </c>
      <c r="AP81" s="12">
        <f t="shared" si="28"/>
        <v>30.17</v>
      </c>
      <c r="AQ81" s="12">
        <f t="shared" si="28"/>
        <v>30.17</v>
      </c>
      <c r="AR81" s="12">
        <f t="shared" si="41"/>
        <v>0</v>
      </c>
      <c r="AS81" s="12">
        <f t="shared" si="42"/>
        <v>0</v>
      </c>
      <c r="AT81" s="12">
        <f t="shared" si="47"/>
        <v>0</v>
      </c>
      <c r="AU81" s="12">
        <f t="shared" si="48"/>
        <v>0</v>
      </c>
      <c r="AV81" s="13"/>
      <c r="AW81" s="12">
        <f t="shared" si="29"/>
        <v>1</v>
      </c>
      <c r="AX81" s="12">
        <f t="shared" si="29"/>
        <v>1</v>
      </c>
      <c r="AY81" s="12">
        <f t="shared" si="29"/>
        <v>2</v>
      </c>
      <c r="AZ81" s="12">
        <f t="shared" si="29"/>
        <v>2</v>
      </c>
      <c r="BA81" s="12">
        <f t="shared" si="43"/>
        <v>0</v>
      </c>
      <c r="BB81" s="12">
        <f t="shared" si="44"/>
        <v>0</v>
      </c>
      <c r="BC81" s="12">
        <f t="shared" si="49"/>
        <v>0</v>
      </c>
      <c r="BD81" s="12">
        <f t="shared" si="50"/>
        <v>0</v>
      </c>
      <c r="BE81" s="13"/>
      <c r="BF81" s="12">
        <f t="shared" si="30"/>
        <v>30.92</v>
      </c>
      <c r="BG81" s="12">
        <f t="shared" si="30"/>
        <v>30.92</v>
      </c>
      <c r="BH81" s="12">
        <f t="shared" si="30"/>
        <v>60.34</v>
      </c>
      <c r="BI81" s="12">
        <f t="shared" si="30"/>
        <v>60.34</v>
      </c>
      <c r="BJ81" s="12">
        <f t="shared" si="45"/>
        <v>0</v>
      </c>
      <c r="BK81" s="12">
        <f t="shared" si="46"/>
        <v>0</v>
      </c>
      <c r="BL81" s="12">
        <f t="shared" si="51"/>
        <v>0</v>
      </c>
      <c r="BM81" s="12">
        <f t="shared" si="52"/>
        <v>0</v>
      </c>
    </row>
    <row r="82" spans="2:65">
      <c r="B82" s="38">
        <v>78</v>
      </c>
      <c r="C82" s="38" t="s">
        <v>159</v>
      </c>
      <c r="D82" s="32" t="str">
        <f t="shared" si="35"/>
        <v>P410</v>
      </c>
      <c r="E82" s="32" t="str">
        <f t="shared" si="36"/>
        <v>KPP</v>
      </c>
      <c r="F82" s="32" t="str">
        <f t="shared" si="37"/>
        <v>Coal Hauling ABB</v>
      </c>
      <c r="G82" s="34">
        <v>43387</v>
      </c>
      <c r="H82" s="38">
        <v>1</v>
      </c>
      <c r="I82" s="31">
        <v>0.34652777777777777</v>
      </c>
      <c r="J82" s="35">
        <v>46780</v>
      </c>
      <c r="K82" s="36">
        <f t="shared" si="38"/>
        <v>18760</v>
      </c>
      <c r="L82" s="36">
        <f t="shared" si="39"/>
        <v>28020</v>
      </c>
      <c r="M82" s="32">
        <f t="shared" si="40"/>
        <v>1</v>
      </c>
      <c r="N82" s="38">
        <v>78</v>
      </c>
      <c r="O82" s="38" t="s">
        <v>203</v>
      </c>
      <c r="Q82" s="39" t="str">
        <f>Parameter!C39</f>
        <v>LD0167</v>
      </c>
      <c r="R82" s="39">
        <v>15460</v>
      </c>
      <c r="AJ82" s="2">
        <v>78</v>
      </c>
      <c r="AK82" s="10" t="str">
        <f>Parameter!C83</f>
        <v>LD0079</v>
      </c>
      <c r="AL82" s="10" t="str">
        <f>Parameter!D83</f>
        <v>P410</v>
      </c>
      <c r="AM82" s="10" t="str">
        <f>Parameter!F83</f>
        <v>KPP</v>
      </c>
      <c r="AN82" s="12">
        <f t="shared" si="28"/>
        <v>28.9</v>
      </c>
      <c r="AO82" s="12">
        <f t="shared" si="28"/>
        <v>29.31</v>
      </c>
      <c r="AP82" s="12">
        <f t="shared" si="28"/>
        <v>28.606666666666669</v>
      </c>
      <c r="AQ82" s="12">
        <f t="shared" si="28"/>
        <v>28.606666666666669</v>
      </c>
      <c r="AR82" s="12">
        <f t="shared" si="41"/>
        <v>0</v>
      </c>
      <c r="AS82" s="12">
        <f t="shared" si="42"/>
        <v>0</v>
      </c>
      <c r="AT82" s="12">
        <f t="shared" si="47"/>
        <v>0</v>
      </c>
      <c r="AU82" s="12">
        <f t="shared" si="48"/>
        <v>0</v>
      </c>
      <c r="AV82" s="13"/>
      <c r="AW82" s="12">
        <f t="shared" si="29"/>
        <v>1</v>
      </c>
      <c r="AX82" s="12">
        <f t="shared" si="29"/>
        <v>2</v>
      </c>
      <c r="AY82" s="12">
        <f t="shared" si="29"/>
        <v>3</v>
      </c>
      <c r="AZ82" s="12">
        <f t="shared" si="29"/>
        <v>3</v>
      </c>
      <c r="BA82" s="12">
        <f t="shared" si="43"/>
        <v>0</v>
      </c>
      <c r="BB82" s="12">
        <f t="shared" si="44"/>
        <v>0</v>
      </c>
      <c r="BC82" s="12">
        <f t="shared" si="49"/>
        <v>0</v>
      </c>
      <c r="BD82" s="12">
        <f t="shared" si="50"/>
        <v>0</v>
      </c>
      <c r="BE82" s="13"/>
      <c r="BF82" s="12">
        <f t="shared" si="30"/>
        <v>28.9</v>
      </c>
      <c r="BG82" s="12">
        <f t="shared" si="30"/>
        <v>58.62</v>
      </c>
      <c r="BH82" s="12">
        <f t="shared" si="30"/>
        <v>85.82</v>
      </c>
      <c r="BI82" s="12">
        <f t="shared" si="30"/>
        <v>85.82</v>
      </c>
      <c r="BJ82" s="12">
        <f t="shared" si="45"/>
        <v>0</v>
      </c>
      <c r="BK82" s="12">
        <f t="shared" si="46"/>
        <v>0</v>
      </c>
      <c r="BL82" s="12">
        <f t="shared" si="51"/>
        <v>0</v>
      </c>
      <c r="BM82" s="12">
        <f t="shared" si="52"/>
        <v>0</v>
      </c>
    </row>
    <row r="83" spans="2:65">
      <c r="B83" s="38">
        <v>79</v>
      </c>
      <c r="C83" s="38" t="s">
        <v>38</v>
      </c>
      <c r="D83" s="32" t="str">
        <f t="shared" si="35"/>
        <v>P360</v>
      </c>
      <c r="E83" s="32" t="str">
        <f t="shared" si="36"/>
        <v>KPP</v>
      </c>
      <c r="F83" s="32" t="str">
        <f t="shared" si="37"/>
        <v>Coal Hauling ABB</v>
      </c>
      <c r="G83" s="34">
        <v>43387</v>
      </c>
      <c r="H83" s="38">
        <v>1</v>
      </c>
      <c r="I83" s="31">
        <v>0.34791666666666665</v>
      </c>
      <c r="J83" s="35">
        <v>42440</v>
      </c>
      <c r="K83" s="36">
        <f t="shared" si="38"/>
        <v>16380</v>
      </c>
      <c r="L83" s="36">
        <f t="shared" si="39"/>
        <v>26060</v>
      </c>
      <c r="M83" s="32">
        <f t="shared" si="40"/>
        <v>1</v>
      </c>
      <c r="N83" s="38">
        <v>79</v>
      </c>
      <c r="O83" s="38" t="s">
        <v>203</v>
      </c>
      <c r="Q83" s="39" t="str">
        <f>Parameter!C40</f>
        <v>LD0168</v>
      </c>
      <c r="R83" s="39">
        <v>15660</v>
      </c>
      <c r="AJ83" s="10">
        <v>79</v>
      </c>
      <c r="AK83" s="10" t="str">
        <f>Parameter!C84</f>
        <v>LD0080</v>
      </c>
      <c r="AL83" s="10" t="str">
        <f>Parameter!D84</f>
        <v>P410</v>
      </c>
      <c r="AM83" s="10" t="str">
        <f>Parameter!F84</f>
        <v>KPP</v>
      </c>
      <c r="AN83" s="12">
        <f t="shared" si="28"/>
        <v>31.18</v>
      </c>
      <c r="AO83" s="12">
        <f t="shared" si="28"/>
        <v>31.18</v>
      </c>
      <c r="AP83" s="12">
        <f t="shared" si="28"/>
        <v>29.88</v>
      </c>
      <c r="AQ83" s="12">
        <f t="shared" si="28"/>
        <v>29.88</v>
      </c>
      <c r="AR83" s="12">
        <f t="shared" si="41"/>
        <v>0</v>
      </c>
      <c r="AS83" s="12">
        <f t="shared" si="42"/>
        <v>0</v>
      </c>
      <c r="AT83" s="12">
        <f t="shared" si="47"/>
        <v>0</v>
      </c>
      <c r="AU83" s="12">
        <f t="shared" si="48"/>
        <v>0</v>
      </c>
      <c r="AV83" s="13"/>
      <c r="AW83" s="12">
        <f t="shared" si="29"/>
        <v>1</v>
      </c>
      <c r="AX83" s="12">
        <f t="shared" si="29"/>
        <v>1</v>
      </c>
      <c r="AY83" s="12">
        <f t="shared" si="29"/>
        <v>2</v>
      </c>
      <c r="AZ83" s="12">
        <f t="shared" si="29"/>
        <v>2</v>
      </c>
      <c r="BA83" s="12">
        <f t="shared" si="43"/>
        <v>0</v>
      </c>
      <c r="BB83" s="12">
        <f t="shared" si="44"/>
        <v>0</v>
      </c>
      <c r="BC83" s="12">
        <f t="shared" si="49"/>
        <v>0</v>
      </c>
      <c r="BD83" s="12">
        <f t="shared" si="50"/>
        <v>0</v>
      </c>
      <c r="BE83" s="13"/>
      <c r="BF83" s="12">
        <f t="shared" si="30"/>
        <v>31.18</v>
      </c>
      <c r="BG83" s="12">
        <f t="shared" si="30"/>
        <v>31.18</v>
      </c>
      <c r="BH83" s="12">
        <f t="shared" si="30"/>
        <v>59.76</v>
      </c>
      <c r="BI83" s="12">
        <f t="shared" si="30"/>
        <v>59.76</v>
      </c>
      <c r="BJ83" s="12">
        <f t="shared" si="45"/>
        <v>0</v>
      </c>
      <c r="BK83" s="12">
        <f t="shared" si="46"/>
        <v>0</v>
      </c>
      <c r="BL83" s="12">
        <f t="shared" si="51"/>
        <v>0</v>
      </c>
      <c r="BM83" s="12">
        <f t="shared" si="52"/>
        <v>0</v>
      </c>
    </row>
    <row r="84" spans="2:65">
      <c r="B84" s="38">
        <v>80</v>
      </c>
      <c r="C84" s="38" t="s">
        <v>157</v>
      </c>
      <c r="D84" s="32" t="str">
        <f t="shared" si="35"/>
        <v>P410</v>
      </c>
      <c r="E84" s="32" t="str">
        <f t="shared" si="36"/>
        <v>KPP</v>
      </c>
      <c r="F84" s="32" t="str">
        <f t="shared" si="37"/>
        <v>Coal Hauling ABB</v>
      </c>
      <c r="G84" s="34">
        <v>43387</v>
      </c>
      <c r="H84" s="38">
        <v>1</v>
      </c>
      <c r="I84" s="31">
        <v>0.34791666666666665</v>
      </c>
      <c r="J84" s="35">
        <v>49300</v>
      </c>
      <c r="K84" s="36">
        <f t="shared" si="38"/>
        <v>18520</v>
      </c>
      <c r="L84" s="36">
        <f t="shared" si="39"/>
        <v>30780</v>
      </c>
      <c r="M84" s="32">
        <f t="shared" si="40"/>
        <v>1</v>
      </c>
      <c r="N84" s="38">
        <v>80</v>
      </c>
      <c r="O84" s="38" t="s">
        <v>203</v>
      </c>
      <c r="Q84" s="39" t="str">
        <f>Parameter!C41</f>
        <v>LD0169</v>
      </c>
      <c r="R84" s="39">
        <v>15560</v>
      </c>
      <c r="AJ84" s="2">
        <v>80</v>
      </c>
      <c r="AK84" s="10" t="str">
        <f>Parameter!C85</f>
        <v>LD0081</v>
      </c>
      <c r="AL84" s="10" t="str">
        <f>Parameter!D85</f>
        <v>P410</v>
      </c>
      <c r="AM84" s="10" t="str">
        <f>Parameter!F85</f>
        <v>KPP</v>
      </c>
      <c r="AN84" s="12">
        <f t="shared" si="28"/>
        <v>0</v>
      </c>
      <c r="AO84" s="12">
        <f t="shared" si="28"/>
        <v>0</v>
      </c>
      <c r="AP84" s="12">
        <f t="shared" si="28"/>
        <v>0</v>
      </c>
      <c r="AQ84" s="12">
        <f t="shared" si="28"/>
        <v>0</v>
      </c>
      <c r="AR84" s="12">
        <f t="shared" si="41"/>
        <v>0</v>
      </c>
      <c r="AS84" s="12">
        <f t="shared" si="42"/>
        <v>0</v>
      </c>
      <c r="AT84" s="12">
        <f t="shared" si="47"/>
        <v>0</v>
      </c>
      <c r="AU84" s="12">
        <f t="shared" si="48"/>
        <v>0</v>
      </c>
      <c r="AV84" s="13"/>
      <c r="AW84" s="12">
        <f t="shared" si="29"/>
        <v>0</v>
      </c>
      <c r="AX84" s="12">
        <f t="shared" si="29"/>
        <v>0</v>
      </c>
      <c r="AY84" s="12">
        <f t="shared" si="29"/>
        <v>0</v>
      </c>
      <c r="AZ84" s="12">
        <f t="shared" si="29"/>
        <v>0</v>
      </c>
      <c r="BA84" s="12">
        <f t="shared" si="43"/>
        <v>0</v>
      </c>
      <c r="BB84" s="12">
        <f t="shared" si="44"/>
        <v>0</v>
      </c>
      <c r="BC84" s="12">
        <f t="shared" si="49"/>
        <v>0</v>
      </c>
      <c r="BD84" s="12">
        <f t="shared" si="50"/>
        <v>0</v>
      </c>
      <c r="BE84" s="13"/>
      <c r="BF84" s="12">
        <f t="shared" si="30"/>
        <v>0</v>
      </c>
      <c r="BG84" s="12">
        <f t="shared" si="30"/>
        <v>0</v>
      </c>
      <c r="BH84" s="12">
        <f t="shared" si="30"/>
        <v>0</v>
      </c>
      <c r="BI84" s="12">
        <f t="shared" si="30"/>
        <v>0</v>
      </c>
      <c r="BJ84" s="12">
        <f t="shared" si="45"/>
        <v>0</v>
      </c>
      <c r="BK84" s="12">
        <f t="shared" si="46"/>
        <v>0</v>
      </c>
      <c r="BL84" s="12">
        <f t="shared" si="51"/>
        <v>0</v>
      </c>
      <c r="BM84" s="12">
        <f t="shared" si="52"/>
        <v>0</v>
      </c>
    </row>
    <row r="85" spans="2:65">
      <c r="B85" s="38">
        <v>81</v>
      </c>
      <c r="C85" s="38" t="s">
        <v>137</v>
      </c>
      <c r="D85" s="32" t="str">
        <f t="shared" si="35"/>
        <v>P380</v>
      </c>
      <c r="E85" s="32" t="str">
        <f t="shared" si="36"/>
        <v>KPP</v>
      </c>
      <c r="F85" s="32" t="str">
        <f t="shared" si="37"/>
        <v>Coal Hauling ABB</v>
      </c>
      <c r="G85" s="34">
        <v>43387</v>
      </c>
      <c r="H85" s="38">
        <v>1</v>
      </c>
      <c r="I85" s="31">
        <v>0.34930555555555554</v>
      </c>
      <c r="J85" s="35">
        <v>41680</v>
      </c>
      <c r="K85" s="36">
        <f t="shared" si="38"/>
        <v>16040</v>
      </c>
      <c r="L85" s="36">
        <f t="shared" si="39"/>
        <v>25640</v>
      </c>
      <c r="M85" s="32">
        <f t="shared" si="40"/>
        <v>1</v>
      </c>
      <c r="N85" s="38">
        <v>81</v>
      </c>
      <c r="O85" s="38" t="s">
        <v>203</v>
      </c>
      <c r="Q85" s="39" t="str">
        <f>Parameter!C42</f>
        <v>LD0190</v>
      </c>
      <c r="R85" s="39">
        <v>15720</v>
      </c>
      <c r="AJ85" s="10">
        <v>81</v>
      </c>
      <c r="AK85" s="10" t="str">
        <f>Parameter!C86</f>
        <v>LD0082</v>
      </c>
      <c r="AL85" s="10" t="str">
        <f>Parameter!D86</f>
        <v>P410</v>
      </c>
      <c r="AM85" s="10" t="str">
        <f>Parameter!F86</f>
        <v>KPP</v>
      </c>
      <c r="AN85" s="12">
        <f t="shared" si="28"/>
        <v>0</v>
      </c>
      <c r="AO85" s="12">
        <f t="shared" si="28"/>
        <v>0</v>
      </c>
      <c r="AP85" s="12">
        <f t="shared" si="28"/>
        <v>0</v>
      </c>
      <c r="AQ85" s="12">
        <f t="shared" si="28"/>
        <v>0</v>
      </c>
      <c r="AR85" s="12">
        <f t="shared" si="41"/>
        <v>0</v>
      </c>
      <c r="AS85" s="12">
        <f t="shared" si="42"/>
        <v>0</v>
      </c>
      <c r="AT85" s="12">
        <f t="shared" si="47"/>
        <v>0</v>
      </c>
      <c r="AU85" s="12">
        <f t="shared" si="48"/>
        <v>0</v>
      </c>
      <c r="AV85" s="13"/>
      <c r="AW85" s="12">
        <f t="shared" si="29"/>
        <v>0</v>
      </c>
      <c r="AX85" s="12">
        <f t="shared" si="29"/>
        <v>0</v>
      </c>
      <c r="AY85" s="12">
        <f t="shared" si="29"/>
        <v>0</v>
      </c>
      <c r="AZ85" s="12">
        <f t="shared" si="29"/>
        <v>0</v>
      </c>
      <c r="BA85" s="12">
        <f t="shared" si="43"/>
        <v>0</v>
      </c>
      <c r="BB85" s="12">
        <f t="shared" si="44"/>
        <v>0</v>
      </c>
      <c r="BC85" s="12">
        <f t="shared" si="49"/>
        <v>0</v>
      </c>
      <c r="BD85" s="12">
        <f t="shared" si="50"/>
        <v>0</v>
      </c>
      <c r="BE85" s="13"/>
      <c r="BF85" s="12">
        <f t="shared" si="30"/>
        <v>0</v>
      </c>
      <c r="BG85" s="12">
        <f t="shared" si="30"/>
        <v>0</v>
      </c>
      <c r="BH85" s="12">
        <f t="shared" si="30"/>
        <v>0</v>
      </c>
      <c r="BI85" s="12">
        <f t="shared" si="30"/>
        <v>0</v>
      </c>
      <c r="BJ85" s="12">
        <f t="shared" si="45"/>
        <v>0</v>
      </c>
      <c r="BK85" s="12">
        <f t="shared" si="46"/>
        <v>0</v>
      </c>
      <c r="BL85" s="12">
        <f t="shared" si="51"/>
        <v>0</v>
      </c>
      <c r="BM85" s="12">
        <f t="shared" si="52"/>
        <v>0</v>
      </c>
    </row>
    <row r="86" spans="2:65">
      <c r="B86" s="38">
        <v>82</v>
      </c>
      <c r="C86" s="38" t="s">
        <v>184</v>
      </c>
      <c r="D86" s="32" t="str">
        <f t="shared" si="35"/>
        <v>P360</v>
      </c>
      <c r="E86" s="32" t="str">
        <f t="shared" si="36"/>
        <v>KPP</v>
      </c>
      <c r="F86" s="32" t="str">
        <f t="shared" si="37"/>
        <v>Coal Hauling ABB</v>
      </c>
      <c r="G86" s="34">
        <v>43387</v>
      </c>
      <c r="H86" s="38">
        <v>1</v>
      </c>
      <c r="I86" s="31">
        <v>0.34930555555555554</v>
      </c>
      <c r="J86" s="35">
        <v>42620</v>
      </c>
      <c r="K86" s="36">
        <f t="shared" si="38"/>
        <v>15700</v>
      </c>
      <c r="L86" s="36">
        <f t="shared" si="39"/>
        <v>26920</v>
      </c>
      <c r="M86" s="32">
        <f t="shared" si="40"/>
        <v>1</v>
      </c>
      <c r="N86" s="38">
        <v>82</v>
      </c>
      <c r="O86" s="38" t="s">
        <v>203</v>
      </c>
      <c r="Q86" s="39" t="str">
        <f>Parameter!C43</f>
        <v>LD0191</v>
      </c>
      <c r="R86" s="39">
        <v>15480</v>
      </c>
      <c r="AJ86" s="2">
        <v>82</v>
      </c>
      <c r="AK86" s="10" t="str">
        <f>Parameter!C87</f>
        <v>LD0083</v>
      </c>
      <c r="AL86" s="10" t="str">
        <f>Parameter!D87</f>
        <v>P410</v>
      </c>
      <c r="AM86" s="10" t="str">
        <f>Parameter!F87</f>
        <v>KPP</v>
      </c>
      <c r="AN86" s="12">
        <f t="shared" si="28"/>
        <v>0</v>
      </c>
      <c r="AO86" s="12">
        <f t="shared" si="28"/>
        <v>0</v>
      </c>
      <c r="AP86" s="12">
        <f t="shared" si="28"/>
        <v>0</v>
      </c>
      <c r="AQ86" s="12">
        <f t="shared" si="28"/>
        <v>0</v>
      </c>
      <c r="AR86" s="12">
        <f t="shared" si="41"/>
        <v>0</v>
      </c>
      <c r="AS86" s="12">
        <f t="shared" si="42"/>
        <v>0</v>
      </c>
      <c r="AT86" s="12">
        <f t="shared" si="47"/>
        <v>0</v>
      </c>
      <c r="AU86" s="12">
        <f t="shared" si="48"/>
        <v>0</v>
      </c>
      <c r="AV86" s="13"/>
      <c r="AW86" s="12">
        <f t="shared" si="29"/>
        <v>0</v>
      </c>
      <c r="AX86" s="12">
        <f t="shared" si="29"/>
        <v>0</v>
      </c>
      <c r="AY86" s="12">
        <f t="shared" si="29"/>
        <v>0</v>
      </c>
      <c r="AZ86" s="12">
        <f t="shared" si="29"/>
        <v>0</v>
      </c>
      <c r="BA86" s="12">
        <f t="shared" si="43"/>
        <v>0</v>
      </c>
      <c r="BB86" s="12">
        <f t="shared" si="44"/>
        <v>0</v>
      </c>
      <c r="BC86" s="12">
        <f t="shared" si="49"/>
        <v>0</v>
      </c>
      <c r="BD86" s="12">
        <f t="shared" si="50"/>
        <v>0</v>
      </c>
      <c r="BE86" s="13"/>
      <c r="BF86" s="12">
        <f t="shared" si="30"/>
        <v>0</v>
      </c>
      <c r="BG86" s="12">
        <f t="shared" si="30"/>
        <v>0</v>
      </c>
      <c r="BH86" s="12">
        <f t="shared" si="30"/>
        <v>0</v>
      </c>
      <c r="BI86" s="12">
        <f t="shared" si="30"/>
        <v>0</v>
      </c>
      <c r="BJ86" s="12">
        <f t="shared" si="45"/>
        <v>0</v>
      </c>
      <c r="BK86" s="12">
        <f t="shared" si="46"/>
        <v>0</v>
      </c>
      <c r="BL86" s="12">
        <f t="shared" si="51"/>
        <v>0</v>
      </c>
      <c r="BM86" s="12">
        <f t="shared" si="52"/>
        <v>0</v>
      </c>
    </row>
    <row r="87" spans="2:65">
      <c r="B87" s="38">
        <v>83</v>
      </c>
      <c r="C87" s="38" t="s">
        <v>182</v>
      </c>
      <c r="D87" s="32" t="str">
        <f t="shared" si="35"/>
        <v>P360</v>
      </c>
      <c r="E87" s="32" t="str">
        <f t="shared" si="36"/>
        <v>KPP</v>
      </c>
      <c r="F87" s="32" t="str">
        <f t="shared" si="37"/>
        <v>Coal Hauling ABB</v>
      </c>
      <c r="G87" s="34">
        <v>43387</v>
      </c>
      <c r="H87" s="38">
        <v>1</v>
      </c>
      <c r="I87" s="31">
        <v>0.35000000000000003</v>
      </c>
      <c r="J87" s="35">
        <v>41180</v>
      </c>
      <c r="K87" s="36">
        <f t="shared" si="38"/>
        <v>15680</v>
      </c>
      <c r="L87" s="36">
        <f t="shared" si="39"/>
        <v>25500</v>
      </c>
      <c r="M87" s="32">
        <f t="shared" si="40"/>
        <v>1</v>
      </c>
      <c r="N87" s="38">
        <v>83</v>
      </c>
      <c r="O87" s="38" t="s">
        <v>203</v>
      </c>
      <c r="Q87" s="39" t="str">
        <f>Parameter!C44</f>
        <v>LD0192</v>
      </c>
      <c r="R87" s="39">
        <v>15760</v>
      </c>
      <c r="AJ87" s="10">
        <v>83</v>
      </c>
      <c r="AK87" s="10" t="str">
        <f>Parameter!C88</f>
        <v>LD0084</v>
      </c>
      <c r="AL87" s="10" t="str">
        <f>Parameter!D88</f>
        <v>P410</v>
      </c>
      <c r="AM87" s="10" t="str">
        <f>Parameter!F88</f>
        <v>KPP</v>
      </c>
      <c r="AN87" s="12">
        <f t="shared" si="28"/>
        <v>0</v>
      </c>
      <c r="AO87" s="12">
        <f t="shared" si="28"/>
        <v>29.48</v>
      </c>
      <c r="AP87" s="12">
        <f t="shared" si="28"/>
        <v>29.48</v>
      </c>
      <c r="AQ87" s="12">
        <f t="shared" si="28"/>
        <v>29.48</v>
      </c>
      <c r="AR87" s="12">
        <f t="shared" si="41"/>
        <v>0</v>
      </c>
      <c r="AS87" s="12">
        <f t="shared" si="42"/>
        <v>0</v>
      </c>
      <c r="AT87" s="12">
        <f t="shared" si="47"/>
        <v>0</v>
      </c>
      <c r="AU87" s="12">
        <f t="shared" si="48"/>
        <v>0</v>
      </c>
      <c r="AV87" s="13"/>
      <c r="AW87" s="12">
        <f t="shared" si="29"/>
        <v>0</v>
      </c>
      <c r="AX87" s="12">
        <f t="shared" si="29"/>
        <v>1</v>
      </c>
      <c r="AY87" s="12">
        <f t="shared" si="29"/>
        <v>1</v>
      </c>
      <c r="AZ87" s="12">
        <f t="shared" si="29"/>
        <v>1</v>
      </c>
      <c r="BA87" s="12">
        <f t="shared" si="43"/>
        <v>0</v>
      </c>
      <c r="BB87" s="12">
        <f t="shared" si="44"/>
        <v>0</v>
      </c>
      <c r="BC87" s="12">
        <f t="shared" si="49"/>
        <v>0</v>
      </c>
      <c r="BD87" s="12">
        <f t="shared" si="50"/>
        <v>0</v>
      </c>
      <c r="BE87" s="13"/>
      <c r="BF87" s="12">
        <f t="shared" si="30"/>
        <v>0</v>
      </c>
      <c r="BG87" s="12">
        <f t="shared" si="30"/>
        <v>29.48</v>
      </c>
      <c r="BH87" s="12">
        <f t="shared" si="30"/>
        <v>29.48</v>
      </c>
      <c r="BI87" s="12">
        <f t="shared" si="30"/>
        <v>29.48</v>
      </c>
      <c r="BJ87" s="12">
        <f t="shared" si="45"/>
        <v>0</v>
      </c>
      <c r="BK87" s="12">
        <f t="shared" si="46"/>
        <v>0</v>
      </c>
      <c r="BL87" s="12">
        <f t="shared" si="51"/>
        <v>0</v>
      </c>
      <c r="BM87" s="12">
        <f t="shared" si="52"/>
        <v>0</v>
      </c>
    </row>
    <row r="88" spans="2:65">
      <c r="B88" s="38">
        <v>84</v>
      </c>
      <c r="C88" s="38" t="s">
        <v>112</v>
      </c>
      <c r="D88" s="32" t="str">
        <f t="shared" si="35"/>
        <v>P380</v>
      </c>
      <c r="E88" s="32" t="str">
        <f t="shared" si="36"/>
        <v>KPP</v>
      </c>
      <c r="F88" s="32" t="str">
        <f t="shared" si="37"/>
        <v>Coal Hauling ABB</v>
      </c>
      <c r="G88" s="34">
        <v>43387</v>
      </c>
      <c r="H88" s="38">
        <v>1</v>
      </c>
      <c r="I88" s="31">
        <v>0.35138888888888892</v>
      </c>
      <c r="J88" s="35">
        <v>42400</v>
      </c>
      <c r="K88" s="36">
        <f t="shared" si="38"/>
        <v>15860</v>
      </c>
      <c r="L88" s="36">
        <f t="shared" si="39"/>
        <v>26540</v>
      </c>
      <c r="M88" s="32">
        <f t="shared" si="40"/>
        <v>1</v>
      </c>
      <c r="N88" s="38">
        <v>84</v>
      </c>
      <c r="O88" s="38" t="s">
        <v>203</v>
      </c>
      <c r="Q88" s="39" t="str">
        <f>Parameter!C45</f>
        <v>LD0193</v>
      </c>
      <c r="R88" s="39">
        <v>16000</v>
      </c>
      <c r="AJ88" s="2">
        <v>84</v>
      </c>
      <c r="AK88" s="10" t="str">
        <f>Parameter!C89</f>
        <v>LD0085</v>
      </c>
      <c r="AL88" s="10" t="str">
        <f>Parameter!D89</f>
        <v>P410</v>
      </c>
      <c r="AM88" s="10" t="str">
        <f>Parameter!F89</f>
        <v>KPP</v>
      </c>
      <c r="AN88" s="12">
        <f t="shared" si="28"/>
        <v>29.3</v>
      </c>
      <c r="AO88" s="12">
        <f t="shared" si="28"/>
        <v>30</v>
      </c>
      <c r="AP88" s="12">
        <f t="shared" si="28"/>
        <v>29.673333333333332</v>
      </c>
      <c r="AQ88" s="12">
        <f t="shared" ref="AN88:AQ151" si="53">IFERROR(AVERAGEIFS(Netto,Unit,$AK88,Jam,"&gt;="&amp;$AN$3,Jam,"&lt;"&amp;AQ$4)/1000,0)</f>
        <v>29.673333333333332</v>
      </c>
      <c r="AR88" s="12">
        <f t="shared" si="41"/>
        <v>0</v>
      </c>
      <c r="AS88" s="12">
        <f t="shared" si="42"/>
        <v>0</v>
      </c>
      <c r="AT88" s="12">
        <f t="shared" si="47"/>
        <v>0</v>
      </c>
      <c r="AU88" s="12">
        <f t="shared" si="48"/>
        <v>0</v>
      </c>
      <c r="AV88" s="13"/>
      <c r="AW88" s="12">
        <f t="shared" si="29"/>
        <v>1</v>
      </c>
      <c r="AX88" s="12">
        <f t="shared" si="29"/>
        <v>2</v>
      </c>
      <c r="AY88" s="12">
        <f t="shared" si="29"/>
        <v>3</v>
      </c>
      <c r="AZ88" s="12">
        <f t="shared" ref="AW88:AZ151" si="54">COUNTIFS(Ritase,"&gt;0",Unit,$AK88,Jam,"&gt;="&amp;$AN$3,Jam,"&lt;"&amp;AZ$4)</f>
        <v>3</v>
      </c>
      <c r="BA88" s="12">
        <f t="shared" si="43"/>
        <v>0</v>
      </c>
      <c r="BB88" s="12">
        <f t="shared" si="44"/>
        <v>0</v>
      </c>
      <c r="BC88" s="12">
        <f t="shared" si="49"/>
        <v>0</v>
      </c>
      <c r="BD88" s="12">
        <f t="shared" si="50"/>
        <v>0</v>
      </c>
      <c r="BE88" s="13"/>
      <c r="BF88" s="12">
        <f t="shared" si="30"/>
        <v>29.3</v>
      </c>
      <c r="BG88" s="12">
        <f t="shared" si="30"/>
        <v>60</v>
      </c>
      <c r="BH88" s="12">
        <f t="shared" si="30"/>
        <v>89.02</v>
      </c>
      <c r="BI88" s="12">
        <f t="shared" ref="BF88:BI151" si="55">IFERROR(SUMIFS(Netto,Unit,$AK88,Jam,"&gt;="&amp;$AN$3,Jam,"&lt;"&amp;BI$4)/1000,0)</f>
        <v>89.02</v>
      </c>
      <c r="BJ88" s="12">
        <f t="shared" si="45"/>
        <v>0</v>
      </c>
      <c r="BK88" s="12">
        <f t="shared" si="46"/>
        <v>0</v>
      </c>
      <c r="BL88" s="12">
        <f t="shared" si="51"/>
        <v>0</v>
      </c>
      <c r="BM88" s="12">
        <f t="shared" si="52"/>
        <v>0</v>
      </c>
    </row>
    <row r="89" spans="2:65">
      <c r="B89" s="38">
        <v>85</v>
      </c>
      <c r="C89" s="38" t="s">
        <v>88</v>
      </c>
      <c r="D89" s="32" t="str">
        <f t="shared" si="35"/>
        <v>P380</v>
      </c>
      <c r="E89" s="32" t="str">
        <f t="shared" si="36"/>
        <v>KPP</v>
      </c>
      <c r="F89" s="32" t="str">
        <f t="shared" si="37"/>
        <v>Coal Hauling ABB</v>
      </c>
      <c r="G89" s="34">
        <v>43387</v>
      </c>
      <c r="H89" s="38">
        <v>1</v>
      </c>
      <c r="I89" s="31">
        <v>0.3520833333333333</v>
      </c>
      <c r="J89" s="35">
        <v>41620</v>
      </c>
      <c r="K89" s="36">
        <f t="shared" si="38"/>
        <v>16100</v>
      </c>
      <c r="L89" s="36">
        <f t="shared" si="39"/>
        <v>25520</v>
      </c>
      <c r="M89" s="32">
        <f t="shared" si="40"/>
        <v>1</v>
      </c>
      <c r="N89" s="38">
        <v>85</v>
      </c>
      <c r="O89" s="38" t="s">
        <v>203</v>
      </c>
      <c r="Q89" s="39" t="str">
        <f>Parameter!C46</f>
        <v>LD0194</v>
      </c>
      <c r="R89" s="39"/>
      <c r="AJ89" s="10">
        <v>85</v>
      </c>
      <c r="AK89" s="10" t="str">
        <f>Parameter!C90</f>
        <v>LD0086</v>
      </c>
      <c r="AL89" s="10" t="str">
        <f>Parameter!D90</f>
        <v>P410</v>
      </c>
      <c r="AM89" s="10" t="str">
        <f>Parameter!F90</f>
        <v>KPP</v>
      </c>
      <c r="AN89" s="12">
        <f t="shared" si="53"/>
        <v>30.22</v>
      </c>
      <c r="AO89" s="12">
        <f t="shared" si="53"/>
        <v>28.74</v>
      </c>
      <c r="AP89" s="12">
        <f t="shared" si="53"/>
        <v>28.74</v>
      </c>
      <c r="AQ89" s="12">
        <f t="shared" si="53"/>
        <v>28.74</v>
      </c>
      <c r="AR89" s="12">
        <f t="shared" si="41"/>
        <v>0</v>
      </c>
      <c r="AS89" s="12">
        <f t="shared" si="42"/>
        <v>0</v>
      </c>
      <c r="AT89" s="12">
        <f t="shared" si="47"/>
        <v>0</v>
      </c>
      <c r="AU89" s="12">
        <f t="shared" si="48"/>
        <v>0</v>
      </c>
      <c r="AV89" s="13"/>
      <c r="AW89" s="12">
        <f t="shared" si="54"/>
        <v>1</v>
      </c>
      <c r="AX89" s="12">
        <f t="shared" si="54"/>
        <v>2</v>
      </c>
      <c r="AY89" s="12">
        <f t="shared" si="54"/>
        <v>2</v>
      </c>
      <c r="AZ89" s="12">
        <f t="shared" si="54"/>
        <v>2</v>
      </c>
      <c r="BA89" s="12">
        <f t="shared" si="43"/>
        <v>0</v>
      </c>
      <c r="BB89" s="12">
        <f t="shared" si="44"/>
        <v>0</v>
      </c>
      <c r="BC89" s="12">
        <f t="shared" si="49"/>
        <v>0</v>
      </c>
      <c r="BD89" s="12">
        <f t="shared" si="50"/>
        <v>0</v>
      </c>
      <c r="BE89" s="13"/>
      <c r="BF89" s="12">
        <f t="shared" si="55"/>
        <v>30.22</v>
      </c>
      <c r="BG89" s="12">
        <f t="shared" si="55"/>
        <v>57.48</v>
      </c>
      <c r="BH89" s="12">
        <f t="shared" si="55"/>
        <v>57.48</v>
      </c>
      <c r="BI89" s="12">
        <f t="shared" si="55"/>
        <v>57.48</v>
      </c>
      <c r="BJ89" s="12">
        <f t="shared" si="45"/>
        <v>0</v>
      </c>
      <c r="BK89" s="12">
        <f t="shared" si="46"/>
        <v>0</v>
      </c>
      <c r="BL89" s="12">
        <f t="shared" si="51"/>
        <v>0</v>
      </c>
      <c r="BM89" s="12">
        <f t="shared" si="52"/>
        <v>0</v>
      </c>
    </row>
    <row r="90" spans="2:65">
      <c r="B90" s="38">
        <v>86</v>
      </c>
      <c r="C90" s="38" t="s">
        <v>33</v>
      </c>
      <c r="D90" s="32" t="str">
        <f t="shared" si="35"/>
        <v>P410</v>
      </c>
      <c r="E90" s="32" t="str">
        <f t="shared" si="36"/>
        <v>KPP</v>
      </c>
      <c r="F90" s="32" t="str">
        <f t="shared" si="37"/>
        <v>Coal Hauling ABB</v>
      </c>
      <c r="G90" s="34">
        <v>43387</v>
      </c>
      <c r="H90" s="38">
        <v>1</v>
      </c>
      <c r="I90" s="31">
        <v>0.35416666666666669</v>
      </c>
      <c r="J90" s="35">
        <v>47840</v>
      </c>
      <c r="K90" s="36">
        <f t="shared" si="38"/>
        <v>18440</v>
      </c>
      <c r="L90" s="36">
        <f t="shared" si="39"/>
        <v>29400</v>
      </c>
      <c r="M90" s="32">
        <f t="shared" si="40"/>
        <v>1</v>
      </c>
      <c r="N90" s="38">
        <v>86</v>
      </c>
      <c r="O90" s="38" t="s">
        <v>203</v>
      </c>
      <c r="Q90" s="39" t="str">
        <f>Parameter!C47</f>
        <v>LD0195</v>
      </c>
      <c r="R90" s="39"/>
      <c r="AJ90" s="2">
        <v>86</v>
      </c>
      <c r="AK90" s="10" t="str">
        <f>Parameter!C91</f>
        <v>LD0087</v>
      </c>
      <c r="AL90" s="10" t="str">
        <f>Parameter!D91</f>
        <v>P410</v>
      </c>
      <c r="AM90" s="10" t="str">
        <f>Parameter!F91</f>
        <v>KPP</v>
      </c>
      <c r="AN90" s="12">
        <f t="shared" si="53"/>
        <v>0</v>
      </c>
      <c r="AO90" s="12">
        <f t="shared" si="53"/>
        <v>28.46</v>
      </c>
      <c r="AP90" s="12">
        <f t="shared" si="53"/>
        <v>28.46</v>
      </c>
      <c r="AQ90" s="12">
        <f t="shared" si="53"/>
        <v>28.46</v>
      </c>
      <c r="AR90" s="12">
        <f t="shared" si="41"/>
        <v>0</v>
      </c>
      <c r="AS90" s="12">
        <f t="shared" si="42"/>
        <v>0</v>
      </c>
      <c r="AT90" s="12">
        <f t="shared" si="47"/>
        <v>0</v>
      </c>
      <c r="AU90" s="12">
        <f t="shared" si="48"/>
        <v>0</v>
      </c>
      <c r="AV90" s="13"/>
      <c r="AW90" s="12">
        <f t="shared" si="54"/>
        <v>0</v>
      </c>
      <c r="AX90" s="12">
        <f t="shared" si="54"/>
        <v>1</v>
      </c>
      <c r="AY90" s="12">
        <f t="shared" si="54"/>
        <v>1</v>
      </c>
      <c r="AZ90" s="12">
        <f t="shared" si="54"/>
        <v>1</v>
      </c>
      <c r="BA90" s="12">
        <f t="shared" si="43"/>
        <v>0</v>
      </c>
      <c r="BB90" s="12">
        <f t="shared" si="44"/>
        <v>0</v>
      </c>
      <c r="BC90" s="12">
        <f t="shared" si="49"/>
        <v>0</v>
      </c>
      <c r="BD90" s="12">
        <f t="shared" si="50"/>
        <v>0</v>
      </c>
      <c r="BE90" s="13"/>
      <c r="BF90" s="12">
        <f t="shared" si="55"/>
        <v>0</v>
      </c>
      <c r="BG90" s="12">
        <f t="shared" si="55"/>
        <v>28.46</v>
      </c>
      <c r="BH90" s="12">
        <f t="shared" si="55"/>
        <v>28.46</v>
      </c>
      <c r="BI90" s="12">
        <f t="shared" si="55"/>
        <v>28.46</v>
      </c>
      <c r="BJ90" s="12">
        <f t="shared" si="45"/>
        <v>0</v>
      </c>
      <c r="BK90" s="12">
        <f t="shared" si="46"/>
        <v>0</v>
      </c>
      <c r="BL90" s="12">
        <f t="shared" si="51"/>
        <v>0</v>
      </c>
      <c r="BM90" s="12">
        <f t="shared" si="52"/>
        <v>0</v>
      </c>
    </row>
    <row r="91" spans="2:65">
      <c r="B91" s="38">
        <v>87</v>
      </c>
      <c r="C91" s="38" t="s">
        <v>172</v>
      </c>
      <c r="D91" s="32" t="str">
        <f t="shared" si="35"/>
        <v>P360</v>
      </c>
      <c r="E91" s="32" t="str">
        <f t="shared" si="36"/>
        <v>KPP</v>
      </c>
      <c r="F91" s="32" t="str">
        <f t="shared" si="37"/>
        <v>Coal Hauling ABB</v>
      </c>
      <c r="G91" s="34">
        <v>43387</v>
      </c>
      <c r="H91" s="38">
        <v>1</v>
      </c>
      <c r="I91" s="31">
        <v>0.35416666666666669</v>
      </c>
      <c r="J91" s="35">
        <v>40200</v>
      </c>
      <c r="K91" s="36">
        <f t="shared" si="38"/>
        <v>15780</v>
      </c>
      <c r="L91" s="36">
        <f t="shared" si="39"/>
        <v>24420</v>
      </c>
      <c r="M91" s="32">
        <f t="shared" si="40"/>
        <v>1</v>
      </c>
      <c r="N91" s="38">
        <v>87</v>
      </c>
      <c r="O91" s="38" t="s">
        <v>203</v>
      </c>
      <c r="Q91" s="39" t="str">
        <f>Parameter!C48</f>
        <v>LD0196</v>
      </c>
      <c r="R91" s="39"/>
      <c r="AJ91" s="10">
        <v>87</v>
      </c>
      <c r="AK91" s="10" t="str">
        <f>Parameter!C92</f>
        <v>LD0088</v>
      </c>
      <c r="AL91" s="10" t="str">
        <f>Parameter!D92</f>
        <v>P410</v>
      </c>
      <c r="AM91" s="10" t="str">
        <f>Parameter!F92</f>
        <v>KPP</v>
      </c>
      <c r="AN91" s="12">
        <f t="shared" si="53"/>
        <v>29.26</v>
      </c>
      <c r="AO91" s="12">
        <f t="shared" si="53"/>
        <v>29.26</v>
      </c>
      <c r="AP91" s="12">
        <f t="shared" si="53"/>
        <v>29.25</v>
      </c>
      <c r="AQ91" s="12">
        <f t="shared" si="53"/>
        <v>29.25</v>
      </c>
      <c r="AR91" s="12">
        <f t="shared" si="41"/>
        <v>0</v>
      </c>
      <c r="AS91" s="12">
        <f t="shared" si="42"/>
        <v>0</v>
      </c>
      <c r="AT91" s="12">
        <f t="shared" si="47"/>
        <v>0</v>
      </c>
      <c r="AU91" s="12">
        <f t="shared" si="48"/>
        <v>0</v>
      </c>
      <c r="AV91" s="13"/>
      <c r="AW91" s="12">
        <f t="shared" si="54"/>
        <v>1</v>
      </c>
      <c r="AX91" s="12">
        <f t="shared" si="54"/>
        <v>1</v>
      </c>
      <c r="AY91" s="12">
        <f t="shared" si="54"/>
        <v>2</v>
      </c>
      <c r="AZ91" s="12">
        <f t="shared" si="54"/>
        <v>2</v>
      </c>
      <c r="BA91" s="12">
        <f t="shared" si="43"/>
        <v>0</v>
      </c>
      <c r="BB91" s="12">
        <f t="shared" si="44"/>
        <v>0</v>
      </c>
      <c r="BC91" s="12">
        <f t="shared" si="49"/>
        <v>0</v>
      </c>
      <c r="BD91" s="12">
        <f t="shared" si="50"/>
        <v>0</v>
      </c>
      <c r="BE91" s="13"/>
      <c r="BF91" s="12">
        <f t="shared" si="55"/>
        <v>29.26</v>
      </c>
      <c r="BG91" s="12">
        <f t="shared" si="55"/>
        <v>29.26</v>
      </c>
      <c r="BH91" s="12">
        <f t="shared" si="55"/>
        <v>58.5</v>
      </c>
      <c r="BI91" s="12">
        <f t="shared" si="55"/>
        <v>58.5</v>
      </c>
      <c r="BJ91" s="12">
        <f t="shared" si="45"/>
        <v>0</v>
      </c>
      <c r="BK91" s="12">
        <f t="shared" si="46"/>
        <v>0</v>
      </c>
      <c r="BL91" s="12">
        <f t="shared" si="51"/>
        <v>0</v>
      </c>
      <c r="BM91" s="12">
        <f t="shared" si="52"/>
        <v>0</v>
      </c>
    </row>
    <row r="92" spans="2:65">
      <c r="B92" s="38">
        <v>88</v>
      </c>
      <c r="C92" s="38" t="s">
        <v>36</v>
      </c>
      <c r="D92" s="32" t="str">
        <f t="shared" si="35"/>
        <v>P380</v>
      </c>
      <c r="E92" s="32" t="str">
        <f t="shared" si="36"/>
        <v>KPP</v>
      </c>
      <c r="F92" s="32" t="str">
        <f t="shared" si="37"/>
        <v>Coal Hauling ABB</v>
      </c>
      <c r="G92" s="34">
        <v>43387</v>
      </c>
      <c r="H92" s="38">
        <v>1</v>
      </c>
      <c r="I92" s="31">
        <v>0.35486111111111113</v>
      </c>
      <c r="J92" s="35">
        <v>42300</v>
      </c>
      <c r="K92" s="36">
        <f t="shared" si="38"/>
        <v>16160</v>
      </c>
      <c r="L92" s="36">
        <f t="shared" si="39"/>
        <v>26140</v>
      </c>
      <c r="M92" s="32">
        <f t="shared" si="40"/>
        <v>1</v>
      </c>
      <c r="N92" s="38">
        <v>88</v>
      </c>
      <c r="O92" s="38" t="s">
        <v>203</v>
      </c>
      <c r="Q92" s="39" t="str">
        <f>Parameter!C49</f>
        <v>LD0197</v>
      </c>
      <c r="R92" s="39"/>
      <c r="AJ92" s="2">
        <v>88</v>
      </c>
      <c r="AK92" s="10" t="str">
        <f>Parameter!C93</f>
        <v>LD0089</v>
      </c>
      <c r="AL92" s="10" t="str">
        <f>Parameter!D93</f>
        <v>P410</v>
      </c>
      <c r="AM92" s="10" t="str">
        <f>Parameter!F93</f>
        <v>KPP</v>
      </c>
      <c r="AN92" s="12">
        <f t="shared" si="53"/>
        <v>28.34</v>
      </c>
      <c r="AO92" s="12">
        <f t="shared" si="53"/>
        <v>29.32</v>
      </c>
      <c r="AP92" s="12">
        <f t="shared" si="53"/>
        <v>29.386666666666667</v>
      </c>
      <c r="AQ92" s="12">
        <f t="shared" si="53"/>
        <v>29.386666666666667</v>
      </c>
      <c r="AR92" s="12">
        <f t="shared" si="41"/>
        <v>0</v>
      </c>
      <c r="AS92" s="12">
        <f t="shared" si="42"/>
        <v>0</v>
      </c>
      <c r="AT92" s="12">
        <f t="shared" si="47"/>
        <v>0</v>
      </c>
      <c r="AU92" s="12">
        <f t="shared" si="48"/>
        <v>0</v>
      </c>
      <c r="AV92" s="13"/>
      <c r="AW92" s="12">
        <f t="shared" si="54"/>
        <v>1</v>
      </c>
      <c r="AX92" s="12">
        <f t="shared" si="54"/>
        <v>2</v>
      </c>
      <c r="AY92" s="12">
        <f t="shared" si="54"/>
        <v>3</v>
      </c>
      <c r="AZ92" s="12">
        <f t="shared" si="54"/>
        <v>3</v>
      </c>
      <c r="BA92" s="12">
        <f t="shared" si="43"/>
        <v>0</v>
      </c>
      <c r="BB92" s="12">
        <f t="shared" si="44"/>
        <v>0</v>
      </c>
      <c r="BC92" s="12">
        <f t="shared" si="49"/>
        <v>0</v>
      </c>
      <c r="BD92" s="12">
        <f t="shared" si="50"/>
        <v>0</v>
      </c>
      <c r="BE92" s="13"/>
      <c r="BF92" s="12">
        <f t="shared" si="55"/>
        <v>28.34</v>
      </c>
      <c r="BG92" s="12">
        <f t="shared" si="55"/>
        <v>58.64</v>
      </c>
      <c r="BH92" s="12">
        <f t="shared" si="55"/>
        <v>88.16</v>
      </c>
      <c r="BI92" s="12">
        <f t="shared" si="55"/>
        <v>88.16</v>
      </c>
      <c r="BJ92" s="12">
        <f t="shared" si="45"/>
        <v>0</v>
      </c>
      <c r="BK92" s="12">
        <f t="shared" si="46"/>
        <v>0</v>
      </c>
      <c r="BL92" s="12">
        <f t="shared" si="51"/>
        <v>0</v>
      </c>
      <c r="BM92" s="12">
        <f t="shared" si="52"/>
        <v>0</v>
      </c>
    </row>
    <row r="93" spans="2:65">
      <c r="B93" s="38">
        <v>89</v>
      </c>
      <c r="C93" s="38" t="s">
        <v>160</v>
      </c>
      <c r="D93" s="32" t="str">
        <f t="shared" si="35"/>
        <v>P360</v>
      </c>
      <c r="E93" s="32" t="str">
        <f t="shared" si="36"/>
        <v>KPP</v>
      </c>
      <c r="F93" s="32" t="str">
        <f t="shared" si="37"/>
        <v>Coal Hauling ABB</v>
      </c>
      <c r="G93" s="34">
        <v>43387</v>
      </c>
      <c r="H93" s="38">
        <v>1</v>
      </c>
      <c r="I93" s="31">
        <v>0.35555555555555557</v>
      </c>
      <c r="J93" s="35">
        <v>42260</v>
      </c>
      <c r="K93" s="36">
        <f t="shared" si="38"/>
        <v>15760</v>
      </c>
      <c r="L93" s="36">
        <f t="shared" si="39"/>
        <v>26500</v>
      </c>
      <c r="M93" s="32">
        <f t="shared" si="40"/>
        <v>1</v>
      </c>
      <c r="N93" s="38">
        <v>89</v>
      </c>
      <c r="O93" s="38" t="s">
        <v>203</v>
      </c>
      <c r="Q93" s="39" t="str">
        <f>Parameter!C50</f>
        <v>LD0198</v>
      </c>
      <c r="R93" s="39">
        <v>15700</v>
      </c>
      <c r="AJ93" s="10">
        <v>89</v>
      </c>
      <c r="AK93" s="10" t="str">
        <f>Parameter!C94</f>
        <v>LD0116</v>
      </c>
      <c r="AL93" s="10" t="str">
        <f>Parameter!D94</f>
        <v>P410</v>
      </c>
      <c r="AM93" s="10" t="str">
        <f>Parameter!F94</f>
        <v>KPP</v>
      </c>
      <c r="AN93" s="12">
        <f t="shared" si="53"/>
        <v>29.66</v>
      </c>
      <c r="AO93" s="12">
        <f t="shared" si="53"/>
        <v>29.66</v>
      </c>
      <c r="AP93" s="12">
        <f t="shared" si="53"/>
        <v>29.66</v>
      </c>
      <c r="AQ93" s="12">
        <f t="shared" si="53"/>
        <v>29.66</v>
      </c>
      <c r="AR93" s="12">
        <f t="shared" si="41"/>
        <v>0</v>
      </c>
      <c r="AS93" s="12">
        <f t="shared" si="42"/>
        <v>0</v>
      </c>
      <c r="AT93" s="12">
        <f t="shared" si="47"/>
        <v>0</v>
      </c>
      <c r="AU93" s="12">
        <f t="shared" si="48"/>
        <v>0</v>
      </c>
      <c r="AV93" s="13"/>
      <c r="AW93" s="12">
        <f t="shared" si="54"/>
        <v>1</v>
      </c>
      <c r="AX93" s="12">
        <f t="shared" si="54"/>
        <v>1</v>
      </c>
      <c r="AY93" s="12">
        <f t="shared" si="54"/>
        <v>1</v>
      </c>
      <c r="AZ93" s="12">
        <f t="shared" si="54"/>
        <v>1</v>
      </c>
      <c r="BA93" s="12">
        <f t="shared" si="43"/>
        <v>0</v>
      </c>
      <c r="BB93" s="12">
        <f t="shared" si="44"/>
        <v>0</v>
      </c>
      <c r="BC93" s="12">
        <f t="shared" si="49"/>
        <v>0</v>
      </c>
      <c r="BD93" s="12">
        <f t="shared" si="50"/>
        <v>0</v>
      </c>
      <c r="BE93" s="13"/>
      <c r="BF93" s="12">
        <f t="shared" si="55"/>
        <v>29.66</v>
      </c>
      <c r="BG93" s="12">
        <f t="shared" si="55"/>
        <v>29.66</v>
      </c>
      <c r="BH93" s="12">
        <f t="shared" si="55"/>
        <v>29.66</v>
      </c>
      <c r="BI93" s="12">
        <f t="shared" si="55"/>
        <v>29.66</v>
      </c>
      <c r="BJ93" s="12">
        <f t="shared" si="45"/>
        <v>0</v>
      </c>
      <c r="BK93" s="12">
        <f t="shared" si="46"/>
        <v>0</v>
      </c>
      <c r="BL93" s="12">
        <f t="shared" si="51"/>
        <v>0</v>
      </c>
      <c r="BM93" s="12">
        <f t="shared" si="52"/>
        <v>0</v>
      </c>
    </row>
    <row r="94" spans="2:65">
      <c r="B94" s="38">
        <v>90</v>
      </c>
      <c r="C94" s="38" t="s">
        <v>161</v>
      </c>
      <c r="D94" s="32" t="str">
        <f t="shared" si="35"/>
        <v>P360</v>
      </c>
      <c r="E94" s="32" t="str">
        <f t="shared" si="36"/>
        <v>KPP</v>
      </c>
      <c r="F94" s="32" t="str">
        <f t="shared" si="37"/>
        <v>Coal Hauling ABB</v>
      </c>
      <c r="G94" s="34">
        <v>43387</v>
      </c>
      <c r="H94" s="38">
        <v>1</v>
      </c>
      <c r="I94" s="31">
        <v>0.35972222222222222</v>
      </c>
      <c r="J94" s="35">
        <v>42240</v>
      </c>
      <c r="K94" s="36">
        <f t="shared" si="38"/>
        <v>16000</v>
      </c>
      <c r="L94" s="36">
        <f t="shared" si="39"/>
        <v>26240</v>
      </c>
      <c r="M94" s="32">
        <f t="shared" si="40"/>
        <v>1</v>
      </c>
      <c r="N94" s="38">
        <v>90</v>
      </c>
      <c r="O94" s="38" t="s">
        <v>203</v>
      </c>
      <c r="Q94" s="39" t="str">
        <f>Parameter!C51</f>
        <v>LD0199</v>
      </c>
      <c r="R94" s="39">
        <v>15420</v>
      </c>
      <c r="AJ94" s="2">
        <v>90</v>
      </c>
      <c r="AK94" s="10" t="str">
        <f>Parameter!C95</f>
        <v>LD0117</v>
      </c>
      <c r="AL94" s="10" t="str">
        <f>Parameter!D95</f>
        <v>P410</v>
      </c>
      <c r="AM94" s="10" t="str">
        <f>Parameter!F95</f>
        <v>KPP</v>
      </c>
      <c r="AN94" s="12">
        <f t="shared" si="53"/>
        <v>0</v>
      </c>
      <c r="AO94" s="12">
        <f t="shared" si="53"/>
        <v>29.84</v>
      </c>
      <c r="AP94" s="12">
        <f t="shared" si="53"/>
        <v>29.84</v>
      </c>
      <c r="AQ94" s="12">
        <f t="shared" si="53"/>
        <v>29.84</v>
      </c>
      <c r="AR94" s="12">
        <f t="shared" si="41"/>
        <v>0</v>
      </c>
      <c r="AS94" s="12">
        <f t="shared" si="42"/>
        <v>0</v>
      </c>
      <c r="AT94" s="12">
        <f t="shared" si="47"/>
        <v>0</v>
      </c>
      <c r="AU94" s="12">
        <f t="shared" si="48"/>
        <v>0</v>
      </c>
      <c r="AV94" s="13"/>
      <c r="AW94" s="12">
        <f t="shared" si="54"/>
        <v>0</v>
      </c>
      <c r="AX94" s="12">
        <f t="shared" si="54"/>
        <v>1</v>
      </c>
      <c r="AY94" s="12">
        <f t="shared" si="54"/>
        <v>1</v>
      </c>
      <c r="AZ94" s="12">
        <f t="shared" si="54"/>
        <v>1</v>
      </c>
      <c r="BA94" s="12">
        <f t="shared" si="43"/>
        <v>0</v>
      </c>
      <c r="BB94" s="12">
        <f t="shared" si="44"/>
        <v>0</v>
      </c>
      <c r="BC94" s="12">
        <f t="shared" si="49"/>
        <v>0</v>
      </c>
      <c r="BD94" s="12">
        <f t="shared" si="50"/>
        <v>0</v>
      </c>
      <c r="BE94" s="13"/>
      <c r="BF94" s="12">
        <f t="shared" si="55"/>
        <v>0</v>
      </c>
      <c r="BG94" s="12">
        <f t="shared" si="55"/>
        <v>29.84</v>
      </c>
      <c r="BH94" s="12">
        <f t="shared" si="55"/>
        <v>29.84</v>
      </c>
      <c r="BI94" s="12">
        <f t="shared" si="55"/>
        <v>29.84</v>
      </c>
      <c r="BJ94" s="12">
        <f t="shared" si="45"/>
        <v>0</v>
      </c>
      <c r="BK94" s="12">
        <f t="shared" si="46"/>
        <v>0</v>
      </c>
      <c r="BL94" s="12">
        <f t="shared" si="51"/>
        <v>0</v>
      </c>
      <c r="BM94" s="12">
        <f t="shared" si="52"/>
        <v>0</v>
      </c>
    </row>
    <row r="95" spans="2:65">
      <c r="B95" s="38">
        <v>91</v>
      </c>
      <c r="C95" s="38" t="s">
        <v>44</v>
      </c>
      <c r="D95" s="32" t="str">
        <f t="shared" si="35"/>
        <v>P410</v>
      </c>
      <c r="E95" s="32" t="str">
        <f t="shared" si="36"/>
        <v>KPP</v>
      </c>
      <c r="F95" s="32" t="str">
        <f t="shared" si="37"/>
        <v>Coal Hauling ABB</v>
      </c>
      <c r="G95" s="34">
        <v>43387</v>
      </c>
      <c r="H95" s="38">
        <v>1</v>
      </c>
      <c r="I95" s="31">
        <v>0.36180555555555555</v>
      </c>
      <c r="J95" s="35">
        <v>49800</v>
      </c>
      <c r="K95" s="36">
        <f t="shared" si="38"/>
        <v>18620</v>
      </c>
      <c r="L95" s="36">
        <f t="shared" si="39"/>
        <v>31180</v>
      </c>
      <c r="M95" s="32">
        <f t="shared" si="40"/>
        <v>1</v>
      </c>
      <c r="N95" s="38">
        <v>91</v>
      </c>
      <c r="O95" s="38" t="s">
        <v>203</v>
      </c>
      <c r="Q95" s="39" t="str">
        <f>Parameter!C52</f>
        <v>LD0200</v>
      </c>
      <c r="R95" s="39">
        <v>15580</v>
      </c>
      <c r="AJ95" s="10">
        <v>91</v>
      </c>
      <c r="AK95" s="10" t="str">
        <f>Parameter!C96</f>
        <v>LD0123</v>
      </c>
      <c r="AL95" s="10" t="str">
        <f>Parameter!D96</f>
        <v>P410</v>
      </c>
      <c r="AM95" s="10" t="str">
        <f>Parameter!F96</f>
        <v>KPP</v>
      </c>
      <c r="AN95" s="12">
        <f t="shared" si="53"/>
        <v>28.48</v>
      </c>
      <c r="AO95" s="12">
        <f t="shared" si="53"/>
        <v>28.48</v>
      </c>
      <c r="AP95" s="12">
        <f t="shared" si="53"/>
        <v>29.25</v>
      </c>
      <c r="AQ95" s="12">
        <f t="shared" si="53"/>
        <v>29.25</v>
      </c>
      <c r="AR95" s="12">
        <f t="shared" si="41"/>
        <v>0</v>
      </c>
      <c r="AS95" s="12">
        <f t="shared" si="42"/>
        <v>0</v>
      </c>
      <c r="AT95" s="12">
        <f t="shared" si="47"/>
        <v>0</v>
      </c>
      <c r="AU95" s="12">
        <f t="shared" si="48"/>
        <v>0</v>
      </c>
      <c r="AV95" s="13"/>
      <c r="AW95" s="12">
        <f t="shared" si="54"/>
        <v>1</v>
      </c>
      <c r="AX95" s="12">
        <f t="shared" si="54"/>
        <v>1</v>
      </c>
      <c r="AY95" s="12">
        <f t="shared" si="54"/>
        <v>2</v>
      </c>
      <c r="AZ95" s="12">
        <f t="shared" si="54"/>
        <v>2</v>
      </c>
      <c r="BA95" s="12">
        <f t="shared" si="43"/>
        <v>0</v>
      </c>
      <c r="BB95" s="12">
        <f t="shared" si="44"/>
        <v>0</v>
      </c>
      <c r="BC95" s="12">
        <f t="shared" si="49"/>
        <v>0</v>
      </c>
      <c r="BD95" s="12">
        <f t="shared" si="50"/>
        <v>0</v>
      </c>
      <c r="BE95" s="13"/>
      <c r="BF95" s="12">
        <f t="shared" si="55"/>
        <v>28.48</v>
      </c>
      <c r="BG95" s="12">
        <f t="shared" si="55"/>
        <v>28.48</v>
      </c>
      <c r="BH95" s="12">
        <f t="shared" si="55"/>
        <v>58.5</v>
      </c>
      <c r="BI95" s="12">
        <f t="shared" si="55"/>
        <v>58.5</v>
      </c>
      <c r="BJ95" s="12">
        <f t="shared" si="45"/>
        <v>0</v>
      </c>
      <c r="BK95" s="12">
        <f t="shared" si="46"/>
        <v>0</v>
      </c>
      <c r="BL95" s="12">
        <f t="shared" si="51"/>
        <v>0</v>
      </c>
      <c r="BM95" s="12">
        <f t="shared" si="52"/>
        <v>0</v>
      </c>
    </row>
    <row r="96" spans="2:65">
      <c r="B96" s="38">
        <v>92</v>
      </c>
      <c r="C96" s="38" t="s">
        <v>56</v>
      </c>
      <c r="D96" s="32" t="str">
        <f t="shared" si="35"/>
        <v>P380</v>
      </c>
      <c r="E96" s="32" t="str">
        <f t="shared" si="36"/>
        <v>KPP</v>
      </c>
      <c r="F96" s="32" t="str">
        <f t="shared" si="37"/>
        <v>Coal Hauling ABB</v>
      </c>
      <c r="G96" s="34">
        <v>43387</v>
      </c>
      <c r="H96" s="38">
        <v>1</v>
      </c>
      <c r="I96" s="31">
        <v>0.36249999999999999</v>
      </c>
      <c r="J96" s="35">
        <v>41640</v>
      </c>
      <c r="K96" s="36">
        <f t="shared" si="38"/>
        <v>16120</v>
      </c>
      <c r="L96" s="36">
        <f t="shared" si="39"/>
        <v>25520</v>
      </c>
      <c r="M96" s="32">
        <f t="shared" si="40"/>
        <v>1</v>
      </c>
      <c r="N96" s="38">
        <v>92</v>
      </c>
      <c r="O96" s="38" t="s">
        <v>203</v>
      </c>
      <c r="Q96" s="39" t="str">
        <f>Parameter!C53</f>
        <v>LD0201</v>
      </c>
      <c r="R96" s="39">
        <v>15780</v>
      </c>
      <c r="AJ96" s="2">
        <v>92</v>
      </c>
      <c r="AK96" s="10" t="str">
        <f>Parameter!C97</f>
        <v>LD0125</v>
      </c>
      <c r="AL96" s="10" t="str">
        <f>Parameter!D97</f>
        <v>P410</v>
      </c>
      <c r="AM96" s="10" t="str">
        <f>Parameter!F97</f>
        <v>KPP</v>
      </c>
      <c r="AN96" s="12">
        <f t="shared" si="53"/>
        <v>29.34</v>
      </c>
      <c r="AO96" s="12">
        <f t="shared" si="53"/>
        <v>29.44</v>
      </c>
      <c r="AP96" s="12">
        <f t="shared" si="53"/>
        <v>28.91333333333333</v>
      </c>
      <c r="AQ96" s="12">
        <f t="shared" si="53"/>
        <v>28.91333333333333</v>
      </c>
      <c r="AR96" s="12">
        <f t="shared" si="41"/>
        <v>0</v>
      </c>
      <c r="AS96" s="12">
        <f t="shared" si="42"/>
        <v>0</v>
      </c>
      <c r="AT96" s="12">
        <f t="shared" si="47"/>
        <v>0</v>
      </c>
      <c r="AU96" s="12">
        <f t="shared" si="48"/>
        <v>0</v>
      </c>
      <c r="AV96" s="13"/>
      <c r="AW96" s="12">
        <f t="shared" si="54"/>
        <v>1</v>
      </c>
      <c r="AX96" s="12">
        <f t="shared" si="54"/>
        <v>2</v>
      </c>
      <c r="AY96" s="12">
        <f t="shared" si="54"/>
        <v>3</v>
      </c>
      <c r="AZ96" s="12">
        <f t="shared" si="54"/>
        <v>3</v>
      </c>
      <c r="BA96" s="12">
        <f t="shared" si="43"/>
        <v>0</v>
      </c>
      <c r="BB96" s="12">
        <f t="shared" si="44"/>
        <v>0</v>
      </c>
      <c r="BC96" s="12">
        <f t="shared" si="49"/>
        <v>0</v>
      </c>
      <c r="BD96" s="12">
        <f t="shared" si="50"/>
        <v>0</v>
      </c>
      <c r="BE96" s="13"/>
      <c r="BF96" s="12">
        <f t="shared" si="55"/>
        <v>29.34</v>
      </c>
      <c r="BG96" s="12">
        <f t="shared" si="55"/>
        <v>58.88</v>
      </c>
      <c r="BH96" s="12">
        <f t="shared" si="55"/>
        <v>86.74</v>
      </c>
      <c r="BI96" s="12">
        <f t="shared" si="55"/>
        <v>86.74</v>
      </c>
      <c r="BJ96" s="12">
        <f t="shared" si="45"/>
        <v>0</v>
      </c>
      <c r="BK96" s="12">
        <f t="shared" si="46"/>
        <v>0</v>
      </c>
      <c r="BL96" s="12">
        <f t="shared" si="51"/>
        <v>0</v>
      </c>
      <c r="BM96" s="12">
        <f t="shared" si="52"/>
        <v>0</v>
      </c>
    </row>
    <row r="97" spans="2:65">
      <c r="B97" s="38">
        <v>93</v>
      </c>
      <c r="C97" s="38" t="s">
        <v>126</v>
      </c>
      <c r="D97" s="32" t="str">
        <f t="shared" si="35"/>
        <v>P410</v>
      </c>
      <c r="E97" s="32" t="str">
        <f t="shared" si="36"/>
        <v>KPP</v>
      </c>
      <c r="F97" s="32" t="str">
        <f t="shared" si="37"/>
        <v>Coal Hauling ABB</v>
      </c>
      <c r="G97" s="34">
        <v>43387</v>
      </c>
      <c r="H97" s="38">
        <v>1</v>
      </c>
      <c r="I97" s="31">
        <v>0.36249999999999999</v>
      </c>
      <c r="J97" s="35">
        <v>47380</v>
      </c>
      <c r="K97" s="36">
        <f t="shared" si="38"/>
        <v>18600</v>
      </c>
      <c r="L97" s="36">
        <f t="shared" si="39"/>
        <v>28780</v>
      </c>
      <c r="M97" s="32">
        <f t="shared" si="40"/>
        <v>1</v>
      </c>
      <c r="N97" s="38">
        <v>93</v>
      </c>
      <c r="O97" s="38" t="s">
        <v>203</v>
      </c>
      <c r="Q97" s="39" t="str">
        <f>Parameter!C54</f>
        <v>LD0240</v>
      </c>
      <c r="R97" s="39"/>
      <c r="AJ97" s="10">
        <v>93</v>
      </c>
      <c r="AK97" s="10" t="str">
        <f>Parameter!C98</f>
        <v>LD0142</v>
      </c>
      <c r="AL97" s="10" t="str">
        <f>Parameter!D98</f>
        <v>P410</v>
      </c>
      <c r="AM97" s="10" t="str">
        <f>Parameter!F98</f>
        <v>KPP</v>
      </c>
      <c r="AN97" s="12">
        <f t="shared" si="53"/>
        <v>29.6</v>
      </c>
      <c r="AO97" s="12">
        <f t="shared" si="53"/>
        <v>29.1</v>
      </c>
      <c r="AP97" s="12">
        <f t="shared" si="53"/>
        <v>28.66</v>
      </c>
      <c r="AQ97" s="12">
        <f t="shared" si="53"/>
        <v>28.66</v>
      </c>
      <c r="AR97" s="12">
        <f t="shared" si="41"/>
        <v>0</v>
      </c>
      <c r="AS97" s="12">
        <f t="shared" si="42"/>
        <v>0</v>
      </c>
      <c r="AT97" s="12">
        <f t="shared" si="47"/>
        <v>0</v>
      </c>
      <c r="AU97" s="12">
        <f t="shared" si="48"/>
        <v>0</v>
      </c>
      <c r="AV97" s="13"/>
      <c r="AW97" s="12">
        <f t="shared" si="54"/>
        <v>1</v>
      </c>
      <c r="AX97" s="12">
        <f t="shared" si="54"/>
        <v>2</v>
      </c>
      <c r="AY97" s="12">
        <f t="shared" si="54"/>
        <v>3</v>
      </c>
      <c r="AZ97" s="12">
        <f t="shared" si="54"/>
        <v>3</v>
      </c>
      <c r="BA97" s="12">
        <f t="shared" si="43"/>
        <v>0</v>
      </c>
      <c r="BB97" s="12">
        <f t="shared" si="44"/>
        <v>0</v>
      </c>
      <c r="BC97" s="12">
        <f t="shared" si="49"/>
        <v>0</v>
      </c>
      <c r="BD97" s="12">
        <f t="shared" si="50"/>
        <v>0</v>
      </c>
      <c r="BE97" s="13"/>
      <c r="BF97" s="12">
        <f t="shared" si="55"/>
        <v>29.6</v>
      </c>
      <c r="BG97" s="12">
        <f t="shared" si="55"/>
        <v>58.2</v>
      </c>
      <c r="BH97" s="12">
        <f t="shared" si="55"/>
        <v>85.98</v>
      </c>
      <c r="BI97" s="12">
        <f t="shared" si="55"/>
        <v>85.98</v>
      </c>
      <c r="BJ97" s="12">
        <f t="shared" si="45"/>
        <v>0</v>
      </c>
      <c r="BK97" s="12">
        <f t="shared" si="46"/>
        <v>0</v>
      </c>
      <c r="BL97" s="12">
        <f t="shared" si="51"/>
        <v>0</v>
      </c>
      <c r="BM97" s="12">
        <f t="shared" si="52"/>
        <v>0</v>
      </c>
    </row>
    <row r="98" spans="2:65">
      <c r="B98" s="38">
        <v>94</v>
      </c>
      <c r="C98" s="38" t="s">
        <v>87</v>
      </c>
      <c r="D98" s="32" t="str">
        <f t="shared" si="35"/>
        <v>P360</v>
      </c>
      <c r="E98" s="32" t="str">
        <f t="shared" si="36"/>
        <v>KPP</v>
      </c>
      <c r="F98" s="32" t="str">
        <f t="shared" si="37"/>
        <v>Coal Hauling ABB</v>
      </c>
      <c r="G98" s="34">
        <v>43387</v>
      </c>
      <c r="H98" s="38">
        <v>1</v>
      </c>
      <c r="I98" s="31">
        <v>0.36458333333333331</v>
      </c>
      <c r="J98" s="35">
        <v>42300</v>
      </c>
      <c r="K98" s="36">
        <f t="shared" si="38"/>
        <v>16240</v>
      </c>
      <c r="L98" s="36">
        <f t="shared" si="39"/>
        <v>26060</v>
      </c>
      <c r="M98" s="32">
        <f t="shared" si="40"/>
        <v>1</v>
      </c>
      <c r="N98" s="38">
        <v>94</v>
      </c>
      <c r="O98" s="38" t="s">
        <v>203</v>
      </c>
      <c r="Q98" s="39" t="str">
        <f>Parameter!C55</f>
        <v>LD0241</v>
      </c>
      <c r="R98" s="39">
        <v>15680</v>
      </c>
      <c r="AJ98" s="2">
        <v>94</v>
      </c>
      <c r="AK98" s="10" t="str">
        <f>Parameter!C99</f>
        <v>LD0161</v>
      </c>
      <c r="AL98" s="10" t="str">
        <f>Parameter!D99</f>
        <v>P410</v>
      </c>
      <c r="AM98" s="10" t="str">
        <f>Parameter!F99</f>
        <v>KPP</v>
      </c>
      <c r="AN98" s="12">
        <f t="shared" si="53"/>
        <v>28.58</v>
      </c>
      <c r="AO98" s="12">
        <f t="shared" si="53"/>
        <v>29.25</v>
      </c>
      <c r="AP98" s="12">
        <f t="shared" si="53"/>
        <v>29.25</v>
      </c>
      <c r="AQ98" s="12">
        <f t="shared" si="53"/>
        <v>29.25</v>
      </c>
      <c r="AR98" s="12">
        <f t="shared" si="41"/>
        <v>0</v>
      </c>
      <c r="AS98" s="12">
        <f t="shared" si="42"/>
        <v>0</v>
      </c>
      <c r="AT98" s="12">
        <f t="shared" si="47"/>
        <v>0</v>
      </c>
      <c r="AU98" s="12">
        <f t="shared" si="48"/>
        <v>0</v>
      </c>
      <c r="AV98" s="13"/>
      <c r="AW98" s="12">
        <f t="shared" si="54"/>
        <v>1</v>
      </c>
      <c r="AX98" s="12">
        <f t="shared" si="54"/>
        <v>2</v>
      </c>
      <c r="AY98" s="12">
        <f t="shared" si="54"/>
        <v>2</v>
      </c>
      <c r="AZ98" s="12">
        <f t="shared" si="54"/>
        <v>2</v>
      </c>
      <c r="BA98" s="12">
        <f t="shared" si="43"/>
        <v>0</v>
      </c>
      <c r="BB98" s="12">
        <f t="shared" si="44"/>
        <v>0</v>
      </c>
      <c r="BC98" s="12">
        <f t="shared" si="49"/>
        <v>0</v>
      </c>
      <c r="BD98" s="12">
        <f t="shared" si="50"/>
        <v>0</v>
      </c>
      <c r="BE98" s="13"/>
      <c r="BF98" s="12">
        <f t="shared" si="55"/>
        <v>28.58</v>
      </c>
      <c r="BG98" s="12">
        <f t="shared" si="55"/>
        <v>58.5</v>
      </c>
      <c r="BH98" s="12">
        <f t="shared" si="55"/>
        <v>58.5</v>
      </c>
      <c r="BI98" s="12">
        <f t="shared" si="55"/>
        <v>58.5</v>
      </c>
      <c r="BJ98" s="12">
        <f t="shared" si="45"/>
        <v>0</v>
      </c>
      <c r="BK98" s="12">
        <f t="shared" si="46"/>
        <v>0</v>
      </c>
      <c r="BL98" s="12">
        <f t="shared" si="51"/>
        <v>0</v>
      </c>
      <c r="BM98" s="12">
        <f t="shared" si="52"/>
        <v>0</v>
      </c>
    </row>
    <row r="99" spans="2:65">
      <c r="B99" s="38">
        <v>95</v>
      </c>
      <c r="C99" s="38" t="s">
        <v>30</v>
      </c>
      <c r="D99" s="32" t="str">
        <f t="shared" si="35"/>
        <v>P360</v>
      </c>
      <c r="E99" s="32" t="str">
        <f t="shared" si="36"/>
        <v>KPP</v>
      </c>
      <c r="F99" s="32" t="str">
        <f t="shared" si="37"/>
        <v>Coal Hauling ABB</v>
      </c>
      <c r="G99" s="34">
        <v>43387</v>
      </c>
      <c r="H99" s="38">
        <v>1</v>
      </c>
      <c r="I99" s="31">
        <v>0.36527777777777781</v>
      </c>
      <c r="J99" s="35">
        <v>41520</v>
      </c>
      <c r="K99" s="36">
        <f t="shared" si="38"/>
        <v>16320</v>
      </c>
      <c r="L99" s="36">
        <f t="shared" si="39"/>
        <v>25200</v>
      </c>
      <c r="M99" s="32">
        <f t="shared" si="40"/>
        <v>1</v>
      </c>
      <c r="N99" s="38">
        <v>95</v>
      </c>
      <c r="O99" s="38" t="s">
        <v>203</v>
      </c>
      <c r="Q99" s="39" t="str">
        <f>Parameter!C56</f>
        <v>LD0242</v>
      </c>
      <c r="R99" s="39">
        <v>15460</v>
      </c>
      <c r="AJ99" s="10">
        <v>95</v>
      </c>
      <c r="AK99" s="10" t="str">
        <f>Parameter!C100</f>
        <v>LD0162</v>
      </c>
      <c r="AL99" s="10" t="str">
        <f>Parameter!D100</f>
        <v>P410</v>
      </c>
      <c r="AM99" s="10" t="str">
        <f>Parameter!F100</f>
        <v>KPP</v>
      </c>
      <c r="AN99" s="12">
        <f t="shared" si="53"/>
        <v>29.1</v>
      </c>
      <c r="AO99" s="12">
        <f t="shared" si="53"/>
        <v>28.62</v>
      </c>
      <c r="AP99" s="12">
        <f t="shared" si="53"/>
        <v>28.846666666666668</v>
      </c>
      <c r="AQ99" s="12">
        <f t="shared" si="53"/>
        <v>28.846666666666668</v>
      </c>
      <c r="AR99" s="12">
        <f t="shared" si="41"/>
        <v>0</v>
      </c>
      <c r="AS99" s="12">
        <f t="shared" si="42"/>
        <v>0</v>
      </c>
      <c r="AT99" s="12">
        <f t="shared" si="47"/>
        <v>0</v>
      </c>
      <c r="AU99" s="12">
        <f t="shared" si="48"/>
        <v>0</v>
      </c>
      <c r="AV99" s="13"/>
      <c r="AW99" s="12">
        <f t="shared" si="54"/>
        <v>1</v>
      </c>
      <c r="AX99" s="12">
        <f t="shared" si="54"/>
        <v>2</v>
      </c>
      <c r="AY99" s="12">
        <f t="shared" si="54"/>
        <v>3</v>
      </c>
      <c r="AZ99" s="12">
        <f t="shared" si="54"/>
        <v>3</v>
      </c>
      <c r="BA99" s="12">
        <f t="shared" si="43"/>
        <v>0</v>
      </c>
      <c r="BB99" s="12">
        <f t="shared" si="44"/>
        <v>0</v>
      </c>
      <c r="BC99" s="12">
        <f t="shared" si="49"/>
        <v>0</v>
      </c>
      <c r="BD99" s="12">
        <f t="shared" si="50"/>
        <v>0</v>
      </c>
      <c r="BE99" s="13"/>
      <c r="BF99" s="12">
        <f t="shared" si="55"/>
        <v>29.1</v>
      </c>
      <c r="BG99" s="12">
        <f t="shared" si="55"/>
        <v>57.24</v>
      </c>
      <c r="BH99" s="12">
        <f t="shared" si="55"/>
        <v>86.54</v>
      </c>
      <c r="BI99" s="12">
        <f t="shared" si="55"/>
        <v>86.54</v>
      </c>
      <c r="BJ99" s="12">
        <f t="shared" si="45"/>
        <v>0</v>
      </c>
      <c r="BK99" s="12">
        <f t="shared" si="46"/>
        <v>0</v>
      </c>
      <c r="BL99" s="12">
        <f t="shared" si="51"/>
        <v>0</v>
      </c>
      <c r="BM99" s="12">
        <f t="shared" si="52"/>
        <v>0</v>
      </c>
    </row>
    <row r="100" spans="2:65">
      <c r="B100" s="38">
        <v>96</v>
      </c>
      <c r="C100" s="38" t="s">
        <v>105</v>
      </c>
      <c r="D100" s="32" t="str">
        <f t="shared" si="35"/>
        <v>P360</v>
      </c>
      <c r="E100" s="32" t="str">
        <f t="shared" si="36"/>
        <v>KPP</v>
      </c>
      <c r="F100" s="32" t="str">
        <f t="shared" si="37"/>
        <v>Coal Hauling ABB</v>
      </c>
      <c r="G100" s="34">
        <v>43387</v>
      </c>
      <c r="H100" s="38">
        <v>1</v>
      </c>
      <c r="I100" s="31">
        <v>0.37083333333333335</v>
      </c>
      <c r="J100" s="35">
        <v>41660</v>
      </c>
      <c r="K100" s="36">
        <f t="shared" si="38"/>
        <v>16040</v>
      </c>
      <c r="L100" s="36">
        <f t="shared" si="39"/>
        <v>25620</v>
      </c>
      <c r="M100" s="32">
        <f t="shared" si="40"/>
        <v>1</v>
      </c>
      <c r="N100" s="38">
        <v>96</v>
      </c>
      <c r="O100" s="38" t="s">
        <v>203</v>
      </c>
      <c r="Q100" s="39" t="str">
        <f>Parameter!C57</f>
        <v>LD0243</v>
      </c>
      <c r="R100" s="39">
        <v>15700</v>
      </c>
      <c r="AJ100" s="2">
        <v>96</v>
      </c>
      <c r="AK100" s="10" t="str">
        <f>Parameter!C101</f>
        <v>LD0163</v>
      </c>
      <c r="AL100" s="10" t="str">
        <f>Parameter!D101</f>
        <v>P410</v>
      </c>
      <c r="AM100" s="10" t="str">
        <f>Parameter!F101</f>
        <v>KPP</v>
      </c>
      <c r="AN100" s="12">
        <f t="shared" si="53"/>
        <v>28.8</v>
      </c>
      <c r="AO100" s="12">
        <f t="shared" si="53"/>
        <v>28.83</v>
      </c>
      <c r="AP100" s="12">
        <f t="shared" si="53"/>
        <v>29.34</v>
      </c>
      <c r="AQ100" s="12">
        <f t="shared" si="53"/>
        <v>29.34</v>
      </c>
      <c r="AR100" s="12">
        <f t="shared" si="41"/>
        <v>0</v>
      </c>
      <c r="AS100" s="12">
        <f t="shared" si="42"/>
        <v>0</v>
      </c>
      <c r="AT100" s="12">
        <f t="shared" si="47"/>
        <v>0</v>
      </c>
      <c r="AU100" s="12">
        <f t="shared" si="48"/>
        <v>0</v>
      </c>
      <c r="AV100" s="13"/>
      <c r="AW100" s="12">
        <f t="shared" si="54"/>
        <v>1</v>
      </c>
      <c r="AX100" s="12">
        <f t="shared" si="54"/>
        <v>2</v>
      </c>
      <c r="AY100" s="12">
        <f t="shared" si="54"/>
        <v>3</v>
      </c>
      <c r="AZ100" s="12">
        <f t="shared" si="54"/>
        <v>3</v>
      </c>
      <c r="BA100" s="12">
        <f t="shared" si="43"/>
        <v>0</v>
      </c>
      <c r="BB100" s="12">
        <f t="shared" si="44"/>
        <v>0</v>
      </c>
      <c r="BC100" s="12">
        <f t="shared" si="49"/>
        <v>0</v>
      </c>
      <c r="BD100" s="12">
        <f t="shared" si="50"/>
        <v>0</v>
      </c>
      <c r="BE100" s="13"/>
      <c r="BF100" s="12">
        <f t="shared" si="55"/>
        <v>28.8</v>
      </c>
      <c r="BG100" s="12">
        <f t="shared" si="55"/>
        <v>57.66</v>
      </c>
      <c r="BH100" s="12">
        <f t="shared" si="55"/>
        <v>88.02</v>
      </c>
      <c r="BI100" s="12">
        <f t="shared" si="55"/>
        <v>88.02</v>
      </c>
      <c r="BJ100" s="12">
        <f t="shared" si="45"/>
        <v>0</v>
      </c>
      <c r="BK100" s="12">
        <f t="shared" si="46"/>
        <v>0</v>
      </c>
      <c r="BL100" s="12">
        <f t="shared" si="51"/>
        <v>0</v>
      </c>
      <c r="BM100" s="12">
        <f t="shared" si="52"/>
        <v>0</v>
      </c>
    </row>
    <row r="101" spans="2:65">
      <c r="B101" s="38">
        <v>97</v>
      </c>
      <c r="C101" s="38" t="s">
        <v>43</v>
      </c>
      <c r="D101" s="32" t="str">
        <f t="shared" si="35"/>
        <v>P360</v>
      </c>
      <c r="E101" s="32" t="str">
        <f t="shared" si="36"/>
        <v>KPP</v>
      </c>
      <c r="F101" s="32" t="str">
        <f t="shared" si="37"/>
        <v>Coal Hauling ABB</v>
      </c>
      <c r="G101" s="34">
        <v>43387</v>
      </c>
      <c r="H101" s="38">
        <v>1</v>
      </c>
      <c r="I101" s="31">
        <v>0.37083333333333335</v>
      </c>
      <c r="J101" s="35">
        <v>41280</v>
      </c>
      <c r="K101" s="36">
        <f t="shared" si="38"/>
        <v>15560</v>
      </c>
      <c r="L101" s="36">
        <f t="shared" si="39"/>
        <v>25720</v>
      </c>
      <c r="M101" s="32">
        <f t="shared" si="40"/>
        <v>1</v>
      </c>
      <c r="N101" s="38">
        <v>97</v>
      </c>
      <c r="O101" s="38" t="s">
        <v>203</v>
      </c>
      <c r="Q101" s="67" t="str">
        <f>Parameter!C58</f>
        <v>LD0013</v>
      </c>
      <c r="R101" s="68">
        <v>16280</v>
      </c>
      <c r="AJ101" s="10">
        <v>97</v>
      </c>
      <c r="AK101" s="10" t="str">
        <f>Parameter!C102</f>
        <v>LD0164</v>
      </c>
      <c r="AL101" s="10" t="str">
        <f>Parameter!D102</f>
        <v>P410</v>
      </c>
      <c r="AM101" s="10" t="str">
        <f>Parameter!F102</f>
        <v>KPP</v>
      </c>
      <c r="AN101" s="12">
        <f t="shared" si="53"/>
        <v>0</v>
      </c>
      <c r="AO101" s="12">
        <f t="shared" si="53"/>
        <v>0</v>
      </c>
      <c r="AP101" s="12">
        <f t="shared" si="53"/>
        <v>29.8</v>
      </c>
      <c r="AQ101" s="12">
        <f t="shared" si="53"/>
        <v>29.8</v>
      </c>
      <c r="AR101" s="12">
        <f t="shared" si="41"/>
        <v>0</v>
      </c>
      <c r="AS101" s="12">
        <f t="shared" si="42"/>
        <v>0</v>
      </c>
      <c r="AT101" s="12">
        <f t="shared" si="47"/>
        <v>0</v>
      </c>
      <c r="AU101" s="12">
        <f t="shared" si="48"/>
        <v>0</v>
      </c>
      <c r="AV101" s="13"/>
      <c r="AW101" s="12">
        <f t="shared" si="54"/>
        <v>0</v>
      </c>
      <c r="AX101" s="12">
        <f t="shared" si="54"/>
        <v>0</v>
      </c>
      <c r="AY101" s="12">
        <f t="shared" si="54"/>
        <v>1</v>
      </c>
      <c r="AZ101" s="12">
        <f t="shared" si="54"/>
        <v>1</v>
      </c>
      <c r="BA101" s="12">
        <f t="shared" si="43"/>
        <v>0</v>
      </c>
      <c r="BB101" s="12">
        <f t="shared" si="44"/>
        <v>0</v>
      </c>
      <c r="BC101" s="12">
        <f t="shared" si="49"/>
        <v>0</v>
      </c>
      <c r="BD101" s="12">
        <f t="shared" si="50"/>
        <v>0</v>
      </c>
      <c r="BE101" s="13"/>
      <c r="BF101" s="12">
        <f t="shared" si="55"/>
        <v>0</v>
      </c>
      <c r="BG101" s="12">
        <f t="shared" si="55"/>
        <v>0</v>
      </c>
      <c r="BH101" s="12">
        <f t="shared" si="55"/>
        <v>29.8</v>
      </c>
      <c r="BI101" s="12">
        <f t="shared" si="55"/>
        <v>29.8</v>
      </c>
      <c r="BJ101" s="12">
        <f t="shared" si="45"/>
        <v>0</v>
      </c>
      <c r="BK101" s="12">
        <f t="shared" si="46"/>
        <v>0</v>
      </c>
      <c r="BL101" s="12">
        <f t="shared" si="51"/>
        <v>0</v>
      </c>
      <c r="BM101" s="12">
        <f t="shared" si="52"/>
        <v>0</v>
      </c>
    </row>
    <row r="102" spans="2:65">
      <c r="B102" s="38">
        <v>98</v>
      </c>
      <c r="C102" s="51" t="s">
        <v>150</v>
      </c>
      <c r="D102" s="32" t="str">
        <f t="shared" si="35"/>
        <v>P380</v>
      </c>
      <c r="E102" s="32" t="str">
        <f t="shared" si="36"/>
        <v>KPP</v>
      </c>
      <c r="F102" s="32" t="str">
        <f t="shared" si="37"/>
        <v>Coal Hauling ABB</v>
      </c>
      <c r="G102" s="34">
        <v>43387</v>
      </c>
      <c r="H102" s="38">
        <v>1</v>
      </c>
      <c r="I102" s="49">
        <v>0.3756944444444445</v>
      </c>
      <c r="J102" s="40">
        <v>41840</v>
      </c>
      <c r="K102" s="36">
        <f t="shared" si="38"/>
        <v>16280</v>
      </c>
      <c r="L102" s="36">
        <f t="shared" si="39"/>
        <v>25560</v>
      </c>
      <c r="M102" s="32">
        <f t="shared" si="40"/>
        <v>1</v>
      </c>
      <c r="N102" s="38">
        <v>98</v>
      </c>
      <c r="O102" s="38" t="s">
        <v>203</v>
      </c>
      <c r="Q102" s="67" t="str">
        <f>Parameter!C59</f>
        <v>LD0017</v>
      </c>
      <c r="R102" s="68">
        <v>16100</v>
      </c>
      <c r="AJ102" s="2">
        <v>98</v>
      </c>
      <c r="AK102" s="10" t="str">
        <f>Parameter!C103</f>
        <v>LD0181</v>
      </c>
      <c r="AL102" s="10" t="str">
        <f>Parameter!D103</f>
        <v>P410</v>
      </c>
      <c r="AM102" s="10" t="str">
        <f>Parameter!F103</f>
        <v>KPP</v>
      </c>
      <c r="AN102" s="12">
        <f t="shared" si="53"/>
        <v>28.9</v>
      </c>
      <c r="AO102" s="12">
        <f t="shared" si="53"/>
        <v>29.65</v>
      </c>
      <c r="AP102" s="12">
        <f t="shared" si="53"/>
        <v>29.65</v>
      </c>
      <c r="AQ102" s="12">
        <f t="shared" si="53"/>
        <v>29.65</v>
      </c>
      <c r="AR102" s="12">
        <f t="shared" si="41"/>
        <v>0</v>
      </c>
      <c r="AS102" s="12">
        <f t="shared" si="42"/>
        <v>0</v>
      </c>
      <c r="AT102" s="12">
        <f t="shared" si="47"/>
        <v>0</v>
      </c>
      <c r="AU102" s="12">
        <f t="shared" si="48"/>
        <v>0</v>
      </c>
      <c r="AV102" s="13"/>
      <c r="AW102" s="12">
        <f t="shared" si="54"/>
        <v>1</v>
      </c>
      <c r="AX102" s="12">
        <f t="shared" si="54"/>
        <v>2</v>
      </c>
      <c r="AY102" s="12">
        <f t="shared" si="54"/>
        <v>2</v>
      </c>
      <c r="AZ102" s="12">
        <f t="shared" si="54"/>
        <v>2</v>
      </c>
      <c r="BA102" s="12">
        <f t="shared" si="43"/>
        <v>0</v>
      </c>
      <c r="BB102" s="12">
        <f t="shared" si="44"/>
        <v>0</v>
      </c>
      <c r="BC102" s="12">
        <f t="shared" si="49"/>
        <v>0</v>
      </c>
      <c r="BD102" s="12">
        <f t="shared" si="50"/>
        <v>0</v>
      </c>
      <c r="BE102" s="13"/>
      <c r="BF102" s="12">
        <f t="shared" si="55"/>
        <v>28.9</v>
      </c>
      <c r="BG102" s="12">
        <f t="shared" si="55"/>
        <v>59.3</v>
      </c>
      <c r="BH102" s="12">
        <f t="shared" si="55"/>
        <v>59.3</v>
      </c>
      <c r="BI102" s="12">
        <f t="shared" si="55"/>
        <v>59.3</v>
      </c>
      <c r="BJ102" s="12">
        <f t="shared" si="45"/>
        <v>0</v>
      </c>
      <c r="BK102" s="12">
        <f t="shared" si="46"/>
        <v>0</v>
      </c>
      <c r="BL102" s="12">
        <f t="shared" si="51"/>
        <v>0</v>
      </c>
      <c r="BM102" s="12">
        <f t="shared" si="52"/>
        <v>0</v>
      </c>
    </row>
    <row r="103" spans="2:65">
      <c r="B103" s="38">
        <v>99</v>
      </c>
      <c r="C103" s="51" t="s">
        <v>141</v>
      </c>
      <c r="D103" s="32" t="str">
        <f t="shared" si="35"/>
        <v>P420</v>
      </c>
      <c r="E103" s="32" t="str">
        <f t="shared" si="36"/>
        <v>SAM</v>
      </c>
      <c r="F103" s="32" t="str">
        <f t="shared" si="37"/>
        <v>Subcont Hauling ABB</v>
      </c>
      <c r="G103" s="34">
        <v>43387</v>
      </c>
      <c r="H103" s="38">
        <v>1</v>
      </c>
      <c r="I103" s="49">
        <v>0.37916666666666665</v>
      </c>
      <c r="J103" s="40">
        <v>47500</v>
      </c>
      <c r="K103" s="36">
        <f t="shared" si="38"/>
        <v>18500</v>
      </c>
      <c r="L103" s="36">
        <f t="shared" si="39"/>
        <v>29000</v>
      </c>
      <c r="M103" s="32">
        <f t="shared" si="40"/>
        <v>1</v>
      </c>
      <c r="N103" s="38">
        <v>99</v>
      </c>
      <c r="O103" s="38" t="s">
        <v>203</v>
      </c>
      <c r="Q103" s="67" t="str">
        <f>Parameter!C60</f>
        <v>LD0052</v>
      </c>
      <c r="R103" s="68">
        <v>15940</v>
      </c>
      <c r="AJ103" s="10">
        <v>99</v>
      </c>
      <c r="AK103" s="10" t="str">
        <f>Parameter!C104</f>
        <v>LD0182</v>
      </c>
      <c r="AL103" s="10" t="str">
        <f>Parameter!D104</f>
        <v>P410</v>
      </c>
      <c r="AM103" s="10" t="str">
        <f>Parameter!F104</f>
        <v>KPP</v>
      </c>
      <c r="AN103" s="12">
        <f t="shared" si="53"/>
        <v>29.88</v>
      </c>
      <c r="AO103" s="12">
        <f t="shared" si="53"/>
        <v>29.62</v>
      </c>
      <c r="AP103" s="12">
        <f t="shared" si="53"/>
        <v>29.62</v>
      </c>
      <c r="AQ103" s="12">
        <f t="shared" si="53"/>
        <v>29.62</v>
      </c>
      <c r="AR103" s="12">
        <f t="shared" si="41"/>
        <v>0</v>
      </c>
      <c r="AS103" s="12">
        <f t="shared" si="42"/>
        <v>0</v>
      </c>
      <c r="AT103" s="12">
        <f t="shared" si="47"/>
        <v>0</v>
      </c>
      <c r="AU103" s="12">
        <f t="shared" si="48"/>
        <v>0</v>
      </c>
      <c r="AV103" s="13"/>
      <c r="AW103" s="12">
        <f t="shared" si="54"/>
        <v>1</v>
      </c>
      <c r="AX103" s="12">
        <f t="shared" si="54"/>
        <v>2</v>
      </c>
      <c r="AY103" s="12">
        <f t="shared" si="54"/>
        <v>2</v>
      </c>
      <c r="AZ103" s="12">
        <f t="shared" si="54"/>
        <v>2</v>
      </c>
      <c r="BA103" s="12">
        <f t="shared" si="43"/>
        <v>0</v>
      </c>
      <c r="BB103" s="12">
        <f t="shared" si="44"/>
        <v>0</v>
      </c>
      <c r="BC103" s="12">
        <f t="shared" si="49"/>
        <v>0</v>
      </c>
      <c r="BD103" s="12">
        <f t="shared" si="50"/>
        <v>0</v>
      </c>
      <c r="BE103" s="13"/>
      <c r="BF103" s="12">
        <f t="shared" si="55"/>
        <v>29.88</v>
      </c>
      <c r="BG103" s="12">
        <f t="shared" si="55"/>
        <v>59.24</v>
      </c>
      <c r="BH103" s="12">
        <f t="shared" si="55"/>
        <v>59.24</v>
      </c>
      <c r="BI103" s="12">
        <f t="shared" si="55"/>
        <v>59.24</v>
      </c>
      <c r="BJ103" s="12">
        <f t="shared" si="45"/>
        <v>0</v>
      </c>
      <c r="BK103" s="12">
        <f t="shared" si="46"/>
        <v>0</v>
      </c>
      <c r="BL103" s="12">
        <f t="shared" si="51"/>
        <v>0</v>
      </c>
      <c r="BM103" s="12">
        <f t="shared" si="52"/>
        <v>0</v>
      </c>
    </row>
    <row r="104" spans="2:65">
      <c r="B104" s="38">
        <v>100</v>
      </c>
      <c r="C104" s="51" t="s">
        <v>31</v>
      </c>
      <c r="D104" s="32" t="str">
        <f t="shared" si="35"/>
        <v>P360</v>
      </c>
      <c r="E104" s="32" t="str">
        <f t="shared" si="36"/>
        <v>KPP</v>
      </c>
      <c r="F104" s="32" t="str">
        <f t="shared" si="37"/>
        <v>Coal Hauling ABB</v>
      </c>
      <c r="G104" s="34">
        <v>43387</v>
      </c>
      <c r="H104" s="38">
        <v>1</v>
      </c>
      <c r="I104" s="49">
        <v>0.38194444444444442</v>
      </c>
      <c r="J104" s="40">
        <v>41540</v>
      </c>
      <c r="K104" s="36">
        <f t="shared" si="38"/>
        <v>16060</v>
      </c>
      <c r="L104" s="36">
        <f t="shared" si="39"/>
        <v>25480</v>
      </c>
      <c r="M104" s="32">
        <f t="shared" si="40"/>
        <v>1</v>
      </c>
      <c r="N104" s="38">
        <v>100</v>
      </c>
      <c r="O104" s="38" t="s">
        <v>203</v>
      </c>
      <c r="Q104" s="67" t="str">
        <f>Parameter!C61</f>
        <v>LD0054</v>
      </c>
      <c r="R104" s="68">
        <v>16220</v>
      </c>
      <c r="AJ104" s="2">
        <v>100</v>
      </c>
      <c r="AK104" s="10" t="str">
        <f>Parameter!C105</f>
        <v>LD0183</v>
      </c>
      <c r="AL104" s="10" t="str">
        <f>Parameter!D105</f>
        <v>P410</v>
      </c>
      <c r="AM104" s="10" t="str">
        <f>Parameter!F105</f>
        <v>KPP</v>
      </c>
      <c r="AN104" s="12">
        <f t="shared" si="53"/>
        <v>29.82</v>
      </c>
      <c r="AO104" s="12">
        <f t="shared" si="53"/>
        <v>30.17</v>
      </c>
      <c r="AP104" s="12">
        <f t="shared" si="53"/>
        <v>30.17</v>
      </c>
      <c r="AQ104" s="12">
        <f t="shared" si="53"/>
        <v>30.17</v>
      </c>
      <c r="AR104" s="12">
        <f t="shared" si="41"/>
        <v>0</v>
      </c>
      <c r="AS104" s="12">
        <f t="shared" si="42"/>
        <v>0</v>
      </c>
      <c r="AT104" s="12">
        <f t="shared" si="47"/>
        <v>0</v>
      </c>
      <c r="AU104" s="12">
        <f t="shared" si="48"/>
        <v>0</v>
      </c>
      <c r="AV104" s="13"/>
      <c r="AW104" s="12">
        <f t="shared" si="54"/>
        <v>1</v>
      </c>
      <c r="AX104" s="12">
        <f t="shared" si="54"/>
        <v>2</v>
      </c>
      <c r="AY104" s="12">
        <f t="shared" si="54"/>
        <v>2</v>
      </c>
      <c r="AZ104" s="12">
        <f t="shared" si="54"/>
        <v>2</v>
      </c>
      <c r="BA104" s="12">
        <f t="shared" si="43"/>
        <v>0</v>
      </c>
      <c r="BB104" s="12">
        <f t="shared" si="44"/>
        <v>0</v>
      </c>
      <c r="BC104" s="12">
        <f t="shared" si="49"/>
        <v>0</v>
      </c>
      <c r="BD104" s="12">
        <f t="shared" si="50"/>
        <v>0</v>
      </c>
      <c r="BE104" s="13"/>
      <c r="BF104" s="12">
        <f t="shared" si="55"/>
        <v>29.82</v>
      </c>
      <c r="BG104" s="12">
        <f t="shared" si="55"/>
        <v>60.34</v>
      </c>
      <c r="BH104" s="12">
        <f t="shared" si="55"/>
        <v>60.34</v>
      </c>
      <c r="BI104" s="12">
        <f t="shared" si="55"/>
        <v>60.34</v>
      </c>
      <c r="BJ104" s="12">
        <f t="shared" si="45"/>
        <v>0</v>
      </c>
      <c r="BK104" s="12">
        <f t="shared" si="46"/>
        <v>0</v>
      </c>
      <c r="BL104" s="12">
        <f t="shared" si="51"/>
        <v>0</v>
      </c>
      <c r="BM104" s="12">
        <f t="shared" si="52"/>
        <v>0</v>
      </c>
    </row>
    <row r="105" spans="2:65">
      <c r="B105" s="38">
        <v>101</v>
      </c>
      <c r="C105" s="51" t="s">
        <v>178</v>
      </c>
      <c r="D105" s="32" t="str">
        <f t="shared" si="35"/>
        <v>P360</v>
      </c>
      <c r="E105" s="32" t="str">
        <f t="shared" si="36"/>
        <v>SAM</v>
      </c>
      <c r="F105" s="32" t="str">
        <f t="shared" si="37"/>
        <v>Subcont Hauling ABB</v>
      </c>
      <c r="G105" s="34">
        <v>43387</v>
      </c>
      <c r="H105" s="38">
        <v>1</v>
      </c>
      <c r="I105" s="49">
        <v>0.3840277777777778</v>
      </c>
      <c r="J105" s="40">
        <v>42120</v>
      </c>
      <c r="K105" s="36">
        <f t="shared" si="38"/>
        <v>15380</v>
      </c>
      <c r="L105" s="36">
        <f t="shared" si="39"/>
        <v>26740</v>
      </c>
      <c r="M105" s="32">
        <f t="shared" si="40"/>
        <v>1</v>
      </c>
      <c r="N105" s="38">
        <v>101</v>
      </c>
      <c r="O105" s="38" t="s">
        <v>203</v>
      </c>
      <c r="Q105" s="67" t="str">
        <f>Parameter!C62</f>
        <v>LD0069</v>
      </c>
      <c r="R105" s="68">
        <v>16300</v>
      </c>
      <c r="AJ105" s="10">
        <v>101</v>
      </c>
      <c r="AK105" s="10" t="str">
        <f>Parameter!C106</f>
        <v>LD0187</v>
      </c>
      <c r="AL105" s="10" t="str">
        <f>Parameter!D106</f>
        <v>P410</v>
      </c>
      <c r="AM105" s="10" t="str">
        <f>Parameter!F106</f>
        <v>KPP</v>
      </c>
      <c r="AN105" s="12">
        <f t="shared" si="53"/>
        <v>29.96</v>
      </c>
      <c r="AO105" s="12">
        <f t="shared" si="53"/>
        <v>29.39</v>
      </c>
      <c r="AP105" s="12">
        <f t="shared" si="53"/>
        <v>29.39</v>
      </c>
      <c r="AQ105" s="12">
        <f t="shared" si="53"/>
        <v>29.39</v>
      </c>
      <c r="AR105" s="12">
        <f t="shared" si="41"/>
        <v>0</v>
      </c>
      <c r="AS105" s="12">
        <f t="shared" si="42"/>
        <v>0</v>
      </c>
      <c r="AT105" s="12">
        <f t="shared" si="47"/>
        <v>0</v>
      </c>
      <c r="AU105" s="12">
        <f t="shared" si="48"/>
        <v>0</v>
      </c>
      <c r="AV105" s="13"/>
      <c r="AW105" s="12">
        <f t="shared" si="54"/>
        <v>1</v>
      </c>
      <c r="AX105" s="12">
        <f t="shared" si="54"/>
        <v>2</v>
      </c>
      <c r="AY105" s="12">
        <f t="shared" si="54"/>
        <v>2</v>
      </c>
      <c r="AZ105" s="12">
        <f t="shared" si="54"/>
        <v>2</v>
      </c>
      <c r="BA105" s="12">
        <f t="shared" si="43"/>
        <v>0</v>
      </c>
      <c r="BB105" s="12">
        <f t="shared" si="44"/>
        <v>0</v>
      </c>
      <c r="BC105" s="12">
        <f t="shared" si="49"/>
        <v>0</v>
      </c>
      <c r="BD105" s="12">
        <f t="shared" si="50"/>
        <v>0</v>
      </c>
      <c r="BE105" s="13"/>
      <c r="BF105" s="12">
        <f t="shared" si="55"/>
        <v>29.96</v>
      </c>
      <c r="BG105" s="12">
        <f t="shared" si="55"/>
        <v>58.78</v>
      </c>
      <c r="BH105" s="12">
        <f t="shared" si="55"/>
        <v>58.78</v>
      </c>
      <c r="BI105" s="12">
        <f t="shared" si="55"/>
        <v>58.78</v>
      </c>
      <c r="BJ105" s="12">
        <f t="shared" si="45"/>
        <v>0</v>
      </c>
      <c r="BK105" s="12">
        <f t="shared" si="46"/>
        <v>0</v>
      </c>
      <c r="BL105" s="12">
        <f t="shared" si="51"/>
        <v>0</v>
      </c>
      <c r="BM105" s="12">
        <f t="shared" si="52"/>
        <v>0</v>
      </c>
    </row>
    <row r="106" spans="2:65">
      <c r="B106" s="38">
        <v>102</v>
      </c>
      <c r="C106" s="51" t="s">
        <v>61</v>
      </c>
      <c r="D106" s="32" t="str">
        <f t="shared" si="35"/>
        <v>P420</v>
      </c>
      <c r="E106" s="32" t="str">
        <f t="shared" si="36"/>
        <v>SAM</v>
      </c>
      <c r="F106" s="32" t="str">
        <f t="shared" si="37"/>
        <v>Subcont Hauling ABB</v>
      </c>
      <c r="G106" s="34">
        <v>43387</v>
      </c>
      <c r="H106" s="38">
        <v>1</v>
      </c>
      <c r="I106" s="49">
        <v>0.39166666666666666</v>
      </c>
      <c r="J106" s="40">
        <v>47800</v>
      </c>
      <c r="K106" s="36">
        <f t="shared" si="38"/>
        <v>18440</v>
      </c>
      <c r="L106" s="36">
        <f t="shared" si="39"/>
        <v>29360</v>
      </c>
      <c r="M106" s="32">
        <f t="shared" si="40"/>
        <v>1</v>
      </c>
      <c r="N106" s="38">
        <v>102</v>
      </c>
      <c r="O106" s="38" t="s">
        <v>203</v>
      </c>
      <c r="Q106" s="67" t="str">
        <f>Parameter!C63</f>
        <v>LD0070</v>
      </c>
      <c r="R106" s="68"/>
      <c r="AJ106" s="2">
        <v>102</v>
      </c>
      <c r="AK106" s="10" t="str">
        <f>Parameter!C107</f>
        <v>LD0188</v>
      </c>
      <c r="AL106" s="10" t="str">
        <f>Parameter!D107</f>
        <v>P410</v>
      </c>
      <c r="AM106" s="10" t="str">
        <f>Parameter!F107</f>
        <v>KPP</v>
      </c>
      <c r="AN106" s="12">
        <f t="shared" si="53"/>
        <v>28.02</v>
      </c>
      <c r="AO106" s="12">
        <f t="shared" si="53"/>
        <v>28.77</v>
      </c>
      <c r="AP106" s="12">
        <f t="shared" si="53"/>
        <v>28.77</v>
      </c>
      <c r="AQ106" s="12">
        <f t="shared" si="53"/>
        <v>28.77</v>
      </c>
      <c r="AR106" s="12">
        <f t="shared" si="41"/>
        <v>0</v>
      </c>
      <c r="AS106" s="12">
        <f t="shared" si="42"/>
        <v>0</v>
      </c>
      <c r="AT106" s="12">
        <f t="shared" si="47"/>
        <v>0</v>
      </c>
      <c r="AU106" s="12">
        <f t="shared" si="48"/>
        <v>0</v>
      </c>
      <c r="AV106" s="13"/>
      <c r="AW106" s="12">
        <f t="shared" si="54"/>
        <v>1</v>
      </c>
      <c r="AX106" s="12">
        <f t="shared" si="54"/>
        <v>2</v>
      </c>
      <c r="AY106" s="12">
        <f t="shared" si="54"/>
        <v>2</v>
      </c>
      <c r="AZ106" s="12">
        <f t="shared" si="54"/>
        <v>2</v>
      </c>
      <c r="BA106" s="12">
        <f t="shared" si="43"/>
        <v>0</v>
      </c>
      <c r="BB106" s="12">
        <f t="shared" si="44"/>
        <v>0</v>
      </c>
      <c r="BC106" s="12">
        <f t="shared" si="49"/>
        <v>0</v>
      </c>
      <c r="BD106" s="12">
        <f t="shared" si="50"/>
        <v>0</v>
      </c>
      <c r="BE106" s="13"/>
      <c r="BF106" s="12">
        <f t="shared" si="55"/>
        <v>28.02</v>
      </c>
      <c r="BG106" s="12">
        <f t="shared" si="55"/>
        <v>57.54</v>
      </c>
      <c r="BH106" s="12">
        <f t="shared" si="55"/>
        <v>57.54</v>
      </c>
      <c r="BI106" s="12">
        <f t="shared" si="55"/>
        <v>57.54</v>
      </c>
      <c r="BJ106" s="12">
        <f t="shared" si="45"/>
        <v>0</v>
      </c>
      <c r="BK106" s="12">
        <f t="shared" si="46"/>
        <v>0</v>
      </c>
      <c r="BL106" s="12">
        <f t="shared" si="51"/>
        <v>0</v>
      </c>
      <c r="BM106" s="12">
        <f t="shared" si="52"/>
        <v>0</v>
      </c>
    </row>
    <row r="107" spans="2:65">
      <c r="B107" s="38">
        <v>103</v>
      </c>
      <c r="C107" s="51" t="s">
        <v>65</v>
      </c>
      <c r="D107" s="32" t="str">
        <f t="shared" si="35"/>
        <v>P380</v>
      </c>
      <c r="E107" s="32" t="str">
        <f t="shared" si="36"/>
        <v>SAM</v>
      </c>
      <c r="F107" s="32" t="str">
        <f t="shared" si="37"/>
        <v>Subcont Hauling ABB</v>
      </c>
      <c r="G107" s="34">
        <v>43387</v>
      </c>
      <c r="H107" s="38">
        <v>1</v>
      </c>
      <c r="I107" s="49">
        <v>0.39513888888888887</v>
      </c>
      <c r="J107" s="40">
        <v>42120</v>
      </c>
      <c r="K107" s="36">
        <f t="shared" si="38"/>
        <v>16740</v>
      </c>
      <c r="L107" s="36">
        <f t="shared" si="39"/>
        <v>25380</v>
      </c>
      <c r="M107" s="32">
        <f t="shared" si="40"/>
        <v>1</v>
      </c>
      <c r="N107" s="38">
        <v>103</v>
      </c>
      <c r="O107" s="38" t="s">
        <v>203</v>
      </c>
      <c r="Q107" s="67" t="str">
        <f>Parameter!C64</f>
        <v>LD0071</v>
      </c>
      <c r="R107" s="68"/>
      <c r="AJ107" s="10">
        <v>103</v>
      </c>
      <c r="AK107" s="10" t="str">
        <f>Parameter!C108</f>
        <v>LD0189</v>
      </c>
      <c r="AL107" s="10" t="str">
        <f>Parameter!D108</f>
        <v>P410</v>
      </c>
      <c r="AM107" s="10" t="str">
        <f>Parameter!F108</f>
        <v>KPP</v>
      </c>
      <c r="AN107" s="12">
        <f t="shared" si="53"/>
        <v>30.78</v>
      </c>
      <c r="AO107" s="12">
        <f t="shared" si="53"/>
        <v>30.45</v>
      </c>
      <c r="AP107" s="12">
        <f t="shared" si="53"/>
        <v>30.45</v>
      </c>
      <c r="AQ107" s="12">
        <f t="shared" si="53"/>
        <v>30.45</v>
      </c>
      <c r="AR107" s="12">
        <f t="shared" si="41"/>
        <v>0</v>
      </c>
      <c r="AS107" s="12">
        <f t="shared" si="42"/>
        <v>0</v>
      </c>
      <c r="AT107" s="12">
        <f t="shared" si="47"/>
        <v>0</v>
      </c>
      <c r="AU107" s="12">
        <f t="shared" si="48"/>
        <v>0</v>
      </c>
      <c r="AV107" s="13"/>
      <c r="AW107" s="12">
        <f t="shared" si="54"/>
        <v>1</v>
      </c>
      <c r="AX107" s="12">
        <f t="shared" si="54"/>
        <v>2</v>
      </c>
      <c r="AY107" s="12">
        <f t="shared" si="54"/>
        <v>2</v>
      </c>
      <c r="AZ107" s="12">
        <f t="shared" si="54"/>
        <v>2</v>
      </c>
      <c r="BA107" s="12">
        <f t="shared" si="43"/>
        <v>0</v>
      </c>
      <c r="BB107" s="12">
        <f t="shared" si="44"/>
        <v>0</v>
      </c>
      <c r="BC107" s="12">
        <f t="shared" si="49"/>
        <v>0</v>
      </c>
      <c r="BD107" s="12">
        <f t="shared" si="50"/>
        <v>0</v>
      </c>
      <c r="BE107" s="13"/>
      <c r="BF107" s="12">
        <f t="shared" si="55"/>
        <v>30.78</v>
      </c>
      <c r="BG107" s="12">
        <f t="shared" si="55"/>
        <v>60.9</v>
      </c>
      <c r="BH107" s="12">
        <f t="shared" si="55"/>
        <v>60.9</v>
      </c>
      <c r="BI107" s="12">
        <f t="shared" si="55"/>
        <v>60.9</v>
      </c>
      <c r="BJ107" s="12">
        <f t="shared" si="45"/>
        <v>0</v>
      </c>
      <c r="BK107" s="12">
        <f t="shared" si="46"/>
        <v>0</v>
      </c>
      <c r="BL107" s="12">
        <f t="shared" si="51"/>
        <v>0</v>
      </c>
      <c r="BM107" s="12">
        <f t="shared" si="52"/>
        <v>0</v>
      </c>
    </row>
    <row r="108" spans="2:65">
      <c r="B108" s="38">
        <v>104</v>
      </c>
      <c r="C108" s="51" t="s">
        <v>194</v>
      </c>
      <c r="D108" s="32" t="str">
        <f t="shared" si="35"/>
        <v>P410</v>
      </c>
      <c r="E108" s="32" t="str">
        <f t="shared" si="36"/>
        <v>SAM</v>
      </c>
      <c r="F108" s="32" t="str">
        <f t="shared" si="37"/>
        <v>Subcont Hauling ABB</v>
      </c>
      <c r="G108" s="34">
        <v>43387</v>
      </c>
      <c r="H108" s="38">
        <v>1</v>
      </c>
      <c r="I108" s="49">
        <v>0.39999999999999997</v>
      </c>
      <c r="J108" s="40">
        <v>48600</v>
      </c>
      <c r="K108" s="36">
        <f t="shared" si="38"/>
        <v>18560</v>
      </c>
      <c r="L108" s="36">
        <f t="shared" si="39"/>
        <v>30040</v>
      </c>
      <c r="M108" s="32">
        <f t="shared" si="40"/>
        <v>1</v>
      </c>
      <c r="N108" s="38">
        <v>104</v>
      </c>
      <c r="O108" s="38" t="s">
        <v>203</v>
      </c>
      <c r="Q108" s="67" t="str">
        <f>Parameter!C65</f>
        <v>LD0090</v>
      </c>
      <c r="R108" s="68">
        <v>16040</v>
      </c>
      <c r="AJ108" s="2">
        <v>104</v>
      </c>
      <c r="AK108" s="10" t="str">
        <f>Parameter!C109</f>
        <v>SADT131</v>
      </c>
      <c r="AL108" s="10" t="str">
        <f>Parameter!D109</f>
        <v>P360</v>
      </c>
      <c r="AM108" s="10" t="str">
        <f>Parameter!F109</f>
        <v>SAM</v>
      </c>
      <c r="AN108" s="12">
        <f t="shared" si="53"/>
        <v>25.72</v>
      </c>
      <c r="AO108" s="12">
        <f t="shared" si="53"/>
        <v>26.52</v>
      </c>
      <c r="AP108" s="12">
        <f t="shared" si="53"/>
        <v>26.52</v>
      </c>
      <c r="AQ108" s="12">
        <f t="shared" si="53"/>
        <v>26.52</v>
      </c>
      <c r="AR108" s="12">
        <f t="shared" si="41"/>
        <v>0</v>
      </c>
      <c r="AS108" s="12">
        <f t="shared" si="42"/>
        <v>0</v>
      </c>
      <c r="AT108" s="12">
        <f t="shared" si="47"/>
        <v>0</v>
      </c>
      <c r="AU108" s="12">
        <f t="shared" si="48"/>
        <v>0</v>
      </c>
      <c r="AV108" s="13"/>
      <c r="AW108" s="12">
        <f t="shared" si="54"/>
        <v>1</v>
      </c>
      <c r="AX108" s="12">
        <f t="shared" si="54"/>
        <v>2</v>
      </c>
      <c r="AY108" s="12">
        <f t="shared" si="54"/>
        <v>2</v>
      </c>
      <c r="AZ108" s="12">
        <f t="shared" si="54"/>
        <v>2</v>
      </c>
      <c r="BA108" s="12">
        <f t="shared" si="43"/>
        <v>0</v>
      </c>
      <c r="BB108" s="12">
        <f t="shared" si="44"/>
        <v>0</v>
      </c>
      <c r="BC108" s="12">
        <f t="shared" si="49"/>
        <v>0</v>
      </c>
      <c r="BD108" s="12">
        <f t="shared" si="50"/>
        <v>0</v>
      </c>
      <c r="BE108" s="13"/>
      <c r="BF108" s="12">
        <f t="shared" si="55"/>
        <v>25.72</v>
      </c>
      <c r="BG108" s="12">
        <f t="shared" si="55"/>
        <v>53.04</v>
      </c>
      <c r="BH108" s="12">
        <f t="shared" si="55"/>
        <v>53.04</v>
      </c>
      <c r="BI108" s="12">
        <f t="shared" si="55"/>
        <v>53.04</v>
      </c>
      <c r="BJ108" s="12">
        <f t="shared" si="45"/>
        <v>0</v>
      </c>
      <c r="BK108" s="12">
        <f t="shared" si="46"/>
        <v>0</v>
      </c>
      <c r="BL108" s="12">
        <f t="shared" si="51"/>
        <v>0</v>
      </c>
      <c r="BM108" s="12">
        <f t="shared" si="52"/>
        <v>0</v>
      </c>
    </row>
    <row r="109" spans="2:65">
      <c r="B109" s="38">
        <v>105</v>
      </c>
      <c r="C109" s="51" t="s">
        <v>143</v>
      </c>
      <c r="D109" s="32" t="str">
        <f t="shared" si="35"/>
        <v>P420</v>
      </c>
      <c r="E109" s="32" t="str">
        <f t="shared" si="36"/>
        <v>SAM</v>
      </c>
      <c r="F109" s="32" t="str">
        <f t="shared" si="37"/>
        <v>Subcont Hauling ABB</v>
      </c>
      <c r="G109" s="34">
        <v>43387</v>
      </c>
      <c r="H109" s="38">
        <v>1</v>
      </c>
      <c r="I109" s="49">
        <v>0.40069444444444446</v>
      </c>
      <c r="J109" s="40">
        <v>47820</v>
      </c>
      <c r="K109" s="36">
        <f t="shared" si="38"/>
        <v>18280</v>
      </c>
      <c r="L109" s="36">
        <f t="shared" si="39"/>
        <v>29540</v>
      </c>
      <c r="M109" s="32">
        <f t="shared" si="40"/>
        <v>1</v>
      </c>
      <c r="N109" s="38">
        <v>105</v>
      </c>
      <c r="O109" s="38" t="s">
        <v>203</v>
      </c>
      <c r="Q109" s="67" t="str">
        <f>Parameter!C66</f>
        <v>LD0093</v>
      </c>
      <c r="R109" s="68">
        <v>16200</v>
      </c>
      <c r="AJ109" s="10">
        <v>105</v>
      </c>
      <c r="AK109" s="10" t="str">
        <f>Parameter!C110</f>
        <v>SADT132</v>
      </c>
      <c r="AL109" s="10" t="str">
        <f>Parameter!D110</f>
        <v>P360</v>
      </c>
      <c r="AM109" s="10" t="str">
        <f>Parameter!F110</f>
        <v>SAM</v>
      </c>
      <c r="AN109" s="12">
        <f t="shared" si="53"/>
        <v>0</v>
      </c>
      <c r="AO109" s="12">
        <f t="shared" si="53"/>
        <v>0</v>
      </c>
      <c r="AP109" s="12">
        <f t="shared" si="53"/>
        <v>25.36</v>
      </c>
      <c r="AQ109" s="12">
        <f t="shared" si="53"/>
        <v>25.36</v>
      </c>
      <c r="AR109" s="12">
        <f t="shared" si="41"/>
        <v>0</v>
      </c>
      <c r="AS109" s="12">
        <f t="shared" si="42"/>
        <v>0</v>
      </c>
      <c r="AT109" s="12">
        <f t="shared" si="47"/>
        <v>0</v>
      </c>
      <c r="AU109" s="12">
        <f t="shared" si="48"/>
        <v>0</v>
      </c>
      <c r="AV109" s="13"/>
      <c r="AW109" s="12">
        <f t="shared" si="54"/>
        <v>0</v>
      </c>
      <c r="AX109" s="12">
        <f t="shared" si="54"/>
        <v>0</v>
      </c>
      <c r="AY109" s="12">
        <f t="shared" si="54"/>
        <v>1</v>
      </c>
      <c r="AZ109" s="12">
        <f t="shared" si="54"/>
        <v>1</v>
      </c>
      <c r="BA109" s="12">
        <f t="shared" si="43"/>
        <v>0</v>
      </c>
      <c r="BB109" s="12">
        <f t="shared" si="44"/>
        <v>0</v>
      </c>
      <c r="BC109" s="12">
        <f t="shared" si="49"/>
        <v>0</v>
      </c>
      <c r="BD109" s="12">
        <f t="shared" si="50"/>
        <v>0</v>
      </c>
      <c r="BE109" s="13"/>
      <c r="BF109" s="12">
        <f t="shared" si="55"/>
        <v>0</v>
      </c>
      <c r="BG109" s="12">
        <f t="shared" si="55"/>
        <v>0</v>
      </c>
      <c r="BH109" s="12">
        <f t="shared" si="55"/>
        <v>25.36</v>
      </c>
      <c r="BI109" s="12">
        <f t="shared" si="55"/>
        <v>25.36</v>
      </c>
      <c r="BJ109" s="12">
        <f t="shared" si="45"/>
        <v>0</v>
      </c>
      <c r="BK109" s="12">
        <f t="shared" si="46"/>
        <v>0</v>
      </c>
      <c r="BL109" s="12">
        <f t="shared" si="51"/>
        <v>0</v>
      </c>
      <c r="BM109" s="12">
        <f t="shared" si="52"/>
        <v>0</v>
      </c>
    </row>
    <row r="110" spans="2:65">
      <c r="B110" s="38">
        <v>106</v>
      </c>
      <c r="C110" s="51" t="s">
        <v>70</v>
      </c>
      <c r="D110" s="32" t="str">
        <f t="shared" si="35"/>
        <v>P410</v>
      </c>
      <c r="E110" s="32" t="str">
        <f t="shared" si="36"/>
        <v>SAM</v>
      </c>
      <c r="F110" s="32" t="str">
        <f t="shared" si="37"/>
        <v>Subcont Hauling ABB</v>
      </c>
      <c r="G110" s="34">
        <v>43387</v>
      </c>
      <c r="H110" s="38">
        <v>1</v>
      </c>
      <c r="I110" s="49">
        <v>0.40208333333333335</v>
      </c>
      <c r="J110" s="40">
        <v>48540</v>
      </c>
      <c r="K110" s="36">
        <f t="shared" si="38"/>
        <v>18440</v>
      </c>
      <c r="L110" s="36">
        <f t="shared" si="39"/>
        <v>30100</v>
      </c>
      <c r="M110" s="32">
        <f t="shared" si="40"/>
        <v>1</v>
      </c>
      <c r="N110" s="38">
        <v>106</v>
      </c>
      <c r="O110" s="38" t="s">
        <v>203</v>
      </c>
      <c r="Q110" s="67" t="str">
        <f>Parameter!C67</f>
        <v>LD0095</v>
      </c>
      <c r="R110" s="68"/>
      <c r="AJ110" s="2">
        <v>106</v>
      </c>
      <c r="AK110" s="10" t="str">
        <f>Parameter!C111</f>
        <v>SADT133</v>
      </c>
      <c r="AL110" s="10" t="str">
        <f>Parameter!D111</f>
        <v>P360</v>
      </c>
      <c r="AM110" s="10" t="str">
        <f>Parameter!F111</f>
        <v>SAM</v>
      </c>
      <c r="AN110" s="12">
        <f t="shared" si="53"/>
        <v>0</v>
      </c>
      <c r="AO110" s="12">
        <f t="shared" si="53"/>
        <v>0</v>
      </c>
      <c r="AP110" s="12">
        <f t="shared" si="53"/>
        <v>25.56</v>
      </c>
      <c r="AQ110" s="12">
        <f t="shared" si="53"/>
        <v>25.56</v>
      </c>
      <c r="AR110" s="12">
        <f t="shared" si="41"/>
        <v>0</v>
      </c>
      <c r="AS110" s="12">
        <f t="shared" si="42"/>
        <v>0</v>
      </c>
      <c r="AT110" s="12">
        <f t="shared" si="47"/>
        <v>0</v>
      </c>
      <c r="AU110" s="12">
        <f t="shared" si="48"/>
        <v>0</v>
      </c>
      <c r="AV110" s="13"/>
      <c r="AW110" s="12">
        <f t="shared" si="54"/>
        <v>0</v>
      </c>
      <c r="AX110" s="12">
        <f t="shared" si="54"/>
        <v>0</v>
      </c>
      <c r="AY110" s="12">
        <f t="shared" si="54"/>
        <v>1</v>
      </c>
      <c r="AZ110" s="12">
        <f t="shared" si="54"/>
        <v>1</v>
      </c>
      <c r="BA110" s="12">
        <f t="shared" si="43"/>
        <v>0</v>
      </c>
      <c r="BB110" s="12">
        <f t="shared" si="44"/>
        <v>0</v>
      </c>
      <c r="BC110" s="12">
        <f t="shared" si="49"/>
        <v>0</v>
      </c>
      <c r="BD110" s="12">
        <f t="shared" si="50"/>
        <v>0</v>
      </c>
      <c r="BE110" s="13"/>
      <c r="BF110" s="12">
        <f t="shared" si="55"/>
        <v>0</v>
      </c>
      <c r="BG110" s="12">
        <f t="shared" si="55"/>
        <v>0</v>
      </c>
      <c r="BH110" s="12">
        <f t="shared" si="55"/>
        <v>25.56</v>
      </c>
      <c r="BI110" s="12">
        <f t="shared" si="55"/>
        <v>25.56</v>
      </c>
      <c r="BJ110" s="12">
        <f t="shared" si="45"/>
        <v>0</v>
      </c>
      <c r="BK110" s="12">
        <f t="shared" si="46"/>
        <v>0</v>
      </c>
      <c r="BL110" s="12">
        <f t="shared" si="51"/>
        <v>0</v>
      </c>
      <c r="BM110" s="12">
        <f t="shared" si="52"/>
        <v>0</v>
      </c>
    </row>
    <row r="111" spans="2:65">
      <c r="B111" s="38">
        <v>107</v>
      </c>
      <c r="C111" s="51" t="s">
        <v>113</v>
      </c>
      <c r="D111" s="32" t="str">
        <f t="shared" si="35"/>
        <v>P360</v>
      </c>
      <c r="E111" s="32" t="str">
        <f t="shared" si="36"/>
        <v>SAM</v>
      </c>
      <c r="F111" s="32" t="str">
        <f t="shared" si="37"/>
        <v>Subcont Hauling ABB</v>
      </c>
      <c r="G111" s="34">
        <v>43387</v>
      </c>
      <c r="H111" s="38">
        <v>1</v>
      </c>
      <c r="I111" s="49">
        <v>0.40277777777777773</v>
      </c>
      <c r="J111" s="40">
        <v>42860</v>
      </c>
      <c r="K111" s="36">
        <f t="shared" si="38"/>
        <v>15900</v>
      </c>
      <c r="L111" s="36">
        <f t="shared" si="39"/>
        <v>26960</v>
      </c>
      <c r="M111" s="32">
        <f t="shared" si="40"/>
        <v>1</v>
      </c>
      <c r="N111" s="38">
        <v>107</v>
      </c>
      <c r="O111" s="38" t="s">
        <v>203</v>
      </c>
      <c r="Q111" s="67" t="str">
        <f>Parameter!C68</f>
        <v>LD0096</v>
      </c>
      <c r="R111" s="68"/>
      <c r="AJ111" s="10">
        <v>107</v>
      </c>
      <c r="AK111" s="10" t="str">
        <f>Parameter!C112</f>
        <v>SADT134</v>
      </c>
      <c r="AL111" s="10" t="str">
        <f>Parameter!D112</f>
        <v>P360</v>
      </c>
      <c r="AM111" s="10" t="str">
        <f>Parameter!F112</f>
        <v>SAM</v>
      </c>
      <c r="AN111" s="12">
        <f t="shared" si="53"/>
        <v>0</v>
      </c>
      <c r="AO111" s="12">
        <f t="shared" si="53"/>
        <v>0</v>
      </c>
      <c r="AP111" s="12">
        <f t="shared" si="53"/>
        <v>0</v>
      </c>
      <c r="AQ111" s="12">
        <f t="shared" si="53"/>
        <v>0</v>
      </c>
      <c r="AR111" s="12">
        <f t="shared" si="41"/>
        <v>0</v>
      </c>
      <c r="AS111" s="12">
        <f t="shared" si="42"/>
        <v>0</v>
      </c>
      <c r="AT111" s="12">
        <f t="shared" si="47"/>
        <v>0</v>
      </c>
      <c r="AU111" s="12">
        <f t="shared" si="48"/>
        <v>0</v>
      </c>
      <c r="AV111" s="13"/>
      <c r="AW111" s="12">
        <f t="shared" si="54"/>
        <v>0</v>
      </c>
      <c r="AX111" s="12">
        <f t="shared" si="54"/>
        <v>0</v>
      </c>
      <c r="AY111" s="12">
        <f t="shared" si="54"/>
        <v>0</v>
      </c>
      <c r="AZ111" s="12">
        <f t="shared" si="54"/>
        <v>0</v>
      </c>
      <c r="BA111" s="12">
        <f t="shared" si="43"/>
        <v>0</v>
      </c>
      <c r="BB111" s="12">
        <f t="shared" si="44"/>
        <v>0</v>
      </c>
      <c r="BC111" s="12">
        <f t="shared" si="49"/>
        <v>0</v>
      </c>
      <c r="BD111" s="12">
        <f t="shared" si="50"/>
        <v>0</v>
      </c>
      <c r="BE111" s="13"/>
      <c r="BF111" s="12">
        <f t="shared" si="55"/>
        <v>0</v>
      </c>
      <c r="BG111" s="12">
        <f t="shared" si="55"/>
        <v>0</v>
      </c>
      <c r="BH111" s="12">
        <f t="shared" si="55"/>
        <v>0</v>
      </c>
      <c r="BI111" s="12">
        <f t="shared" si="55"/>
        <v>0</v>
      </c>
      <c r="BJ111" s="12">
        <f t="shared" si="45"/>
        <v>0</v>
      </c>
      <c r="BK111" s="12">
        <f t="shared" si="46"/>
        <v>0</v>
      </c>
      <c r="BL111" s="12">
        <f t="shared" si="51"/>
        <v>0</v>
      </c>
      <c r="BM111" s="12">
        <f t="shared" si="52"/>
        <v>0</v>
      </c>
    </row>
    <row r="112" spans="2:65">
      <c r="B112" s="38">
        <v>108</v>
      </c>
      <c r="C112" s="51" t="s">
        <v>109</v>
      </c>
      <c r="D112" s="32" t="str">
        <f t="shared" si="35"/>
        <v>P410</v>
      </c>
      <c r="E112" s="32" t="str">
        <f t="shared" si="36"/>
        <v>KPP</v>
      </c>
      <c r="F112" s="32" t="str">
        <f t="shared" si="37"/>
        <v>Coal Hauling ABB</v>
      </c>
      <c r="G112" s="34">
        <v>43387</v>
      </c>
      <c r="H112" s="38">
        <v>1</v>
      </c>
      <c r="I112" s="49">
        <v>0.40763888888888888</v>
      </c>
      <c r="J112" s="40">
        <v>48740</v>
      </c>
      <c r="K112" s="36">
        <f t="shared" si="38"/>
        <v>18440</v>
      </c>
      <c r="L112" s="36">
        <f t="shared" si="39"/>
        <v>30300</v>
      </c>
      <c r="M112" s="32">
        <f t="shared" si="40"/>
        <v>1</v>
      </c>
      <c r="N112" s="38">
        <v>108</v>
      </c>
      <c r="O112" s="38" t="s">
        <v>203</v>
      </c>
      <c r="Q112" s="67" t="str">
        <f>Parameter!C69</f>
        <v>LD0143</v>
      </c>
      <c r="R112" s="68">
        <v>16120</v>
      </c>
      <c r="AJ112" s="2">
        <v>108</v>
      </c>
      <c r="AK112" s="10" t="str">
        <f>Parameter!C113</f>
        <v>SADT135</v>
      </c>
      <c r="AL112" s="10" t="str">
        <f>Parameter!D113</f>
        <v>P360</v>
      </c>
      <c r="AM112" s="10" t="str">
        <f>Parameter!F113</f>
        <v>SAM</v>
      </c>
      <c r="AN112" s="12">
        <f t="shared" si="53"/>
        <v>25.22</v>
      </c>
      <c r="AO112" s="12">
        <f t="shared" si="53"/>
        <v>25.22</v>
      </c>
      <c r="AP112" s="12">
        <f t="shared" si="53"/>
        <v>24.65</v>
      </c>
      <c r="AQ112" s="12">
        <f t="shared" si="53"/>
        <v>24.65</v>
      </c>
      <c r="AR112" s="12">
        <f t="shared" si="41"/>
        <v>0</v>
      </c>
      <c r="AS112" s="12">
        <f t="shared" si="42"/>
        <v>0</v>
      </c>
      <c r="AT112" s="12">
        <f t="shared" si="47"/>
        <v>0</v>
      </c>
      <c r="AU112" s="12">
        <f t="shared" si="48"/>
        <v>0</v>
      </c>
      <c r="AV112" s="13"/>
      <c r="AW112" s="12">
        <f t="shared" si="54"/>
        <v>1</v>
      </c>
      <c r="AX112" s="12">
        <f t="shared" si="54"/>
        <v>1</v>
      </c>
      <c r="AY112" s="12">
        <f t="shared" si="54"/>
        <v>2</v>
      </c>
      <c r="AZ112" s="12">
        <f t="shared" si="54"/>
        <v>2</v>
      </c>
      <c r="BA112" s="12">
        <f t="shared" si="43"/>
        <v>0</v>
      </c>
      <c r="BB112" s="12">
        <f t="shared" si="44"/>
        <v>0</v>
      </c>
      <c r="BC112" s="12">
        <f t="shared" si="49"/>
        <v>0</v>
      </c>
      <c r="BD112" s="12">
        <f t="shared" si="50"/>
        <v>0</v>
      </c>
      <c r="BE112" s="13"/>
      <c r="BF112" s="12">
        <f t="shared" si="55"/>
        <v>25.22</v>
      </c>
      <c r="BG112" s="12">
        <f t="shared" si="55"/>
        <v>25.22</v>
      </c>
      <c r="BH112" s="12">
        <f t="shared" si="55"/>
        <v>49.3</v>
      </c>
      <c r="BI112" s="12">
        <f t="shared" si="55"/>
        <v>49.3</v>
      </c>
      <c r="BJ112" s="12">
        <f t="shared" si="45"/>
        <v>0</v>
      </c>
      <c r="BK112" s="12">
        <f t="shared" si="46"/>
        <v>0</v>
      </c>
      <c r="BL112" s="12">
        <f t="shared" si="51"/>
        <v>0</v>
      </c>
      <c r="BM112" s="12">
        <f t="shared" si="52"/>
        <v>0</v>
      </c>
    </row>
    <row r="113" spans="2:65">
      <c r="B113" s="38">
        <v>109</v>
      </c>
      <c r="C113" s="51" t="s">
        <v>128</v>
      </c>
      <c r="D113" s="32" t="str">
        <f t="shared" si="35"/>
        <v>P420</v>
      </c>
      <c r="E113" s="32" t="str">
        <f t="shared" si="36"/>
        <v>SAM</v>
      </c>
      <c r="F113" s="32" t="str">
        <f t="shared" si="37"/>
        <v>Subcont Hauling ABB</v>
      </c>
      <c r="G113" s="34">
        <v>43387</v>
      </c>
      <c r="H113" s="38">
        <v>1</v>
      </c>
      <c r="I113" s="49">
        <v>0.40833333333333338</v>
      </c>
      <c r="J113" s="40">
        <v>49120</v>
      </c>
      <c r="K113" s="36">
        <f t="shared" si="38"/>
        <v>16080</v>
      </c>
      <c r="L113" s="36">
        <f t="shared" si="39"/>
        <v>33040</v>
      </c>
      <c r="M113" s="32">
        <f t="shared" si="40"/>
        <v>1</v>
      </c>
      <c r="N113" s="38">
        <v>109</v>
      </c>
      <c r="O113" s="38" t="s">
        <v>203</v>
      </c>
      <c r="Q113" s="67" t="str">
        <f>Parameter!C70</f>
        <v>LD0144</v>
      </c>
      <c r="R113" s="68">
        <v>15920</v>
      </c>
      <c r="AJ113" s="10">
        <v>109</v>
      </c>
      <c r="AK113" s="10" t="str">
        <f>Parameter!C114</f>
        <v>SADT136</v>
      </c>
      <c r="AL113" s="10" t="str">
        <f>Parameter!D114</f>
        <v>P360</v>
      </c>
      <c r="AM113" s="10" t="str">
        <f>Parameter!F114</f>
        <v>SAM</v>
      </c>
      <c r="AN113" s="12">
        <f t="shared" si="53"/>
        <v>26.1</v>
      </c>
      <c r="AO113" s="12">
        <f t="shared" si="53"/>
        <v>26.16</v>
      </c>
      <c r="AP113" s="12">
        <f t="shared" si="53"/>
        <v>26.16</v>
      </c>
      <c r="AQ113" s="12">
        <f t="shared" si="53"/>
        <v>26.16</v>
      </c>
      <c r="AR113" s="12">
        <f t="shared" si="41"/>
        <v>0</v>
      </c>
      <c r="AS113" s="12">
        <f t="shared" si="42"/>
        <v>0</v>
      </c>
      <c r="AT113" s="12">
        <f t="shared" si="47"/>
        <v>0</v>
      </c>
      <c r="AU113" s="12">
        <f t="shared" si="48"/>
        <v>0</v>
      </c>
      <c r="AV113" s="13"/>
      <c r="AW113" s="12">
        <f t="shared" si="54"/>
        <v>1</v>
      </c>
      <c r="AX113" s="12">
        <f t="shared" si="54"/>
        <v>2</v>
      </c>
      <c r="AY113" s="12">
        <f t="shared" si="54"/>
        <v>2</v>
      </c>
      <c r="AZ113" s="12">
        <f t="shared" si="54"/>
        <v>2</v>
      </c>
      <c r="BA113" s="12">
        <f t="shared" si="43"/>
        <v>0</v>
      </c>
      <c r="BB113" s="12">
        <f t="shared" si="44"/>
        <v>0</v>
      </c>
      <c r="BC113" s="12">
        <f t="shared" si="49"/>
        <v>0</v>
      </c>
      <c r="BD113" s="12">
        <f t="shared" si="50"/>
        <v>0</v>
      </c>
      <c r="BE113" s="13"/>
      <c r="BF113" s="12">
        <f t="shared" si="55"/>
        <v>26.1</v>
      </c>
      <c r="BG113" s="12">
        <f t="shared" si="55"/>
        <v>52.32</v>
      </c>
      <c r="BH113" s="12">
        <f t="shared" si="55"/>
        <v>52.32</v>
      </c>
      <c r="BI113" s="12">
        <f t="shared" si="55"/>
        <v>52.32</v>
      </c>
      <c r="BJ113" s="12">
        <f t="shared" si="45"/>
        <v>0</v>
      </c>
      <c r="BK113" s="12">
        <f t="shared" si="46"/>
        <v>0</v>
      </c>
      <c r="BL113" s="12">
        <f t="shared" si="51"/>
        <v>0</v>
      </c>
      <c r="BM113" s="12">
        <f t="shared" si="52"/>
        <v>0</v>
      </c>
    </row>
    <row r="114" spans="2:65">
      <c r="B114" s="38">
        <v>110</v>
      </c>
      <c r="C114" s="51" t="s">
        <v>90</v>
      </c>
      <c r="D114" s="32" t="str">
        <f t="shared" si="35"/>
        <v>P420</v>
      </c>
      <c r="E114" s="32" t="str">
        <f t="shared" si="36"/>
        <v>SAM</v>
      </c>
      <c r="F114" s="32" t="str">
        <f t="shared" si="37"/>
        <v>Subcont Hauling ABB</v>
      </c>
      <c r="G114" s="34">
        <v>43387</v>
      </c>
      <c r="H114" s="38">
        <v>1</v>
      </c>
      <c r="I114" s="49">
        <v>0.41111111111111115</v>
      </c>
      <c r="J114" s="40">
        <v>48260</v>
      </c>
      <c r="K114" s="36">
        <f t="shared" si="38"/>
        <v>18600</v>
      </c>
      <c r="L114" s="36">
        <f t="shared" si="39"/>
        <v>29660</v>
      </c>
      <c r="M114" s="32">
        <f t="shared" si="40"/>
        <v>1</v>
      </c>
      <c r="N114" s="38">
        <v>110</v>
      </c>
      <c r="O114" s="38" t="s">
        <v>203</v>
      </c>
      <c r="Q114" s="67" t="str">
        <f>Parameter!C71</f>
        <v>LD0145</v>
      </c>
      <c r="R114" s="68"/>
      <c r="AJ114" s="2">
        <v>110</v>
      </c>
      <c r="AK114" s="10" t="str">
        <f>Parameter!C115</f>
        <v>SADT137</v>
      </c>
      <c r="AL114" s="10" t="str">
        <f>Parameter!D115</f>
        <v>P360</v>
      </c>
      <c r="AM114" s="10" t="str">
        <f>Parameter!F115</f>
        <v>SAM</v>
      </c>
      <c r="AN114" s="12">
        <f t="shared" si="53"/>
        <v>26.36</v>
      </c>
      <c r="AO114" s="12">
        <f t="shared" si="53"/>
        <v>26.66</v>
      </c>
      <c r="AP114" s="12">
        <f t="shared" si="53"/>
        <v>25.846666666666668</v>
      </c>
      <c r="AQ114" s="12">
        <f t="shared" si="53"/>
        <v>25.846666666666668</v>
      </c>
      <c r="AR114" s="12">
        <f t="shared" si="41"/>
        <v>0</v>
      </c>
      <c r="AS114" s="12">
        <f t="shared" si="42"/>
        <v>0</v>
      </c>
      <c r="AT114" s="12">
        <f t="shared" si="47"/>
        <v>0</v>
      </c>
      <c r="AU114" s="12">
        <f t="shared" si="48"/>
        <v>0</v>
      </c>
      <c r="AV114" s="13"/>
      <c r="AW114" s="12">
        <f t="shared" si="54"/>
        <v>1</v>
      </c>
      <c r="AX114" s="12">
        <f t="shared" si="54"/>
        <v>2</v>
      </c>
      <c r="AY114" s="12">
        <f t="shared" si="54"/>
        <v>3</v>
      </c>
      <c r="AZ114" s="12">
        <f t="shared" si="54"/>
        <v>3</v>
      </c>
      <c r="BA114" s="12">
        <f t="shared" si="43"/>
        <v>0</v>
      </c>
      <c r="BB114" s="12">
        <f t="shared" si="44"/>
        <v>0</v>
      </c>
      <c r="BC114" s="12">
        <f t="shared" si="49"/>
        <v>0</v>
      </c>
      <c r="BD114" s="12">
        <f t="shared" si="50"/>
        <v>0</v>
      </c>
      <c r="BE114" s="13"/>
      <c r="BF114" s="12">
        <f t="shared" si="55"/>
        <v>26.36</v>
      </c>
      <c r="BG114" s="12">
        <f t="shared" si="55"/>
        <v>53.32</v>
      </c>
      <c r="BH114" s="12">
        <f t="shared" si="55"/>
        <v>77.540000000000006</v>
      </c>
      <c r="BI114" s="12">
        <f t="shared" si="55"/>
        <v>77.540000000000006</v>
      </c>
      <c r="BJ114" s="12">
        <f t="shared" si="45"/>
        <v>0</v>
      </c>
      <c r="BK114" s="12">
        <f t="shared" si="46"/>
        <v>0</v>
      </c>
      <c r="BL114" s="12">
        <f t="shared" si="51"/>
        <v>0</v>
      </c>
      <c r="BM114" s="12">
        <f t="shared" si="52"/>
        <v>0</v>
      </c>
    </row>
    <row r="115" spans="2:65">
      <c r="B115" s="38">
        <v>111</v>
      </c>
      <c r="C115" s="51" t="s">
        <v>84</v>
      </c>
      <c r="D115" s="32" t="str">
        <f t="shared" si="35"/>
        <v>P380</v>
      </c>
      <c r="E115" s="32" t="str">
        <f t="shared" si="36"/>
        <v>KPP</v>
      </c>
      <c r="F115" s="32" t="str">
        <f t="shared" si="37"/>
        <v>Coal Hauling ABB</v>
      </c>
      <c r="G115" s="34">
        <v>43387</v>
      </c>
      <c r="H115" s="38">
        <v>1</v>
      </c>
      <c r="I115" s="49">
        <v>0.41319444444444442</v>
      </c>
      <c r="J115" s="40">
        <v>42560</v>
      </c>
      <c r="K115" s="36">
        <f t="shared" si="38"/>
        <v>16220</v>
      </c>
      <c r="L115" s="36">
        <f t="shared" si="39"/>
        <v>26340</v>
      </c>
      <c r="M115" s="32">
        <f t="shared" si="40"/>
        <v>1</v>
      </c>
      <c r="N115" s="38">
        <v>111</v>
      </c>
      <c r="O115" s="38" t="s">
        <v>203</v>
      </c>
      <c r="Q115" s="67" t="str">
        <f>Parameter!C72</f>
        <v>LD0150</v>
      </c>
      <c r="R115" s="68"/>
      <c r="AJ115" s="10">
        <v>111</v>
      </c>
      <c r="AK115" s="10" t="str">
        <f>Parameter!C116</f>
        <v>SADT138</v>
      </c>
      <c r="AL115" s="10" t="str">
        <f>Parameter!D116</f>
        <v>P360</v>
      </c>
      <c r="AM115" s="10" t="str">
        <f>Parameter!F116</f>
        <v>SAM</v>
      </c>
      <c r="AN115" s="12">
        <f t="shared" si="53"/>
        <v>25.32</v>
      </c>
      <c r="AO115" s="12">
        <f t="shared" si="53"/>
        <v>25.32</v>
      </c>
      <c r="AP115" s="12">
        <f t="shared" si="53"/>
        <v>25.01</v>
      </c>
      <c r="AQ115" s="12">
        <f t="shared" si="53"/>
        <v>25.01</v>
      </c>
      <c r="AR115" s="12">
        <f t="shared" si="41"/>
        <v>0</v>
      </c>
      <c r="AS115" s="12">
        <f t="shared" si="42"/>
        <v>0</v>
      </c>
      <c r="AT115" s="12">
        <f t="shared" si="47"/>
        <v>0</v>
      </c>
      <c r="AU115" s="12">
        <f t="shared" si="48"/>
        <v>0</v>
      </c>
      <c r="AV115" s="13"/>
      <c r="AW115" s="12">
        <f t="shared" si="54"/>
        <v>1</v>
      </c>
      <c r="AX115" s="12">
        <f t="shared" si="54"/>
        <v>1</v>
      </c>
      <c r="AY115" s="12">
        <f t="shared" si="54"/>
        <v>2</v>
      </c>
      <c r="AZ115" s="70">
        <f t="shared" si="54"/>
        <v>2</v>
      </c>
      <c r="BA115" s="12">
        <f t="shared" si="43"/>
        <v>0</v>
      </c>
      <c r="BB115" s="12">
        <f t="shared" si="44"/>
        <v>0</v>
      </c>
      <c r="BC115" s="12">
        <f t="shared" si="49"/>
        <v>0</v>
      </c>
      <c r="BD115" s="12">
        <f t="shared" si="50"/>
        <v>0</v>
      </c>
      <c r="BE115" s="13"/>
      <c r="BF115" s="12">
        <f t="shared" si="55"/>
        <v>25.32</v>
      </c>
      <c r="BG115" s="12">
        <f t="shared" si="55"/>
        <v>25.32</v>
      </c>
      <c r="BH115" s="12">
        <f t="shared" si="55"/>
        <v>50.02</v>
      </c>
      <c r="BI115" s="12">
        <f t="shared" si="55"/>
        <v>50.02</v>
      </c>
      <c r="BJ115" s="12">
        <f t="shared" si="45"/>
        <v>0</v>
      </c>
      <c r="BK115" s="12">
        <f t="shared" si="46"/>
        <v>0</v>
      </c>
      <c r="BL115" s="12">
        <f t="shared" si="51"/>
        <v>0</v>
      </c>
      <c r="BM115" s="12">
        <f t="shared" si="52"/>
        <v>0</v>
      </c>
    </row>
    <row r="116" spans="2:65">
      <c r="B116" s="38">
        <v>112</v>
      </c>
      <c r="C116" s="51" t="s">
        <v>95</v>
      </c>
      <c r="D116" s="32" t="str">
        <f t="shared" si="35"/>
        <v>P410</v>
      </c>
      <c r="E116" s="32" t="str">
        <f t="shared" si="36"/>
        <v>KPP</v>
      </c>
      <c r="F116" s="32" t="str">
        <f t="shared" si="37"/>
        <v>Coal Hauling ABB</v>
      </c>
      <c r="G116" s="34">
        <v>43387</v>
      </c>
      <c r="H116" s="38">
        <v>1</v>
      </c>
      <c r="I116" s="49">
        <v>0.41388888888888892</v>
      </c>
      <c r="J116" s="40">
        <v>47040</v>
      </c>
      <c r="K116" s="36">
        <f t="shared" si="38"/>
        <v>18900</v>
      </c>
      <c r="L116" s="36">
        <f t="shared" si="39"/>
        <v>28140</v>
      </c>
      <c r="M116" s="32">
        <f t="shared" si="40"/>
        <v>1</v>
      </c>
      <c r="N116" s="38">
        <v>112</v>
      </c>
      <c r="O116" s="38" t="s">
        <v>203</v>
      </c>
      <c r="Q116" s="67" t="str">
        <f>Parameter!C73</f>
        <v>LD0151</v>
      </c>
      <c r="R116" s="68"/>
      <c r="T116" s="60"/>
      <c r="AJ116" s="2">
        <v>112</v>
      </c>
      <c r="AK116" s="10" t="str">
        <f>Parameter!C117</f>
        <v>SADT139</v>
      </c>
      <c r="AL116" s="10" t="str">
        <f>Parameter!D117</f>
        <v>P360</v>
      </c>
      <c r="AM116" s="10" t="str">
        <f>Parameter!F117</f>
        <v>SAM</v>
      </c>
      <c r="AN116" s="12">
        <f t="shared" si="53"/>
        <v>0</v>
      </c>
      <c r="AO116" s="12">
        <f t="shared" si="53"/>
        <v>0</v>
      </c>
      <c r="AP116" s="12">
        <f t="shared" si="53"/>
        <v>0</v>
      </c>
      <c r="AQ116" s="12">
        <f t="shared" si="53"/>
        <v>0</v>
      </c>
      <c r="AR116" s="12">
        <f t="shared" si="41"/>
        <v>0</v>
      </c>
      <c r="AS116" s="12">
        <f t="shared" si="42"/>
        <v>0</v>
      </c>
      <c r="AT116" s="12">
        <f t="shared" si="47"/>
        <v>0</v>
      </c>
      <c r="AU116" s="12">
        <f t="shared" si="48"/>
        <v>0</v>
      </c>
      <c r="AV116" s="13"/>
      <c r="AW116" s="12">
        <f t="shared" si="54"/>
        <v>0</v>
      </c>
      <c r="AX116" s="12">
        <f t="shared" si="54"/>
        <v>0</v>
      </c>
      <c r="AY116" s="12">
        <f t="shared" si="54"/>
        <v>0</v>
      </c>
      <c r="AZ116" s="12">
        <f t="shared" si="54"/>
        <v>0</v>
      </c>
      <c r="BA116" s="12">
        <f t="shared" si="43"/>
        <v>0</v>
      </c>
      <c r="BB116" s="12">
        <f t="shared" si="44"/>
        <v>0</v>
      </c>
      <c r="BC116" s="12">
        <f t="shared" si="49"/>
        <v>0</v>
      </c>
      <c r="BD116" s="12">
        <f t="shared" si="50"/>
        <v>0</v>
      </c>
      <c r="BE116" s="13"/>
      <c r="BF116" s="12">
        <f t="shared" si="55"/>
        <v>0</v>
      </c>
      <c r="BG116" s="12">
        <f t="shared" si="55"/>
        <v>0</v>
      </c>
      <c r="BH116" s="12">
        <f t="shared" si="55"/>
        <v>0</v>
      </c>
      <c r="BI116" s="12">
        <f t="shared" si="55"/>
        <v>0</v>
      </c>
      <c r="BJ116" s="12">
        <f t="shared" si="45"/>
        <v>0</v>
      </c>
      <c r="BK116" s="12">
        <f t="shared" si="46"/>
        <v>0</v>
      </c>
      <c r="BL116" s="12">
        <f t="shared" si="51"/>
        <v>0</v>
      </c>
      <c r="BM116" s="12">
        <f t="shared" si="52"/>
        <v>0</v>
      </c>
    </row>
    <row r="117" spans="2:65">
      <c r="B117" s="38">
        <v>113</v>
      </c>
      <c r="C117" s="51" t="s">
        <v>164</v>
      </c>
      <c r="D117" s="32" t="str">
        <f t="shared" si="35"/>
        <v>P360</v>
      </c>
      <c r="E117" s="32" t="str">
        <f t="shared" si="36"/>
        <v>KPP</v>
      </c>
      <c r="F117" s="32" t="str">
        <f t="shared" si="37"/>
        <v>Coal Hauling ABB</v>
      </c>
      <c r="G117" s="34">
        <v>43387</v>
      </c>
      <c r="H117" s="38">
        <v>1</v>
      </c>
      <c r="I117" s="49">
        <v>0.41666666666666669</v>
      </c>
      <c r="J117" s="40">
        <v>41340</v>
      </c>
      <c r="K117" s="36">
        <f t="shared" si="38"/>
        <v>15700</v>
      </c>
      <c r="L117" s="36">
        <f t="shared" si="39"/>
        <v>25640</v>
      </c>
      <c r="M117" s="32">
        <f t="shared" si="40"/>
        <v>1</v>
      </c>
      <c r="N117" s="38">
        <v>113</v>
      </c>
      <c r="O117" s="38" t="s">
        <v>203</v>
      </c>
      <c r="Q117" s="67" t="str">
        <f>Parameter!C74</f>
        <v>LD0152</v>
      </c>
      <c r="R117" s="68">
        <v>16160</v>
      </c>
      <c r="AJ117" s="10">
        <v>113</v>
      </c>
      <c r="AK117" s="10" t="str">
        <f>Parameter!C118</f>
        <v>SADT140</v>
      </c>
      <c r="AL117" s="10" t="str">
        <f>Parameter!D118</f>
        <v>P360</v>
      </c>
      <c r="AM117" s="10" t="str">
        <f>Parameter!F118</f>
        <v>SAM</v>
      </c>
      <c r="AN117" s="12">
        <f t="shared" si="53"/>
        <v>0</v>
      </c>
      <c r="AO117" s="12">
        <f t="shared" si="53"/>
        <v>0</v>
      </c>
      <c r="AP117" s="12">
        <f t="shared" si="53"/>
        <v>0</v>
      </c>
      <c r="AQ117" s="12">
        <f t="shared" si="53"/>
        <v>0</v>
      </c>
      <c r="AR117" s="12">
        <f t="shared" si="41"/>
        <v>0</v>
      </c>
      <c r="AS117" s="12">
        <f t="shared" si="42"/>
        <v>0</v>
      </c>
      <c r="AT117" s="12">
        <f t="shared" si="47"/>
        <v>0</v>
      </c>
      <c r="AU117" s="12">
        <f t="shared" si="48"/>
        <v>0</v>
      </c>
      <c r="AV117" s="13"/>
      <c r="AW117" s="12">
        <f t="shared" si="54"/>
        <v>0</v>
      </c>
      <c r="AX117" s="12">
        <f t="shared" si="54"/>
        <v>0</v>
      </c>
      <c r="AY117" s="12">
        <f t="shared" si="54"/>
        <v>0</v>
      </c>
      <c r="AZ117" s="12">
        <f t="shared" si="54"/>
        <v>0</v>
      </c>
      <c r="BA117" s="12">
        <f t="shared" si="43"/>
        <v>0</v>
      </c>
      <c r="BB117" s="12">
        <f t="shared" si="44"/>
        <v>0</v>
      </c>
      <c r="BC117" s="12">
        <f t="shared" si="49"/>
        <v>0</v>
      </c>
      <c r="BD117" s="12">
        <f t="shared" si="50"/>
        <v>0</v>
      </c>
      <c r="BE117" s="13"/>
      <c r="BF117" s="12">
        <f t="shared" si="55"/>
        <v>0</v>
      </c>
      <c r="BG117" s="12">
        <f t="shared" si="55"/>
        <v>0</v>
      </c>
      <c r="BH117" s="12">
        <f t="shared" si="55"/>
        <v>0</v>
      </c>
      <c r="BI117" s="12">
        <f t="shared" si="55"/>
        <v>0</v>
      </c>
      <c r="BJ117" s="12">
        <f t="shared" si="45"/>
        <v>0</v>
      </c>
      <c r="BK117" s="12">
        <f t="shared" si="46"/>
        <v>0</v>
      </c>
      <c r="BL117" s="12">
        <f t="shared" si="51"/>
        <v>0</v>
      </c>
      <c r="BM117" s="12">
        <f t="shared" si="52"/>
        <v>0</v>
      </c>
    </row>
    <row r="118" spans="2:65">
      <c r="B118" s="38">
        <v>114</v>
      </c>
      <c r="C118" s="51" t="s">
        <v>83</v>
      </c>
      <c r="D118" s="32" t="str">
        <f t="shared" si="35"/>
        <v>P410</v>
      </c>
      <c r="E118" s="32" t="str">
        <f t="shared" si="36"/>
        <v>KPP</v>
      </c>
      <c r="F118" s="32" t="str">
        <f t="shared" si="37"/>
        <v>Coal Hauling ABB</v>
      </c>
      <c r="G118" s="34">
        <v>43387</v>
      </c>
      <c r="H118" s="38">
        <v>1</v>
      </c>
      <c r="I118" s="49">
        <v>0.41736111111111113</v>
      </c>
      <c r="J118" s="40">
        <v>47520</v>
      </c>
      <c r="K118" s="36">
        <f t="shared" si="38"/>
        <v>18660</v>
      </c>
      <c r="L118" s="36">
        <f t="shared" si="39"/>
        <v>28860</v>
      </c>
      <c r="M118" s="32">
        <f t="shared" si="40"/>
        <v>1</v>
      </c>
      <c r="N118" s="38">
        <v>114</v>
      </c>
      <c r="O118" s="38" t="s">
        <v>203</v>
      </c>
      <c r="Q118" s="67" t="str">
        <f>Parameter!C75</f>
        <v>LD0154</v>
      </c>
      <c r="R118" s="68">
        <v>15860</v>
      </c>
      <c r="AJ118" s="2">
        <v>114</v>
      </c>
      <c r="AK118" s="10" t="str">
        <f>Parameter!C119</f>
        <v>SADT151</v>
      </c>
      <c r="AL118" s="10" t="str">
        <f>Parameter!D119</f>
        <v>P360</v>
      </c>
      <c r="AM118" s="10" t="str">
        <f>Parameter!F119</f>
        <v>SAM</v>
      </c>
      <c r="AN118" s="12">
        <f t="shared" si="53"/>
        <v>27.86</v>
      </c>
      <c r="AO118" s="12">
        <f t="shared" si="53"/>
        <v>26.73</v>
      </c>
      <c r="AP118" s="12">
        <f t="shared" si="53"/>
        <v>26.73</v>
      </c>
      <c r="AQ118" s="12">
        <f t="shared" si="53"/>
        <v>26.73</v>
      </c>
      <c r="AR118" s="12">
        <f t="shared" si="41"/>
        <v>0</v>
      </c>
      <c r="AS118" s="12">
        <f t="shared" si="42"/>
        <v>0</v>
      </c>
      <c r="AT118" s="12">
        <f t="shared" si="47"/>
        <v>0</v>
      </c>
      <c r="AU118" s="12">
        <f t="shared" si="48"/>
        <v>0</v>
      </c>
      <c r="AV118" s="13"/>
      <c r="AW118" s="12">
        <f t="shared" si="54"/>
        <v>1</v>
      </c>
      <c r="AX118" s="12">
        <f t="shared" si="54"/>
        <v>2</v>
      </c>
      <c r="AY118" s="12">
        <f t="shared" si="54"/>
        <v>2</v>
      </c>
      <c r="AZ118" s="12">
        <f t="shared" si="54"/>
        <v>2</v>
      </c>
      <c r="BA118" s="12">
        <f t="shared" si="43"/>
        <v>0</v>
      </c>
      <c r="BB118" s="12">
        <f t="shared" si="44"/>
        <v>0</v>
      </c>
      <c r="BC118" s="12">
        <f t="shared" si="49"/>
        <v>0</v>
      </c>
      <c r="BD118" s="12">
        <f t="shared" si="50"/>
        <v>0</v>
      </c>
      <c r="BE118" s="13"/>
      <c r="BF118" s="12">
        <f t="shared" si="55"/>
        <v>27.86</v>
      </c>
      <c r="BG118" s="12">
        <f t="shared" si="55"/>
        <v>53.46</v>
      </c>
      <c r="BH118" s="12">
        <f t="shared" si="55"/>
        <v>53.46</v>
      </c>
      <c r="BI118" s="12">
        <f t="shared" si="55"/>
        <v>53.46</v>
      </c>
      <c r="BJ118" s="12">
        <f t="shared" si="45"/>
        <v>0</v>
      </c>
      <c r="BK118" s="12">
        <f t="shared" si="46"/>
        <v>0</v>
      </c>
      <c r="BL118" s="12">
        <f t="shared" si="51"/>
        <v>0</v>
      </c>
      <c r="BM118" s="12">
        <f t="shared" si="52"/>
        <v>0</v>
      </c>
    </row>
    <row r="119" spans="2:65">
      <c r="B119" s="38">
        <v>115</v>
      </c>
      <c r="C119" s="51" t="s">
        <v>26</v>
      </c>
      <c r="D119" s="32" t="str">
        <f t="shared" si="35"/>
        <v>P410</v>
      </c>
      <c r="E119" s="32" t="str">
        <f t="shared" si="36"/>
        <v>KPP</v>
      </c>
      <c r="F119" s="32" t="str">
        <f t="shared" si="37"/>
        <v>Coal Hauling ABB</v>
      </c>
      <c r="G119" s="34">
        <v>43387</v>
      </c>
      <c r="H119" s="38">
        <v>1</v>
      </c>
      <c r="I119" s="49">
        <v>0.41736111111111113</v>
      </c>
      <c r="J119" s="40">
        <v>48400</v>
      </c>
      <c r="K119" s="36">
        <f t="shared" si="38"/>
        <v>18680</v>
      </c>
      <c r="L119" s="36">
        <f t="shared" si="39"/>
        <v>29720</v>
      </c>
      <c r="M119" s="32">
        <f t="shared" si="40"/>
        <v>1</v>
      </c>
      <c r="N119" s="38">
        <v>115</v>
      </c>
      <c r="O119" s="38" t="s">
        <v>203</v>
      </c>
      <c r="Q119" s="39" t="str">
        <f>Parameter!C76</f>
        <v>LD0072</v>
      </c>
      <c r="R119" s="39">
        <v>18620</v>
      </c>
      <c r="AJ119" s="10">
        <v>115</v>
      </c>
      <c r="AK119" s="10" t="str">
        <f>Parameter!C120</f>
        <v>SADT152</v>
      </c>
      <c r="AL119" s="10" t="str">
        <f>Parameter!D120</f>
        <v>P360</v>
      </c>
      <c r="AM119" s="10" t="str">
        <f>Parameter!F120</f>
        <v>SAM</v>
      </c>
      <c r="AN119" s="12">
        <f t="shared" si="53"/>
        <v>27.02</v>
      </c>
      <c r="AO119" s="12">
        <f t="shared" si="53"/>
        <v>26.47</v>
      </c>
      <c r="AP119" s="12">
        <f t="shared" si="53"/>
        <v>26.47</v>
      </c>
      <c r="AQ119" s="12">
        <f t="shared" si="53"/>
        <v>26.47</v>
      </c>
      <c r="AR119" s="12">
        <f t="shared" si="41"/>
        <v>0</v>
      </c>
      <c r="AS119" s="12">
        <f t="shared" si="42"/>
        <v>0</v>
      </c>
      <c r="AT119" s="12">
        <f t="shared" si="47"/>
        <v>0</v>
      </c>
      <c r="AU119" s="12">
        <f t="shared" si="48"/>
        <v>0</v>
      </c>
      <c r="AV119" s="13"/>
      <c r="AW119" s="12">
        <f t="shared" si="54"/>
        <v>1</v>
      </c>
      <c r="AX119" s="12">
        <f t="shared" si="54"/>
        <v>2</v>
      </c>
      <c r="AY119" s="12">
        <f t="shared" si="54"/>
        <v>2</v>
      </c>
      <c r="AZ119" s="12">
        <f t="shared" si="54"/>
        <v>2</v>
      </c>
      <c r="BA119" s="12">
        <f t="shared" si="43"/>
        <v>0</v>
      </c>
      <c r="BB119" s="12">
        <f t="shared" si="44"/>
        <v>0</v>
      </c>
      <c r="BC119" s="12">
        <f t="shared" si="49"/>
        <v>0</v>
      </c>
      <c r="BD119" s="12">
        <f t="shared" si="50"/>
        <v>0</v>
      </c>
      <c r="BE119" s="13"/>
      <c r="BF119" s="12">
        <f t="shared" si="55"/>
        <v>27.02</v>
      </c>
      <c r="BG119" s="12">
        <f t="shared" si="55"/>
        <v>52.94</v>
      </c>
      <c r="BH119" s="12">
        <f t="shared" si="55"/>
        <v>52.94</v>
      </c>
      <c r="BI119" s="12">
        <f t="shared" si="55"/>
        <v>52.94</v>
      </c>
      <c r="BJ119" s="12">
        <f t="shared" si="45"/>
        <v>0</v>
      </c>
      <c r="BK119" s="12">
        <f t="shared" si="46"/>
        <v>0</v>
      </c>
      <c r="BL119" s="12">
        <f t="shared" si="51"/>
        <v>0</v>
      </c>
      <c r="BM119" s="12">
        <f t="shared" si="52"/>
        <v>0</v>
      </c>
    </row>
    <row r="120" spans="2:65">
      <c r="B120" s="38">
        <v>116</v>
      </c>
      <c r="C120" s="51" t="s">
        <v>204</v>
      </c>
      <c r="D120" s="32" t="str">
        <f t="shared" si="35"/>
        <v>P410</v>
      </c>
      <c r="E120" s="32" t="str">
        <f t="shared" si="36"/>
        <v>KPP</v>
      </c>
      <c r="F120" s="32" t="str">
        <f t="shared" si="37"/>
        <v>Coal Hauling ABB</v>
      </c>
      <c r="G120" s="34">
        <v>43387</v>
      </c>
      <c r="H120" s="38">
        <v>1</v>
      </c>
      <c r="I120" s="49">
        <v>0.41805555555555557</v>
      </c>
      <c r="J120" s="40">
        <v>48000</v>
      </c>
      <c r="K120" s="36">
        <f t="shared" si="38"/>
        <v>18460</v>
      </c>
      <c r="L120" s="36">
        <f t="shared" si="39"/>
        <v>29540</v>
      </c>
      <c r="M120" s="32">
        <f t="shared" si="40"/>
        <v>1</v>
      </c>
      <c r="N120" s="38">
        <v>116</v>
      </c>
      <c r="O120" s="38" t="s">
        <v>203</v>
      </c>
      <c r="Q120" s="39" t="str">
        <f>Parameter!C77</f>
        <v>LD0073</v>
      </c>
      <c r="R120" s="39">
        <v>18600</v>
      </c>
      <c r="AJ120" s="2">
        <v>116</v>
      </c>
      <c r="AK120" s="10" t="str">
        <f>Parameter!C121</f>
        <v>SADT153</v>
      </c>
      <c r="AL120" s="10" t="str">
        <f>Parameter!D121</f>
        <v>P360</v>
      </c>
      <c r="AM120" s="10" t="str">
        <f>Parameter!F121</f>
        <v>SAM</v>
      </c>
      <c r="AN120" s="12">
        <f t="shared" si="53"/>
        <v>28.34</v>
      </c>
      <c r="AO120" s="12">
        <f t="shared" si="53"/>
        <v>27.54</v>
      </c>
      <c r="AP120" s="12">
        <f t="shared" si="53"/>
        <v>26.933333333333334</v>
      </c>
      <c r="AQ120" s="12">
        <f t="shared" si="53"/>
        <v>26.933333333333334</v>
      </c>
      <c r="AR120" s="12">
        <f t="shared" si="41"/>
        <v>0</v>
      </c>
      <c r="AS120" s="12">
        <f t="shared" si="42"/>
        <v>0</v>
      </c>
      <c r="AT120" s="12">
        <f t="shared" si="47"/>
        <v>0</v>
      </c>
      <c r="AU120" s="12">
        <f t="shared" si="48"/>
        <v>0</v>
      </c>
      <c r="AV120" s="13"/>
      <c r="AW120" s="12">
        <f t="shared" si="54"/>
        <v>1</v>
      </c>
      <c r="AX120" s="12">
        <f t="shared" si="54"/>
        <v>2</v>
      </c>
      <c r="AY120" s="12">
        <f t="shared" si="54"/>
        <v>3</v>
      </c>
      <c r="AZ120" s="12">
        <f t="shared" si="54"/>
        <v>3</v>
      </c>
      <c r="BA120" s="12">
        <f t="shared" si="43"/>
        <v>0</v>
      </c>
      <c r="BB120" s="12">
        <f t="shared" si="44"/>
        <v>0</v>
      </c>
      <c r="BC120" s="12">
        <f t="shared" si="49"/>
        <v>0</v>
      </c>
      <c r="BD120" s="12">
        <f t="shared" si="50"/>
        <v>0</v>
      </c>
      <c r="BE120" s="13"/>
      <c r="BF120" s="12">
        <f t="shared" si="55"/>
        <v>28.34</v>
      </c>
      <c r="BG120" s="12">
        <f t="shared" si="55"/>
        <v>55.08</v>
      </c>
      <c r="BH120" s="12">
        <f t="shared" si="55"/>
        <v>80.8</v>
      </c>
      <c r="BI120" s="12">
        <f t="shared" si="55"/>
        <v>80.8</v>
      </c>
      <c r="BJ120" s="12">
        <f t="shared" si="45"/>
        <v>0</v>
      </c>
      <c r="BK120" s="12">
        <f t="shared" si="46"/>
        <v>0</v>
      </c>
      <c r="BL120" s="12">
        <f t="shared" si="51"/>
        <v>0</v>
      </c>
      <c r="BM120" s="12">
        <f t="shared" si="52"/>
        <v>0</v>
      </c>
    </row>
    <row r="121" spans="2:65">
      <c r="B121" s="38">
        <v>117</v>
      </c>
      <c r="C121" s="51" t="s">
        <v>57</v>
      </c>
      <c r="D121" s="32" t="str">
        <f t="shared" si="35"/>
        <v>P360</v>
      </c>
      <c r="E121" s="32" t="str">
        <f t="shared" si="36"/>
        <v>SAM</v>
      </c>
      <c r="F121" s="32" t="str">
        <f t="shared" si="37"/>
        <v>Subcont Hauling ABB</v>
      </c>
      <c r="G121" s="34">
        <v>43387</v>
      </c>
      <c r="H121" s="38">
        <v>1</v>
      </c>
      <c r="I121" s="49">
        <v>0.42152777777777778</v>
      </c>
      <c r="J121" s="40">
        <v>43400</v>
      </c>
      <c r="K121" s="36">
        <f t="shared" si="38"/>
        <v>16080</v>
      </c>
      <c r="L121" s="36">
        <f t="shared" si="39"/>
        <v>27320</v>
      </c>
      <c r="M121" s="32">
        <f t="shared" si="40"/>
        <v>1</v>
      </c>
      <c r="N121" s="38">
        <v>117</v>
      </c>
      <c r="O121" s="38" t="s">
        <v>203</v>
      </c>
      <c r="Q121" s="39" t="str">
        <f>Parameter!C78</f>
        <v>LD0074</v>
      </c>
      <c r="R121" s="39">
        <v>18440</v>
      </c>
      <c r="AJ121" s="10">
        <v>117</v>
      </c>
      <c r="AK121" s="10" t="str">
        <f>Parameter!C122</f>
        <v>SADT154</v>
      </c>
      <c r="AL121" s="10" t="str">
        <f>Parameter!D122</f>
        <v>P360</v>
      </c>
      <c r="AM121" s="10" t="str">
        <f>Parameter!F122</f>
        <v>SAM</v>
      </c>
      <c r="AN121" s="12">
        <f t="shared" si="53"/>
        <v>24.24</v>
      </c>
      <c r="AO121" s="12">
        <f t="shared" si="53"/>
        <v>25.77</v>
      </c>
      <c r="AP121" s="12">
        <f t="shared" si="53"/>
        <v>25.77</v>
      </c>
      <c r="AQ121" s="12">
        <f t="shared" si="53"/>
        <v>25.77</v>
      </c>
      <c r="AR121" s="12">
        <f t="shared" si="41"/>
        <v>0</v>
      </c>
      <c r="AS121" s="12">
        <f t="shared" si="42"/>
        <v>0</v>
      </c>
      <c r="AT121" s="12">
        <f t="shared" si="47"/>
        <v>0</v>
      </c>
      <c r="AU121" s="12">
        <f t="shared" si="48"/>
        <v>0</v>
      </c>
      <c r="AV121" s="13"/>
      <c r="AW121" s="12">
        <f t="shared" si="54"/>
        <v>1</v>
      </c>
      <c r="AX121" s="12">
        <f t="shared" si="54"/>
        <v>2</v>
      </c>
      <c r="AY121" s="12">
        <f t="shared" si="54"/>
        <v>2</v>
      </c>
      <c r="AZ121" s="12">
        <f t="shared" si="54"/>
        <v>2</v>
      </c>
      <c r="BA121" s="12">
        <f t="shared" si="43"/>
        <v>0</v>
      </c>
      <c r="BB121" s="12">
        <f t="shared" si="44"/>
        <v>0</v>
      </c>
      <c r="BC121" s="12">
        <f t="shared" si="49"/>
        <v>0</v>
      </c>
      <c r="BD121" s="12">
        <f t="shared" si="50"/>
        <v>0</v>
      </c>
      <c r="BE121" s="13"/>
      <c r="BF121" s="12">
        <f t="shared" si="55"/>
        <v>24.24</v>
      </c>
      <c r="BG121" s="12">
        <f t="shared" si="55"/>
        <v>51.54</v>
      </c>
      <c r="BH121" s="12">
        <f t="shared" si="55"/>
        <v>51.54</v>
      </c>
      <c r="BI121" s="12">
        <f t="shared" si="55"/>
        <v>51.54</v>
      </c>
      <c r="BJ121" s="12">
        <f t="shared" si="45"/>
        <v>0</v>
      </c>
      <c r="BK121" s="12">
        <f t="shared" si="46"/>
        <v>0</v>
      </c>
      <c r="BL121" s="12">
        <f t="shared" si="51"/>
        <v>0</v>
      </c>
      <c r="BM121" s="12">
        <f t="shared" si="52"/>
        <v>0</v>
      </c>
    </row>
    <row r="122" spans="2:65">
      <c r="B122" s="38">
        <v>118</v>
      </c>
      <c r="C122" s="51" t="s">
        <v>155</v>
      </c>
      <c r="D122" s="32" t="str">
        <f t="shared" si="35"/>
        <v>P360</v>
      </c>
      <c r="E122" s="32" t="str">
        <f t="shared" si="36"/>
        <v>KPP</v>
      </c>
      <c r="F122" s="32" t="str">
        <f t="shared" si="37"/>
        <v>Coal Hauling ABB</v>
      </c>
      <c r="G122" s="34">
        <v>43387</v>
      </c>
      <c r="H122" s="38">
        <v>1</v>
      </c>
      <c r="I122" s="49">
        <v>0.42222222222222222</v>
      </c>
      <c r="J122" s="40">
        <v>41940</v>
      </c>
      <c r="K122" s="36">
        <f t="shared" si="38"/>
        <v>15480</v>
      </c>
      <c r="L122" s="36">
        <f t="shared" si="39"/>
        <v>26460</v>
      </c>
      <c r="M122" s="32">
        <f t="shared" si="40"/>
        <v>1</v>
      </c>
      <c r="N122" s="38">
        <v>118</v>
      </c>
      <c r="O122" s="38" t="s">
        <v>203</v>
      </c>
      <c r="Q122" s="39" t="str">
        <f>Parameter!C79</f>
        <v>LD0075</v>
      </c>
      <c r="R122" s="39">
        <v>18320</v>
      </c>
      <c r="AJ122" s="2">
        <v>118</v>
      </c>
      <c r="AK122" s="10" t="str">
        <f>Parameter!C123</f>
        <v>SADT155</v>
      </c>
      <c r="AL122" s="10" t="str">
        <f>Parameter!D123</f>
        <v>P360</v>
      </c>
      <c r="AM122" s="10" t="str">
        <f>Parameter!F123</f>
        <v>SAM</v>
      </c>
      <c r="AN122" s="12">
        <f t="shared" si="53"/>
        <v>26.82</v>
      </c>
      <c r="AO122" s="12">
        <f t="shared" si="53"/>
        <v>26.27</v>
      </c>
      <c r="AP122" s="12">
        <f t="shared" si="53"/>
        <v>26.27</v>
      </c>
      <c r="AQ122" s="12">
        <f t="shared" si="53"/>
        <v>26.27</v>
      </c>
      <c r="AR122" s="12">
        <f t="shared" si="41"/>
        <v>0</v>
      </c>
      <c r="AS122" s="12">
        <f t="shared" si="42"/>
        <v>0</v>
      </c>
      <c r="AT122" s="12">
        <f t="shared" si="47"/>
        <v>0</v>
      </c>
      <c r="AU122" s="12">
        <f t="shared" si="48"/>
        <v>0</v>
      </c>
      <c r="AV122" s="13"/>
      <c r="AW122" s="12">
        <f t="shared" si="54"/>
        <v>1</v>
      </c>
      <c r="AX122" s="12">
        <f t="shared" si="54"/>
        <v>2</v>
      </c>
      <c r="AY122" s="12">
        <f t="shared" si="54"/>
        <v>2</v>
      </c>
      <c r="AZ122" s="12">
        <f t="shared" si="54"/>
        <v>2</v>
      </c>
      <c r="BA122" s="12">
        <f t="shared" si="43"/>
        <v>0</v>
      </c>
      <c r="BB122" s="12">
        <f t="shared" si="44"/>
        <v>0</v>
      </c>
      <c r="BC122" s="12">
        <f t="shared" si="49"/>
        <v>0</v>
      </c>
      <c r="BD122" s="12">
        <f t="shared" si="50"/>
        <v>0</v>
      </c>
      <c r="BE122" s="13"/>
      <c r="BF122" s="12">
        <f t="shared" si="55"/>
        <v>26.82</v>
      </c>
      <c r="BG122" s="12">
        <f t="shared" si="55"/>
        <v>52.54</v>
      </c>
      <c r="BH122" s="12">
        <f t="shared" si="55"/>
        <v>52.54</v>
      </c>
      <c r="BI122" s="12">
        <f t="shared" si="55"/>
        <v>52.54</v>
      </c>
      <c r="BJ122" s="12">
        <f t="shared" si="45"/>
        <v>0</v>
      </c>
      <c r="BK122" s="12">
        <f t="shared" si="46"/>
        <v>0</v>
      </c>
      <c r="BL122" s="12">
        <f t="shared" si="51"/>
        <v>0</v>
      </c>
      <c r="BM122" s="12">
        <f t="shared" si="52"/>
        <v>0</v>
      </c>
    </row>
    <row r="123" spans="2:65">
      <c r="B123" s="38">
        <v>119</v>
      </c>
      <c r="C123" s="51" t="s">
        <v>45</v>
      </c>
      <c r="D123" s="32" t="str">
        <f t="shared" si="35"/>
        <v>P360</v>
      </c>
      <c r="E123" s="32" t="str">
        <f t="shared" si="36"/>
        <v>KPP</v>
      </c>
      <c r="F123" s="32" t="str">
        <f t="shared" si="37"/>
        <v>Coal Hauling ABB</v>
      </c>
      <c r="G123" s="34">
        <v>43387</v>
      </c>
      <c r="H123" s="38">
        <v>1</v>
      </c>
      <c r="I123" s="49">
        <v>0.42222222222222222</v>
      </c>
      <c r="J123" s="40">
        <v>42520</v>
      </c>
      <c r="K123" s="36">
        <f t="shared" si="38"/>
        <v>16260</v>
      </c>
      <c r="L123" s="36">
        <f t="shared" si="39"/>
        <v>26260</v>
      </c>
      <c r="M123" s="32">
        <f t="shared" si="40"/>
        <v>1</v>
      </c>
      <c r="N123" s="38">
        <v>119</v>
      </c>
      <c r="O123" s="38" t="s">
        <v>203</v>
      </c>
      <c r="Q123" s="39" t="str">
        <f>Parameter!C80</f>
        <v>LD0076</v>
      </c>
      <c r="R123" s="39">
        <v>18640</v>
      </c>
      <c r="AJ123" s="10">
        <v>119</v>
      </c>
      <c r="AK123" s="10" t="str">
        <f>Parameter!C124</f>
        <v>SADT226</v>
      </c>
      <c r="AL123" s="10" t="str">
        <f>Parameter!D124</f>
        <v>P380</v>
      </c>
      <c r="AM123" s="10" t="str">
        <f>Parameter!F124</f>
        <v>SAM</v>
      </c>
      <c r="AN123" s="12">
        <f t="shared" si="53"/>
        <v>0</v>
      </c>
      <c r="AO123" s="12">
        <f t="shared" si="53"/>
        <v>0</v>
      </c>
      <c r="AP123" s="12">
        <f t="shared" si="53"/>
        <v>25.74</v>
      </c>
      <c r="AQ123" s="12">
        <f t="shared" si="53"/>
        <v>25.74</v>
      </c>
      <c r="AR123" s="12">
        <f t="shared" si="41"/>
        <v>0</v>
      </c>
      <c r="AS123" s="12">
        <f t="shared" si="42"/>
        <v>0</v>
      </c>
      <c r="AT123" s="12">
        <f t="shared" si="47"/>
        <v>0</v>
      </c>
      <c r="AU123" s="12">
        <f t="shared" si="48"/>
        <v>0</v>
      </c>
      <c r="AV123" s="13"/>
      <c r="AW123" s="12">
        <f t="shared" si="54"/>
        <v>0</v>
      </c>
      <c r="AX123" s="12">
        <f t="shared" si="54"/>
        <v>0</v>
      </c>
      <c r="AY123" s="12">
        <f t="shared" si="54"/>
        <v>1</v>
      </c>
      <c r="AZ123" s="12">
        <f t="shared" si="54"/>
        <v>1</v>
      </c>
      <c r="BA123" s="12">
        <f t="shared" si="43"/>
        <v>0</v>
      </c>
      <c r="BB123" s="12">
        <f t="shared" si="44"/>
        <v>0</v>
      </c>
      <c r="BC123" s="12">
        <f t="shared" si="49"/>
        <v>0</v>
      </c>
      <c r="BD123" s="12">
        <f t="shared" si="50"/>
        <v>0</v>
      </c>
      <c r="BE123" s="13"/>
      <c r="BF123" s="12">
        <f t="shared" si="55"/>
        <v>0</v>
      </c>
      <c r="BG123" s="12">
        <f t="shared" si="55"/>
        <v>0</v>
      </c>
      <c r="BH123" s="12">
        <f t="shared" si="55"/>
        <v>25.74</v>
      </c>
      <c r="BI123" s="12">
        <f t="shared" si="55"/>
        <v>25.74</v>
      </c>
      <c r="BJ123" s="12">
        <f t="shared" si="45"/>
        <v>0</v>
      </c>
      <c r="BK123" s="12">
        <f t="shared" si="46"/>
        <v>0</v>
      </c>
      <c r="BL123" s="12">
        <f t="shared" si="51"/>
        <v>0</v>
      </c>
      <c r="BM123" s="12">
        <f t="shared" si="52"/>
        <v>0</v>
      </c>
    </row>
    <row r="124" spans="2:65">
      <c r="B124" s="38">
        <v>120</v>
      </c>
      <c r="C124" s="51" t="s">
        <v>52</v>
      </c>
      <c r="D124" s="32" t="str">
        <f t="shared" si="35"/>
        <v>P410</v>
      </c>
      <c r="E124" s="32" t="str">
        <f t="shared" si="36"/>
        <v>KPP</v>
      </c>
      <c r="F124" s="32" t="str">
        <f t="shared" si="37"/>
        <v>Coal Hauling ABB</v>
      </c>
      <c r="G124" s="34">
        <v>43387</v>
      </c>
      <c r="H124" s="38">
        <v>1</v>
      </c>
      <c r="I124" s="49">
        <v>0.4236111111111111</v>
      </c>
      <c r="J124" s="40">
        <v>48840</v>
      </c>
      <c r="K124" s="36">
        <f t="shared" si="38"/>
        <v>18140</v>
      </c>
      <c r="L124" s="36">
        <f t="shared" si="39"/>
        <v>30700</v>
      </c>
      <c r="M124" s="32">
        <f t="shared" si="40"/>
        <v>1</v>
      </c>
      <c r="N124" s="38">
        <v>120</v>
      </c>
      <c r="O124" s="38" t="s">
        <v>203</v>
      </c>
      <c r="Q124" s="39" t="str">
        <f>Parameter!C81</f>
        <v>LD0077</v>
      </c>
      <c r="R124" s="39">
        <v>18800</v>
      </c>
      <c r="AJ124" s="2">
        <v>120</v>
      </c>
      <c r="AK124" s="10" t="str">
        <f>Parameter!C125</f>
        <v>SADT227</v>
      </c>
      <c r="AL124" s="10" t="str">
        <f>Parameter!D125</f>
        <v>P380</v>
      </c>
      <c r="AM124" s="10" t="str">
        <f>Parameter!F125</f>
        <v>SAM</v>
      </c>
      <c r="AN124" s="12">
        <f t="shared" si="53"/>
        <v>0</v>
      </c>
      <c r="AO124" s="12">
        <f t="shared" si="53"/>
        <v>0</v>
      </c>
      <c r="AP124" s="12">
        <f t="shared" si="53"/>
        <v>0</v>
      </c>
      <c r="AQ124" s="12">
        <f t="shared" si="53"/>
        <v>0</v>
      </c>
      <c r="AR124" s="12">
        <f t="shared" si="41"/>
        <v>0</v>
      </c>
      <c r="AS124" s="12">
        <f t="shared" si="42"/>
        <v>0</v>
      </c>
      <c r="AT124" s="12">
        <f t="shared" si="47"/>
        <v>0</v>
      </c>
      <c r="AU124" s="12">
        <f t="shared" si="48"/>
        <v>0</v>
      </c>
      <c r="AV124" s="13"/>
      <c r="AW124" s="12">
        <f t="shared" si="54"/>
        <v>0</v>
      </c>
      <c r="AX124" s="12">
        <f t="shared" si="54"/>
        <v>0</v>
      </c>
      <c r="AY124" s="12">
        <f t="shared" si="54"/>
        <v>0</v>
      </c>
      <c r="AZ124" s="12">
        <f t="shared" si="54"/>
        <v>0</v>
      </c>
      <c r="BA124" s="12">
        <f t="shared" si="43"/>
        <v>0</v>
      </c>
      <c r="BB124" s="12">
        <f t="shared" si="44"/>
        <v>0</v>
      </c>
      <c r="BC124" s="12">
        <f t="shared" si="49"/>
        <v>0</v>
      </c>
      <c r="BD124" s="12">
        <f t="shared" si="50"/>
        <v>0</v>
      </c>
      <c r="BE124" s="13"/>
      <c r="BF124" s="12">
        <f t="shared" si="55"/>
        <v>0</v>
      </c>
      <c r="BG124" s="12">
        <f t="shared" si="55"/>
        <v>0</v>
      </c>
      <c r="BH124" s="12">
        <f t="shared" si="55"/>
        <v>0</v>
      </c>
      <c r="BI124" s="12">
        <f t="shared" si="55"/>
        <v>0</v>
      </c>
      <c r="BJ124" s="12">
        <f t="shared" si="45"/>
        <v>0</v>
      </c>
      <c r="BK124" s="12">
        <f t="shared" si="46"/>
        <v>0</v>
      </c>
      <c r="BL124" s="12">
        <f t="shared" si="51"/>
        <v>0</v>
      </c>
      <c r="BM124" s="12">
        <f t="shared" si="52"/>
        <v>0</v>
      </c>
    </row>
    <row r="125" spans="2:65">
      <c r="B125" s="38">
        <v>121</v>
      </c>
      <c r="C125" s="51" t="s">
        <v>124</v>
      </c>
      <c r="D125" s="32" t="str">
        <f t="shared" si="35"/>
        <v>P360</v>
      </c>
      <c r="E125" s="32" t="str">
        <f t="shared" si="36"/>
        <v>KPP</v>
      </c>
      <c r="F125" s="32" t="str">
        <f t="shared" si="37"/>
        <v>Coal Hauling ABB</v>
      </c>
      <c r="G125" s="34">
        <v>43387</v>
      </c>
      <c r="H125" s="38">
        <v>1</v>
      </c>
      <c r="I125" s="49">
        <v>0.42430555555555555</v>
      </c>
      <c r="J125" s="40">
        <v>41440</v>
      </c>
      <c r="K125" s="36">
        <f t="shared" si="38"/>
        <v>16100</v>
      </c>
      <c r="L125" s="36">
        <f t="shared" si="39"/>
        <v>25340</v>
      </c>
      <c r="M125" s="32">
        <f t="shared" si="40"/>
        <v>1</v>
      </c>
      <c r="N125" s="38">
        <v>121</v>
      </c>
      <c r="O125" s="38" t="s">
        <v>203</v>
      </c>
      <c r="Q125" s="39" t="str">
        <f>Parameter!C82</f>
        <v>LD0078</v>
      </c>
      <c r="R125" s="39">
        <v>18520</v>
      </c>
      <c r="AJ125" s="10">
        <v>121</v>
      </c>
      <c r="AK125" s="10" t="str">
        <f>Parameter!C126</f>
        <v>SADT228</v>
      </c>
      <c r="AL125" s="10" t="str">
        <f>Parameter!D126</f>
        <v>P380</v>
      </c>
      <c r="AM125" s="10" t="str">
        <f>Parameter!F126</f>
        <v>SAM</v>
      </c>
      <c r="AN125" s="12">
        <f t="shared" si="53"/>
        <v>26.62</v>
      </c>
      <c r="AO125" s="12">
        <f t="shared" si="53"/>
        <v>26</v>
      </c>
      <c r="AP125" s="12">
        <f t="shared" si="53"/>
        <v>25.92</v>
      </c>
      <c r="AQ125" s="12">
        <f t="shared" si="53"/>
        <v>25.92</v>
      </c>
      <c r="AR125" s="12">
        <f t="shared" si="41"/>
        <v>0</v>
      </c>
      <c r="AS125" s="12">
        <f t="shared" si="42"/>
        <v>0</v>
      </c>
      <c r="AT125" s="12">
        <f t="shared" si="47"/>
        <v>0</v>
      </c>
      <c r="AU125" s="12">
        <f t="shared" si="48"/>
        <v>0</v>
      </c>
      <c r="AV125" s="13"/>
      <c r="AW125" s="12">
        <f t="shared" si="54"/>
        <v>1</v>
      </c>
      <c r="AX125" s="12">
        <f t="shared" si="54"/>
        <v>2</v>
      </c>
      <c r="AY125" s="12">
        <f t="shared" si="54"/>
        <v>3</v>
      </c>
      <c r="AZ125" s="12">
        <f t="shared" si="54"/>
        <v>3</v>
      </c>
      <c r="BA125" s="12">
        <f t="shared" si="43"/>
        <v>0</v>
      </c>
      <c r="BB125" s="12">
        <f t="shared" si="44"/>
        <v>0</v>
      </c>
      <c r="BC125" s="12">
        <f t="shared" si="49"/>
        <v>0</v>
      </c>
      <c r="BD125" s="12">
        <f t="shared" si="50"/>
        <v>0</v>
      </c>
      <c r="BE125" s="13"/>
      <c r="BF125" s="12">
        <f t="shared" si="55"/>
        <v>26.62</v>
      </c>
      <c r="BG125" s="12">
        <f t="shared" si="55"/>
        <v>52</v>
      </c>
      <c r="BH125" s="12">
        <f t="shared" si="55"/>
        <v>77.760000000000005</v>
      </c>
      <c r="BI125" s="12">
        <f t="shared" si="55"/>
        <v>77.760000000000005</v>
      </c>
      <c r="BJ125" s="12">
        <f t="shared" si="45"/>
        <v>0</v>
      </c>
      <c r="BK125" s="12">
        <f t="shared" si="46"/>
        <v>0</v>
      </c>
      <c r="BL125" s="12">
        <f t="shared" si="51"/>
        <v>0</v>
      </c>
      <c r="BM125" s="12">
        <f t="shared" si="52"/>
        <v>0</v>
      </c>
    </row>
    <row r="126" spans="2:65">
      <c r="B126" s="38">
        <v>122</v>
      </c>
      <c r="C126" s="51" t="s">
        <v>101</v>
      </c>
      <c r="D126" s="32" t="str">
        <f t="shared" si="35"/>
        <v>P360</v>
      </c>
      <c r="E126" s="32" t="str">
        <f t="shared" si="36"/>
        <v>SAM</v>
      </c>
      <c r="F126" s="32" t="str">
        <f t="shared" si="37"/>
        <v>Subcont Hauling ABB</v>
      </c>
      <c r="G126" s="34">
        <v>43387</v>
      </c>
      <c r="H126" s="38">
        <v>1</v>
      </c>
      <c r="I126" s="49">
        <v>0.4291666666666667</v>
      </c>
      <c r="J126" s="40">
        <v>42040</v>
      </c>
      <c r="K126" s="36">
        <f t="shared" si="38"/>
        <v>15820</v>
      </c>
      <c r="L126" s="36">
        <f t="shared" si="39"/>
        <v>26220</v>
      </c>
      <c r="M126" s="32">
        <f t="shared" si="40"/>
        <v>1</v>
      </c>
      <c r="N126" s="38">
        <v>122</v>
      </c>
      <c r="O126" s="38" t="s">
        <v>203</v>
      </c>
      <c r="Q126" s="39" t="str">
        <f>Parameter!C83</f>
        <v>LD0079</v>
      </c>
      <c r="R126" s="39">
        <v>18680</v>
      </c>
      <c r="AJ126" s="2">
        <v>122</v>
      </c>
      <c r="AK126" s="10" t="str">
        <f>Parameter!C127</f>
        <v>SADT229</v>
      </c>
      <c r="AL126" s="10" t="str">
        <f>Parameter!D127</f>
        <v>P380</v>
      </c>
      <c r="AM126" s="10" t="str">
        <f>Parameter!F127</f>
        <v>SAM</v>
      </c>
      <c r="AN126" s="12">
        <f t="shared" si="53"/>
        <v>25.6</v>
      </c>
      <c r="AO126" s="12">
        <f t="shared" si="53"/>
        <v>25.31</v>
      </c>
      <c r="AP126" s="12">
        <f t="shared" si="53"/>
        <v>25.31</v>
      </c>
      <c r="AQ126" s="12">
        <f t="shared" si="53"/>
        <v>25.31</v>
      </c>
      <c r="AR126" s="12">
        <f t="shared" si="41"/>
        <v>0</v>
      </c>
      <c r="AS126" s="12">
        <f t="shared" si="42"/>
        <v>0</v>
      </c>
      <c r="AT126" s="12">
        <f t="shared" si="47"/>
        <v>0</v>
      </c>
      <c r="AU126" s="12">
        <f t="shared" si="48"/>
        <v>0</v>
      </c>
      <c r="AV126" s="13"/>
      <c r="AW126" s="12">
        <f t="shared" si="54"/>
        <v>1</v>
      </c>
      <c r="AX126" s="12">
        <f t="shared" si="54"/>
        <v>2</v>
      </c>
      <c r="AY126" s="12">
        <f t="shared" si="54"/>
        <v>2</v>
      </c>
      <c r="AZ126" s="12">
        <f t="shared" si="54"/>
        <v>2</v>
      </c>
      <c r="BA126" s="12">
        <f t="shared" si="43"/>
        <v>0</v>
      </c>
      <c r="BB126" s="12">
        <f t="shared" si="44"/>
        <v>0</v>
      </c>
      <c r="BC126" s="12">
        <f t="shared" si="49"/>
        <v>0</v>
      </c>
      <c r="BD126" s="12">
        <f t="shared" si="50"/>
        <v>0</v>
      </c>
      <c r="BE126" s="13"/>
      <c r="BF126" s="12">
        <f t="shared" si="55"/>
        <v>25.6</v>
      </c>
      <c r="BG126" s="12">
        <f t="shared" si="55"/>
        <v>50.62</v>
      </c>
      <c r="BH126" s="12">
        <f t="shared" si="55"/>
        <v>50.62</v>
      </c>
      <c r="BI126" s="12">
        <f t="shared" si="55"/>
        <v>50.62</v>
      </c>
      <c r="BJ126" s="12">
        <f t="shared" si="45"/>
        <v>0</v>
      </c>
      <c r="BK126" s="12">
        <f t="shared" si="46"/>
        <v>0</v>
      </c>
      <c r="BL126" s="12">
        <f t="shared" si="51"/>
        <v>0</v>
      </c>
      <c r="BM126" s="12">
        <f t="shared" si="52"/>
        <v>0</v>
      </c>
    </row>
    <row r="127" spans="2:65">
      <c r="B127" s="38">
        <v>123</v>
      </c>
      <c r="C127" s="51" t="s">
        <v>108</v>
      </c>
      <c r="D127" s="32" t="str">
        <f t="shared" si="35"/>
        <v>P360</v>
      </c>
      <c r="E127" s="32" t="str">
        <f t="shared" si="36"/>
        <v>KPP</v>
      </c>
      <c r="F127" s="32" t="str">
        <f t="shared" si="37"/>
        <v>Coal Hauling ABB</v>
      </c>
      <c r="G127" s="34">
        <v>43387</v>
      </c>
      <c r="H127" s="38">
        <v>1</v>
      </c>
      <c r="I127" s="49">
        <v>0.43055555555555558</v>
      </c>
      <c r="J127" s="40">
        <v>42640</v>
      </c>
      <c r="K127" s="36">
        <f t="shared" si="38"/>
        <v>16280</v>
      </c>
      <c r="L127" s="36">
        <f t="shared" si="39"/>
        <v>26360</v>
      </c>
      <c r="M127" s="32">
        <f t="shared" si="40"/>
        <v>1</v>
      </c>
      <c r="N127" s="38">
        <v>123</v>
      </c>
      <c r="O127" s="38" t="s">
        <v>203</v>
      </c>
      <c r="Q127" s="39" t="str">
        <f>Parameter!C84</f>
        <v>LD0080</v>
      </c>
      <c r="R127" s="39">
        <v>18620</v>
      </c>
      <c r="AJ127" s="10">
        <v>123</v>
      </c>
      <c r="AK127" s="10" t="str">
        <f>Parameter!C128</f>
        <v>SADT231</v>
      </c>
      <c r="AL127" s="10" t="str">
        <f>Parameter!D128</f>
        <v>P380</v>
      </c>
      <c r="AM127" s="10" t="str">
        <f>Parameter!F128</f>
        <v>SAM</v>
      </c>
      <c r="AN127" s="12">
        <f t="shared" si="53"/>
        <v>23.8</v>
      </c>
      <c r="AO127" s="12">
        <f t="shared" si="53"/>
        <v>24.84</v>
      </c>
      <c r="AP127" s="12">
        <f t="shared" si="53"/>
        <v>24.84</v>
      </c>
      <c r="AQ127" s="12">
        <f t="shared" si="53"/>
        <v>24.84</v>
      </c>
      <c r="AR127" s="12">
        <f t="shared" si="41"/>
        <v>0</v>
      </c>
      <c r="AS127" s="12">
        <f t="shared" si="42"/>
        <v>0</v>
      </c>
      <c r="AT127" s="12">
        <f t="shared" si="47"/>
        <v>0</v>
      </c>
      <c r="AU127" s="12">
        <f t="shared" si="48"/>
        <v>0</v>
      </c>
      <c r="AV127" s="13"/>
      <c r="AW127" s="12">
        <f t="shared" si="54"/>
        <v>1</v>
      </c>
      <c r="AX127" s="12">
        <f t="shared" si="54"/>
        <v>2</v>
      </c>
      <c r="AY127" s="12">
        <f t="shared" si="54"/>
        <v>2</v>
      </c>
      <c r="AZ127" s="12">
        <f t="shared" si="54"/>
        <v>2</v>
      </c>
      <c r="BA127" s="12">
        <f t="shared" si="43"/>
        <v>0</v>
      </c>
      <c r="BB127" s="12">
        <f t="shared" si="44"/>
        <v>0</v>
      </c>
      <c r="BC127" s="12">
        <f t="shared" si="49"/>
        <v>0</v>
      </c>
      <c r="BD127" s="12">
        <f t="shared" si="50"/>
        <v>0</v>
      </c>
      <c r="BE127" s="13"/>
      <c r="BF127" s="12">
        <f t="shared" si="55"/>
        <v>23.8</v>
      </c>
      <c r="BG127" s="12">
        <f t="shared" si="55"/>
        <v>49.68</v>
      </c>
      <c r="BH127" s="12">
        <f t="shared" si="55"/>
        <v>49.68</v>
      </c>
      <c r="BI127" s="12">
        <f t="shared" si="55"/>
        <v>49.68</v>
      </c>
      <c r="BJ127" s="12">
        <f t="shared" si="45"/>
        <v>0</v>
      </c>
      <c r="BK127" s="12">
        <f t="shared" si="46"/>
        <v>0</v>
      </c>
      <c r="BL127" s="12">
        <f t="shared" si="51"/>
        <v>0</v>
      </c>
      <c r="BM127" s="12">
        <f t="shared" si="52"/>
        <v>0</v>
      </c>
    </row>
    <row r="128" spans="2:65">
      <c r="B128" s="38">
        <v>124</v>
      </c>
      <c r="C128" s="51" t="s">
        <v>138</v>
      </c>
      <c r="D128" s="32" t="str">
        <f t="shared" si="35"/>
        <v>P410</v>
      </c>
      <c r="E128" s="32" t="str">
        <f t="shared" si="36"/>
        <v>KPP</v>
      </c>
      <c r="F128" s="32" t="str">
        <f t="shared" si="37"/>
        <v>Coal Hauling ABB</v>
      </c>
      <c r="G128" s="34">
        <v>43387</v>
      </c>
      <c r="H128" s="38">
        <v>1</v>
      </c>
      <c r="I128" s="49">
        <v>0.43263888888888885</v>
      </c>
      <c r="J128" s="40">
        <v>49200</v>
      </c>
      <c r="K128" s="36">
        <f t="shared" si="38"/>
        <v>18800</v>
      </c>
      <c r="L128" s="36">
        <f t="shared" si="39"/>
        <v>30400</v>
      </c>
      <c r="M128" s="32">
        <f t="shared" si="40"/>
        <v>1</v>
      </c>
      <c r="N128" s="38">
        <v>124</v>
      </c>
      <c r="O128" s="38" t="s">
        <v>203</v>
      </c>
      <c r="Q128" s="39" t="str">
        <f>Parameter!C85</f>
        <v>LD0081</v>
      </c>
      <c r="R128" s="39"/>
      <c r="AJ128" s="2">
        <v>124</v>
      </c>
      <c r="AK128" s="10" t="str">
        <f>Parameter!C129</f>
        <v>SADT101</v>
      </c>
      <c r="AL128" s="10" t="str">
        <f>Parameter!D129</f>
        <v>P420</v>
      </c>
      <c r="AM128" s="10" t="str">
        <f>Parameter!F129</f>
        <v>SAM</v>
      </c>
      <c r="AN128" s="12">
        <f t="shared" si="53"/>
        <v>29.08</v>
      </c>
      <c r="AO128" s="12">
        <f t="shared" si="53"/>
        <v>29.08</v>
      </c>
      <c r="AP128" s="12">
        <f t="shared" si="53"/>
        <v>29.08</v>
      </c>
      <c r="AQ128" s="12">
        <f t="shared" si="53"/>
        <v>29.08</v>
      </c>
      <c r="AR128" s="12">
        <f t="shared" si="41"/>
        <v>0</v>
      </c>
      <c r="AS128" s="12">
        <f t="shared" si="42"/>
        <v>0</v>
      </c>
      <c r="AT128" s="12">
        <f t="shared" si="47"/>
        <v>0</v>
      </c>
      <c r="AU128" s="12">
        <f t="shared" si="48"/>
        <v>0</v>
      </c>
      <c r="AV128" s="13"/>
      <c r="AW128" s="12">
        <f t="shared" si="54"/>
        <v>1</v>
      </c>
      <c r="AX128" s="12">
        <f t="shared" si="54"/>
        <v>1</v>
      </c>
      <c r="AY128" s="12">
        <f t="shared" si="54"/>
        <v>1</v>
      </c>
      <c r="AZ128" s="12">
        <f t="shared" si="54"/>
        <v>1</v>
      </c>
      <c r="BA128" s="12">
        <f t="shared" si="43"/>
        <v>0</v>
      </c>
      <c r="BB128" s="12">
        <f t="shared" si="44"/>
        <v>0</v>
      </c>
      <c r="BC128" s="12">
        <f t="shared" si="49"/>
        <v>0</v>
      </c>
      <c r="BD128" s="12">
        <f t="shared" si="50"/>
        <v>0</v>
      </c>
      <c r="BE128" s="13"/>
      <c r="BF128" s="12">
        <f t="shared" si="55"/>
        <v>29.08</v>
      </c>
      <c r="BG128" s="12">
        <f t="shared" si="55"/>
        <v>29.08</v>
      </c>
      <c r="BH128" s="12">
        <f t="shared" si="55"/>
        <v>29.08</v>
      </c>
      <c r="BI128" s="12">
        <f t="shared" si="55"/>
        <v>29.08</v>
      </c>
      <c r="BJ128" s="12">
        <f t="shared" si="45"/>
        <v>0</v>
      </c>
      <c r="BK128" s="12">
        <f t="shared" si="46"/>
        <v>0</v>
      </c>
      <c r="BL128" s="12">
        <f t="shared" si="51"/>
        <v>0</v>
      </c>
      <c r="BM128" s="12">
        <f t="shared" si="52"/>
        <v>0</v>
      </c>
    </row>
    <row r="129" spans="2:65">
      <c r="B129" s="38">
        <v>125</v>
      </c>
      <c r="C129" s="51" t="s">
        <v>62</v>
      </c>
      <c r="D129" s="32" t="str">
        <f t="shared" si="35"/>
        <v>P360</v>
      </c>
      <c r="E129" s="32" t="str">
        <f t="shared" si="36"/>
        <v>KPP</v>
      </c>
      <c r="F129" s="32" t="str">
        <f t="shared" si="37"/>
        <v>Coal Hauling ABB</v>
      </c>
      <c r="G129" s="34">
        <v>43387</v>
      </c>
      <c r="H129" s="38">
        <v>1</v>
      </c>
      <c r="I129" s="49">
        <v>0.43541666666666662</v>
      </c>
      <c r="J129" s="40">
        <v>42860</v>
      </c>
      <c r="K129" s="36">
        <f t="shared" si="38"/>
        <v>16250</v>
      </c>
      <c r="L129" s="36">
        <f t="shared" si="39"/>
        <v>26610</v>
      </c>
      <c r="M129" s="32">
        <f t="shared" si="40"/>
        <v>1</v>
      </c>
      <c r="N129" s="38">
        <v>125</v>
      </c>
      <c r="O129" s="38" t="s">
        <v>203</v>
      </c>
      <c r="Q129" s="39" t="str">
        <f>Parameter!C86</f>
        <v>LD0082</v>
      </c>
      <c r="R129" s="39"/>
      <c r="AJ129" s="10">
        <v>125</v>
      </c>
      <c r="AK129" s="10" t="str">
        <f>Parameter!C130</f>
        <v>SADT102</v>
      </c>
      <c r="AL129" s="10" t="str">
        <f>Parameter!D130</f>
        <v>P420</v>
      </c>
      <c r="AM129" s="10" t="str">
        <f>Parameter!F130</f>
        <v>SAM</v>
      </c>
      <c r="AN129" s="12">
        <f t="shared" si="53"/>
        <v>0</v>
      </c>
      <c r="AO129" s="12">
        <f t="shared" si="53"/>
        <v>0</v>
      </c>
      <c r="AP129" s="12">
        <f t="shared" si="53"/>
        <v>0</v>
      </c>
      <c r="AQ129" s="12">
        <f t="shared" si="53"/>
        <v>0</v>
      </c>
      <c r="AR129" s="12">
        <f t="shared" si="41"/>
        <v>0</v>
      </c>
      <c r="AS129" s="12">
        <f t="shared" si="42"/>
        <v>0</v>
      </c>
      <c r="AT129" s="12">
        <f t="shared" si="47"/>
        <v>0</v>
      </c>
      <c r="AU129" s="12">
        <f t="shared" si="48"/>
        <v>0</v>
      </c>
      <c r="AV129" s="13"/>
      <c r="AW129" s="12">
        <f t="shared" si="54"/>
        <v>0</v>
      </c>
      <c r="AX129" s="12">
        <f t="shared" si="54"/>
        <v>0</v>
      </c>
      <c r="AY129" s="12">
        <f t="shared" si="54"/>
        <v>0</v>
      </c>
      <c r="AZ129" s="12">
        <f t="shared" si="54"/>
        <v>0</v>
      </c>
      <c r="BA129" s="12">
        <f t="shared" si="43"/>
        <v>0</v>
      </c>
      <c r="BB129" s="12">
        <f t="shared" si="44"/>
        <v>0</v>
      </c>
      <c r="BC129" s="12">
        <f t="shared" si="49"/>
        <v>0</v>
      </c>
      <c r="BD129" s="12">
        <f t="shared" si="50"/>
        <v>0</v>
      </c>
      <c r="BE129" s="13"/>
      <c r="BF129" s="12">
        <f t="shared" si="55"/>
        <v>0</v>
      </c>
      <c r="BG129" s="12">
        <f t="shared" si="55"/>
        <v>0</v>
      </c>
      <c r="BH129" s="12">
        <f t="shared" si="55"/>
        <v>0</v>
      </c>
      <c r="BI129" s="12">
        <f t="shared" si="55"/>
        <v>0</v>
      </c>
      <c r="BJ129" s="12">
        <f t="shared" si="45"/>
        <v>0</v>
      </c>
      <c r="BK129" s="12">
        <f t="shared" si="46"/>
        <v>0</v>
      </c>
      <c r="BL129" s="12">
        <f t="shared" si="51"/>
        <v>0</v>
      </c>
      <c r="BM129" s="12">
        <f t="shared" si="52"/>
        <v>0</v>
      </c>
    </row>
    <row r="130" spans="2:65">
      <c r="B130" s="38">
        <v>126</v>
      </c>
      <c r="C130" s="51" t="s">
        <v>41</v>
      </c>
      <c r="D130" s="32" t="str">
        <f t="shared" si="35"/>
        <v>P410</v>
      </c>
      <c r="E130" s="32" t="str">
        <f t="shared" si="36"/>
        <v>KPP</v>
      </c>
      <c r="F130" s="32" t="str">
        <f t="shared" si="37"/>
        <v>Coal Hauling ABB</v>
      </c>
      <c r="G130" s="34">
        <v>43387</v>
      </c>
      <c r="H130" s="38">
        <v>1</v>
      </c>
      <c r="I130" s="49">
        <v>0.4368055555555555</v>
      </c>
      <c r="J130" s="40">
        <v>48700</v>
      </c>
      <c r="K130" s="36">
        <f t="shared" si="38"/>
        <v>18780</v>
      </c>
      <c r="L130" s="36">
        <f t="shared" si="39"/>
        <v>29920</v>
      </c>
      <c r="M130" s="32">
        <f t="shared" si="40"/>
        <v>1</v>
      </c>
      <c r="N130" s="38">
        <v>126</v>
      </c>
      <c r="O130" s="38" t="s">
        <v>203</v>
      </c>
      <c r="Q130" s="39" t="str">
        <f>Parameter!C87</f>
        <v>LD0083</v>
      </c>
      <c r="R130" s="39"/>
      <c r="AJ130" s="2">
        <v>126</v>
      </c>
      <c r="AK130" s="10" t="str">
        <f>Parameter!C131</f>
        <v>SADT103</v>
      </c>
      <c r="AL130" s="10" t="str">
        <f>Parameter!D131</f>
        <v>P420</v>
      </c>
      <c r="AM130" s="10" t="str">
        <f>Parameter!F131</f>
        <v>SAM</v>
      </c>
      <c r="AN130" s="12">
        <f t="shared" si="53"/>
        <v>30.02</v>
      </c>
      <c r="AO130" s="12">
        <f t="shared" si="53"/>
        <v>30.02</v>
      </c>
      <c r="AP130" s="12">
        <f t="shared" si="53"/>
        <v>30.02</v>
      </c>
      <c r="AQ130" s="12">
        <f t="shared" si="53"/>
        <v>30.02</v>
      </c>
      <c r="AR130" s="12">
        <f t="shared" si="41"/>
        <v>0</v>
      </c>
      <c r="AS130" s="12">
        <f t="shared" si="42"/>
        <v>0</v>
      </c>
      <c r="AT130" s="12">
        <f t="shared" si="47"/>
        <v>0</v>
      </c>
      <c r="AU130" s="12">
        <f t="shared" si="48"/>
        <v>0</v>
      </c>
      <c r="AV130" s="13"/>
      <c r="AW130" s="12">
        <f t="shared" si="54"/>
        <v>1</v>
      </c>
      <c r="AX130" s="12">
        <f t="shared" si="54"/>
        <v>1</v>
      </c>
      <c r="AY130" s="12">
        <f t="shared" si="54"/>
        <v>1</v>
      </c>
      <c r="AZ130" s="12">
        <f t="shared" si="54"/>
        <v>1</v>
      </c>
      <c r="BA130" s="12">
        <f t="shared" si="43"/>
        <v>0</v>
      </c>
      <c r="BB130" s="12">
        <f t="shared" si="44"/>
        <v>0</v>
      </c>
      <c r="BC130" s="12">
        <f t="shared" si="49"/>
        <v>0</v>
      </c>
      <c r="BD130" s="12">
        <f t="shared" si="50"/>
        <v>0</v>
      </c>
      <c r="BE130" s="13"/>
      <c r="BF130" s="12">
        <f t="shared" si="55"/>
        <v>30.02</v>
      </c>
      <c r="BG130" s="12">
        <f t="shared" si="55"/>
        <v>30.02</v>
      </c>
      <c r="BH130" s="12">
        <f t="shared" si="55"/>
        <v>30.02</v>
      </c>
      <c r="BI130" s="12">
        <f t="shared" si="55"/>
        <v>30.02</v>
      </c>
      <c r="BJ130" s="12">
        <f t="shared" si="45"/>
        <v>0</v>
      </c>
      <c r="BK130" s="12">
        <f t="shared" si="46"/>
        <v>0</v>
      </c>
      <c r="BL130" s="12">
        <f t="shared" si="51"/>
        <v>0</v>
      </c>
      <c r="BM130" s="12">
        <f t="shared" si="52"/>
        <v>0</v>
      </c>
    </row>
    <row r="131" spans="2:65">
      <c r="B131" s="38">
        <v>127</v>
      </c>
      <c r="C131" s="51" t="s">
        <v>158</v>
      </c>
      <c r="D131" s="32" t="str">
        <f t="shared" si="35"/>
        <v>P410</v>
      </c>
      <c r="E131" s="32" t="str">
        <f t="shared" si="36"/>
        <v>KPP</v>
      </c>
      <c r="F131" s="32" t="str">
        <f t="shared" si="37"/>
        <v>Coal Hauling ABB</v>
      </c>
      <c r="G131" s="34">
        <v>43387</v>
      </c>
      <c r="H131" s="38">
        <v>1</v>
      </c>
      <c r="I131" s="49">
        <v>0.43888888888888888</v>
      </c>
      <c r="J131" s="40">
        <v>47540</v>
      </c>
      <c r="K131" s="36">
        <f t="shared" si="38"/>
        <v>18720</v>
      </c>
      <c r="L131" s="36">
        <f t="shared" si="39"/>
        <v>28820</v>
      </c>
      <c r="M131" s="32">
        <f t="shared" si="40"/>
        <v>1</v>
      </c>
      <c r="N131" s="38">
        <v>127</v>
      </c>
      <c r="O131" s="38" t="s">
        <v>203</v>
      </c>
      <c r="Q131" s="39" t="str">
        <f>Parameter!C88</f>
        <v>LD0084</v>
      </c>
      <c r="R131" s="39">
        <v>18200</v>
      </c>
      <c r="AJ131" s="10">
        <v>127</v>
      </c>
      <c r="AK131" s="10" t="str">
        <f>Parameter!C132</f>
        <v>SADT104</v>
      </c>
      <c r="AL131" s="10" t="str">
        <f>Parameter!D132</f>
        <v>P420</v>
      </c>
      <c r="AM131" s="10" t="str">
        <f>Parameter!F132</f>
        <v>SAM</v>
      </c>
      <c r="AN131" s="12">
        <f t="shared" si="53"/>
        <v>29.34</v>
      </c>
      <c r="AO131" s="12">
        <f t="shared" si="53"/>
        <v>29.17</v>
      </c>
      <c r="AP131" s="12">
        <f t="shared" si="53"/>
        <v>29.17</v>
      </c>
      <c r="AQ131" s="12">
        <f t="shared" si="53"/>
        <v>29.17</v>
      </c>
      <c r="AR131" s="12">
        <f t="shared" si="41"/>
        <v>0</v>
      </c>
      <c r="AS131" s="12">
        <f t="shared" si="42"/>
        <v>0</v>
      </c>
      <c r="AT131" s="12">
        <f t="shared" si="47"/>
        <v>0</v>
      </c>
      <c r="AU131" s="12">
        <f t="shared" si="48"/>
        <v>0</v>
      </c>
      <c r="AV131" s="13"/>
      <c r="AW131" s="12">
        <f t="shared" si="54"/>
        <v>1</v>
      </c>
      <c r="AX131" s="12">
        <f t="shared" si="54"/>
        <v>2</v>
      </c>
      <c r="AY131" s="12">
        <f t="shared" si="54"/>
        <v>2</v>
      </c>
      <c r="AZ131" s="12">
        <f t="shared" si="54"/>
        <v>2</v>
      </c>
      <c r="BA131" s="12">
        <f t="shared" si="43"/>
        <v>0</v>
      </c>
      <c r="BB131" s="12">
        <f t="shared" si="44"/>
        <v>0</v>
      </c>
      <c r="BC131" s="12">
        <f t="shared" si="49"/>
        <v>0</v>
      </c>
      <c r="BD131" s="12">
        <f t="shared" si="50"/>
        <v>0</v>
      </c>
      <c r="BE131" s="13"/>
      <c r="BF131" s="12">
        <f t="shared" si="55"/>
        <v>29.34</v>
      </c>
      <c r="BG131" s="12">
        <f t="shared" si="55"/>
        <v>58.34</v>
      </c>
      <c r="BH131" s="12">
        <f t="shared" si="55"/>
        <v>58.34</v>
      </c>
      <c r="BI131" s="12">
        <f t="shared" si="55"/>
        <v>58.34</v>
      </c>
      <c r="BJ131" s="12">
        <f t="shared" si="45"/>
        <v>0</v>
      </c>
      <c r="BK131" s="12">
        <f t="shared" si="46"/>
        <v>0</v>
      </c>
      <c r="BL131" s="12">
        <f t="shared" si="51"/>
        <v>0</v>
      </c>
      <c r="BM131" s="12">
        <f t="shared" si="52"/>
        <v>0</v>
      </c>
    </row>
    <row r="132" spans="2:65">
      <c r="B132" s="38">
        <v>128</v>
      </c>
      <c r="C132" s="51" t="s">
        <v>151</v>
      </c>
      <c r="D132" s="32" t="str">
        <f t="shared" si="35"/>
        <v>P410</v>
      </c>
      <c r="E132" s="32" t="str">
        <f t="shared" si="36"/>
        <v>KPP</v>
      </c>
      <c r="F132" s="32" t="str">
        <f t="shared" si="37"/>
        <v>Coal Hauling ABB</v>
      </c>
      <c r="G132" s="34">
        <v>43387</v>
      </c>
      <c r="H132" s="38">
        <v>1</v>
      </c>
      <c r="I132" s="49">
        <v>0.43958333333333338</v>
      </c>
      <c r="J132" s="40">
        <v>47160</v>
      </c>
      <c r="K132" s="36">
        <f t="shared" si="38"/>
        <v>18560</v>
      </c>
      <c r="L132" s="36">
        <f t="shared" si="39"/>
        <v>28600</v>
      </c>
      <c r="M132" s="32">
        <f t="shared" si="40"/>
        <v>1</v>
      </c>
      <c r="N132" s="38">
        <v>128</v>
      </c>
      <c r="O132" s="38" t="s">
        <v>203</v>
      </c>
      <c r="Q132" s="39" t="str">
        <f>Parameter!C89</f>
        <v>LD0085</v>
      </c>
      <c r="R132" s="39">
        <v>18140</v>
      </c>
      <c r="AJ132" s="2">
        <v>128</v>
      </c>
      <c r="AK132" s="10" t="str">
        <f>Parameter!C133</f>
        <v>SADT105</v>
      </c>
      <c r="AL132" s="10" t="str">
        <f>Parameter!D133</f>
        <v>P420</v>
      </c>
      <c r="AM132" s="10" t="str">
        <f>Parameter!F133</f>
        <v>SAM</v>
      </c>
      <c r="AN132" s="12">
        <f t="shared" si="53"/>
        <v>28.7</v>
      </c>
      <c r="AO132" s="12">
        <f t="shared" si="53"/>
        <v>29.18</v>
      </c>
      <c r="AP132" s="12">
        <f t="shared" si="53"/>
        <v>28.953333333333333</v>
      </c>
      <c r="AQ132" s="12">
        <f t="shared" si="53"/>
        <v>28.953333333333333</v>
      </c>
      <c r="AR132" s="12">
        <f t="shared" si="41"/>
        <v>0</v>
      </c>
      <c r="AS132" s="12">
        <f t="shared" si="42"/>
        <v>0</v>
      </c>
      <c r="AT132" s="12">
        <f t="shared" si="47"/>
        <v>0</v>
      </c>
      <c r="AU132" s="12">
        <f t="shared" si="48"/>
        <v>0</v>
      </c>
      <c r="AV132" s="13"/>
      <c r="AW132" s="12">
        <f t="shared" si="54"/>
        <v>1</v>
      </c>
      <c r="AX132" s="12">
        <f t="shared" si="54"/>
        <v>2</v>
      </c>
      <c r="AY132" s="12">
        <f t="shared" si="54"/>
        <v>3</v>
      </c>
      <c r="AZ132" s="12">
        <f t="shared" si="54"/>
        <v>3</v>
      </c>
      <c r="BA132" s="12">
        <f t="shared" si="43"/>
        <v>0</v>
      </c>
      <c r="BB132" s="12">
        <f t="shared" si="44"/>
        <v>0</v>
      </c>
      <c r="BC132" s="12">
        <f t="shared" si="49"/>
        <v>0</v>
      </c>
      <c r="BD132" s="12">
        <f t="shared" si="50"/>
        <v>0</v>
      </c>
      <c r="BE132" s="13"/>
      <c r="BF132" s="12">
        <f t="shared" si="55"/>
        <v>28.7</v>
      </c>
      <c r="BG132" s="12">
        <f t="shared" si="55"/>
        <v>58.36</v>
      </c>
      <c r="BH132" s="12">
        <f t="shared" si="55"/>
        <v>86.86</v>
      </c>
      <c r="BI132" s="12">
        <f t="shared" si="55"/>
        <v>86.86</v>
      </c>
      <c r="BJ132" s="12">
        <f t="shared" si="45"/>
        <v>0</v>
      </c>
      <c r="BK132" s="12">
        <f t="shared" si="46"/>
        <v>0</v>
      </c>
      <c r="BL132" s="12">
        <f t="shared" si="51"/>
        <v>0</v>
      </c>
      <c r="BM132" s="12">
        <f t="shared" si="52"/>
        <v>0</v>
      </c>
    </row>
    <row r="133" spans="2:65">
      <c r="B133" s="38">
        <v>129</v>
      </c>
      <c r="C133" s="51" t="s">
        <v>72</v>
      </c>
      <c r="D133" s="32" t="str">
        <f t="shared" ref="D133:D196" si="56">IFERROR(VLOOKUP($C133,Parameter,2,FALSE),"")</f>
        <v>P360</v>
      </c>
      <c r="E133" s="32" t="str">
        <f t="shared" ref="E133:E196" si="57">IFERROR(VLOOKUP($C133,Parameter,4,FALSE),"")</f>
        <v>KPP</v>
      </c>
      <c r="F133" s="32" t="str">
        <f t="shared" ref="F133:F196" si="58">IFERROR(VLOOKUP($C133,Parameter,3,FALSE),"")</f>
        <v>Coal Hauling ABB</v>
      </c>
      <c r="G133" s="34">
        <v>43387</v>
      </c>
      <c r="H133" s="38">
        <v>1</v>
      </c>
      <c r="I133" s="49">
        <v>0.44027777777777777</v>
      </c>
      <c r="J133" s="40">
        <v>41460</v>
      </c>
      <c r="K133" s="36">
        <f t="shared" ref="K133:K196" si="59">IFERROR(VLOOKUP($C133,$Q$49:$R$301,2,FALSE),0)</f>
        <v>16080</v>
      </c>
      <c r="L133" s="36">
        <f t="shared" ref="L133:L194" si="60">IFERROR(J133-K133,"")</f>
        <v>25380</v>
      </c>
      <c r="M133" s="32">
        <f t="shared" ref="M133:M194" si="61">IF(L133&gt;0,1,"")</f>
        <v>1</v>
      </c>
      <c r="N133" s="38">
        <v>129</v>
      </c>
      <c r="O133" s="38" t="s">
        <v>203</v>
      </c>
      <c r="Q133" s="39" t="str">
        <f>Parameter!C90</f>
        <v>LD0086</v>
      </c>
      <c r="R133" s="39">
        <v>18380</v>
      </c>
      <c r="AJ133" s="10">
        <v>129</v>
      </c>
      <c r="AK133" s="10" t="str">
        <f>Parameter!C134</f>
        <v>SADT106</v>
      </c>
      <c r="AL133" s="10" t="str">
        <f>Parameter!D134</f>
        <v>P420</v>
      </c>
      <c r="AM133" s="10" t="str">
        <f>Parameter!F134</f>
        <v>SAM</v>
      </c>
      <c r="AN133" s="12">
        <f t="shared" si="53"/>
        <v>30.32</v>
      </c>
      <c r="AO133" s="12">
        <f t="shared" si="53"/>
        <v>31.68</v>
      </c>
      <c r="AP133" s="12">
        <f t="shared" si="53"/>
        <v>31.68</v>
      </c>
      <c r="AQ133" s="12">
        <f t="shared" si="53"/>
        <v>31.68</v>
      </c>
      <c r="AR133" s="12">
        <f t="shared" ref="AR133:AR167" si="62">IFERROR(AVERAGEIFS(Netto,Unit,$AK133,Jam,"&gt;="&amp;$AQ$3,Jam,"&lt;"&amp;AR$4)/1000,0)</f>
        <v>0</v>
      </c>
      <c r="AS133" s="12">
        <f t="shared" ref="AS133:AS167" si="63">IFERROR(AVERAGEIFS(Netto,Unit,$AK133,Jam,"&gt;="&amp;$AQ$3,Jam,"&lt;"&amp;AS$3)/1000,0)</f>
        <v>0</v>
      </c>
      <c r="AT133" s="12">
        <f t="shared" si="47"/>
        <v>0</v>
      </c>
      <c r="AU133" s="12">
        <f t="shared" si="48"/>
        <v>0</v>
      </c>
      <c r="AV133" s="13"/>
      <c r="AW133" s="12">
        <f t="shared" si="54"/>
        <v>1</v>
      </c>
      <c r="AX133" s="12">
        <f t="shared" si="54"/>
        <v>2</v>
      </c>
      <c r="AY133" s="12">
        <f t="shared" si="54"/>
        <v>2</v>
      </c>
      <c r="AZ133" s="12">
        <f t="shared" si="54"/>
        <v>2</v>
      </c>
      <c r="BA133" s="12">
        <f t="shared" ref="BA133:BA167" si="64">COUNTIFS(Ritase,"&gt;0",Unit,$AK133,Jam,"&gt;="&amp;$AQ$3,Jam,"&lt;"&amp;BA$4)</f>
        <v>0</v>
      </c>
      <c r="BB133" s="12">
        <f t="shared" ref="BB133:BB167" si="65">COUNTIFS(Ritase,"&gt;0",Unit,$AK133,Jam,"&gt;="&amp;$AQ$3,Jam,"&lt;"&amp;BB$3)</f>
        <v>0</v>
      </c>
      <c r="BC133" s="12">
        <f t="shared" si="49"/>
        <v>0</v>
      </c>
      <c r="BD133" s="12">
        <f t="shared" si="50"/>
        <v>0</v>
      </c>
      <c r="BE133" s="13"/>
      <c r="BF133" s="12">
        <f t="shared" si="55"/>
        <v>30.32</v>
      </c>
      <c r="BG133" s="12">
        <f t="shared" si="55"/>
        <v>63.36</v>
      </c>
      <c r="BH133" s="12">
        <f t="shared" si="55"/>
        <v>63.36</v>
      </c>
      <c r="BI133" s="12">
        <f t="shared" si="55"/>
        <v>63.36</v>
      </c>
      <c r="BJ133" s="12">
        <f t="shared" ref="BJ133:BJ167" si="66">IFERROR(SUMIFS(Netto,Unit,$AK133,Jam,"&gt;="&amp;$AQ$3,Jam,"&lt;"&amp;BJ$4)/1000,0)</f>
        <v>0</v>
      </c>
      <c r="BK133" s="12">
        <f t="shared" ref="BK133:BK167" si="67">IFERROR(SUMIFS(Netto,Unit,$AK133,Jam,"&gt;="&amp;$AQ$3,Jam,"&lt;"&amp;BK$3)/1000,0)</f>
        <v>0</v>
      </c>
      <c r="BL133" s="12">
        <f t="shared" si="51"/>
        <v>0</v>
      </c>
      <c r="BM133" s="12">
        <f t="shared" si="52"/>
        <v>0</v>
      </c>
    </row>
    <row r="134" spans="2:65">
      <c r="B134" s="38">
        <v>130</v>
      </c>
      <c r="C134" s="51" t="s">
        <v>161</v>
      </c>
      <c r="D134" s="32" t="str">
        <f t="shared" si="56"/>
        <v>P360</v>
      </c>
      <c r="E134" s="32" t="str">
        <f t="shared" si="57"/>
        <v>KPP</v>
      </c>
      <c r="F134" s="32" t="str">
        <f t="shared" si="58"/>
        <v>Coal Hauling ABB</v>
      </c>
      <c r="G134" s="34">
        <v>43387</v>
      </c>
      <c r="H134" s="38">
        <v>1</v>
      </c>
      <c r="I134" s="49">
        <v>0.44166666666666665</v>
      </c>
      <c r="J134" s="40">
        <v>41300</v>
      </c>
      <c r="K134" s="36">
        <f t="shared" si="59"/>
        <v>16000</v>
      </c>
      <c r="L134" s="36">
        <f t="shared" si="60"/>
        <v>25300</v>
      </c>
      <c r="M134" s="32">
        <f t="shared" si="61"/>
        <v>1</v>
      </c>
      <c r="N134" s="38">
        <v>130</v>
      </c>
      <c r="O134" s="38" t="s">
        <v>203</v>
      </c>
      <c r="Q134" s="39" t="str">
        <f>Parameter!C91</f>
        <v>LD0087</v>
      </c>
      <c r="R134" s="39">
        <v>18300</v>
      </c>
      <c r="AJ134" s="2">
        <v>130</v>
      </c>
      <c r="AK134" s="10" t="str">
        <f>Parameter!C135</f>
        <v>SADT107</v>
      </c>
      <c r="AL134" s="10" t="str">
        <f>Parameter!D135</f>
        <v>P420</v>
      </c>
      <c r="AM134" s="10" t="str">
        <f>Parameter!F135</f>
        <v>SAM</v>
      </c>
      <c r="AN134" s="12">
        <f t="shared" si="53"/>
        <v>29.18</v>
      </c>
      <c r="AO134" s="12">
        <f t="shared" si="53"/>
        <v>29.18</v>
      </c>
      <c r="AP134" s="12">
        <f t="shared" si="53"/>
        <v>28.29</v>
      </c>
      <c r="AQ134" s="12">
        <f t="shared" si="53"/>
        <v>28.29</v>
      </c>
      <c r="AR134" s="12">
        <f t="shared" si="62"/>
        <v>0</v>
      </c>
      <c r="AS134" s="12">
        <f t="shared" si="63"/>
        <v>0</v>
      </c>
      <c r="AT134" s="12">
        <f t="shared" ref="AT134:AT166" si="68">IF(IFERROR(AVERAGEIFS(Netto,Unit,$AK134,Jam,"&gt;="&amp;$AQ$3,Jam,"&lt;"&amp;AS$3)/1000,0)="",IFERROR(AVERAGEIFS(Netto,Unit,$AK134,Jam,"&gt;="&amp;$AS$4,Jam,"&lt;"&amp;AT$4)/1000,""),IF(IFERROR(AVERAGEIFS(Netto,Unit,$AK134,Jam,"&gt;="&amp;$AS$4,Jam,"&lt;"&amp;AT$4)/1000,"")="",IFERROR(AVERAGEIFS(Netto,Unit,$AK134,Jam,"&gt;="&amp;$AQ$3,Jam,"&lt;"&amp;AS$3)/1000,0),IF(AND(IFERROR(AVERAGEIFS(Netto,Unit,$AK134,Jam,"&gt;="&amp;$AQ$3,Jam,"&lt;"&amp;AS$3)/1000,0)&gt;0,IFERROR(AVERAGEIFS(Netto,Unit,$AK134,Jam,"&gt;="&amp;$AS$4,Jam,"&lt;"&amp;AT$4)/1000,"")&gt;0),AVERAGE(IFERROR(AVERAGEIFS(Netto,Unit,$AK134,Jam,"&gt;="&amp;$AQ$3,Jam,"&lt;"&amp;AS$3)/1000,""),IFERROR(AVERAGEIFS(Netto,Unit,$AK134,Jam,"&gt;="&amp;$AS$4,Jam,"&lt;"&amp;AT$4)/1000,"")),"")))</f>
        <v>0</v>
      </c>
      <c r="AU134" s="12">
        <f t="shared" ref="AU134:AU166" si="69">IF(IFERROR(AVERAGEIFS(Netto,Unit,$AK134,Jam,"&gt;="&amp;$AQ$3,Jam,"&lt;"&amp;AS$3)/1000,0)="",IFERROR(AVERAGEIFS(Netto,Unit,$AK134,Jam,"&gt;="&amp;$AS$4,Jam,"&lt;"&amp;AU$4)/1000,""),IF(IFERROR(AVERAGEIFS(Netto,Unit,$AK134,Jam,"&gt;="&amp;$AS$4,Jam,"&lt;"&amp;AU$4)/1000,"")="",IFERROR(AVERAGEIFS(Netto,Unit,$AK134,Jam,"&gt;="&amp;$AQ$3,Jam,"&lt;"&amp;AS$3)/1000,0),IF(AND(IFERROR(AVERAGEIFS(Netto,Unit,$AK134,Jam,"&gt;="&amp;$AQ$3,Jam,"&lt;"&amp;AS$3)/1000,0)&gt;0,IFERROR(AVERAGEIFS(Netto,Unit,$AK134,Jam,"&gt;="&amp;$AS$4,Jam,"&lt;"&amp;AU$4)/1000,"")&gt;0),AVERAGE(IFERROR(AVERAGEIFS(Netto,Unit,$AK134,Jam,"&gt;="&amp;$AQ$3,Jam,"&lt;"&amp;AS$3)/1000,""),IFERROR(AVERAGEIFS(Netto,Unit,$AK134,Jam,"&gt;="&amp;$AS$4,Jam,"&lt;"&amp;AU$4)/1000,"")),"")))</f>
        <v>0</v>
      </c>
      <c r="AV134" s="13"/>
      <c r="AW134" s="12">
        <f t="shared" si="54"/>
        <v>1</v>
      </c>
      <c r="AX134" s="12">
        <f t="shared" si="54"/>
        <v>1</v>
      </c>
      <c r="AY134" s="12">
        <f t="shared" si="54"/>
        <v>2</v>
      </c>
      <c r="AZ134" s="12">
        <f t="shared" si="54"/>
        <v>2</v>
      </c>
      <c r="BA134" s="12">
        <f t="shared" si="64"/>
        <v>0</v>
      </c>
      <c r="BB134" s="12">
        <f t="shared" si="65"/>
        <v>0</v>
      </c>
      <c r="BC134" s="12">
        <f t="shared" ref="BC134:BC166" si="70">IF(COUNTIFS(Ritase,"&gt;0",Unit,$AK134,Jam,"&gt;="&amp;$AQ$3,Jam,"&lt;"&amp;BB$3)=0,COUNTIFS(Ritase,"&gt;0",Unit,$AK134,Jam,"&gt;="&amp;$AS$4,Jam,"&lt;"&amp;BC$4),IF(COUNTIFS(Ritase,"&gt;0",Unit,$AK134,Jam,"&gt;="&amp;$AS$4,Jam,"&lt;"&amp;BC$4)=0,COUNTIFS(Ritase,"&gt;0",Unit,$AK134,Jam,"&gt;="&amp;$AQ$3,Jam,"&lt;"&amp;BB$3),IF(AND(COUNTIFS(Ritase,"&gt;0",Unit,$AK134,Jam,"&gt;="&amp;$AQ$3,Jam,"&lt;"&amp;BB$3)&gt;0,COUNTIFS(Ritase,"&gt;0",Unit,$AK134,Jam,"&gt;="&amp;$AS$4,Jam,"&lt;"&amp;BC$4)&gt;0),SUM(COUNTIFS(Ritase,"&gt;0",Unit,$AK134,Jam,"&gt;="&amp;$AQ$3,Jam,"&lt;"&amp;BB$3),COUNTIFS(Ritase,"&gt;0",Unit,$AK134,Jam,"&gt;="&amp;$AS$4,Jam,"&lt;"&amp;BC$4)),"")))</f>
        <v>0</v>
      </c>
      <c r="BD134" s="12">
        <f t="shared" ref="BD134:BD166" si="71">IF(COUNTIFS(Ritase,"&gt;0",Unit,$AK134,Jam,"&gt;="&amp;$AQ$3,Jam,"&lt;"&amp;BB$3)=0,COUNTIFS(Ritase,"&gt;0",Unit,$AK134,Jam,"&gt;="&amp;$AS$4,Jam,"&lt;"&amp;BD$4),IF(COUNTIFS(Ritase,"&gt;0",Unit,$AK134,Jam,"&gt;="&amp;$AS$4,Jam,"&lt;"&amp;BD$4)=0,COUNTIFS(Ritase,"&gt;0",Unit,$AK134,Jam,"&gt;="&amp;$AQ$3,Jam,"&lt;"&amp;BB$3),IF(AND(COUNTIFS(Ritase,"&gt;0",Unit,$AK134,Jam,"&gt;="&amp;$AQ$3,Jam,"&lt;"&amp;BB$3)&gt;0,COUNTIFS(Ritase,"&gt;0",Unit,$AK134,Jam,"&gt;="&amp;$AS$4,Jam,"&lt;"&amp;BD$4)&gt;0),SUM(COUNTIFS(Ritase,"&gt;0",Unit,$AK134,Jam,"&gt;="&amp;$AQ$3,Jam,"&lt;"&amp;BB$3),COUNTIFS(Ritase,"&gt;0",Unit,$AK134,Jam,"&gt;="&amp;$AS$4,Jam,"&lt;"&amp;BD$4)),"")))</f>
        <v>0</v>
      </c>
      <c r="BE134" s="13"/>
      <c r="BF134" s="12">
        <f t="shared" si="55"/>
        <v>29.18</v>
      </c>
      <c r="BG134" s="12">
        <f t="shared" si="55"/>
        <v>29.18</v>
      </c>
      <c r="BH134" s="12">
        <f t="shared" si="55"/>
        <v>56.58</v>
      </c>
      <c r="BI134" s="12">
        <f t="shared" si="55"/>
        <v>56.58</v>
      </c>
      <c r="BJ134" s="12">
        <f t="shared" si="66"/>
        <v>0</v>
      </c>
      <c r="BK134" s="12">
        <f t="shared" si="67"/>
        <v>0</v>
      </c>
      <c r="BL134" s="12">
        <f t="shared" ref="BL134:BL166" si="72">IF(IFERROR(SUMIFS(Netto,Unit,$AK134,Jam,"&gt;="&amp;$AQ$3,Jam,"&lt;"&amp;BK$3)/1000,0)=0,IFERROR(SUMIFS(Netto,Unit,$AK134,Jam,"&gt;="&amp;$AS$4,Jam,"&lt;"&amp;BL$4)/1000,""),IF(IFERROR(SUMIFS(Netto,Unit,$AK134,Jam,"&gt;="&amp;$AS$4,Jam,"&lt;"&amp;BL$4)/1000,"")=0,IFERROR(SUMIFS(Netto,Unit,$AK134,Jam,"&gt;="&amp;$AQ$3,Jam,"&lt;"&amp;BK$3)/1000,0),IF(AND(IFERROR(SUMIFS(Netto,Unit,$AK134,Jam,"&gt;="&amp;$AQ$3,Jam,"&lt;"&amp;BK$3)/1000,0)&gt;0,IFERROR(SUMIFS(Netto,Unit,$AK134,Jam,"&gt;="&amp;$AS$4,Jam,"&lt;"&amp;BL$4)/1000,"")&gt;0),SUM(IFERROR(SUMIFS(Netto,Unit,$AK134,Jam,"&gt;="&amp;$AQ$3,Jam,"&lt;"&amp;BK$3)/1000,""),IFERROR(SUMIFS(Netto,Unit,$AK134,Jam,"&gt;="&amp;$AS$4,Jam,"&lt;"&amp;BL$4)/1000,"")),"")))</f>
        <v>0</v>
      </c>
      <c r="BM134" s="12">
        <f t="shared" ref="BM134:BM166" si="73">IF(IFERROR(SUMIFS(Netto,Unit,$AK134,Jam,"&gt;="&amp;$AQ$3,Jam,"&lt;"&amp;BK$3)/1000,0)=0,IFERROR(SUMIFS(Netto,Unit,$AK134,Jam,"&gt;="&amp;$AS$4,Jam,"&lt;"&amp;BM$4)/1000,""),IF(IFERROR(SUMIFS(Netto,Unit,$AK134,Jam,"&gt;="&amp;$AS$4,Jam,"&lt;"&amp;BM$4)/1000,"")=0,IFERROR(SUMIFS(Netto,Unit,$AK134,Jam,"&gt;="&amp;$AQ$3,Jam,"&lt;"&amp;BK$3)/1000,0),IF(AND(IFERROR(SUMIFS(Netto,Unit,$AK134,Jam,"&gt;="&amp;$AQ$3,Jam,"&lt;"&amp;BK$3)/1000,0)&gt;0,IFERROR(SUMIFS(Netto,Unit,$AK134,Jam,"&gt;="&amp;$AS$4,Jam,"&lt;"&amp;BM$4)/1000,"")&gt;0),SUM(IFERROR(SUMIFS(Netto,Unit,$AK134,Jam,"&gt;="&amp;$AQ$3,Jam,"&lt;"&amp;BK$3)/1000,""),IFERROR(SUMIFS(Netto,Unit,$AK134,Jam,"&gt;="&amp;$AS$4,Jam,"&lt;"&amp;BM$4)/1000,"")),"")))</f>
        <v>0</v>
      </c>
    </row>
    <row r="135" spans="2:65">
      <c r="B135" s="38">
        <v>131</v>
      </c>
      <c r="C135" s="51" t="s">
        <v>77</v>
      </c>
      <c r="D135" s="32" t="str">
        <f t="shared" si="56"/>
        <v>P380</v>
      </c>
      <c r="E135" s="32" t="str">
        <f t="shared" si="57"/>
        <v>KPP</v>
      </c>
      <c r="F135" s="32" t="str">
        <f t="shared" si="58"/>
        <v>Coal Hauling ABB</v>
      </c>
      <c r="G135" s="34">
        <v>43387</v>
      </c>
      <c r="H135" s="38">
        <v>1</v>
      </c>
      <c r="I135" s="49">
        <v>0.44305555555555554</v>
      </c>
      <c r="J135" s="40">
        <v>41500</v>
      </c>
      <c r="K135" s="36">
        <f t="shared" si="59"/>
        <v>15920</v>
      </c>
      <c r="L135" s="36">
        <f t="shared" si="60"/>
        <v>25580</v>
      </c>
      <c r="M135" s="32">
        <f t="shared" si="61"/>
        <v>1</v>
      </c>
      <c r="N135" s="38">
        <v>131</v>
      </c>
      <c r="O135" s="38" t="s">
        <v>203</v>
      </c>
      <c r="Q135" s="39" t="str">
        <f>Parameter!C92</f>
        <v>LD0088</v>
      </c>
      <c r="R135" s="39">
        <v>18360</v>
      </c>
      <c r="AJ135" s="10">
        <v>131</v>
      </c>
      <c r="AK135" s="10" t="str">
        <f>Parameter!C136</f>
        <v>SADT108</v>
      </c>
      <c r="AL135" s="10" t="str">
        <f>Parameter!D136</f>
        <v>P420</v>
      </c>
      <c r="AM135" s="10" t="str">
        <f>Parameter!F136</f>
        <v>SAM</v>
      </c>
      <c r="AN135" s="12">
        <f t="shared" si="53"/>
        <v>0</v>
      </c>
      <c r="AO135" s="12">
        <f t="shared" si="53"/>
        <v>0</v>
      </c>
      <c r="AP135" s="12">
        <f t="shared" si="53"/>
        <v>0</v>
      </c>
      <c r="AQ135" s="12">
        <f t="shared" si="53"/>
        <v>0</v>
      </c>
      <c r="AR135" s="12">
        <f t="shared" si="62"/>
        <v>0</v>
      </c>
      <c r="AS135" s="12">
        <f t="shared" si="63"/>
        <v>0</v>
      </c>
      <c r="AT135" s="12">
        <f t="shared" si="68"/>
        <v>0</v>
      </c>
      <c r="AU135" s="12">
        <f t="shared" si="69"/>
        <v>0</v>
      </c>
      <c r="AV135" s="13"/>
      <c r="AW135" s="12">
        <f t="shared" si="54"/>
        <v>0</v>
      </c>
      <c r="AX135" s="12">
        <f t="shared" si="54"/>
        <v>0</v>
      </c>
      <c r="AY135" s="12">
        <f t="shared" si="54"/>
        <v>0</v>
      </c>
      <c r="AZ135" s="12">
        <f t="shared" si="54"/>
        <v>0</v>
      </c>
      <c r="BA135" s="12">
        <f t="shared" si="64"/>
        <v>0</v>
      </c>
      <c r="BB135" s="12">
        <f t="shared" si="65"/>
        <v>0</v>
      </c>
      <c r="BC135" s="12">
        <f t="shared" si="70"/>
        <v>0</v>
      </c>
      <c r="BD135" s="12">
        <f t="shared" si="71"/>
        <v>0</v>
      </c>
      <c r="BE135" s="13"/>
      <c r="BF135" s="12">
        <f t="shared" si="55"/>
        <v>0</v>
      </c>
      <c r="BG135" s="12">
        <f t="shared" si="55"/>
        <v>0</v>
      </c>
      <c r="BH135" s="12">
        <f t="shared" si="55"/>
        <v>0</v>
      </c>
      <c r="BI135" s="12">
        <f t="shared" si="55"/>
        <v>0</v>
      </c>
      <c r="BJ135" s="12">
        <f t="shared" si="66"/>
        <v>0</v>
      </c>
      <c r="BK135" s="12">
        <f t="shared" si="67"/>
        <v>0</v>
      </c>
      <c r="BL135" s="12">
        <f t="shared" si="72"/>
        <v>0</v>
      </c>
      <c r="BM135" s="12">
        <f t="shared" si="73"/>
        <v>0</v>
      </c>
    </row>
    <row r="136" spans="2:65">
      <c r="B136" s="38">
        <v>132</v>
      </c>
      <c r="C136" s="51" t="s">
        <v>149</v>
      </c>
      <c r="D136" s="32" t="str">
        <f t="shared" si="56"/>
        <v>P410</v>
      </c>
      <c r="E136" s="32" t="str">
        <f t="shared" si="57"/>
        <v>KPP</v>
      </c>
      <c r="F136" s="32" t="str">
        <f t="shared" si="58"/>
        <v>Coal Hauling ABB</v>
      </c>
      <c r="G136" s="34">
        <v>43387</v>
      </c>
      <c r="H136" s="38">
        <v>1</v>
      </c>
      <c r="I136" s="49">
        <v>0.44375000000000003</v>
      </c>
      <c r="J136" s="40">
        <v>49420</v>
      </c>
      <c r="K136" s="36">
        <f t="shared" si="59"/>
        <v>18900</v>
      </c>
      <c r="L136" s="36">
        <f t="shared" si="60"/>
        <v>30520</v>
      </c>
      <c r="M136" s="32">
        <f t="shared" si="61"/>
        <v>1</v>
      </c>
      <c r="N136" s="38">
        <v>132</v>
      </c>
      <c r="O136" s="38" t="s">
        <v>203</v>
      </c>
      <c r="Q136" s="39" t="str">
        <f>Parameter!C93</f>
        <v>LD0089</v>
      </c>
      <c r="R136" s="39">
        <v>18440</v>
      </c>
      <c r="AJ136" s="2">
        <v>132</v>
      </c>
      <c r="AK136" s="10" t="str">
        <f>Parameter!C137</f>
        <v>SADT109</v>
      </c>
      <c r="AL136" s="10" t="str">
        <f>Parameter!D137</f>
        <v>P420</v>
      </c>
      <c r="AM136" s="10" t="str">
        <f>Parameter!F137</f>
        <v>SAM</v>
      </c>
      <c r="AN136" s="12">
        <f t="shared" si="53"/>
        <v>0</v>
      </c>
      <c r="AO136" s="12">
        <f t="shared" si="53"/>
        <v>0</v>
      </c>
      <c r="AP136" s="12">
        <f t="shared" si="53"/>
        <v>0</v>
      </c>
      <c r="AQ136" s="12">
        <f t="shared" si="53"/>
        <v>0</v>
      </c>
      <c r="AR136" s="12">
        <f t="shared" si="62"/>
        <v>0</v>
      </c>
      <c r="AS136" s="12">
        <f t="shared" si="63"/>
        <v>0</v>
      </c>
      <c r="AT136" s="12">
        <f t="shared" si="68"/>
        <v>0</v>
      </c>
      <c r="AU136" s="12">
        <f t="shared" si="69"/>
        <v>0</v>
      </c>
      <c r="AV136" s="13"/>
      <c r="AW136" s="12">
        <f t="shared" si="54"/>
        <v>0</v>
      </c>
      <c r="AX136" s="12">
        <f t="shared" si="54"/>
        <v>0</v>
      </c>
      <c r="AY136" s="12">
        <f t="shared" si="54"/>
        <v>0</v>
      </c>
      <c r="AZ136" s="12">
        <f t="shared" si="54"/>
        <v>0</v>
      </c>
      <c r="BA136" s="12">
        <f t="shared" si="64"/>
        <v>0</v>
      </c>
      <c r="BB136" s="12">
        <f t="shared" si="65"/>
        <v>0</v>
      </c>
      <c r="BC136" s="12">
        <f t="shared" si="70"/>
        <v>0</v>
      </c>
      <c r="BD136" s="12">
        <f t="shared" si="71"/>
        <v>0</v>
      </c>
      <c r="BE136" s="13"/>
      <c r="BF136" s="12">
        <f t="shared" si="55"/>
        <v>0</v>
      </c>
      <c r="BG136" s="12">
        <f t="shared" si="55"/>
        <v>0</v>
      </c>
      <c r="BH136" s="12">
        <f t="shared" si="55"/>
        <v>0</v>
      </c>
      <c r="BI136" s="12">
        <f t="shared" si="55"/>
        <v>0</v>
      </c>
      <c r="BJ136" s="12">
        <f t="shared" si="66"/>
        <v>0</v>
      </c>
      <c r="BK136" s="12">
        <f t="shared" si="67"/>
        <v>0</v>
      </c>
      <c r="BL136" s="12">
        <f t="shared" si="72"/>
        <v>0</v>
      </c>
      <c r="BM136" s="12">
        <f t="shared" si="73"/>
        <v>0</v>
      </c>
    </row>
    <row r="137" spans="2:65">
      <c r="B137" s="38">
        <v>133</v>
      </c>
      <c r="C137" s="51" t="s">
        <v>46</v>
      </c>
      <c r="D137" s="32" t="str">
        <f t="shared" si="56"/>
        <v>P380</v>
      </c>
      <c r="E137" s="32" t="str">
        <f t="shared" si="57"/>
        <v>KPP</v>
      </c>
      <c r="F137" s="32" t="str">
        <f t="shared" si="58"/>
        <v>Coal Hauling ABB</v>
      </c>
      <c r="G137" s="34">
        <v>43387</v>
      </c>
      <c r="H137" s="38">
        <v>1</v>
      </c>
      <c r="I137" s="49">
        <v>0.44375000000000003</v>
      </c>
      <c r="J137" s="40">
        <v>42640</v>
      </c>
      <c r="K137" s="36">
        <f t="shared" si="59"/>
        <v>16300</v>
      </c>
      <c r="L137" s="36">
        <f t="shared" si="60"/>
        <v>26340</v>
      </c>
      <c r="M137" s="32">
        <f t="shared" si="61"/>
        <v>1</v>
      </c>
      <c r="N137" s="38">
        <v>133</v>
      </c>
      <c r="O137" s="38" t="s">
        <v>203</v>
      </c>
      <c r="Q137" s="39" t="str">
        <f>Parameter!C94</f>
        <v>LD0116</v>
      </c>
      <c r="R137" s="39">
        <v>18460</v>
      </c>
      <c r="AJ137" s="10">
        <v>133</v>
      </c>
      <c r="AK137" s="10" t="str">
        <f>Parameter!C138</f>
        <v>SADT110</v>
      </c>
      <c r="AL137" s="10" t="str">
        <f>Parameter!D138</f>
        <v>P420</v>
      </c>
      <c r="AM137" s="10" t="str">
        <f>Parameter!F138</f>
        <v>SAM</v>
      </c>
      <c r="AN137" s="12">
        <f t="shared" si="53"/>
        <v>0</v>
      </c>
      <c r="AO137" s="12">
        <f t="shared" si="53"/>
        <v>0</v>
      </c>
      <c r="AP137" s="12">
        <f t="shared" si="53"/>
        <v>0</v>
      </c>
      <c r="AQ137" s="12">
        <f t="shared" si="53"/>
        <v>0</v>
      </c>
      <c r="AR137" s="12">
        <f t="shared" si="62"/>
        <v>0</v>
      </c>
      <c r="AS137" s="12">
        <f t="shared" si="63"/>
        <v>0</v>
      </c>
      <c r="AT137" s="12">
        <f t="shared" si="68"/>
        <v>0</v>
      </c>
      <c r="AU137" s="12">
        <f t="shared" si="69"/>
        <v>0</v>
      </c>
      <c r="AV137" s="13"/>
      <c r="AW137" s="12">
        <f t="shared" si="54"/>
        <v>0</v>
      </c>
      <c r="AX137" s="12">
        <f t="shared" si="54"/>
        <v>0</v>
      </c>
      <c r="AY137" s="12">
        <f t="shared" si="54"/>
        <v>0</v>
      </c>
      <c r="AZ137" s="12">
        <f t="shared" si="54"/>
        <v>0</v>
      </c>
      <c r="BA137" s="12">
        <f t="shared" si="64"/>
        <v>0</v>
      </c>
      <c r="BB137" s="12">
        <f t="shared" si="65"/>
        <v>0</v>
      </c>
      <c r="BC137" s="12">
        <f t="shared" si="70"/>
        <v>0</v>
      </c>
      <c r="BD137" s="12">
        <f t="shared" si="71"/>
        <v>0</v>
      </c>
      <c r="BE137" s="13"/>
      <c r="BF137" s="12">
        <f t="shared" si="55"/>
        <v>0</v>
      </c>
      <c r="BG137" s="12">
        <f t="shared" si="55"/>
        <v>0</v>
      </c>
      <c r="BH137" s="12">
        <f t="shared" si="55"/>
        <v>0</v>
      </c>
      <c r="BI137" s="12">
        <f t="shared" si="55"/>
        <v>0</v>
      </c>
      <c r="BJ137" s="12">
        <f t="shared" si="66"/>
        <v>0</v>
      </c>
      <c r="BK137" s="12">
        <f t="shared" si="67"/>
        <v>0</v>
      </c>
      <c r="BL137" s="12">
        <f t="shared" si="72"/>
        <v>0</v>
      </c>
      <c r="BM137" s="12">
        <f t="shared" si="73"/>
        <v>0</v>
      </c>
    </row>
    <row r="138" spans="2:65">
      <c r="B138" s="38">
        <v>134</v>
      </c>
      <c r="C138" s="51" t="s">
        <v>147</v>
      </c>
      <c r="D138" s="32" t="str">
        <f t="shared" si="56"/>
        <v>P410</v>
      </c>
      <c r="E138" s="32" t="str">
        <f t="shared" si="57"/>
        <v>KPP</v>
      </c>
      <c r="F138" s="32" t="str">
        <f t="shared" si="58"/>
        <v>Coal Hauling ABB</v>
      </c>
      <c r="G138" s="34">
        <v>43387</v>
      </c>
      <c r="H138" s="38">
        <v>1</v>
      </c>
      <c r="I138" s="49">
        <v>0.44444444444444442</v>
      </c>
      <c r="J138" s="40">
        <v>48860</v>
      </c>
      <c r="K138" s="36">
        <f t="shared" si="59"/>
        <v>18460</v>
      </c>
      <c r="L138" s="36">
        <f t="shared" si="60"/>
        <v>30400</v>
      </c>
      <c r="M138" s="32">
        <f t="shared" si="61"/>
        <v>1</v>
      </c>
      <c r="N138" s="38">
        <v>134</v>
      </c>
      <c r="O138" s="38" t="s">
        <v>203</v>
      </c>
      <c r="Q138" s="39" t="str">
        <f>Parameter!C95</f>
        <v>LD0117</v>
      </c>
      <c r="R138" s="39">
        <v>19040</v>
      </c>
      <c r="AJ138" s="2">
        <v>134</v>
      </c>
      <c r="AK138" s="10" t="str">
        <f>Parameter!C139</f>
        <v>SADT111</v>
      </c>
      <c r="AL138" s="10" t="str">
        <f>Parameter!D139</f>
        <v>P420</v>
      </c>
      <c r="AM138" s="10" t="str">
        <f>Parameter!F139</f>
        <v>SAM</v>
      </c>
      <c r="AN138" s="12">
        <f t="shared" si="53"/>
        <v>29.54</v>
      </c>
      <c r="AO138" s="12">
        <f t="shared" si="53"/>
        <v>29.54</v>
      </c>
      <c r="AP138" s="12">
        <f t="shared" si="53"/>
        <v>29.446666666666669</v>
      </c>
      <c r="AQ138" s="12">
        <f t="shared" si="53"/>
        <v>29.446666666666669</v>
      </c>
      <c r="AR138" s="12">
        <f t="shared" si="62"/>
        <v>0</v>
      </c>
      <c r="AS138" s="12">
        <f t="shared" si="63"/>
        <v>0</v>
      </c>
      <c r="AT138" s="12">
        <f t="shared" si="68"/>
        <v>0</v>
      </c>
      <c r="AU138" s="12">
        <f t="shared" si="69"/>
        <v>0</v>
      </c>
      <c r="AV138" s="13"/>
      <c r="AW138" s="12">
        <f t="shared" si="54"/>
        <v>1</v>
      </c>
      <c r="AX138" s="12">
        <f t="shared" si="54"/>
        <v>2</v>
      </c>
      <c r="AY138" s="12">
        <f t="shared" si="54"/>
        <v>3</v>
      </c>
      <c r="AZ138" s="12">
        <f t="shared" si="54"/>
        <v>3</v>
      </c>
      <c r="BA138" s="12">
        <f t="shared" si="64"/>
        <v>0</v>
      </c>
      <c r="BB138" s="12">
        <f t="shared" si="65"/>
        <v>0</v>
      </c>
      <c r="BC138" s="12">
        <f t="shared" si="70"/>
        <v>0</v>
      </c>
      <c r="BD138" s="12">
        <f t="shared" si="71"/>
        <v>0</v>
      </c>
      <c r="BE138" s="13"/>
      <c r="BF138" s="12">
        <f t="shared" si="55"/>
        <v>29.54</v>
      </c>
      <c r="BG138" s="12">
        <f t="shared" si="55"/>
        <v>59.08</v>
      </c>
      <c r="BH138" s="12">
        <f t="shared" si="55"/>
        <v>88.34</v>
      </c>
      <c r="BI138" s="12">
        <f t="shared" si="55"/>
        <v>88.34</v>
      </c>
      <c r="BJ138" s="12">
        <f t="shared" si="66"/>
        <v>0</v>
      </c>
      <c r="BK138" s="12">
        <f t="shared" si="67"/>
        <v>0</v>
      </c>
      <c r="BL138" s="12">
        <f t="shared" si="72"/>
        <v>0</v>
      </c>
      <c r="BM138" s="12">
        <f t="shared" si="73"/>
        <v>0</v>
      </c>
    </row>
    <row r="139" spans="2:65">
      <c r="B139" s="38">
        <v>135</v>
      </c>
      <c r="C139" s="51" t="s">
        <v>92</v>
      </c>
      <c r="D139" s="32" t="str">
        <f t="shared" si="56"/>
        <v>P360</v>
      </c>
      <c r="E139" s="32" t="str">
        <f t="shared" si="57"/>
        <v>KPP</v>
      </c>
      <c r="F139" s="32" t="str">
        <f t="shared" si="58"/>
        <v>Coal Hauling ABB</v>
      </c>
      <c r="G139" s="34">
        <v>43387</v>
      </c>
      <c r="H139" s="38">
        <v>1</v>
      </c>
      <c r="I139" s="49">
        <v>0.44444444444444442</v>
      </c>
      <c r="J139" s="40">
        <v>43040</v>
      </c>
      <c r="K139" s="36">
        <f t="shared" si="59"/>
        <v>16260</v>
      </c>
      <c r="L139" s="36">
        <f t="shared" si="60"/>
        <v>26780</v>
      </c>
      <c r="M139" s="32">
        <f t="shared" si="61"/>
        <v>1</v>
      </c>
      <c r="N139" s="38">
        <v>135</v>
      </c>
      <c r="O139" s="38" t="s">
        <v>203</v>
      </c>
      <c r="Q139" s="39" t="str">
        <f>Parameter!C96</f>
        <v>LD0123</v>
      </c>
      <c r="R139" s="39">
        <v>18720</v>
      </c>
      <c r="AJ139" s="10">
        <v>135</v>
      </c>
      <c r="AK139" s="10" t="str">
        <f>Parameter!C140</f>
        <v>SADT112</v>
      </c>
      <c r="AL139" s="10" t="str">
        <f>Parameter!D140</f>
        <v>P420</v>
      </c>
      <c r="AM139" s="10" t="str">
        <f>Parameter!F140</f>
        <v>SAM</v>
      </c>
      <c r="AN139" s="12">
        <f t="shared" si="53"/>
        <v>29.76</v>
      </c>
      <c r="AO139" s="12">
        <f t="shared" si="53"/>
        <v>30.17</v>
      </c>
      <c r="AP139" s="12">
        <f t="shared" si="53"/>
        <v>30.17</v>
      </c>
      <c r="AQ139" s="12">
        <f t="shared" si="53"/>
        <v>30.17</v>
      </c>
      <c r="AR139" s="12">
        <f t="shared" si="62"/>
        <v>0</v>
      </c>
      <c r="AS139" s="12">
        <f t="shared" si="63"/>
        <v>0</v>
      </c>
      <c r="AT139" s="12">
        <f t="shared" si="68"/>
        <v>0</v>
      </c>
      <c r="AU139" s="12">
        <f t="shared" si="69"/>
        <v>0</v>
      </c>
      <c r="AV139" s="13"/>
      <c r="AW139" s="12">
        <f t="shared" si="54"/>
        <v>1</v>
      </c>
      <c r="AX139" s="12">
        <f t="shared" si="54"/>
        <v>2</v>
      </c>
      <c r="AY139" s="12">
        <f t="shared" si="54"/>
        <v>2</v>
      </c>
      <c r="AZ139" s="12">
        <f t="shared" si="54"/>
        <v>2</v>
      </c>
      <c r="BA139" s="12">
        <f t="shared" si="64"/>
        <v>0</v>
      </c>
      <c r="BB139" s="12">
        <f t="shared" si="65"/>
        <v>0</v>
      </c>
      <c r="BC139" s="12">
        <f t="shared" si="70"/>
        <v>0</v>
      </c>
      <c r="BD139" s="12">
        <f t="shared" si="71"/>
        <v>0</v>
      </c>
      <c r="BE139" s="13"/>
      <c r="BF139" s="12">
        <f t="shared" si="55"/>
        <v>29.76</v>
      </c>
      <c r="BG139" s="12">
        <f t="shared" si="55"/>
        <v>60.34</v>
      </c>
      <c r="BH139" s="12">
        <f t="shared" si="55"/>
        <v>60.34</v>
      </c>
      <c r="BI139" s="12">
        <f t="shared" si="55"/>
        <v>60.34</v>
      </c>
      <c r="BJ139" s="12">
        <f t="shared" si="66"/>
        <v>0</v>
      </c>
      <c r="BK139" s="12">
        <f t="shared" si="67"/>
        <v>0</v>
      </c>
      <c r="BL139" s="12">
        <f t="shared" si="72"/>
        <v>0</v>
      </c>
      <c r="BM139" s="12">
        <f t="shared" si="73"/>
        <v>0</v>
      </c>
    </row>
    <row r="140" spans="2:65">
      <c r="B140" s="38">
        <v>136</v>
      </c>
      <c r="C140" s="51" t="s">
        <v>60</v>
      </c>
      <c r="D140" s="32" t="str">
        <f t="shared" si="56"/>
        <v>P410</v>
      </c>
      <c r="E140" s="32" t="str">
        <f t="shared" si="57"/>
        <v>KPP</v>
      </c>
      <c r="F140" s="32" t="str">
        <f t="shared" si="58"/>
        <v>Coal Hauling ABB</v>
      </c>
      <c r="G140" s="34">
        <v>43387</v>
      </c>
      <c r="H140" s="38">
        <v>1</v>
      </c>
      <c r="I140" s="49">
        <v>0.44513888888888892</v>
      </c>
      <c r="J140" s="40">
        <v>47900</v>
      </c>
      <c r="K140" s="36">
        <f t="shared" si="59"/>
        <v>18320</v>
      </c>
      <c r="L140" s="36">
        <f t="shared" si="60"/>
        <v>29580</v>
      </c>
      <c r="M140" s="32">
        <f t="shared" si="61"/>
        <v>1</v>
      </c>
      <c r="N140" s="38">
        <v>136</v>
      </c>
      <c r="O140" s="38" t="s">
        <v>203</v>
      </c>
      <c r="Q140" s="39" t="str">
        <f>Parameter!C97</f>
        <v>LD0125</v>
      </c>
      <c r="R140" s="39">
        <v>18460</v>
      </c>
      <c r="AJ140" s="2">
        <v>136</v>
      </c>
      <c r="AK140" s="10" t="str">
        <f>Parameter!C141</f>
        <v>SADT113</v>
      </c>
      <c r="AL140" s="10" t="str">
        <f>Parameter!D141</f>
        <v>P420</v>
      </c>
      <c r="AM140" s="10" t="str">
        <f>Parameter!F141</f>
        <v>SAM</v>
      </c>
      <c r="AN140" s="12">
        <f t="shared" si="53"/>
        <v>29.64</v>
      </c>
      <c r="AO140" s="12">
        <f t="shared" si="53"/>
        <v>29.5</v>
      </c>
      <c r="AP140" s="12">
        <f t="shared" si="53"/>
        <v>29.5</v>
      </c>
      <c r="AQ140" s="12">
        <f t="shared" si="53"/>
        <v>29.5</v>
      </c>
      <c r="AR140" s="12">
        <f t="shared" si="62"/>
        <v>0</v>
      </c>
      <c r="AS140" s="12">
        <f t="shared" si="63"/>
        <v>0</v>
      </c>
      <c r="AT140" s="12">
        <f t="shared" si="68"/>
        <v>0</v>
      </c>
      <c r="AU140" s="12">
        <f t="shared" si="69"/>
        <v>0</v>
      </c>
      <c r="AV140" s="13"/>
      <c r="AW140" s="12">
        <f t="shared" si="54"/>
        <v>1</v>
      </c>
      <c r="AX140" s="12">
        <f t="shared" si="54"/>
        <v>2</v>
      </c>
      <c r="AY140" s="12">
        <f t="shared" si="54"/>
        <v>2</v>
      </c>
      <c r="AZ140" s="12">
        <f t="shared" si="54"/>
        <v>2</v>
      </c>
      <c r="BA140" s="12">
        <f t="shared" si="64"/>
        <v>0</v>
      </c>
      <c r="BB140" s="12">
        <f t="shared" si="65"/>
        <v>0</v>
      </c>
      <c r="BC140" s="12">
        <f t="shared" si="70"/>
        <v>0</v>
      </c>
      <c r="BD140" s="12">
        <f t="shared" si="71"/>
        <v>0</v>
      </c>
      <c r="BE140" s="13"/>
      <c r="BF140" s="12">
        <f t="shared" si="55"/>
        <v>29.64</v>
      </c>
      <c r="BG140" s="12">
        <f t="shared" si="55"/>
        <v>59</v>
      </c>
      <c r="BH140" s="12">
        <f t="shared" si="55"/>
        <v>59</v>
      </c>
      <c r="BI140" s="12">
        <f t="shared" si="55"/>
        <v>59</v>
      </c>
      <c r="BJ140" s="12">
        <f t="shared" si="66"/>
        <v>0</v>
      </c>
      <c r="BK140" s="12">
        <f t="shared" si="67"/>
        <v>0</v>
      </c>
      <c r="BL140" s="12">
        <f t="shared" si="72"/>
        <v>0</v>
      </c>
      <c r="BM140" s="12">
        <f t="shared" si="73"/>
        <v>0</v>
      </c>
    </row>
    <row r="141" spans="2:65">
      <c r="B141" s="38">
        <v>137</v>
      </c>
      <c r="C141" s="51" t="s">
        <v>129</v>
      </c>
      <c r="D141" s="32" t="str">
        <f t="shared" si="56"/>
        <v>P410</v>
      </c>
      <c r="E141" s="32" t="str">
        <f t="shared" si="57"/>
        <v>SAM</v>
      </c>
      <c r="F141" s="32" t="str">
        <f t="shared" si="58"/>
        <v>Subcont Hauling ABB</v>
      </c>
      <c r="G141" s="34">
        <v>43387</v>
      </c>
      <c r="H141" s="38">
        <v>1</v>
      </c>
      <c r="I141" s="49">
        <v>0.4458333333333333</v>
      </c>
      <c r="J141" s="40">
        <v>47680</v>
      </c>
      <c r="K141" s="36">
        <f t="shared" si="59"/>
        <v>18460</v>
      </c>
      <c r="L141" s="36">
        <f t="shared" si="60"/>
        <v>29220</v>
      </c>
      <c r="M141" s="32">
        <f t="shared" si="61"/>
        <v>1</v>
      </c>
      <c r="N141" s="38">
        <v>137</v>
      </c>
      <c r="O141" s="38" t="s">
        <v>203</v>
      </c>
      <c r="Q141" s="39" t="str">
        <f>Parameter!C98</f>
        <v>LD0142</v>
      </c>
      <c r="R141" s="39">
        <v>18560</v>
      </c>
      <c r="AJ141" s="10">
        <v>137</v>
      </c>
      <c r="AK141" s="10" t="str">
        <f>Parameter!C142</f>
        <v>SADT114</v>
      </c>
      <c r="AL141" s="10" t="str">
        <f>Parameter!D142</f>
        <v>P420</v>
      </c>
      <c r="AM141" s="10" t="str">
        <f>Parameter!F142</f>
        <v>SAM</v>
      </c>
      <c r="AN141" s="12">
        <f t="shared" si="53"/>
        <v>28.88</v>
      </c>
      <c r="AO141" s="12">
        <f t="shared" si="53"/>
        <v>29.43</v>
      </c>
      <c r="AP141" s="12">
        <f t="shared" si="53"/>
        <v>29.43</v>
      </c>
      <c r="AQ141" s="12">
        <f t="shared" si="53"/>
        <v>29.43</v>
      </c>
      <c r="AR141" s="12">
        <f t="shared" si="62"/>
        <v>0</v>
      </c>
      <c r="AS141" s="12">
        <f t="shared" si="63"/>
        <v>0</v>
      </c>
      <c r="AT141" s="12">
        <f t="shared" si="68"/>
        <v>0</v>
      </c>
      <c r="AU141" s="12">
        <f t="shared" si="69"/>
        <v>0</v>
      </c>
      <c r="AV141" s="13"/>
      <c r="AW141" s="12">
        <f t="shared" si="54"/>
        <v>1</v>
      </c>
      <c r="AX141" s="12">
        <f t="shared" si="54"/>
        <v>2</v>
      </c>
      <c r="AY141" s="12">
        <f t="shared" si="54"/>
        <v>2</v>
      </c>
      <c r="AZ141" s="12">
        <f t="shared" si="54"/>
        <v>2</v>
      </c>
      <c r="BA141" s="12">
        <f t="shared" si="64"/>
        <v>0</v>
      </c>
      <c r="BB141" s="12">
        <f t="shared" si="65"/>
        <v>0</v>
      </c>
      <c r="BC141" s="12">
        <f t="shared" si="70"/>
        <v>0</v>
      </c>
      <c r="BD141" s="12">
        <f t="shared" si="71"/>
        <v>0</v>
      </c>
      <c r="BE141" s="13"/>
      <c r="BF141" s="12">
        <f t="shared" si="55"/>
        <v>28.88</v>
      </c>
      <c r="BG141" s="12">
        <f t="shared" si="55"/>
        <v>58.86</v>
      </c>
      <c r="BH141" s="12">
        <f t="shared" si="55"/>
        <v>58.86</v>
      </c>
      <c r="BI141" s="12">
        <f t="shared" si="55"/>
        <v>58.86</v>
      </c>
      <c r="BJ141" s="12">
        <f t="shared" si="66"/>
        <v>0</v>
      </c>
      <c r="BK141" s="12">
        <f t="shared" si="67"/>
        <v>0</v>
      </c>
      <c r="BL141" s="12">
        <f t="shared" si="72"/>
        <v>0</v>
      </c>
      <c r="BM141" s="12">
        <f t="shared" si="73"/>
        <v>0</v>
      </c>
    </row>
    <row r="142" spans="2:65">
      <c r="B142" s="38">
        <v>138</v>
      </c>
      <c r="C142" s="51" t="s">
        <v>81</v>
      </c>
      <c r="D142" s="32" t="str">
        <f t="shared" si="56"/>
        <v>P360</v>
      </c>
      <c r="E142" s="32" t="str">
        <f t="shared" si="57"/>
        <v>KPP</v>
      </c>
      <c r="F142" s="32" t="str">
        <f t="shared" si="58"/>
        <v>Coal Hauling ABB</v>
      </c>
      <c r="G142" s="34">
        <v>43387</v>
      </c>
      <c r="H142" s="38">
        <v>1</v>
      </c>
      <c r="I142" s="49">
        <v>0.4465277777777778</v>
      </c>
      <c r="J142" s="40">
        <v>42840</v>
      </c>
      <c r="K142" s="36">
        <f t="shared" si="59"/>
        <v>16320</v>
      </c>
      <c r="L142" s="36">
        <f t="shared" si="60"/>
        <v>26520</v>
      </c>
      <c r="M142" s="32">
        <f t="shared" si="61"/>
        <v>1</v>
      </c>
      <c r="N142" s="38">
        <v>138</v>
      </c>
      <c r="O142" s="38" t="s">
        <v>203</v>
      </c>
      <c r="Q142" s="39" t="str">
        <f>Parameter!C99</f>
        <v>LD0161</v>
      </c>
      <c r="R142" s="39">
        <v>18780</v>
      </c>
      <c r="AJ142" s="2">
        <v>138</v>
      </c>
      <c r="AK142" s="10" t="str">
        <f>Parameter!C143</f>
        <v>SADT115</v>
      </c>
      <c r="AL142" s="10" t="str">
        <f>Parameter!D143</f>
        <v>P420</v>
      </c>
      <c r="AM142" s="10" t="str">
        <f>Parameter!F143</f>
        <v>SAM</v>
      </c>
      <c r="AN142" s="12">
        <f t="shared" si="53"/>
        <v>0</v>
      </c>
      <c r="AO142" s="12">
        <f t="shared" si="53"/>
        <v>0</v>
      </c>
      <c r="AP142" s="12">
        <f t="shared" si="53"/>
        <v>0</v>
      </c>
      <c r="AQ142" s="12">
        <f t="shared" si="53"/>
        <v>0</v>
      </c>
      <c r="AR142" s="12">
        <f t="shared" si="62"/>
        <v>0</v>
      </c>
      <c r="AS142" s="12">
        <f t="shared" si="63"/>
        <v>0</v>
      </c>
      <c r="AT142" s="12">
        <f t="shared" si="68"/>
        <v>0</v>
      </c>
      <c r="AU142" s="12">
        <f t="shared" si="69"/>
        <v>0</v>
      </c>
      <c r="AV142" s="13"/>
      <c r="AW142" s="12">
        <f t="shared" si="54"/>
        <v>0</v>
      </c>
      <c r="AX142" s="12">
        <f t="shared" si="54"/>
        <v>0</v>
      </c>
      <c r="AY142" s="12">
        <f t="shared" si="54"/>
        <v>0</v>
      </c>
      <c r="AZ142" s="12">
        <f t="shared" si="54"/>
        <v>0</v>
      </c>
      <c r="BA142" s="12">
        <f t="shared" si="64"/>
        <v>0</v>
      </c>
      <c r="BB142" s="12">
        <f t="shared" si="65"/>
        <v>0</v>
      </c>
      <c r="BC142" s="12">
        <f t="shared" si="70"/>
        <v>0</v>
      </c>
      <c r="BD142" s="12">
        <f t="shared" si="71"/>
        <v>0</v>
      </c>
      <c r="BE142" s="13"/>
      <c r="BF142" s="12">
        <f t="shared" si="55"/>
        <v>0</v>
      </c>
      <c r="BG142" s="12">
        <f t="shared" si="55"/>
        <v>0</v>
      </c>
      <c r="BH142" s="12">
        <f t="shared" si="55"/>
        <v>0</v>
      </c>
      <c r="BI142" s="12">
        <f t="shared" si="55"/>
        <v>0</v>
      </c>
      <c r="BJ142" s="12">
        <f t="shared" si="66"/>
        <v>0</v>
      </c>
      <c r="BK142" s="12">
        <f t="shared" si="67"/>
        <v>0</v>
      </c>
      <c r="BL142" s="12">
        <f t="shared" si="72"/>
        <v>0</v>
      </c>
      <c r="BM142" s="12">
        <f t="shared" si="73"/>
        <v>0</v>
      </c>
    </row>
    <row r="143" spans="2:65">
      <c r="B143" s="38">
        <v>139</v>
      </c>
      <c r="C143" s="51" t="s">
        <v>91</v>
      </c>
      <c r="D143" s="32" t="str">
        <f t="shared" si="56"/>
        <v>P380</v>
      </c>
      <c r="E143" s="32" t="str">
        <f t="shared" si="57"/>
        <v>KPP</v>
      </c>
      <c r="F143" s="32" t="str">
        <f t="shared" si="58"/>
        <v>Coal Hauling ABB</v>
      </c>
      <c r="G143" s="34">
        <v>43387</v>
      </c>
      <c r="H143" s="38">
        <v>1</v>
      </c>
      <c r="I143" s="49">
        <v>0.44791666666666669</v>
      </c>
      <c r="J143" s="40">
        <v>42380</v>
      </c>
      <c r="K143" s="36">
        <f t="shared" si="59"/>
        <v>15940</v>
      </c>
      <c r="L143" s="36">
        <f t="shared" si="60"/>
        <v>26440</v>
      </c>
      <c r="M143" s="32">
        <f t="shared" si="61"/>
        <v>1</v>
      </c>
      <c r="N143" s="38">
        <v>139</v>
      </c>
      <c r="O143" s="38" t="s">
        <v>203</v>
      </c>
      <c r="Q143" s="39" t="str">
        <f>Parameter!C100</f>
        <v>LD0162</v>
      </c>
      <c r="R143" s="39">
        <v>18900</v>
      </c>
      <c r="AJ143" s="10">
        <v>139</v>
      </c>
      <c r="AK143" s="10" t="str">
        <f>Parameter!C144</f>
        <v>SADT116</v>
      </c>
      <c r="AL143" s="10" t="str">
        <f>Parameter!D144</f>
        <v>P410</v>
      </c>
      <c r="AM143" s="10" t="str">
        <f>Parameter!F144</f>
        <v>SAM</v>
      </c>
      <c r="AN143" s="12">
        <f t="shared" si="53"/>
        <v>0</v>
      </c>
      <c r="AO143" s="12">
        <f t="shared" si="53"/>
        <v>0</v>
      </c>
      <c r="AP143" s="12">
        <f t="shared" si="53"/>
        <v>0</v>
      </c>
      <c r="AQ143" s="12">
        <f t="shared" si="53"/>
        <v>0</v>
      </c>
      <c r="AR143" s="12">
        <f t="shared" si="62"/>
        <v>0</v>
      </c>
      <c r="AS143" s="12">
        <f t="shared" si="63"/>
        <v>0</v>
      </c>
      <c r="AT143" s="12">
        <f t="shared" si="68"/>
        <v>0</v>
      </c>
      <c r="AU143" s="12">
        <f t="shared" si="69"/>
        <v>0</v>
      </c>
      <c r="AV143" s="13"/>
      <c r="AW143" s="12">
        <f t="shared" si="54"/>
        <v>0</v>
      </c>
      <c r="AX143" s="12">
        <f t="shared" si="54"/>
        <v>0</v>
      </c>
      <c r="AY143" s="12">
        <f t="shared" si="54"/>
        <v>0</v>
      </c>
      <c r="AZ143" s="12">
        <f t="shared" si="54"/>
        <v>0</v>
      </c>
      <c r="BA143" s="12">
        <f t="shared" si="64"/>
        <v>0</v>
      </c>
      <c r="BB143" s="12">
        <f t="shared" si="65"/>
        <v>0</v>
      </c>
      <c r="BC143" s="12">
        <f t="shared" si="70"/>
        <v>0</v>
      </c>
      <c r="BD143" s="12">
        <f t="shared" si="71"/>
        <v>0</v>
      </c>
      <c r="BE143" s="13"/>
      <c r="BF143" s="12">
        <f t="shared" si="55"/>
        <v>0</v>
      </c>
      <c r="BG143" s="12">
        <f t="shared" si="55"/>
        <v>0</v>
      </c>
      <c r="BH143" s="12">
        <f t="shared" si="55"/>
        <v>0</v>
      </c>
      <c r="BI143" s="12">
        <f t="shared" si="55"/>
        <v>0</v>
      </c>
      <c r="BJ143" s="12">
        <f t="shared" si="66"/>
        <v>0</v>
      </c>
      <c r="BK143" s="12">
        <f t="shared" si="67"/>
        <v>0</v>
      </c>
      <c r="BL143" s="12">
        <f t="shared" si="72"/>
        <v>0</v>
      </c>
      <c r="BM143" s="12">
        <f t="shared" si="73"/>
        <v>0</v>
      </c>
    </row>
    <row r="144" spans="2:65">
      <c r="B144" s="38">
        <v>140</v>
      </c>
      <c r="C144" s="51" t="s">
        <v>49</v>
      </c>
      <c r="D144" s="32" t="str">
        <f t="shared" si="56"/>
        <v>P410</v>
      </c>
      <c r="E144" s="32" t="str">
        <f t="shared" si="57"/>
        <v>KPP</v>
      </c>
      <c r="F144" s="32" t="str">
        <f t="shared" si="58"/>
        <v>Coal Hauling ABB</v>
      </c>
      <c r="G144" s="34">
        <v>43387</v>
      </c>
      <c r="H144" s="38">
        <v>1</v>
      </c>
      <c r="I144" s="49">
        <v>0.44861111111111113</v>
      </c>
      <c r="J144" s="40">
        <v>48880</v>
      </c>
      <c r="K144" s="36">
        <f t="shared" si="59"/>
        <v>19040</v>
      </c>
      <c r="L144" s="36">
        <f t="shared" si="60"/>
        <v>29840</v>
      </c>
      <c r="M144" s="32">
        <f t="shared" si="61"/>
        <v>1</v>
      </c>
      <c r="N144" s="38">
        <v>140</v>
      </c>
      <c r="O144" s="38" t="s">
        <v>203</v>
      </c>
      <c r="Q144" s="39" t="str">
        <f>Parameter!C101</f>
        <v>LD0163</v>
      </c>
      <c r="R144" s="39">
        <v>18660</v>
      </c>
      <c r="AJ144" s="2">
        <v>140</v>
      </c>
      <c r="AK144" s="10" t="str">
        <f>Parameter!C145</f>
        <v>SADT117</v>
      </c>
      <c r="AL144" s="10" t="str">
        <f>Parameter!D145</f>
        <v>P410</v>
      </c>
      <c r="AM144" s="10" t="str">
        <f>Parameter!F145</f>
        <v>SAM</v>
      </c>
      <c r="AN144" s="12">
        <f t="shared" si="53"/>
        <v>28.22</v>
      </c>
      <c r="AO144" s="12">
        <f t="shared" si="53"/>
        <v>29.16</v>
      </c>
      <c r="AP144" s="12">
        <f t="shared" si="53"/>
        <v>28.633333333333333</v>
      </c>
      <c r="AQ144" s="12">
        <f t="shared" si="53"/>
        <v>28.633333333333333</v>
      </c>
      <c r="AR144" s="12">
        <f t="shared" si="62"/>
        <v>0</v>
      </c>
      <c r="AS144" s="12">
        <f t="shared" si="63"/>
        <v>0</v>
      </c>
      <c r="AT144" s="12">
        <f t="shared" si="68"/>
        <v>0</v>
      </c>
      <c r="AU144" s="12">
        <f t="shared" si="69"/>
        <v>0</v>
      </c>
      <c r="AV144" s="13"/>
      <c r="AW144" s="12">
        <f t="shared" si="54"/>
        <v>1</v>
      </c>
      <c r="AX144" s="12">
        <f t="shared" si="54"/>
        <v>2</v>
      </c>
      <c r="AY144" s="12">
        <f t="shared" si="54"/>
        <v>3</v>
      </c>
      <c r="AZ144" s="12">
        <f t="shared" si="54"/>
        <v>3</v>
      </c>
      <c r="BA144" s="12">
        <f t="shared" si="64"/>
        <v>0</v>
      </c>
      <c r="BB144" s="12">
        <f t="shared" si="65"/>
        <v>0</v>
      </c>
      <c r="BC144" s="12">
        <f t="shared" si="70"/>
        <v>0</v>
      </c>
      <c r="BD144" s="12">
        <f t="shared" si="71"/>
        <v>0</v>
      </c>
      <c r="BE144" s="13"/>
      <c r="BF144" s="12">
        <f t="shared" si="55"/>
        <v>28.22</v>
      </c>
      <c r="BG144" s="12">
        <f t="shared" si="55"/>
        <v>58.32</v>
      </c>
      <c r="BH144" s="12">
        <f t="shared" si="55"/>
        <v>85.9</v>
      </c>
      <c r="BI144" s="12">
        <f t="shared" si="55"/>
        <v>85.9</v>
      </c>
      <c r="BJ144" s="12">
        <f t="shared" si="66"/>
        <v>0</v>
      </c>
      <c r="BK144" s="12">
        <f t="shared" si="67"/>
        <v>0</v>
      </c>
      <c r="BL144" s="12">
        <f t="shared" si="72"/>
        <v>0</v>
      </c>
      <c r="BM144" s="12">
        <f t="shared" si="73"/>
        <v>0</v>
      </c>
    </row>
    <row r="145" spans="2:65">
      <c r="B145" s="38">
        <v>141</v>
      </c>
      <c r="C145" s="49" t="s">
        <v>148</v>
      </c>
      <c r="D145" s="32" t="str">
        <f t="shared" si="56"/>
        <v>P410</v>
      </c>
      <c r="E145" s="32" t="str">
        <f t="shared" si="57"/>
        <v>KPP</v>
      </c>
      <c r="F145" s="32" t="str">
        <f t="shared" si="58"/>
        <v>Coal Hauling ABB</v>
      </c>
      <c r="G145" s="34">
        <v>43387</v>
      </c>
      <c r="H145" s="38">
        <v>1</v>
      </c>
      <c r="I145" s="49">
        <v>0.44861111111111113</v>
      </c>
      <c r="J145" s="40">
        <v>48100</v>
      </c>
      <c r="K145" s="36">
        <f t="shared" si="59"/>
        <v>18740</v>
      </c>
      <c r="L145" s="36">
        <f t="shared" si="60"/>
        <v>29360</v>
      </c>
      <c r="M145" s="32">
        <f t="shared" si="61"/>
        <v>1</v>
      </c>
      <c r="N145" s="38">
        <v>141</v>
      </c>
      <c r="O145" s="38" t="s">
        <v>203</v>
      </c>
      <c r="Q145" s="39" t="str">
        <f>Parameter!C102</f>
        <v>LD0164</v>
      </c>
      <c r="R145" s="39">
        <v>18780</v>
      </c>
      <c r="AJ145" s="10">
        <v>141</v>
      </c>
      <c r="AK145" s="10" t="str">
        <f>Parameter!C146</f>
        <v>SADT118</v>
      </c>
      <c r="AL145" s="10" t="str">
        <f>Parameter!D146</f>
        <v>P410</v>
      </c>
      <c r="AM145" s="10" t="str">
        <f>Parameter!F146</f>
        <v>SAM</v>
      </c>
      <c r="AN145" s="12">
        <f t="shared" si="53"/>
        <v>0</v>
      </c>
      <c r="AO145" s="12">
        <f t="shared" si="53"/>
        <v>29.22</v>
      </c>
      <c r="AP145" s="12">
        <f t="shared" si="53"/>
        <v>29.22</v>
      </c>
      <c r="AQ145" s="12">
        <f t="shared" si="53"/>
        <v>29.22</v>
      </c>
      <c r="AR145" s="12">
        <f t="shared" si="62"/>
        <v>0</v>
      </c>
      <c r="AS145" s="12">
        <f t="shared" si="63"/>
        <v>0</v>
      </c>
      <c r="AT145" s="12">
        <f t="shared" si="68"/>
        <v>0</v>
      </c>
      <c r="AU145" s="12">
        <f t="shared" si="69"/>
        <v>0</v>
      </c>
      <c r="AV145" s="13"/>
      <c r="AW145" s="12">
        <f t="shared" si="54"/>
        <v>0</v>
      </c>
      <c r="AX145" s="12">
        <f t="shared" si="54"/>
        <v>1</v>
      </c>
      <c r="AY145" s="12">
        <f t="shared" si="54"/>
        <v>1</v>
      </c>
      <c r="AZ145" s="12">
        <f t="shared" si="54"/>
        <v>1</v>
      </c>
      <c r="BA145" s="12">
        <f t="shared" si="64"/>
        <v>0</v>
      </c>
      <c r="BB145" s="12">
        <f t="shared" si="65"/>
        <v>0</v>
      </c>
      <c r="BC145" s="12">
        <f t="shared" si="70"/>
        <v>0</v>
      </c>
      <c r="BD145" s="12">
        <f t="shared" si="71"/>
        <v>0</v>
      </c>
      <c r="BE145" s="13"/>
      <c r="BF145" s="12">
        <f t="shared" si="55"/>
        <v>0</v>
      </c>
      <c r="BG145" s="12">
        <f t="shared" si="55"/>
        <v>29.22</v>
      </c>
      <c r="BH145" s="12">
        <f t="shared" si="55"/>
        <v>29.22</v>
      </c>
      <c r="BI145" s="12">
        <f t="shared" si="55"/>
        <v>29.22</v>
      </c>
      <c r="BJ145" s="12">
        <f t="shared" si="66"/>
        <v>0</v>
      </c>
      <c r="BK145" s="12">
        <f t="shared" si="67"/>
        <v>0</v>
      </c>
      <c r="BL145" s="12">
        <f t="shared" si="72"/>
        <v>0</v>
      </c>
      <c r="BM145" s="12">
        <f t="shared" si="73"/>
        <v>0</v>
      </c>
    </row>
    <row r="146" spans="2:65">
      <c r="B146" s="38">
        <v>142</v>
      </c>
      <c r="C146" s="51" t="s">
        <v>176</v>
      </c>
      <c r="D146" s="32" t="str">
        <f t="shared" si="56"/>
        <v>P360</v>
      </c>
      <c r="E146" s="32" t="str">
        <f t="shared" si="57"/>
        <v>SAM</v>
      </c>
      <c r="F146" s="32" t="str">
        <f t="shared" si="58"/>
        <v>Subcont Hauling ABB</v>
      </c>
      <c r="G146" s="34">
        <v>43387</v>
      </c>
      <c r="H146" s="38">
        <v>1</v>
      </c>
      <c r="I146" s="49">
        <v>0.44930555555555557</v>
      </c>
      <c r="J146" s="40">
        <v>40860</v>
      </c>
      <c r="K146" s="36">
        <f t="shared" si="59"/>
        <v>15260</v>
      </c>
      <c r="L146" s="36">
        <f t="shared" si="60"/>
        <v>25600</v>
      </c>
      <c r="M146" s="32">
        <f t="shared" si="61"/>
        <v>1</v>
      </c>
      <c r="N146" s="38">
        <v>142</v>
      </c>
      <c r="O146" s="38" t="s">
        <v>203</v>
      </c>
      <c r="Q146" s="39" t="str">
        <f>Parameter!C103</f>
        <v>LD0181</v>
      </c>
      <c r="R146" s="39">
        <v>18460</v>
      </c>
      <c r="AJ146" s="2">
        <v>142</v>
      </c>
      <c r="AK146" s="10" t="str">
        <f>Parameter!C147</f>
        <v>SADT119</v>
      </c>
      <c r="AL146" s="10" t="str">
        <f>Parameter!D147</f>
        <v>P410</v>
      </c>
      <c r="AM146" s="10" t="str">
        <f>Parameter!F147</f>
        <v>SAM</v>
      </c>
      <c r="AN146" s="12">
        <f t="shared" si="53"/>
        <v>28.42</v>
      </c>
      <c r="AO146" s="12">
        <f t="shared" si="53"/>
        <v>29.46</v>
      </c>
      <c r="AP146" s="12">
        <f t="shared" si="53"/>
        <v>29.46</v>
      </c>
      <c r="AQ146" s="12">
        <f t="shared" si="53"/>
        <v>29.46</v>
      </c>
      <c r="AR146" s="12">
        <f t="shared" si="62"/>
        <v>0</v>
      </c>
      <c r="AS146" s="12">
        <f t="shared" si="63"/>
        <v>0</v>
      </c>
      <c r="AT146" s="12">
        <f t="shared" si="68"/>
        <v>0</v>
      </c>
      <c r="AU146" s="12">
        <f t="shared" si="69"/>
        <v>0</v>
      </c>
      <c r="AV146" s="13"/>
      <c r="AW146" s="12">
        <f t="shared" si="54"/>
        <v>1</v>
      </c>
      <c r="AX146" s="12">
        <f t="shared" si="54"/>
        <v>2</v>
      </c>
      <c r="AY146" s="12">
        <f t="shared" si="54"/>
        <v>2</v>
      </c>
      <c r="AZ146" s="12">
        <f t="shared" si="54"/>
        <v>2</v>
      </c>
      <c r="BA146" s="12">
        <f t="shared" si="64"/>
        <v>0</v>
      </c>
      <c r="BB146" s="12">
        <f t="shared" si="65"/>
        <v>0</v>
      </c>
      <c r="BC146" s="12">
        <f t="shared" si="70"/>
        <v>0</v>
      </c>
      <c r="BD146" s="12">
        <f t="shared" si="71"/>
        <v>0</v>
      </c>
      <c r="BE146" s="13"/>
      <c r="BF146" s="12">
        <f t="shared" si="55"/>
        <v>28.42</v>
      </c>
      <c r="BG146" s="12">
        <f t="shared" si="55"/>
        <v>58.92</v>
      </c>
      <c r="BH146" s="12">
        <f t="shared" si="55"/>
        <v>58.92</v>
      </c>
      <c r="BI146" s="12">
        <f t="shared" si="55"/>
        <v>58.92</v>
      </c>
      <c r="BJ146" s="12">
        <f t="shared" si="66"/>
        <v>0</v>
      </c>
      <c r="BK146" s="12">
        <f t="shared" si="67"/>
        <v>0</v>
      </c>
      <c r="BL146" s="12">
        <f t="shared" si="72"/>
        <v>0</v>
      </c>
      <c r="BM146" s="12">
        <f t="shared" si="73"/>
        <v>0</v>
      </c>
    </row>
    <row r="147" spans="2:65">
      <c r="B147" s="38">
        <v>143</v>
      </c>
      <c r="C147" s="51" t="s">
        <v>104</v>
      </c>
      <c r="D147" s="32" t="str">
        <f t="shared" si="56"/>
        <v>P360</v>
      </c>
      <c r="E147" s="32" t="str">
        <f t="shared" si="57"/>
        <v>KPP</v>
      </c>
      <c r="F147" s="32" t="str">
        <f t="shared" si="58"/>
        <v>Coal Hauling ABB</v>
      </c>
      <c r="G147" s="34">
        <v>43387</v>
      </c>
      <c r="H147" s="38">
        <v>1</v>
      </c>
      <c r="I147" s="49">
        <v>0.45069444444444445</v>
      </c>
      <c r="J147" s="40">
        <v>42600</v>
      </c>
      <c r="K147" s="36">
        <f t="shared" si="59"/>
        <v>15460</v>
      </c>
      <c r="L147" s="36">
        <f t="shared" si="60"/>
        <v>27140</v>
      </c>
      <c r="M147" s="32">
        <f t="shared" si="61"/>
        <v>1</v>
      </c>
      <c r="N147" s="38">
        <v>143</v>
      </c>
      <c r="O147" s="38" t="s">
        <v>203</v>
      </c>
      <c r="Q147" s="39" t="str">
        <f>Parameter!C104</f>
        <v>LD0182</v>
      </c>
      <c r="R147" s="39">
        <v>18740</v>
      </c>
      <c r="AJ147" s="10">
        <v>143</v>
      </c>
      <c r="AK147" s="10" t="str">
        <f>Parameter!C148</f>
        <v>SADT120</v>
      </c>
      <c r="AL147" s="10" t="str">
        <f>Parameter!D148</f>
        <v>P410</v>
      </c>
      <c r="AM147" s="10" t="str">
        <f>Parameter!F148</f>
        <v>SAM</v>
      </c>
      <c r="AN147" s="12">
        <f t="shared" si="53"/>
        <v>0</v>
      </c>
      <c r="AO147" s="12">
        <f t="shared" si="53"/>
        <v>0</v>
      </c>
      <c r="AP147" s="12">
        <f t="shared" si="53"/>
        <v>0</v>
      </c>
      <c r="AQ147" s="12">
        <f t="shared" si="53"/>
        <v>0</v>
      </c>
      <c r="AR147" s="12">
        <f t="shared" si="62"/>
        <v>0</v>
      </c>
      <c r="AS147" s="12">
        <f t="shared" si="63"/>
        <v>0</v>
      </c>
      <c r="AT147" s="12">
        <f t="shared" si="68"/>
        <v>0</v>
      </c>
      <c r="AU147" s="12">
        <f t="shared" si="69"/>
        <v>0</v>
      </c>
      <c r="AV147" s="13"/>
      <c r="AW147" s="12">
        <f t="shared" si="54"/>
        <v>0</v>
      </c>
      <c r="AX147" s="12">
        <f t="shared" si="54"/>
        <v>0</v>
      </c>
      <c r="AY147" s="12">
        <f t="shared" si="54"/>
        <v>0</v>
      </c>
      <c r="AZ147" s="12">
        <f t="shared" si="54"/>
        <v>0</v>
      </c>
      <c r="BA147" s="12">
        <f t="shared" si="64"/>
        <v>0</v>
      </c>
      <c r="BB147" s="12">
        <f t="shared" si="65"/>
        <v>0</v>
      </c>
      <c r="BC147" s="12">
        <f t="shared" si="70"/>
        <v>0</v>
      </c>
      <c r="BD147" s="12">
        <f t="shared" si="71"/>
        <v>0</v>
      </c>
      <c r="BE147" s="13"/>
      <c r="BF147" s="12">
        <f t="shared" si="55"/>
        <v>0</v>
      </c>
      <c r="BG147" s="12">
        <f t="shared" si="55"/>
        <v>0</v>
      </c>
      <c r="BH147" s="12">
        <f t="shared" si="55"/>
        <v>0</v>
      </c>
      <c r="BI147" s="12">
        <f t="shared" si="55"/>
        <v>0</v>
      </c>
      <c r="BJ147" s="12">
        <f t="shared" si="66"/>
        <v>0</v>
      </c>
      <c r="BK147" s="12">
        <f t="shared" si="67"/>
        <v>0</v>
      </c>
      <c r="BL147" s="12">
        <f t="shared" si="72"/>
        <v>0</v>
      </c>
      <c r="BM147" s="12">
        <f t="shared" si="73"/>
        <v>0</v>
      </c>
    </row>
    <row r="148" spans="2:65">
      <c r="B148" s="38">
        <v>144</v>
      </c>
      <c r="C148" s="51" t="s">
        <v>53</v>
      </c>
      <c r="D148" s="32" t="str">
        <f t="shared" si="56"/>
        <v>P360</v>
      </c>
      <c r="E148" s="32" t="str">
        <f t="shared" si="57"/>
        <v>KPP</v>
      </c>
      <c r="F148" s="32" t="str">
        <f t="shared" si="58"/>
        <v>Coal Hauling ABB</v>
      </c>
      <c r="G148" s="34">
        <v>43387</v>
      </c>
      <c r="H148" s="38">
        <v>1</v>
      </c>
      <c r="I148" s="49">
        <v>0.45277777777777778</v>
      </c>
      <c r="J148" s="40">
        <v>52160</v>
      </c>
      <c r="K148" s="36">
        <f t="shared" si="59"/>
        <v>16440</v>
      </c>
      <c r="L148" s="36">
        <f t="shared" si="60"/>
        <v>35720</v>
      </c>
      <c r="M148" s="32">
        <f t="shared" si="61"/>
        <v>1</v>
      </c>
      <c r="N148" s="38">
        <v>144</v>
      </c>
      <c r="O148" s="38" t="s">
        <v>203</v>
      </c>
      <c r="Q148" s="39" t="str">
        <f>Parameter!C105</f>
        <v>LD0183</v>
      </c>
      <c r="R148" s="39">
        <v>18900</v>
      </c>
      <c r="AJ148" s="2">
        <v>144</v>
      </c>
      <c r="AK148" s="10" t="str">
        <f>Parameter!C149</f>
        <v>SADT125</v>
      </c>
      <c r="AL148" s="10" t="str">
        <f>Parameter!D149</f>
        <v>P410</v>
      </c>
      <c r="AM148" s="10" t="str">
        <f>Parameter!F149</f>
        <v>SAM</v>
      </c>
      <c r="AN148" s="12">
        <f t="shared" si="53"/>
        <v>0</v>
      </c>
      <c r="AO148" s="12">
        <f t="shared" si="53"/>
        <v>0</v>
      </c>
      <c r="AP148" s="12">
        <f t="shared" si="53"/>
        <v>28.38</v>
      </c>
      <c r="AQ148" s="12">
        <f t="shared" si="53"/>
        <v>28.38</v>
      </c>
      <c r="AR148" s="12">
        <f t="shared" si="62"/>
        <v>0</v>
      </c>
      <c r="AS148" s="12">
        <f t="shared" si="63"/>
        <v>0</v>
      </c>
      <c r="AT148" s="12">
        <f t="shared" si="68"/>
        <v>0</v>
      </c>
      <c r="AU148" s="12">
        <f t="shared" si="69"/>
        <v>0</v>
      </c>
      <c r="AV148" s="13"/>
      <c r="AW148" s="12">
        <f t="shared" si="54"/>
        <v>0</v>
      </c>
      <c r="AX148" s="12">
        <f t="shared" si="54"/>
        <v>0</v>
      </c>
      <c r="AY148" s="12">
        <f t="shared" si="54"/>
        <v>1</v>
      </c>
      <c r="AZ148" s="12">
        <f t="shared" si="54"/>
        <v>1</v>
      </c>
      <c r="BA148" s="12">
        <f t="shared" si="64"/>
        <v>0</v>
      </c>
      <c r="BB148" s="12">
        <f t="shared" si="65"/>
        <v>0</v>
      </c>
      <c r="BC148" s="12">
        <f t="shared" si="70"/>
        <v>0</v>
      </c>
      <c r="BD148" s="12">
        <f t="shared" si="71"/>
        <v>0</v>
      </c>
      <c r="BE148" s="13"/>
      <c r="BF148" s="12">
        <f t="shared" si="55"/>
        <v>0</v>
      </c>
      <c r="BG148" s="12">
        <f t="shared" si="55"/>
        <v>0</v>
      </c>
      <c r="BH148" s="12">
        <f t="shared" si="55"/>
        <v>28.38</v>
      </c>
      <c r="BI148" s="12">
        <f t="shared" si="55"/>
        <v>28.38</v>
      </c>
      <c r="BJ148" s="12">
        <f t="shared" si="66"/>
        <v>0</v>
      </c>
      <c r="BK148" s="12">
        <f t="shared" si="67"/>
        <v>0</v>
      </c>
      <c r="BL148" s="12">
        <f t="shared" si="72"/>
        <v>0</v>
      </c>
      <c r="BM148" s="12">
        <f t="shared" si="73"/>
        <v>0</v>
      </c>
    </row>
    <row r="149" spans="2:65">
      <c r="B149" s="38">
        <v>145</v>
      </c>
      <c r="C149" s="51" t="s">
        <v>32</v>
      </c>
      <c r="D149" s="32" t="str">
        <f t="shared" si="56"/>
        <v>P360</v>
      </c>
      <c r="E149" s="32" t="str">
        <f t="shared" si="57"/>
        <v>KPP</v>
      </c>
      <c r="F149" s="32" t="str">
        <f t="shared" si="58"/>
        <v>Coal Hauling ABB</v>
      </c>
      <c r="G149" s="34">
        <v>43387</v>
      </c>
      <c r="H149" s="38">
        <v>1</v>
      </c>
      <c r="I149" s="49">
        <v>0.45555555555555555</v>
      </c>
      <c r="J149" s="40">
        <v>42420</v>
      </c>
      <c r="K149" s="36">
        <f t="shared" si="59"/>
        <v>15920</v>
      </c>
      <c r="L149" s="36">
        <f t="shared" si="60"/>
        <v>26500</v>
      </c>
      <c r="M149" s="32">
        <f t="shared" si="61"/>
        <v>1</v>
      </c>
      <c r="N149" s="38">
        <v>145</v>
      </c>
      <c r="O149" s="38" t="s">
        <v>203</v>
      </c>
      <c r="Q149" s="39" t="str">
        <f>Parameter!C106</f>
        <v>LD0187</v>
      </c>
      <c r="R149" s="39">
        <v>18720</v>
      </c>
      <c r="AJ149" s="10">
        <v>145</v>
      </c>
      <c r="AK149" s="10" t="str">
        <f>Parameter!C150</f>
        <v>SADT126</v>
      </c>
      <c r="AL149" s="10" t="str">
        <f>Parameter!D150</f>
        <v>P410</v>
      </c>
      <c r="AM149" s="10" t="str">
        <f>Parameter!F150</f>
        <v>SAM</v>
      </c>
      <c r="AN149" s="12">
        <f t="shared" si="53"/>
        <v>28</v>
      </c>
      <c r="AO149" s="12">
        <f t="shared" si="53"/>
        <v>28.06</v>
      </c>
      <c r="AP149" s="12">
        <f t="shared" si="53"/>
        <v>28.06</v>
      </c>
      <c r="AQ149" s="12">
        <f t="shared" si="53"/>
        <v>28.06</v>
      </c>
      <c r="AR149" s="12">
        <f t="shared" si="62"/>
        <v>0</v>
      </c>
      <c r="AS149" s="12">
        <f t="shared" si="63"/>
        <v>0</v>
      </c>
      <c r="AT149" s="12">
        <f t="shared" si="68"/>
        <v>0</v>
      </c>
      <c r="AU149" s="12">
        <f t="shared" si="69"/>
        <v>0</v>
      </c>
      <c r="AV149" s="13"/>
      <c r="AW149" s="12">
        <f t="shared" si="54"/>
        <v>1</v>
      </c>
      <c r="AX149" s="12">
        <f t="shared" si="54"/>
        <v>2</v>
      </c>
      <c r="AY149" s="12">
        <f t="shared" si="54"/>
        <v>2</v>
      </c>
      <c r="AZ149" s="12">
        <f t="shared" si="54"/>
        <v>2</v>
      </c>
      <c r="BA149" s="12">
        <f t="shared" si="64"/>
        <v>0</v>
      </c>
      <c r="BB149" s="12">
        <f t="shared" si="65"/>
        <v>0</v>
      </c>
      <c r="BC149" s="12">
        <f t="shared" si="70"/>
        <v>0</v>
      </c>
      <c r="BD149" s="12">
        <f t="shared" si="71"/>
        <v>0</v>
      </c>
      <c r="BE149" s="13"/>
      <c r="BF149" s="12">
        <f t="shared" si="55"/>
        <v>28</v>
      </c>
      <c r="BG149" s="12">
        <f t="shared" si="55"/>
        <v>56.12</v>
      </c>
      <c r="BH149" s="12">
        <f t="shared" si="55"/>
        <v>56.12</v>
      </c>
      <c r="BI149" s="12">
        <f t="shared" si="55"/>
        <v>56.12</v>
      </c>
      <c r="BJ149" s="12">
        <f t="shared" si="66"/>
        <v>0</v>
      </c>
      <c r="BK149" s="12">
        <f t="shared" si="67"/>
        <v>0</v>
      </c>
      <c r="BL149" s="12">
        <f t="shared" si="72"/>
        <v>0</v>
      </c>
      <c r="BM149" s="12">
        <f t="shared" si="73"/>
        <v>0</v>
      </c>
    </row>
    <row r="150" spans="2:65">
      <c r="B150" s="38">
        <v>146</v>
      </c>
      <c r="C150" s="51" t="s">
        <v>140</v>
      </c>
      <c r="D150" s="32" t="str">
        <f t="shared" si="56"/>
        <v>P410</v>
      </c>
      <c r="E150" s="32" t="str">
        <f t="shared" si="57"/>
        <v>SAM</v>
      </c>
      <c r="F150" s="32" t="str">
        <f t="shared" si="58"/>
        <v>Subcont Hauling ABB</v>
      </c>
      <c r="G150" s="34">
        <v>43387</v>
      </c>
      <c r="H150" s="38">
        <v>1</v>
      </c>
      <c r="I150" s="49">
        <v>0.45624999999999999</v>
      </c>
      <c r="J150" s="40">
        <v>46800</v>
      </c>
      <c r="K150" s="36">
        <f t="shared" si="59"/>
        <v>18680</v>
      </c>
      <c r="L150" s="36">
        <f t="shared" ref="L150:L151" si="74">IFERROR(J150-K150,"")</f>
        <v>28120</v>
      </c>
      <c r="M150" s="32">
        <f t="shared" ref="M150:M151" si="75">IF(L150&gt;0,1,"")</f>
        <v>1</v>
      </c>
      <c r="N150" s="38">
        <v>146</v>
      </c>
      <c r="O150" s="38" t="s">
        <v>203</v>
      </c>
      <c r="Q150" s="39" t="str">
        <f>Parameter!C107</f>
        <v>LD0188</v>
      </c>
      <c r="R150" s="39">
        <v>18760</v>
      </c>
      <c r="AJ150" s="2">
        <v>146</v>
      </c>
      <c r="AK150" s="10" t="str">
        <f>Parameter!C151</f>
        <v>SADT232</v>
      </c>
      <c r="AL150" s="10" t="str">
        <f>Parameter!D151</f>
        <v>P410</v>
      </c>
      <c r="AM150" s="10" t="str">
        <f>Parameter!F151</f>
        <v>SAM</v>
      </c>
      <c r="AN150" s="12">
        <f t="shared" si="53"/>
        <v>0</v>
      </c>
      <c r="AO150" s="12">
        <f t="shared" si="53"/>
        <v>0</v>
      </c>
      <c r="AP150" s="12">
        <f t="shared" si="53"/>
        <v>0</v>
      </c>
      <c r="AQ150" s="12">
        <f t="shared" si="53"/>
        <v>0</v>
      </c>
      <c r="AR150" s="12">
        <f t="shared" si="62"/>
        <v>0</v>
      </c>
      <c r="AS150" s="12">
        <f t="shared" si="63"/>
        <v>0</v>
      </c>
      <c r="AT150" s="12">
        <f t="shared" si="68"/>
        <v>0</v>
      </c>
      <c r="AU150" s="12">
        <f t="shared" si="69"/>
        <v>0</v>
      </c>
      <c r="AV150" s="13"/>
      <c r="AW150" s="12">
        <f t="shared" si="54"/>
        <v>0</v>
      </c>
      <c r="AX150" s="12">
        <f t="shared" si="54"/>
        <v>0</v>
      </c>
      <c r="AY150" s="12">
        <f t="shared" si="54"/>
        <v>0</v>
      </c>
      <c r="AZ150" s="12">
        <f t="shared" si="54"/>
        <v>0</v>
      </c>
      <c r="BA150" s="12">
        <f t="shared" si="64"/>
        <v>0</v>
      </c>
      <c r="BB150" s="12">
        <f t="shared" si="65"/>
        <v>0</v>
      </c>
      <c r="BC150" s="12">
        <f t="shared" si="70"/>
        <v>0</v>
      </c>
      <c r="BD150" s="12">
        <f t="shared" si="71"/>
        <v>0</v>
      </c>
      <c r="BE150" s="13"/>
      <c r="BF150" s="12">
        <f t="shared" si="55"/>
        <v>0</v>
      </c>
      <c r="BG150" s="12">
        <f t="shared" si="55"/>
        <v>0</v>
      </c>
      <c r="BH150" s="12">
        <f t="shared" si="55"/>
        <v>0</v>
      </c>
      <c r="BI150" s="12">
        <f t="shared" si="55"/>
        <v>0</v>
      </c>
      <c r="BJ150" s="12">
        <f t="shared" si="66"/>
        <v>0</v>
      </c>
      <c r="BK150" s="12">
        <f t="shared" si="67"/>
        <v>0</v>
      </c>
      <c r="BL150" s="12">
        <f t="shared" si="72"/>
        <v>0</v>
      </c>
      <c r="BM150" s="12">
        <f t="shared" si="73"/>
        <v>0</v>
      </c>
    </row>
    <row r="151" spans="2:65">
      <c r="B151" s="38">
        <v>147</v>
      </c>
      <c r="C151" s="51" t="s">
        <v>34</v>
      </c>
      <c r="D151" s="32" t="str">
        <f t="shared" si="56"/>
        <v>P360</v>
      </c>
      <c r="E151" s="32" t="str">
        <f t="shared" si="57"/>
        <v>KPP</v>
      </c>
      <c r="F151" s="32" t="str">
        <f t="shared" si="58"/>
        <v>Coal Hauling ABB</v>
      </c>
      <c r="G151" s="34">
        <v>43387</v>
      </c>
      <c r="H151" s="38">
        <v>1</v>
      </c>
      <c r="I151" s="49">
        <v>0.45763888888888887</v>
      </c>
      <c r="J151" s="40">
        <v>41480</v>
      </c>
      <c r="K151" s="36">
        <f t="shared" si="59"/>
        <v>16300</v>
      </c>
      <c r="L151" s="36">
        <f t="shared" si="74"/>
        <v>25180</v>
      </c>
      <c r="M151" s="32">
        <f t="shared" si="75"/>
        <v>1</v>
      </c>
      <c r="N151" s="38">
        <v>147</v>
      </c>
      <c r="O151" s="38" t="s">
        <v>203</v>
      </c>
      <c r="Q151" s="39" t="str">
        <f>Parameter!C108</f>
        <v>LD0189</v>
      </c>
      <c r="R151" s="39">
        <v>18520</v>
      </c>
      <c r="AJ151" s="10">
        <v>147</v>
      </c>
      <c r="AK151" s="10" t="str">
        <f>Parameter!C152</f>
        <v>SADT233</v>
      </c>
      <c r="AL151" s="10" t="str">
        <f>Parameter!D152</f>
        <v>P410</v>
      </c>
      <c r="AM151" s="10" t="str">
        <f>Parameter!F152</f>
        <v>SAM</v>
      </c>
      <c r="AN151" s="12">
        <f t="shared" si="53"/>
        <v>29.32</v>
      </c>
      <c r="AO151" s="12">
        <f t="shared" si="53"/>
        <v>29.84</v>
      </c>
      <c r="AP151" s="12">
        <f t="shared" si="53"/>
        <v>29.84</v>
      </c>
      <c r="AQ151" s="12">
        <f t="shared" si="53"/>
        <v>29.84</v>
      </c>
      <c r="AR151" s="12">
        <f t="shared" si="62"/>
        <v>0</v>
      </c>
      <c r="AS151" s="12">
        <f t="shared" si="63"/>
        <v>0</v>
      </c>
      <c r="AT151" s="12">
        <f t="shared" si="68"/>
        <v>0</v>
      </c>
      <c r="AU151" s="12">
        <f t="shared" si="69"/>
        <v>0</v>
      </c>
      <c r="AV151" s="13"/>
      <c r="AW151" s="12">
        <f t="shared" si="54"/>
        <v>1</v>
      </c>
      <c r="AX151" s="12">
        <f t="shared" si="54"/>
        <v>2</v>
      </c>
      <c r="AY151" s="12">
        <f t="shared" si="54"/>
        <v>2</v>
      </c>
      <c r="AZ151" s="12">
        <f t="shared" si="54"/>
        <v>2</v>
      </c>
      <c r="BA151" s="12">
        <f t="shared" si="64"/>
        <v>0</v>
      </c>
      <c r="BB151" s="12">
        <f t="shared" si="65"/>
        <v>0</v>
      </c>
      <c r="BC151" s="12">
        <f t="shared" si="70"/>
        <v>0</v>
      </c>
      <c r="BD151" s="12">
        <f t="shared" si="71"/>
        <v>0</v>
      </c>
      <c r="BE151" s="13"/>
      <c r="BF151" s="12">
        <f t="shared" si="55"/>
        <v>29.32</v>
      </c>
      <c r="BG151" s="12">
        <f t="shared" si="55"/>
        <v>59.68</v>
      </c>
      <c r="BH151" s="12">
        <f t="shared" si="55"/>
        <v>59.68</v>
      </c>
      <c r="BI151" s="12">
        <f t="shared" si="55"/>
        <v>59.68</v>
      </c>
      <c r="BJ151" s="12">
        <f t="shared" si="66"/>
        <v>0</v>
      </c>
      <c r="BK151" s="12">
        <f t="shared" si="67"/>
        <v>0</v>
      </c>
      <c r="BL151" s="12">
        <f t="shared" si="72"/>
        <v>0</v>
      </c>
      <c r="BM151" s="12">
        <f t="shared" si="73"/>
        <v>0</v>
      </c>
    </row>
    <row r="152" spans="2:65">
      <c r="B152" s="38">
        <v>148</v>
      </c>
      <c r="C152" s="51" t="s">
        <v>130</v>
      </c>
      <c r="D152" s="32" t="str">
        <f t="shared" si="56"/>
        <v>P410</v>
      </c>
      <c r="E152" s="32" t="str">
        <f t="shared" si="57"/>
        <v>KPP</v>
      </c>
      <c r="F152" s="32" t="str">
        <f t="shared" si="58"/>
        <v>Coal Hauling ABB</v>
      </c>
      <c r="G152" s="34">
        <v>43387</v>
      </c>
      <c r="H152" s="38">
        <v>1</v>
      </c>
      <c r="I152" s="49">
        <v>0.46111111111111108</v>
      </c>
      <c r="J152" s="40">
        <v>47680</v>
      </c>
      <c r="K152" s="36">
        <f t="shared" si="59"/>
        <v>18200</v>
      </c>
      <c r="L152" s="36">
        <f t="shared" si="60"/>
        <v>29480</v>
      </c>
      <c r="M152" s="32">
        <f t="shared" si="61"/>
        <v>1</v>
      </c>
      <c r="N152" s="38">
        <v>148</v>
      </c>
      <c r="O152" s="38" t="s">
        <v>203</v>
      </c>
      <c r="Q152" s="61" t="str">
        <f>Parameter!C109</f>
        <v>SADT131</v>
      </c>
      <c r="R152" s="61">
        <v>16080</v>
      </c>
      <c r="AJ152" s="2">
        <v>148</v>
      </c>
      <c r="AK152" s="10" t="str">
        <f>Parameter!C153</f>
        <v>SADT234</v>
      </c>
      <c r="AL152" s="10" t="str">
        <f>Parameter!D153</f>
        <v>P410</v>
      </c>
      <c r="AM152" s="10" t="str">
        <f>Parameter!F153</f>
        <v>SAM</v>
      </c>
      <c r="AN152" s="12">
        <f t="shared" ref="AN152:AQ167" si="76">IFERROR(AVERAGEIFS(Netto,Unit,$AK152,Jam,"&gt;="&amp;$AN$3,Jam,"&lt;"&amp;AN$4)/1000,0)</f>
        <v>0</v>
      </c>
      <c r="AO152" s="12">
        <f t="shared" si="76"/>
        <v>0</v>
      </c>
      <c r="AP152" s="12">
        <f t="shared" si="76"/>
        <v>0</v>
      </c>
      <c r="AQ152" s="12">
        <f t="shared" si="76"/>
        <v>0</v>
      </c>
      <c r="AR152" s="12">
        <f t="shared" si="62"/>
        <v>0</v>
      </c>
      <c r="AS152" s="12">
        <f t="shared" si="63"/>
        <v>0</v>
      </c>
      <c r="AT152" s="12">
        <f t="shared" si="68"/>
        <v>0</v>
      </c>
      <c r="AU152" s="12">
        <f t="shared" si="69"/>
        <v>0</v>
      </c>
      <c r="AV152" s="13"/>
      <c r="AW152" s="12">
        <f t="shared" ref="AW152:AZ167" si="77">COUNTIFS(Ritase,"&gt;0",Unit,$AK152,Jam,"&gt;="&amp;$AN$3,Jam,"&lt;"&amp;AW$4)</f>
        <v>0</v>
      </c>
      <c r="AX152" s="12">
        <f t="shared" si="77"/>
        <v>0</v>
      </c>
      <c r="AY152" s="12">
        <f t="shared" si="77"/>
        <v>0</v>
      </c>
      <c r="AZ152" s="12">
        <f t="shared" si="77"/>
        <v>0</v>
      </c>
      <c r="BA152" s="12">
        <f t="shared" si="64"/>
        <v>0</v>
      </c>
      <c r="BB152" s="12">
        <f t="shared" si="65"/>
        <v>0</v>
      </c>
      <c r="BC152" s="12">
        <f t="shared" si="70"/>
        <v>0</v>
      </c>
      <c r="BD152" s="12">
        <f t="shared" si="71"/>
        <v>0</v>
      </c>
      <c r="BE152" s="13"/>
      <c r="BF152" s="12">
        <f t="shared" ref="BF152:BI167" si="78">IFERROR(SUMIFS(Netto,Unit,$AK152,Jam,"&gt;="&amp;$AN$3,Jam,"&lt;"&amp;BF$4)/1000,0)</f>
        <v>0</v>
      </c>
      <c r="BG152" s="12">
        <f t="shared" si="78"/>
        <v>0</v>
      </c>
      <c r="BH152" s="12">
        <f t="shared" si="78"/>
        <v>0</v>
      </c>
      <c r="BI152" s="12">
        <f t="shared" si="78"/>
        <v>0</v>
      </c>
      <c r="BJ152" s="12">
        <f t="shared" si="66"/>
        <v>0</v>
      </c>
      <c r="BK152" s="12">
        <f t="shared" si="67"/>
        <v>0</v>
      </c>
      <c r="BL152" s="12">
        <f t="shared" si="72"/>
        <v>0</v>
      </c>
      <c r="BM152" s="12">
        <f t="shared" si="73"/>
        <v>0</v>
      </c>
    </row>
    <row r="153" spans="2:65">
      <c r="B153" s="38">
        <v>149</v>
      </c>
      <c r="C153" s="51" t="s">
        <v>183</v>
      </c>
      <c r="D153" s="32" t="str">
        <f t="shared" si="56"/>
        <v>P360</v>
      </c>
      <c r="E153" s="32" t="str">
        <f t="shared" si="57"/>
        <v>KPP</v>
      </c>
      <c r="F153" s="32" t="str">
        <f t="shared" si="58"/>
        <v>Coal Hauling ABB</v>
      </c>
      <c r="G153" s="34">
        <v>43387</v>
      </c>
      <c r="H153" s="38">
        <v>1</v>
      </c>
      <c r="I153" s="49">
        <v>0.46180555555555558</v>
      </c>
      <c r="J153" s="40">
        <v>42080</v>
      </c>
      <c r="K153" s="36">
        <f t="shared" si="59"/>
        <v>15460</v>
      </c>
      <c r="L153" s="36">
        <f t="shared" si="60"/>
        <v>26620</v>
      </c>
      <c r="M153" s="32">
        <f t="shared" si="61"/>
        <v>1</v>
      </c>
      <c r="N153" s="38">
        <v>149</v>
      </c>
      <c r="O153" s="38" t="s">
        <v>203</v>
      </c>
      <c r="Q153" s="61" t="str">
        <f>Parameter!C110</f>
        <v>SADT132</v>
      </c>
      <c r="R153" s="61">
        <v>16100</v>
      </c>
      <c r="AJ153" s="10">
        <v>149</v>
      </c>
      <c r="AK153" s="10" t="str">
        <f>Parameter!C154</f>
        <v>SADT235</v>
      </c>
      <c r="AL153" s="10" t="str">
        <f>Parameter!D154</f>
        <v>P410</v>
      </c>
      <c r="AM153" s="10" t="str">
        <f>Parameter!F154</f>
        <v>SAM</v>
      </c>
      <c r="AN153" s="12">
        <f t="shared" si="76"/>
        <v>0</v>
      </c>
      <c r="AO153" s="12">
        <f t="shared" si="76"/>
        <v>0</v>
      </c>
      <c r="AP153" s="12">
        <f t="shared" si="76"/>
        <v>0</v>
      </c>
      <c r="AQ153" s="12">
        <f t="shared" si="76"/>
        <v>0</v>
      </c>
      <c r="AR153" s="12">
        <f t="shared" si="62"/>
        <v>0</v>
      </c>
      <c r="AS153" s="12">
        <f t="shared" si="63"/>
        <v>0</v>
      </c>
      <c r="AT153" s="12">
        <f t="shared" si="68"/>
        <v>0</v>
      </c>
      <c r="AU153" s="12">
        <f t="shared" si="69"/>
        <v>0</v>
      </c>
      <c r="AV153" s="13"/>
      <c r="AW153" s="12">
        <f t="shared" si="77"/>
        <v>0</v>
      </c>
      <c r="AX153" s="12">
        <f t="shared" si="77"/>
        <v>0</v>
      </c>
      <c r="AY153" s="12">
        <f t="shared" si="77"/>
        <v>0</v>
      </c>
      <c r="AZ153" s="12">
        <f t="shared" si="77"/>
        <v>0</v>
      </c>
      <c r="BA153" s="12">
        <f t="shared" si="64"/>
        <v>0</v>
      </c>
      <c r="BB153" s="12">
        <f t="shared" si="65"/>
        <v>0</v>
      </c>
      <c r="BC153" s="12">
        <f t="shared" si="70"/>
        <v>0</v>
      </c>
      <c r="BD153" s="12">
        <f t="shared" si="71"/>
        <v>0</v>
      </c>
      <c r="BE153" s="13"/>
      <c r="BF153" s="12">
        <f t="shared" si="78"/>
        <v>0</v>
      </c>
      <c r="BG153" s="12">
        <f t="shared" si="78"/>
        <v>0</v>
      </c>
      <c r="BH153" s="12">
        <f t="shared" si="78"/>
        <v>0</v>
      </c>
      <c r="BI153" s="12">
        <f t="shared" si="78"/>
        <v>0</v>
      </c>
      <c r="BJ153" s="12">
        <f t="shared" si="66"/>
        <v>0</v>
      </c>
      <c r="BK153" s="12">
        <f t="shared" si="67"/>
        <v>0</v>
      </c>
      <c r="BL153" s="12">
        <f t="shared" si="72"/>
        <v>0</v>
      </c>
      <c r="BM153" s="12">
        <f t="shared" si="73"/>
        <v>0</v>
      </c>
    </row>
    <row r="154" spans="2:65">
      <c r="B154" s="38">
        <v>150</v>
      </c>
      <c r="C154" s="51" t="s">
        <v>54</v>
      </c>
      <c r="D154" s="32" t="str">
        <f t="shared" si="56"/>
        <v>P420</v>
      </c>
      <c r="E154" s="32" t="str">
        <f t="shared" si="57"/>
        <v>SAM</v>
      </c>
      <c r="F154" s="32" t="str">
        <f t="shared" si="58"/>
        <v>Subcont Hauling ABB</v>
      </c>
      <c r="G154" s="34">
        <v>43387</v>
      </c>
      <c r="H154" s="38">
        <v>1</v>
      </c>
      <c r="I154" s="49">
        <v>0.46249999999999997</v>
      </c>
      <c r="J154" s="40">
        <v>48760</v>
      </c>
      <c r="K154" s="36">
        <f t="shared" si="59"/>
        <v>18180</v>
      </c>
      <c r="L154" s="36">
        <f t="shared" si="60"/>
        <v>30580</v>
      </c>
      <c r="M154" s="32">
        <f t="shared" si="61"/>
        <v>1</v>
      </c>
      <c r="N154" s="38">
        <v>150</v>
      </c>
      <c r="O154" s="38" t="s">
        <v>203</v>
      </c>
      <c r="Q154" s="61" t="str">
        <f>Parameter!C111</f>
        <v>SADT133</v>
      </c>
      <c r="R154" s="61">
        <v>16200</v>
      </c>
      <c r="AJ154" s="2">
        <v>150</v>
      </c>
      <c r="AK154" s="10" t="str">
        <f>Parameter!C155</f>
        <v>SADT236</v>
      </c>
      <c r="AL154" s="10" t="str">
        <f>Parameter!D155</f>
        <v>P410</v>
      </c>
      <c r="AM154" s="10" t="str">
        <f>Parameter!F155</f>
        <v>SAM</v>
      </c>
      <c r="AN154" s="12">
        <f t="shared" si="76"/>
        <v>29.38</v>
      </c>
      <c r="AO154" s="12">
        <f t="shared" si="76"/>
        <v>29.71</v>
      </c>
      <c r="AP154" s="12">
        <f t="shared" si="76"/>
        <v>29.553333333333331</v>
      </c>
      <c r="AQ154" s="12">
        <f t="shared" si="76"/>
        <v>29.553333333333331</v>
      </c>
      <c r="AR154" s="12">
        <f t="shared" si="62"/>
        <v>0</v>
      </c>
      <c r="AS154" s="12">
        <f t="shared" si="63"/>
        <v>0</v>
      </c>
      <c r="AT154" s="12">
        <f t="shared" si="68"/>
        <v>0</v>
      </c>
      <c r="AU154" s="12">
        <f t="shared" si="69"/>
        <v>0</v>
      </c>
      <c r="AV154" s="13"/>
      <c r="AW154" s="12">
        <f t="shared" si="77"/>
        <v>1</v>
      </c>
      <c r="AX154" s="12">
        <f t="shared" si="77"/>
        <v>2</v>
      </c>
      <c r="AY154" s="12">
        <f t="shared" si="77"/>
        <v>3</v>
      </c>
      <c r="AZ154" s="12">
        <f t="shared" si="77"/>
        <v>3</v>
      </c>
      <c r="BA154" s="12">
        <f t="shared" si="64"/>
        <v>0</v>
      </c>
      <c r="BB154" s="12">
        <f t="shared" si="65"/>
        <v>0</v>
      </c>
      <c r="BC154" s="12">
        <f t="shared" si="70"/>
        <v>0</v>
      </c>
      <c r="BD154" s="12">
        <f t="shared" si="71"/>
        <v>0</v>
      </c>
      <c r="BE154" s="13"/>
      <c r="BF154" s="12">
        <f t="shared" si="78"/>
        <v>29.38</v>
      </c>
      <c r="BG154" s="12">
        <f t="shared" si="78"/>
        <v>59.42</v>
      </c>
      <c r="BH154" s="12">
        <f t="shared" si="78"/>
        <v>88.66</v>
      </c>
      <c r="BI154" s="12">
        <f t="shared" si="78"/>
        <v>88.66</v>
      </c>
      <c r="BJ154" s="12">
        <f t="shared" si="66"/>
        <v>0</v>
      </c>
      <c r="BK154" s="12">
        <f t="shared" si="67"/>
        <v>0</v>
      </c>
      <c r="BL154" s="12">
        <f t="shared" si="72"/>
        <v>0</v>
      </c>
      <c r="BM154" s="12">
        <f t="shared" si="73"/>
        <v>0</v>
      </c>
    </row>
    <row r="155" spans="2:65">
      <c r="B155" s="38">
        <v>151</v>
      </c>
      <c r="C155" s="51" t="s">
        <v>123</v>
      </c>
      <c r="D155" s="32" t="str">
        <f t="shared" si="56"/>
        <v>P410</v>
      </c>
      <c r="E155" s="32" t="str">
        <f t="shared" si="57"/>
        <v>SAM</v>
      </c>
      <c r="F155" s="32" t="str">
        <f t="shared" si="58"/>
        <v>Subcont Hauling ABB</v>
      </c>
      <c r="G155" s="34">
        <v>43387</v>
      </c>
      <c r="H155" s="38">
        <v>1</v>
      </c>
      <c r="I155" s="49">
        <v>0.46319444444444446</v>
      </c>
      <c r="J155" s="40">
        <v>49060</v>
      </c>
      <c r="K155" s="36">
        <f t="shared" si="59"/>
        <v>18560</v>
      </c>
      <c r="L155" s="36">
        <f t="shared" si="60"/>
        <v>30500</v>
      </c>
      <c r="M155" s="32">
        <f t="shared" si="61"/>
        <v>1</v>
      </c>
      <c r="N155" s="38">
        <v>151</v>
      </c>
      <c r="O155" s="38" t="s">
        <v>203</v>
      </c>
      <c r="Q155" s="61" t="str">
        <f>Parameter!C112</f>
        <v>SADT134</v>
      </c>
      <c r="R155" s="61"/>
      <c r="AJ155" s="10">
        <v>151</v>
      </c>
      <c r="AK155" s="10" t="str">
        <f>Parameter!C156</f>
        <v>SADT237</v>
      </c>
      <c r="AL155" s="10" t="str">
        <f>Parameter!D156</f>
        <v>P410</v>
      </c>
      <c r="AM155" s="10" t="str">
        <f>Parameter!F156</f>
        <v>SAM</v>
      </c>
      <c r="AN155" s="12">
        <f t="shared" si="76"/>
        <v>0</v>
      </c>
      <c r="AO155" s="12">
        <f t="shared" si="76"/>
        <v>0</v>
      </c>
      <c r="AP155" s="12">
        <f t="shared" si="76"/>
        <v>0</v>
      </c>
      <c r="AQ155" s="12">
        <f t="shared" si="76"/>
        <v>0</v>
      </c>
      <c r="AR155" s="12">
        <f t="shared" si="62"/>
        <v>0</v>
      </c>
      <c r="AS155" s="12">
        <f t="shared" si="63"/>
        <v>0</v>
      </c>
      <c r="AT155" s="12">
        <f t="shared" si="68"/>
        <v>0</v>
      </c>
      <c r="AU155" s="12">
        <f t="shared" si="69"/>
        <v>0</v>
      </c>
      <c r="AV155" s="13"/>
      <c r="AW155" s="12">
        <f t="shared" si="77"/>
        <v>0</v>
      </c>
      <c r="AX155" s="12">
        <f t="shared" si="77"/>
        <v>0</v>
      </c>
      <c r="AY155" s="12">
        <f t="shared" si="77"/>
        <v>0</v>
      </c>
      <c r="AZ155" s="12">
        <f t="shared" si="77"/>
        <v>0</v>
      </c>
      <c r="BA155" s="12">
        <f t="shared" si="64"/>
        <v>0</v>
      </c>
      <c r="BB155" s="12">
        <f t="shared" si="65"/>
        <v>0</v>
      </c>
      <c r="BC155" s="12">
        <f t="shared" si="70"/>
        <v>0</v>
      </c>
      <c r="BD155" s="12">
        <f t="shared" si="71"/>
        <v>0</v>
      </c>
      <c r="BE155" s="13"/>
      <c r="BF155" s="12">
        <f t="shared" si="78"/>
        <v>0</v>
      </c>
      <c r="BG155" s="12">
        <f t="shared" si="78"/>
        <v>0</v>
      </c>
      <c r="BH155" s="12">
        <f t="shared" si="78"/>
        <v>0</v>
      </c>
      <c r="BI155" s="12">
        <f t="shared" si="78"/>
        <v>0</v>
      </c>
      <c r="BJ155" s="12">
        <f t="shared" si="66"/>
        <v>0</v>
      </c>
      <c r="BK155" s="12">
        <f t="shared" si="67"/>
        <v>0</v>
      </c>
      <c r="BL155" s="12">
        <f t="shared" si="72"/>
        <v>0</v>
      </c>
      <c r="BM155" s="12">
        <f t="shared" si="73"/>
        <v>0</v>
      </c>
    </row>
    <row r="156" spans="2:65">
      <c r="B156" s="38">
        <v>152</v>
      </c>
      <c r="C156" s="51" t="s">
        <v>86</v>
      </c>
      <c r="D156" s="32" t="str">
        <f t="shared" si="56"/>
        <v>P360</v>
      </c>
      <c r="E156" s="32" t="str">
        <f t="shared" si="57"/>
        <v>KPP</v>
      </c>
      <c r="F156" s="32" t="str">
        <f t="shared" si="58"/>
        <v>Coal Hauling ABB</v>
      </c>
      <c r="G156" s="34">
        <v>43387</v>
      </c>
      <c r="H156" s="38">
        <v>1</v>
      </c>
      <c r="I156" s="49">
        <v>0.46458333333333335</v>
      </c>
      <c r="J156" s="40">
        <v>41740</v>
      </c>
      <c r="K156" s="36">
        <f t="shared" si="59"/>
        <v>16360</v>
      </c>
      <c r="L156" s="36">
        <f t="shared" si="60"/>
        <v>25380</v>
      </c>
      <c r="M156" s="32">
        <f t="shared" si="61"/>
        <v>1</v>
      </c>
      <c r="N156" s="38">
        <v>152</v>
      </c>
      <c r="O156" s="38" t="s">
        <v>203</v>
      </c>
      <c r="Q156" s="61" t="str">
        <f>Parameter!C113</f>
        <v>SADT135</v>
      </c>
      <c r="R156" s="61">
        <v>16380</v>
      </c>
      <c r="AJ156" s="2">
        <v>152</v>
      </c>
      <c r="AK156" s="10" t="str">
        <f>Parameter!C157</f>
        <v>SADT238</v>
      </c>
      <c r="AL156" s="10" t="str">
        <f>Parameter!D157</f>
        <v>P410</v>
      </c>
      <c r="AM156" s="10" t="str">
        <f>Parameter!F157</f>
        <v>SAM</v>
      </c>
      <c r="AN156" s="12">
        <f t="shared" si="76"/>
        <v>0</v>
      </c>
      <c r="AO156" s="12">
        <f t="shared" si="76"/>
        <v>0</v>
      </c>
      <c r="AP156" s="12">
        <f t="shared" si="76"/>
        <v>0</v>
      </c>
      <c r="AQ156" s="12">
        <f t="shared" si="76"/>
        <v>0</v>
      </c>
      <c r="AR156" s="12">
        <f t="shared" si="62"/>
        <v>0</v>
      </c>
      <c r="AS156" s="12">
        <f t="shared" si="63"/>
        <v>0</v>
      </c>
      <c r="AT156" s="12">
        <f t="shared" si="68"/>
        <v>0</v>
      </c>
      <c r="AU156" s="12">
        <f t="shared" si="69"/>
        <v>0</v>
      </c>
      <c r="AV156" s="13"/>
      <c r="AW156" s="12">
        <f t="shared" si="77"/>
        <v>0</v>
      </c>
      <c r="AX156" s="12">
        <f t="shared" si="77"/>
        <v>0</v>
      </c>
      <c r="AY156" s="12">
        <f t="shared" si="77"/>
        <v>0</v>
      </c>
      <c r="AZ156" s="12">
        <f t="shared" si="77"/>
        <v>0</v>
      </c>
      <c r="BA156" s="12">
        <f t="shared" si="64"/>
        <v>0</v>
      </c>
      <c r="BB156" s="12">
        <f t="shared" si="65"/>
        <v>0</v>
      </c>
      <c r="BC156" s="12">
        <f t="shared" si="70"/>
        <v>0</v>
      </c>
      <c r="BD156" s="12">
        <f t="shared" si="71"/>
        <v>0</v>
      </c>
      <c r="BE156" s="13"/>
      <c r="BF156" s="12">
        <f t="shared" si="78"/>
        <v>0</v>
      </c>
      <c r="BG156" s="12">
        <f t="shared" si="78"/>
        <v>0</v>
      </c>
      <c r="BH156" s="12">
        <f t="shared" si="78"/>
        <v>0</v>
      </c>
      <c r="BI156" s="12">
        <f t="shared" si="78"/>
        <v>0</v>
      </c>
      <c r="BJ156" s="12">
        <f t="shared" si="66"/>
        <v>0</v>
      </c>
      <c r="BK156" s="12">
        <f t="shared" si="67"/>
        <v>0</v>
      </c>
      <c r="BL156" s="12">
        <f t="shared" si="72"/>
        <v>0</v>
      </c>
      <c r="BM156" s="12">
        <f t="shared" si="73"/>
        <v>0</v>
      </c>
    </row>
    <row r="157" spans="2:65">
      <c r="B157" s="38">
        <v>153</v>
      </c>
      <c r="C157" s="51" t="s">
        <v>192</v>
      </c>
      <c r="D157" s="32" t="str">
        <f t="shared" si="56"/>
        <v>P410</v>
      </c>
      <c r="E157" s="32" t="str">
        <f t="shared" si="57"/>
        <v>SAM</v>
      </c>
      <c r="F157" s="32" t="str">
        <f t="shared" si="58"/>
        <v>Subcont Hauling ABB</v>
      </c>
      <c r="G157" s="34">
        <v>43387</v>
      </c>
      <c r="H157" s="38">
        <v>1</v>
      </c>
      <c r="I157" s="49">
        <v>0.47013888888888888</v>
      </c>
      <c r="J157" s="40">
        <v>49060</v>
      </c>
      <c r="K157" s="36">
        <f t="shared" si="59"/>
        <v>18700</v>
      </c>
      <c r="L157" s="36">
        <f t="shared" si="60"/>
        <v>30360</v>
      </c>
      <c r="M157" s="32">
        <f t="shared" si="61"/>
        <v>1</v>
      </c>
      <c r="N157" s="38">
        <v>153</v>
      </c>
      <c r="O157" s="38" t="s">
        <v>203</v>
      </c>
      <c r="Q157" s="61" t="str">
        <f>Parameter!C114</f>
        <v>SADT136</v>
      </c>
      <c r="R157" s="61">
        <v>15820</v>
      </c>
      <c r="AJ157" s="10">
        <v>153</v>
      </c>
      <c r="AK157" s="10" t="str">
        <f>Parameter!C158</f>
        <v>SADT239</v>
      </c>
      <c r="AL157" s="10" t="str">
        <f>Parameter!D158</f>
        <v>P410</v>
      </c>
      <c r="AM157" s="10" t="str">
        <f>Parameter!F158</f>
        <v>SAM</v>
      </c>
      <c r="AN157" s="12">
        <f t="shared" si="76"/>
        <v>28.42</v>
      </c>
      <c r="AO157" s="12">
        <f t="shared" si="76"/>
        <v>28.68</v>
      </c>
      <c r="AP157" s="12">
        <f t="shared" si="76"/>
        <v>28.68</v>
      </c>
      <c r="AQ157" s="12">
        <f t="shared" si="76"/>
        <v>28.68</v>
      </c>
      <c r="AR157" s="12">
        <f t="shared" si="62"/>
        <v>0</v>
      </c>
      <c r="AS157" s="12">
        <f t="shared" si="63"/>
        <v>0</v>
      </c>
      <c r="AT157" s="12">
        <f t="shared" si="68"/>
        <v>0</v>
      </c>
      <c r="AU157" s="12">
        <f t="shared" si="69"/>
        <v>0</v>
      </c>
      <c r="AV157" s="13"/>
      <c r="AW157" s="12">
        <f t="shared" si="77"/>
        <v>1</v>
      </c>
      <c r="AX157" s="12">
        <f t="shared" si="77"/>
        <v>2</v>
      </c>
      <c r="AY157" s="12">
        <f t="shared" si="77"/>
        <v>2</v>
      </c>
      <c r="AZ157" s="12">
        <f t="shared" si="77"/>
        <v>2</v>
      </c>
      <c r="BA157" s="12">
        <f t="shared" si="64"/>
        <v>0</v>
      </c>
      <c r="BB157" s="12">
        <f t="shared" si="65"/>
        <v>0</v>
      </c>
      <c r="BC157" s="12">
        <f t="shared" si="70"/>
        <v>0</v>
      </c>
      <c r="BD157" s="12">
        <f t="shared" si="71"/>
        <v>0</v>
      </c>
      <c r="BE157" s="13"/>
      <c r="BF157" s="12">
        <f t="shared" si="78"/>
        <v>28.42</v>
      </c>
      <c r="BG157" s="12">
        <f t="shared" si="78"/>
        <v>57.36</v>
      </c>
      <c r="BH157" s="12">
        <f t="shared" si="78"/>
        <v>57.36</v>
      </c>
      <c r="BI157" s="12">
        <f t="shared" si="78"/>
        <v>57.36</v>
      </c>
      <c r="BJ157" s="12">
        <f t="shared" si="66"/>
        <v>0</v>
      </c>
      <c r="BK157" s="12">
        <f t="shared" si="67"/>
        <v>0</v>
      </c>
      <c r="BL157" s="12">
        <f t="shared" si="72"/>
        <v>0</v>
      </c>
      <c r="BM157" s="12">
        <f t="shared" si="73"/>
        <v>0</v>
      </c>
    </row>
    <row r="158" spans="2:65">
      <c r="B158" s="38">
        <v>154</v>
      </c>
      <c r="C158" s="51" t="s">
        <v>177</v>
      </c>
      <c r="D158" s="32" t="str">
        <f t="shared" si="56"/>
        <v>P360</v>
      </c>
      <c r="E158" s="32" t="str">
        <f t="shared" si="57"/>
        <v>SAM</v>
      </c>
      <c r="F158" s="32" t="str">
        <f t="shared" si="58"/>
        <v>Subcont Hauling ABB</v>
      </c>
      <c r="G158" s="34">
        <v>43387</v>
      </c>
      <c r="H158" s="38">
        <v>1</v>
      </c>
      <c r="I158" s="49">
        <v>0.47083333333333338</v>
      </c>
      <c r="J158" s="40">
        <v>41240</v>
      </c>
      <c r="K158" s="36">
        <f t="shared" si="59"/>
        <v>15320</v>
      </c>
      <c r="L158" s="36">
        <f t="shared" si="60"/>
        <v>25920</v>
      </c>
      <c r="M158" s="32">
        <f t="shared" si="61"/>
        <v>1</v>
      </c>
      <c r="N158" s="38">
        <v>154</v>
      </c>
      <c r="O158" s="38" t="s">
        <v>203</v>
      </c>
      <c r="Q158" s="61" t="str">
        <f>Parameter!C115</f>
        <v>SADT137</v>
      </c>
      <c r="R158" s="61">
        <v>15900</v>
      </c>
      <c r="AJ158" s="2">
        <v>154</v>
      </c>
      <c r="AK158" s="10" t="str">
        <f>Parameter!C159</f>
        <v>SADT240</v>
      </c>
      <c r="AL158" s="10" t="str">
        <f>Parameter!D159</f>
        <v>P410</v>
      </c>
      <c r="AM158" s="10" t="str">
        <f>Parameter!F159</f>
        <v>SAM</v>
      </c>
      <c r="AN158" s="12">
        <f t="shared" si="76"/>
        <v>0</v>
      </c>
      <c r="AO158" s="12">
        <f t="shared" si="76"/>
        <v>0</v>
      </c>
      <c r="AP158" s="12">
        <f t="shared" si="76"/>
        <v>0</v>
      </c>
      <c r="AQ158" s="12">
        <f t="shared" si="76"/>
        <v>0</v>
      </c>
      <c r="AR158" s="12">
        <f t="shared" si="62"/>
        <v>0</v>
      </c>
      <c r="AS158" s="12">
        <f t="shared" si="63"/>
        <v>0</v>
      </c>
      <c r="AT158" s="12">
        <f t="shared" si="68"/>
        <v>0</v>
      </c>
      <c r="AU158" s="12">
        <f t="shared" si="69"/>
        <v>0</v>
      </c>
      <c r="AV158" s="13"/>
      <c r="AW158" s="12">
        <f t="shared" si="77"/>
        <v>0</v>
      </c>
      <c r="AX158" s="12">
        <f t="shared" si="77"/>
        <v>0</v>
      </c>
      <c r="AY158" s="12">
        <f t="shared" si="77"/>
        <v>0</v>
      </c>
      <c r="AZ158" s="12">
        <f t="shared" si="77"/>
        <v>0</v>
      </c>
      <c r="BA158" s="12">
        <f t="shared" si="64"/>
        <v>0</v>
      </c>
      <c r="BB158" s="12">
        <f t="shared" si="65"/>
        <v>0</v>
      </c>
      <c r="BC158" s="12">
        <f t="shared" si="70"/>
        <v>0</v>
      </c>
      <c r="BD158" s="12">
        <f t="shared" si="71"/>
        <v>0</v>
      </c>
      <c r="BE158" s="13"/>
      <c r="BF158" s="12">
        <f t="shared" si="78"/>
        <v>0</v>
      </c>
      <c r="BG158" s="12">
        <f t="shared" si="78"/>
        <v>0</v>
      </c>
      <c r="BH158" s="12">
        <f t="shared" si="78"/>
        <v>0</v>
      </c>
      <c r="BI158" s="12">
        <f t="shared" si="78"/>
        <v>0</v>
      </c>
      <c r="BJ158" s="12">
        <f t="shared" si="66"/>
        <v>0</v>
      </c>
      <c r="BK158" s="12">
        <f t="shared" si="67"/>
        <v>0</v>
      </c>
      <c r="BL158" s="12">
        <f t="shared" si="72"/>
        <v>0</v>
      </c>
      <c r="BM158" s="12">
        <f t="shared" si="73"/>
        <v>0</v>
      </c>
    </row>
    <row r="159" spans="2:65">
      <c r="B159" s="38">
        <v>155</v>
      </c>
      <c r="C159" s="51" t="s">
        <v>103</v>
      </c>
      <c r="D159" s="32" t="str">
        <f t="shared" si="56"/>
        <v>P380</v>
      </c>
      <c r="E159" s="32" t="str">
        <f t="shared" si="57"/>
        <v>SAM</v>
      </c>
      <c r="F159" s="32" t="str">
        <f t="shared" si="58"/>
        <v>Subcont Hauling ABB</v>
      </c>
      <c r="G159" s="34">
        <v>43387</v>
      </c>
      <c r="H159" s="38">
        <v>1</v>
      </c>
      <c r="I159" s="49">
        <v>0.47083333333333338</v>
      </c>
      <c r="J159" s="40">
        <v>42280</v>
      </c>
      <c r="K159" s="36">
        <f t="shared" si="59"/>
        <v>17260</v>
      </c>
      <c r="L159" s="36">
        <f t="shared" si="60"/>
        <v>25020</v>
      </c>
      <c r="M159" s="32">
        <f t="shared" si="61"/>
        <v>1</v>
      </c>
      <c r="N159" s="38">
        <v>155</v>
      </c>
      <c r="O159" s="38" t="s">
        <v>203</v>
      </c>
      <c r="Q159" s="61" t="str">
        <f>Parameter!C116</f>
        <v>SADT138</v>
      </c>
      <c r="R159" s="61">
        <v>16860</v>
      </c>
      <c r="AJ159" s="10">
        <v>155</v>
      </c>
      <c r="AK159" s="10" t="str">
        <f>Parameter!C160</f>
        <v>SADT241</v>
      </c>
      <c r="AL159" s="10" t="str">
        <f>Parameter!D160</f>
        <v>P410</v>
      </c>
      <c r="AM159" s="10" t="str">
        <f>Parameter!F160</f>
        <v>SAM</v>
      </c>
      <c r="AN159" s="12">
        <f t="shared" si="76"/>
        <v>29.9</v>
      </c>
      <c r="AO159" s="12">
        <f t="shared" si="76"/>
        <v>28.69</v>
      </c>
      <c r="AP159" s="12">
        <f t="shared" si="76"/>
        <v>28.69</v>
      </c>
      <c r="AQ159" s="12">
        <f t="shared" si="76"/>
        <v>28.69</v>
      </c>
      <c r="AR159" s="12">
        <f t="shared" si="62"/>
        <v>0</v>
      </c>
      <c r="AS159" s="12">
        <f t="shared" si="63"/>
        <v>0</v>
      </c>
      <c r="AT159" s="12">
        <f t="shared" si="68"/>
        <v>0</v>
      </c>
      <c r="AU159" s="12">
        <f t="shared" si="69"/>
        <v>0</v>
      </c>
      <c r="AV159" s="13"/>
      <c r="AW159" s="12">
        <f t="shared" si="77"/>
        <v>1</v>
      </c>
      <c r="AX159" s="12">
        <f t="shared" si="77"/>
        <v>2</v>
      </c>
      <c r="AY159" s="12">
        <f t="shared" si="77"/>
        <v>2</v>
      </c>
      <c r="AZ159" s="12">
        <f t="shared" si="77"/>
        <v>2</v>
      </c>
      <c r="BA159" s="12">
        <f t="shared" si="64"/>
        <v>0</v>
      </c>
      <c r="BB159" s="12">
        <f t="shared" si="65"/>
        <v>0</v>
      </c>
      <c r="BC159" s="12">
        <f t="shared" si="70"/>
        <v>0</v>
      </c>
      <c r="BD159" s="12">
        <f t="shared" si="71"/>
        <v>0</v>
      </c>
      <c r="BE159" s="13"/>
      <c r="BF159" s="12">
        <f t="shared" si="78"/>
        <v>29.9</v>
      </c>
      <c r="BG159" s="12">
        <f t="shared" si="78"/>
        <v>57.38</v>
      </c>
      <c r="BH159" s="12">
        <f t="shared" si="78"/>
        <v>57.38</v>
      </c>
      <c r="BI159" s="12">
        <f t="shared" si="78"/>
        <v>57.38</v>
      </c>
      <c r="BJ159" s="12">
        <f t="shared" si="66"/>
        <v>0</v>
      </c>
      <c r="BK159" s="12">
        <f t="shared" si="67"/>
        <v>0</v>
      </c>
      <c r="BL159" s="12">
        <f t="shared" si="72"/>
        <v>0</v>
      </c>
      <c r="BM159" s="12">
        <f t="shared" si="73"/>
        <v>0</v>
      </c>
    </row>
    <row r="160" spans="2:65">
      <c r="B160" s="38">
        <v>156</v>
      </c>
      <c r="C160" s="51" t="s">
        <v>58</v>
      </c>
      <c r="D160" s="32" t="str">
        <f t="shared" si="56"/>
        <v>P380</v>
      </c>
      <c r="E160" s="32" t="str">
        <f t="shared" si="57"/>
        <v>SAM</v>
      </c>
      <c r="F160" s="32" t="str">
        <f t="shared" si="58"/>
        <v>Subcont Hauling ABB</v>
      </c>
      <c r="G160" s="34">
        <v>43387</v>
      </c>
      <c r="H160" s="38">
        <v>1</v>
      </c>
      <c r="I160" s="49">
        <v>0.47152777777777777</v>
      </c>
      <c r="J160" s="40">
        <v>42160</v>
      </c>
      <c r="K160" s="36">
        <f t="shared" si="59"/>
        <v>16280</v>
      </c>
      <c r="L160" s="36">
        <f t="shared" si="60"/>
        <v>25880</v>
      </c>
      <c r="M160" s="32">
        <f t="shared" si="61"/>
        <v>1</v>
      </c>
      <c r="N160" s="38">
        <v>156</v>
      </c>
      <c r="O160" s="38" t="s">
        <v>203</v>
      </c>
      <c r="Q160" s="61" t="str">
        <f>Parameter!C117</f>
        <v>SADT139</v>
      </c>
      <c r="R160" s="61"/>
      <c r="AJ160" s="2">
        <v>156</v>
      </c>
      <c r="AK160" s="10" t="str">
        <f>Parameter!C161</f>
        <v>SADT242</v>
      </c>
      <c r="AL160" s="10" t="str">
        <f>Parameter!D161</f>
        <v>P410</v>
      </c>
      <c r="AM160" s="10" t="str">
        <f>Parameter!F161</f>
        <v>SAM</v>
      </c>
      <c r="AN160" s="12">
        <f t="shared" si="76"/>
        <v>0</v>
      </c>
      <c r="AO160" s="12">
        <f t="shared" si="76"/>
        <v>0</v>
      </c>
      <c r="AP160" s="12">
        <f t="shared" si="76"/>
        <v>0</v>
      </c>
      <c r="AQ160" s="12">
        <f t="shared" si="76"/>
        <v>0</v>
      </c>
      <c r="AR160" s="12">
        <f t="shared" si="62"/>
        <v>0</v>
      </c>
      <c r="AS160" s="12">
        <f t="shared" si="63"/>
        <v>0</v>
      </c>
      <c r="AT160" s="12">
        <f t="shared" si="68"/>
        <v>0</v>
      </c>
      <c r="AU160" s="12">
        <f t="shared" si="69"/>
        <v>0</v>
      </c>
      <c r="AV160" s="13"/>
      <c r="AW160" s="12">
        <f t="shared" si="77"/>
        <v>0</v>
      </c>
      <c r="AX160" s="12">
        <f t="shared" si="77"/>
        <v>0</v>
      </c>
      <c r="AY160" s="12">
        <f t="shared" si="77"/>
        <v>0</v>
      </c>
      <c r="AZ160" s="12">
        <f t="shared" si="77"/>
        <v>0</v>
      </c>
      <c r="BA160" s="12">
        <f t="shared" si="64"/>
        <v>0</v>
      </c>
      <c r="BB160" s="12">
        <f t="shared" si="65"/>
        <v>0</v>
      </c>
      <c r="BC160" s="12">
        <f t="shared" si="70"/>
        <v>0</v>
      </c>
      <c r="BD160" s="12">
        <f t="shared" si="71"/>
        <v>0</v>
      </c>
      <c r="BE160" s="13"/>
      <c r="BF160" s="12">
        <f t="shared" si="78"/>
        <v>0</v>
      </c>
      <c r="BG160" s="12">
        <f t="shared" si="78"/>
        <v>0</v>
      </c>
      <c r="BH160" s="12">
        <f t="shared" si="78"/>
        <v>0</v>
      </c>
      <c r="BI160" s="12">
        <f t="shared" si="78"/>
        <v>0</v>
      </c>
      <c r="BJ160" s="12">
        <f t="shared" si="66"/>
        <v>0</v>
      </c>
      <c r="BK160" s="12">
        <f t="shared" si="67"/>
        <v>0</v>
      </c>
      <c r="BL160" s="12">
        <f t="shared" si="72"/>
        <v>0</v>
      </c>
      <c r="BM160" s="12">
        <f t="shared" si="73"/>
        <v>0</v>
      </c>
    </row>
    <row r="161" spans="2:65">
      <c r="B161" s="38">
        <v>157</v>
      </c>
      <c r="C161" s="51" t="s">
        <v>180</v>
      </c>
      <c r="D161" s="32" t="str">
        <f t="shared" si="56"/>
        <v>P360</v>
      </c>
      <c r="E161" s="32" t="str">
        <f t="shared" si="57"/>
        <v>SAM</v>
      </c>
      <c r="F161" s="32" t="str">
        <f t="shared" si="58"/>
        <v>Subcont Hauling ABB</v>
      </c>
      <c r="G161" s="34">
        <v>43387</v>
      </c>
      <c r="H161" s="38">
        <v>1</v>
      </c>
      <c r="I161" s="49">
        <v>0.47361111111111115</v>
      </c>
      <c r="J161" s="40">
        <v>41280</v>
      </c>
      <c r="K161" s="36">
        <f>IFERROR(VLOOKUP($C161,$Q$49:$R$301,2,FALSE),0)</f>
        <v>15560</v>
      </c>
      <c r="L161" s="36">
        <f t="shared" si="60"/>
        <v>25720</v>
      </c>
      <c r="M161" s="32">
        <f t="shared" si="61"/>
        <v>1</v>
      </c>
      <c r="N161" s="38">
        <v>157</v>
      </c>
      <c r="O161" s="38" t="s">
        <v>203</v>
      </c>
      <c r="Q161" s="61" t="str">
        <f>Parameter!C118</f>
        <v>SADT140</v>
      </c>
      <c r="R161" s="61"/>
      <c r="AJ161" s="10">
        <v>157</v>
      </c>
      <c r="AK161" s="10" t="str">
        <f>Parameter!C162</f>
        <v>SADT243</v>
      </c>
      <c r="AL161" s="10" t="str">
        <f>Parameter!D162</f>
        <v>P410</v>
      </c>
      <c r="AM161" s="10" t="str">
        <f>Parameter!F162</f>
        <v>SAM</v>
      </c>
      <c r="AN161" s="12">
        <f t="shared" si="76"/>
        <v>0</v>
      </c>
      <c r="AO161" s="12">
        <f t="shared" si="76"/>
        <v>0</v>
      </c>
      <c r="AP161" s="12">
        <f t="shared" si="76"/>
        <v>0</v>
      </c>
      <c r="AQ161" s="12">
        <f t="shared" si="76"/>
        <v>0</v>
      </c>
      <c r="AR161" s="12">
        <f t="shared" si="62"/>
        <v>0</v>
      </c>
      <c r="AS161" s="12">
        <f t="shared" si="63"/>
        <v>0</v>
      </c>
      <c r="AT161" s="12">
        <f t="shared" si="68"/>
        <v>0</v>
      </c>
      <c r="AU161" s="12">
        <f t="shared" si="69"/>
        <v>0</v>
      </c>
      <c r="AV161" s="13"/>
      <c r="AW161" s="12">
        <f t="shared" si="77"/>
        <v>0</v>
      </c>
      <c r="AX161" s="12">
        <f t="shared" si="77"/>
        <v>0</v>
      </c>
      <c r="AY161" s="12">
        <f t="shared" si="77"/>
        <v>0</v>
      </c>
      <c r="AZ161" s="12">
        <f t="shared" si="77"/>
        <v>0</v>
      </c>
      <c r="BA161" s="12">
        <f t="shared" si="64"/>
        <v>0</v>
      </c>
      <c r="BB161" s="12">
        <f t="shared" si="65"/>
        <v>0</v>
      </c>
      <c r="BC161" s="12">
        <f t="shared" si="70"/>
        <v>0</v>
      </c>
      <c r="BD161" s="12">
        <f t="shared" si="71"/>
        <v>0</v>
      </c>
      <c r="BE161" s="13"/>
      <c r="BF161" s="12">
        <f t="shared" si="78"/>
        <v>0</v>
      </c>
      <c r="BG161" s="12">
        <f t="shared" si="78"/>
        <v>0</v>
      </c>
      <c r="BH161" s="12">
        <f t="shared" si="78"/>
        <v>0</v>
      </c>
      <c r="BI161" s="12">
        <f t="shared" si="78"/>
        <v>0</v>
      </c>
      <c r="BJ161" s="12">
        <f t="shared" si="66"/>
        <v>0</v>
      </c>
      <c r="BK161" s="12">
        <f t="shared" si="67"/>
        <v>0</v>
      </c>
      <c r="BL161" s="12">
        <f t="shared" si="72"/>
        <v>0</v>
      </c>
      <c r="BM161" s="12">
        <f t="shared" si="73"/>
        <v>0</v>
      </c>
    </row>
    <row r="162" spans="2:65">
      <c r="B162" s="38">
        <v>158</v>
      </c>
      <c r="C162" s="51" t="s">
        <v>100</v>
      </c>
      <c r="D162" s="32" t="str">
        <f t="shared" si="56"/>
        <v>P360</v>
      </c>
      <c r="E162" s="32" t="str">
        <f t="shared" si="57"/>
        <v>KPP</v>
      </c>
      <c r="F162" s="32" t="str">
        <f t="shared" si="58"/>
        <v>Coal Hauling ABB</v>
      </c>
      <c r="G162" s="34">
        <v>43387</v>
      </c>
      <c r="H162" s="38">
        <v>1</v>
      </c>
      <c r="I162" s="49">
        <v>0.4777777777777778</v>
      </c>
      <c r="J162" s="40">
        <v>43780</v>
      </c>
      <c r="K162" s="36">
        <f t="shared" si="59"/>
        <v>16020</v>
      </c>
      <c r="L162" s="36">
        <f t="shared" si="60"/>
        <v>27760</v>
      </c>
      <c r="M162" s="32">
        <f t="shared" si="61"/>
        <v>1</v>
      </c>
      <c r="N162" s="38">
        <v>158</v>
      </c>
      <c r="O162" s="38" t="s">
        <v>203</v>
      </c>
      <c r="Q162" s="61" t="str">
        <f>Parameter!C119</f>
        <v>SADT151</v>
      </c>
      <c r="R162" s="61">
        <v>15260</v>
      </c>
      <c r="AJ162" s="2">
        <v>158</v>
      </c>
      <c r="AK162" s="10" t="str">
        <f>Parameter!C163</f>
        <v>SADT244</v>
      </c>
      <c r="AL162" s="10" t="str">
        <f>Parameter!D163</f>
        <v>P410</v>
      </c>
      <c r="AM162" s="10" t="str">
        <f>Parameter!F163</f>
        <v>SAM</v>
      </c>
      <c r="AN162" s="12">
        <f t="shared" si="76"/>
        <v>0</v>
      </c>
      <c r="AO162" s="12">
        <f t="shared" si="76"/>
        <v>0</v>
      </c>
      <c r="AP162" s="12">
        <f t="shared" si="76"/>
        <v>0</v>
      </c>
      <c r="AQ162" s="12">
        <f t="shared" si="76"/>
        <v>0</v>
      </c>
      <c r="AR162" s="12">
        <f t="shared" si="62"/>
        <v>0</v>
      </c>
      <c r="AS162" s="12">
        <f t="shared" si="63"/>
        <v>0</v>
      </c>
      <c r="AT162" s="12">
        <f t="shared" si="68"/>
        <v>0</v>
      </c>
      <c r="AU162" s="12">
        <f t="shared" si="69"/>
        <v>0</v>
      </c>
      <c r="AV162" s="13"/>
      <c r="AW162" s="12">
        <f t="shared" si="77"/>
        <v>0</v>
      </c>
      <c r="AX162" s="12">
        <f t="shared" si="77"/>
        <v>0</v>
      </c>
      <c r="AY162" s="12">
        <f t="shared" si="77"/>
        <v>0</v>
      </c>
      <c r="AZ162" s="12">
        <f t="shared" si="77"/>
        <v>0</v>
      </c>
      <c r="BA162" s="12">
        <f t="shared" si="64"/>
        <v>0</v>
      </c>
      <c r="BB162" s="12">
        <f t="shared" si="65"/>
        <v>0</v>
      </c>
      <c r="BC162" s="12">
        <f t="shared" si="70"/>
        <v>0</v>
      </c>
      <c r="BD162" s="12">
        <f t="shared" si="71"/>
        <v>0</v>
      </c>
      <c r="BE162" s="13"/>
      <c r="BF162" s="12">
        <f t="shared" si="78"/>
        <v>0</v>
      </c>
      <c r="BG162" s="12">
        <f t="shared" si="78"/>
        <v>0</v>
      </c>
      <c r="BH162" s="12">
        <f t="shared" si="78"/>
        <v>0</v>
      </c>
      <c r="BI162" s="12">
        <f t="shared" si="78"/>
        <v>0</v>
      </c>
      <c r="BJ162" s="12">
        <f t="shared" si="66"/>
        <v>0</v>
      </c>
      <c r="BK162" s="12">
        <f t="shared" si="67"/>
        <v>0</v>
      </c>
      <c r="BL162" s="12">
        <f t="shared" si="72"/>
        <v>0</v>
      </c>
      <c r="BM162" s="12">
        <f t="shared" si="73"/>
        <v>0</v>
      </c>
    </row>
    <row r="163" spans="2:65">
      <c r="B163" s="38">
        <v>159</v>
      </c>
      <c r="C163" s="51" t="s">
        <v>39</v>
      </c>
      <c r="D163" s="32" t="str">
        <f t="shared" si="56"/>
        <v>P410</v>
      </c>
      <c r="E163" s="32" t="str">
        <f t="shared" si="57"/>
        <v>KPP</v>
      </c>
      <c r="F163" s="32" t="str">
        <f t="shared" si="58"/>
        <v>Coal Hauling ABB</v>
      </c>
      <c r="G163" s="34">
        <v>43387</v>
      </c>
      <c r="H163" s="38">
        <v>1</v>
      </c>
      <c r="I163" s="49">
        <v>0.4777777777777778</v>
      </c>
      <c r="J163" s="40">
        <v>46760</v>
      </c>
      <c r="K163" s="36">
        <f t="shared" si="59"/>
        <v>18300</v>
      </c>
      <c r="L163" s="36">
        <f t="shared" si="60"/>
        <v>28460</v>
      </c>
      <c r="M163" s="32">
        <f t="shared" si="61"/>
        <v>1</v>
      </c>
      <c r="N163" s="38">
        <v>159</v>
      </c>
      <c r="O163" s="38" t="s">
        <v>203</v>
      </c>
      <c r="Q163" s="61" t="str">
        <f>Parameter!C120</f>
        <v>SADT152</v>
      </c>
      <c r="R163" s="61">
        <v>15320</v>
      </c>
      <c r="AJ163" s="10">
        <v>159</v>
      </c>
      <c r="AK163" s="10" t="str">
        <f>Parameter!C164</f>
        <v>SADT245</v>
      </c>
      <c r="AL163" s="10" t="str">
        <f>Parameter!D164</f>
        <v>P410</v>
      </c>
      <c r="AM163" s="10" t="str">
        <f>Parameter!F164</f>
        <v>SAM</v>
      </c>
      <c r="AN163" s="12">
        <f t="shared" si="76"/>
        <v>0</v>
      </c>
      <c r="AO163" s="12">
        <f t="shared" si="76"/>
        <v>0</v>
      </c>
      <c r="AP163" s="12">
        <f t="shared" si="76"/>
        <v>0</v>
      </c>
      <c r="AQ163" s="12">
        <f t="shared" si="76"/>
        <v>0</v>
      </c>
      <c r="AR163" s="12">
        <f t="shared" si="62"/>
        <v>0</v>
      </c>
      <c r="AS163" s="12">
        <f t="shared" si="63"/>
        <v>0</v>
      </c>
      <c r="AT163" s="12">
        <f t="shared" si="68"/>
        <v>0</v>
      </c>
      <c r="AU163" s="12">
        <f t="shared" si="69"/>
        <v>0</v>
      </c>
      <c r="AV163" s="13"/>
      <c r="AW163" s="12">
        <f t="shared" si="77"/>
        <v>0</v>
      </c>
      <c r="AX163" s="12">
        <f t="shared" si="77"/>
        <v>0</v>
      </c>
      <c r="AY163" s="12">
        <f t="shared" si="77"/>
        <v>0</v>
      </c>
      <c r="AZ163" s="12">
        <f t="shared" si="77"/>
        <v>0</v>
      </c>
      <c r="BA163" s="12">
        <f t="shared" si="64"/>
        <v>0</v>
      </c>
      <c r="BB163" s="12">
        <f t="shared" si="65"/>
        <v>0</v>
      </c>
      <c r="BC163" s="12">
        <f t="shared" si="70"/>
        <v>0</v>
      </c>
      <c r="BD163" s="12">
        <f t="shared" si="71"/>
        <v>0</v>
      </c>
      <c r="BE163" s="13"/>
      <c r="BF163" s="12">
        <f t="shared" si="78"/>
        <v>0</v>
      </c>
      <c r="BG163" s="12">
        <f t="shared" si="78"/>
        <v>0</v>
      </c>
      <c r="BH163" s="12">
        <f t="shared" si="78"/>
        <v>0</v>
      </c>
      <c r="BI163" s="12">
        <f t="shared" si="78"/>
        <v>0</v>
      </c>
      <c r="BJ163" s="12">
        <f t="shared" si="66"/>
        <v>0</v>
      </c>
      <c r="BK163" s="12">
        <f t="shared" si="67"/>
        <v>0</v>
      </c>
      <c r="BL163" s="12">
        <f t="shared" si="72"/>
        <v>0</v>
      </c>
      <c r="BM163" s="12">
        <f t="shared" si="73"/>
        <v>0</v>
      </c>
    </row>
    <row r="164" spans="2:65">
      <c r="B164" s="38">
        <v>160</v>
      </c>
      <c r="C164" s="51" t="s">
        <v>122</v>
      </c>
      <c r="D164" s="32" t="str">
        <f t="shared" si="56"/>
        <v>P360</v>
      </c>
      <c r="E164" s="32" t="str">
        <f t="shared" si="57"/>
        <v>KPP</v>
      </c>
      <c r="F164" s="32" t="str">
        <f t="shared" si="58"/>
        <v>Coal Hauling ABB</v>
      </c>
      <c r="G164" s="34">
        <v>43387</v>
      </c>
      <c r="H164" s="38">
        <v>1</v>
      </c>
      <c r="I164" s="49">
        <v>0.47986111111111113</v>
      </c>
      <c r="J164" s="40">
        <v>41940</v>
      </c>
      <c r="K164" s="36">
        <f t="shared" si="59"/>
        <v>16520</v>
      </c>
      <c r="L164" s="36">
        <f t="shared" si="60"/>
        <v>25420</v>
      </c>
      <c r="M164" s="32">
        <f t="shared" si="61"/>
        <v>1</v>
      </c>
      <c r="N164" s="38">
        <v>160</v>
      </c>
      <c r="O164" s="38" t="s">
        <v>203</v>
      </c>
      <c r="Q164" s="61" t="str">
        <f>Parameter!C121</f>
        <v>SADT153</v>
      </c>
      <c r="R164" s="61">
        <v>15380</v>
      </c>
      <c r="AJ164" s="2">
        <v>160</v>
      </c>
      <c r="AK164" s="10" t="str">
        <f>Parameter!C165</f>
        <v>SADT246</v>
      </c>
      <c r="AL164" s="10" t="str">
        <f>Parameter!D165</f>
        <v>P410</v>
      </c>
      <c r="AM164" s="10" t="str">
        <f>Parameter!F165</f>
        <v>SAM</v>
      </c>
      <c r="AN164" s="12">
        <f t="shared" si="76"/>
        <v>0</v>
      </c>
      <c r="AO164" s="12">
        <f t="shared" si="76"/>
        <v>0</v>
      </c>
      <c r="AP164" s="12">
        <f t="shared" si="76"/>
        <v>0</v>
      </c>
      <c r="AQ164" s="12">
        <f t="shared" si="76"/>
        <v>0</v>
      </c>
      <c r="AR164" s="12">
        <f t="shared" si="62"/>
        <v>0</v>
      </c>
      <c r="AS164" s="12">
        <f t="shared" si="63"/>
        <v>0</v>
      </c>
      <c r="AT164" s="12">
        <f t="shared" si="68"/>
        <v>0</v>
      </c>
      <c r="AU164" s="12">
        <f t="shared" si="69"/>
        <v>0</v>
      </c>
      <c r="AV164" s="13"/>
      <c r="AW164" s="12">
        <f t="shared" si="77"/>
        <v>0</v>
      </c>
      <c r="AX164" s="12">
        <f t="shared" si="77"/>
        <v>0</v>
      </c>
      <c r="AY164" s="12">
        <f t="shared" si="77"/>
        <v>0</v>
      </c>
      <c r="AZ164" s="12">
        <f t="shared" si="77"/>
        <v>0</v>
      </c>
      <c r="BA164" s="12">
        <f t="shared" si="64"/>
        <v>0</v>
      </c>
      <c r="BB164" s="12">
        <f t="shared" si="65"/>
        <v>0</v>
      </c>
      <c r="BC164" s="12">
        <f t="shared" si="70"/>
        <v>0</v>
      </c>
      <c r="BD164" s="12">
        <f t="shared" si="71"/>
        <v>0</v>
      </c>
      <c r="BE164" s="13"/>
      <c r="BF164" s="12">
        <f t="shared" si="78"/>
        <v>0</v>
      </c>
      <c r="BG164" s="12">
        <f t="shared" si="78"/>
        <v>0</v>
      </c>
      <c r="BH164" s="12">
        <f t="shared" si="78"/>
        <v>0</v>
      </c>
      <c r="BI164" s="12">
        <f t="shared" si="78"/>
        <v>0</v>
      </c>
      <c r="BJ164" s="12">
        <f t="shared" si="66"/>
        <v>0</v>
      </c>
      <c r="BK164" s="12">
        <f t="shared" si="67"/>
        <v>0</v>
      </c>
      <c r="BL164" s="12">
        <f t="shared" si="72"/>
        <v>0</v>
      </c>
      <c r="BM164" s="12">
        <f t="shared" si="73"/>
        <v>0</v>
      </c>
    </row>
    <row r="165" spans="2:65">
      <c r="B165" s="38">
        <v>161</v>
      </c>
      <c r="C165" s="51" t="s">
        <v>187</v>
      </c>
      <c r="D165" s="32" t="str">
        <f t="shared" si="56"/>
        <v>P410</v>
      </c>
      <c r="E165" s="32" t="str">
        <f t="shared" si="57"/>
        <v>SAM</v>
      </c>
      <c r="F165" s="32" t="str">
        <f t="shared" si="58"/>
        <v>Subcont Hauling ABB</v>
      </c>
      <c r="G165" s="34">
        <v>43387</v>
      </c>
      <c r="H165" s="38">
        <v>1</v>
      </c>
      <c r="I165" s="49">
        <v>0.48402777777777778</v>
      </c>
      <c r="J165" s="40">
        <v>47640</v>
      </c>
      <c r="K165" s="36">
        <f t="shared" si="59"/>
        <v>18700</v>
      </c>
      <c r="L165" s="36">
        <f t="shared" si="60"/>
        <v>28940</v>
      </c>
      <c r="M165" s="32">
        <f t="shared" si="61"/>
        <v>1</v>
      </c>
      <c r="N165" s="38">
        <v>161</v>
      </c>
      <c r="O165" s="38" t="s">
        <v>203</v>
      </c>
      <c r="Q165" s="61" t="str">
        <f>Parameter!C122</f>
        <v>SADT154</v>
      </c>
      <c r="R165" s="61">
        <v>15520</v>
      </c>
      <c r="AJ165" s="10">
        <v>161</v>
      </c>
      <c r="AK165" s="10" t="str">
        <f>Parameter!C166</f>
        <v>SADT247</v>
      </c>
      <c r="AL165" s="10" t="str">
        <f>Parameter!D166</f>
        <v>P410</v>
      </c>
      <c r="AM165" s="10" t="str">
        <f>Parameter!F166</f>
        <v>SAM</v>
      </c>
      <c r="AN165" s="12">
        <f t="shared" si="76"/>
        <v>0</v>
      </c>
      <c r="AO165" s="12">
        <f t="shared" si="76"/>
        <v>0</v>
      </c>
      <c r="AP165" s="12">
        <f t="shared" si="76"/>
        <v>0</v>
      </c>
      <c r="AQ165" s="12">
        <f t="shared" si="76"/>
        <v>0</v>
      </c>
      <c r="AR165" s="12">
        <f t="shared" si="62"/>
        <v>0</v>
      </c>
      <c r="AS165" s="12">
        <f t="shared" si="63"/>
        <v>0</v>
      </c>
      <c r="AT165" s="12">
        <f t="shared" si="68"/>
        <v>0</v>
      </c>
      <c r="AU165" s="12">
        <f t="shared" si="69"/>
        <v>0</v>
      </c>
      <c r="AV165" s="13"/>
      <c r="AW165" s="12">
        <f t="shared" si="77"/>
        <v>0</v>
      </c>
      <c r="AX165" s="12">
        <f t="shared" si="77"/>
        <v>0</v>
      </c>
      <c r="AY165" s="12">
        <f t="shared" si="77"/>
        <v>0</v>
      </c>
      <c r="AZ165" s="12">
        <f t="shared" si="77"/>
        <v>0</v>
      </c>
      <c r="BA165" s="12">
        <f t="shared" si="64"/>
        <v>0</v>
      </c>
      <c r="BB165" s="12">
        <f t="shared" si="65"/>
        <v>0</v>
      </c>
      <c r="BC165" s="12">
        <f t="shared" si="70"/>
        <v>0</v>
      </c>
      <c r="BD165" s="12">
        <f t="shared" si="71"/>
        <v>0</v>
      </c>
      <c r="BE165" s="13"/>
      <c r="BF165" s="12">
        <f t="shared" si="78"/>
        <v>0</v>
      </c>
      <c r="BG165" s="12">
        <f t="shared" si="78"/>
        <v>0</v>
      </c>
      <c r="BH165" s="12">
        <f t="shared" si="78"/>
        <v>0</v>
      </c>
      <c r="BI165" s="12">
        <f t="shared" si="78"/>
        <v>0</v>
      </c>
      <c r="BJ165" s="12">
        <f t="shared" si="66"/>
        <v>0</v>
      </c>
      <c r="BK165" s="12">
        <f t="shared" si="67"/>
        <v>0</v>
      </c>
      <c r="BL165" s="12">
        <f t="shared" si="72"/>
        <v>0</v>
      </c>
      <c r="BM165" s="12">
        <f t="shared" si="73"/>
        <v>0</v>
      </c>
    </row>
    <row r="166" spans="2:65">
      <c r="B166" s="38">
        <v>162</v>
      </c>
      <c r="C166" s="51" t="s">
        <v>188</v>
      </c>
      <c r="D166" s="32" t="str">
        <f t="shared" si="56"/>
        <v>P410</v>
      </c>
      <c r="E166" s="32" t="str">
        <f t="shared" si="57"/>
        <v>SAM</v>
      </c>
      <c r="F166" s="32" t="str">
        <f t="shared" si="58"/>
        <v>Subcont Hauling ABB</v>
      </c>
      <c r="G166" s="34">
        <v>43387</v>
      </c>
      <c r="H166" s="38">
        <v>1</v>
      </c>
      <c r="I166" s="49">
        <v>0.48402777777777778</v>
      </c>
      <c r="J166" s="40">
        <v>45900</v>
      </c>
      <c r="K166" s="36">
        <f t="shared" si="59"/>
        <v>18420</v>
      </c>
      <c r="L166" s="36">
        <f t="shared" si="60"/>
        <v>27480</v>
      </c>
      <c r="M166" s="32">
        <f t="shared" si="61"/>
        <v>1</v>
      </c>
      <c r="N166" s="38">
        <v>162</v>
      </c>
      <c r="O166" s="38" t="s">
        <v>203</v>
      </c>
      <c r="Q166" s="61" t="str">
        <f>Parameter!C123</f>
        <v>SADT155</v>
      </c>
      <c r="R166" s="61">
        <v>15560</v>
      </c>
      <c r="AJ166" s="2">
        <v>162</v>
      </c>
      <c r="AK166" s="10" t="str">
        <f>Parameter!C167</f>
        <v>SADT248</v>
      </c>
      <c r="AL166" s="10" t="str">
        <f>Parameter!D167</f>
        <v>P410</v>
      </c>
      <c r="AM166" s="10" t="str">
        <f>Parameter!F167</f>
        <v>SAM</v>
      </c>
      <c r="AN166" s="12">
        <f t="shared" si="76"/>
        <v>0</v>
      </c>
      <c r="AO166" s="12">
        <f t="shared" si="76"/>
        <v>0</v>
      </c>
      <c r="AP166" s="12">
        <f t="shared" si="76"/>
        <v>0</v>
      </c>
      <c r="AQ166" s="12">
        <f t="shared" si="76"/>
        <v>0</v>
      </c>
      <c r="AR166" s="12">
        <f t="shared" si="62"/>
        <v>0</v>
      </c>
      <c r="AS166" s="12">
        <f t="shared" si="63"/>
        <v>0</v>
      </c>
      <c r="AT166" s="12">
        <f t="shared" si="68"/>
        <v>0</v>
      </c>
      <c r="AU166" s="12">
        <f t="shared" si="69"/>
        <v>0</v>
      </c>
      <c r="AV166" s="13"/>
      <c r="AW166" s="12">
        <f t="shared" si="77"/>
        <v>0</v>
      </c>
      <c r="AX166" s="12">
        <f t="shared" si="77"/>
        <v>0</v>
      </c>
      <c r="AY166" s="12">
        <f t="shared" si="77"/>
        <v>0</v>
      </c>
      <c r="AZ166" s="12">
        <f t="shared" si="77"/>
        <v>0</v>
      </c>
      <c r="BA166" s="12">
        <f t="shared" si="64"/>
        <v>0</v>
      </c>
      <c r="BB166" s="12">
        <f t="shared" si="65"/>
        <v>0</v>
      </c>
      <c r="BC166" s="12">
        <f t="shared" si="70"/>
        <v>0</v>
      </c>
      <c r="BD166" s="12">
        <f t="shared" si="71"/>
        <v>0</v>
      </c>
      <c r="BE166" s="13"/>
      <c r="BF166" s="12">
        <f t="shared" si="78"/>
        <v>0</v>
      </c>
      <c r="BG166" s="12">
        <f t="shared" si="78"/>
        <v>0</v>
      </c>
      <c r="BH166" s="12">
        <f t="shared" si="78"/>
        <v>0</v>
      </c>
      <c r="BI166" s="12">
        <f t="shared" si="78"/>
        <v>0</v>
      </c>
      <c r="BJ166" s="12">
        <f t="shared" si="66"/>
        <v>0</v>
      </c>
      <c r="BK166" s="12">
        <f t="shared" si="67"/>
        <v>0</v>
      </c>
      <c r="BL166" s="12">
        <f t="shared" si="72"/>
        <v>0</v>
      </c>
      <c r="BM166" s="12">
        <f t="shared" si="73"/>
        <v>0</v>
      </c>
    </row>
    <row r="167" spans="2:65">
      <c r="B167" s="38">
        <v>163</v>
      </c>
      <c r="C167" s="51" t="s">
        <v>69</v>
      </c>
      <c r="D167" s="32" t="str">
        <f t="shared" si="56"/>
        <v>P410</v>
      </c>
      <c r="E167" s="32" t="str">
        <f t="shared" si="57"/>
        <v>KPP</v>
      </c>
      <c r="F167" s="32" t="str">
        <f t="shared" si="58"/>
        <v>Coal Hauling ABB</v>
      </c>
      <c r="G167" s="34">
        <v>43387</v>
      </c>
      <c r="H167" s="38">
        <v>1</v>
      </c>
      <c r="I167" s="49">
        <v>0.48819444444444443</v>
      </c>
      <c r="J167" s="40">
        <v>45640</v>
      </c>
      <c r="K167" s="36">
        <f t="shared" si="59"/>
        <v>18380</v>
      </c>
      <c r="L167" s="36">
        <f t="shared" si="60"/>
        <v>27260</v>
      </c>
      <c r="M167" s="32">
        <f t="shared" si="61"/>
        <v>1</v>
      </c>
      <c r="N167" s="38">
        <v>163</v>
      </c>
      <c r="O167" s="38" t="s">
        <v>203</v>
      </c>
      <c r="Q167" s="62" t="str">
        <f>Parameter!C124</f>
        <v>SADT226</v>
      </c>
      <c r="R167" s="59">
        <v>15980</v>
      </c>
      <c r="AJ167" s="2">
        <v>163</v>
      </c>
      <c r="AK167" s="10" t="str">
        <f>Parameter!C168</f>
        <v>SADT249</v>
      </c>
      <c r="AL167" s="10" t="str">
        <f>Parameter!D168</f>
        <v>P410</v>
      </c>
      <c r="AM167" s="10" t="str">
        <f>Parameter!F168</f>
        <v>SAM</v>
      </c>
      <c r="AN167" s="12">
        <f t="shared" si="76"/>
        <v>0</v>
      </c>
      <c r="AO167" s="12">
        <f t="shared" si="76"/>
        <v>0</v>
      </c>
      <c r="AP167" s="12">
        <f t="shared" si="76"/>
        <v>0</v>
      </c>
      <c r="AQ167" s="12">
        <f t="shared" si="76"/>
        <v>0</v>
      </c>
      <c r="AR167" s="12">
        <f t="shared" si="62"/>
        <v>0</v>
      </c>
      <c r="AS167" s="12">
        <f t="shared" si="63"/>
        <v>0</v>
      </c>
      <c r="AT167" s="12">
        <f t="shared" ref="AT167" si="79">IF(IFERROR(AVERAGEIFS(Netto,Unit,$AK167,Jam,"&gt;="&amp;$AQ$3,Jam,"&lt;"&amp;AS$3)/1000,0)="",IFERROR(AVERAGEIFS(Netto,Unit,$AK167,Jam,"&gt;="&amp;$AS$4,Jam,"&lt;"&amp;AT$4)/1000,""),IF(IFERROR(AVERAGEIFS(Netto,Unit,$AK167,Jam,"&gt;="&amp;$AS$4,Jam,"&lt;"&amp;AT$4)/1000,"")="",IFERROR(AVERAGEIFS(Netto,Unit,$AK167,Jam,"&gt;="&amp;$AQ$3,Jam,"&lt;"&amp;AS$3)/1000,0),IF(AND(IFERROR(AVERAGEIFS(Netto,Unit,$AK167,Jam,"&gt;="&amp;$AQ$3,Jam,"&lt;"&amp;AS$3)/1000,0)&gt;0,IFERROR(AVERAGEIFS(Netto,Unit,$AK167,Jam,"&gt;="&amp;$AS$4,Jam,"&lt;"&amp;AT$4)/1000,"")&gt;0),AVERAGE(IFERROR(AVERAGEIFS(Netto,Unit,$AK167,Jam,"&gt;="&amp;$AQ$3,Jam,"&lt;"&amp;AS$3)/1000,""),IFERROR(AVERAGEIFS(Netto,Unit,$AK167,Jam,"&gt;="&amp;$AS$4,Jam,"&lt;"&amp;AT$4)/1000,"")),"")))</f>
        <v>0</v>
      </c>
      <c r="AU167" s="12">
        <f t="shared" ref="AU167" si="80">IF(IFERROR(AVERAGEIFS(Netto,Unit,$AK167,Jam,"&gt;="&amp;$AQ$3,Jam,"&lt;"&amp;AS$3)/1000,0)="",IFERROR(AVERAGEIFS(Netto,Unit,$AK167,Jam,"&gt;="&amp;$AS$4,Jam,"&lt;"&amp;AU$4)/1000,""),IF(IFERROR(AVERAGEIFS(Netto,Unit,$AK167,Jam,"&gt;="&amp;$AS$4,Jam,"&lt;"&amp;AU$4)/1000,"")="",IFERROR(AVERAGEIFS(Netto,Unit,$AK167,Jam,"&gt;="&amp;$AQ$3,Jam,"&lt;"&amp;AS$3)/1000,0),IF(AND(IFERROR(AVERAGEIFS(Netto,Unit,$AK167,Jam,"&gt;="&amp;$AQ$3,Jam,"&lt;"&amp;AS$3)/1000,0)&gt;0,IFERROR(AVERAGEIFS(Netto,Unit,$AK167,Jam,"&gt;="&amp;$AS$4,Jam,"&lt;"&amp;AU$4)/1000,"")&gt;0),AVERAGE(IFERROR(AVERAGEIFS(Netto,Unit,$AK167,Jam,"&gt;="&amp;$AQ$3,Jam,"&lt;"&amp;AS$3)/1000,""),IFERROR(AVERAGEIFS(Netto,Unit,$AK167,Jam,"&gt;="&amp;$AS$4,Jam,"&lt;"&amp;AU$4)/1000,"")),"")))</f>
        <v>0</v>
      </c>
      <c r="AV167" s="13"/>
      <c r="AW167" s="12">
        <f t="shared" si="77"/>
        <v>0</v>
      </c>
      <c r="AX167" s="12">
        <f t="shared" si="77"/>
        <v>0</v>
      </c>
      <c r="AY167" s="12">
        <f t="shared" si="77"/>
        <v>0</v>
      </c>
      <c r="AZ167" s="12">
        <f t="shared" si="77"/>
        <v>0</v>
      </c>
      <c r="BA167" s="12">
        <f t="shared" si="64"/>
        <v>0</v>
      </c>
      <c r="BB167" s="12">
        <f t="shared" si="65"/>
        <v>0</v>
      </c>
      <c r="BC167" s="12">
        <f t="shared" ref="BC167" si="81">IF(COUNTIFS(Ritase,"&gt;0",Unit,$AK167,Jam,"&gt;="&amp;$AQ$3,Jam,"&lt;"&amp;BB$3)=0,COUNTIFS(Ritase,"&gt;0",Unit,$AK167,Jam,"&gt;="&amp;$AS$4,Jam,"&lt;"&amp;BC$4),IF(COUNTIFS(Ritase,"&gt;0",Unit,$AK167,Jam,"&gt;="&amp;$AS$4,Jam,"&lt;"&amp;BC$4)=0,COUNTIFS(Ritase,"&gt;0",Unit,$AK167,Jam,"&gt;="&amp;$AQ$3,Jam,"&lt;"&amp;BB$3),IF(AND(COUNTIFS(Ritase,"&gt;0",Unit,$AK167,Jam,"&gt;="&amp;$AQ$3,Jam,"&lt;"&amp;BB$3)&gt;0,COUNTIFS(Ritase,"&gt;0",Unit,$AK167,Jam,"&gt;="&amp;$AS$4,Jam,"&lt;"&amp;BC$4)&gt;0),SUM(COUNTIFS(Ritase,"&gt;0",Unit,$AK167,Jam,"&gt;="&amp;$AQ$3,Jam,"&lt;"&amp;BB$3),COUNTIFS(Ritase,"&gt;0",Unit,$AK167,Jam,"&gt;="&amp;$AS$4,Jam,"&lt;"&amp;BC$4)),"")))</f>
        <v>0</v>
      </c>
      <c r="BD167" s="12">
        <f t="shared" ref="BD167" si="82">IF(COUNTIFS(Ritase,"&gt;0",Unit,$AK167,Jam,"&gt;="&amp;$AQ$3,Jam,"&lt;"&amp;BB$3)=0,COUNTIFS(Ritase,"&gt;0",Unit,$AK167,Jam,"&gt;="&amp;$AS$4,Jam,"&lt;"&amp;BD$4),IF(COUNTIFS(Ritase,"&gt;0",Unit,$AK167,Jam,"&gt;="&amp;$AS$4,Jam,"&lt;"&amp;BD$4)=0,COUNTIFS(Ritase,"&gt;0",Unit,$AK167,Jam,"&gt;="&amp;$AQ$3,Jam,"&lt;"&amp;BB$3),IF(AND(COUNTIFS(Ritase,"&gt;0",Unit,$AK167,Jam,"&gt;="&amp;$AQ$3,Jam,"&lt;"&amp;BB$3)&gt;0,COUNTIFS(Ritase,"&gt;0",Unit,$AK167,Jam,"&gt;="&amp;$AS$4,Jam,"&lt;"&amp;BD$4)&gt;0),SUM(COUNTIFS(Ritase,"&gt;0",Unit,$AK167,Jam,"&gt;="&amp;$AQ$3,Jam,"&lt;"&amp;BB$3),COUNTIFS(Ritase,"&gt;0",Unit,$AK167,Jam,"&gt;="&amp;$AS$4,Jam,"&lt;"&amp;BD$4)),"")))</f>
        <v>0</v>
      </c>
      <c r="BE167" s="13"/>
      <c r="BF167" s="12">
        <f t="shared" si="78"/>
        <v>0</v>
      </c>
      <c r="BG167" s="12">
        <f t="shared" si="78"/>
        <v>0</v>
      </c>
      <c r="BH167" s="12">
        <f t="shared" si="78"/>
        <v>0</v>
      </c>
      <c r="BI167" s="12">
        <f t="shared" si="78"/>
        <v>0</v>
      </c>
      <c r="BJ167" s="12">
        <f t="shared" si="66"/>
        <v>0</v>
      </c>
      <c r="BK167" s="12">
        <f t="shared" si="67"/>
        <v>0</v>
      </c>
      <c r="BL167" s="12">
        <f t="shared" ref="BL167" si="83">IF(IFERROR(SUMIFS(Netto,Unit,$AK167,Jam,"&gt;="&amp;$AQ$3,Jam,"&lt;"&amp;BK$3)/1000,0)=0,IFERROR(SUMIFS(Netto,Unit,$AK167,Jam,"&gt;="&amp;$AS$4,Jam,"&lt;"&amp;BL$4)/1000,""),IF(IFERROR(SUMIFS(Netto,Unit,$AK167,Jam,"&gt;="&amp;$AS$4,Jam,"&lt;"&amp;BL$4)/1000,"")=0,IFERROR(SUMIFS(Netto,Unit,$AK167,Jam,"&gt;="&amp;$AQ$3,Jam,"&lt;"&amp;BK$3)/1000,0),IF(AND(IFERROR(SUMIFS(Netto,Unit,$AK167,Jam,"&gt;="&amp;$AQ$3,Jam,"&lt;"&amp;BK$3)/1000,0)&gt;0,IFERROR(SUMIFS(Netto,Unit,$AK167,Jam,"&gt;="&amp;$AS$4,Jam,"&lt;"&amp;BL$4)/1000,"")&gt;0),SUM(IFERROR(SUMIFS(Netto,Unit,$AK167,Jam,"&gt;="&amp;$AQ$3,Jam,"&lt;"&amp;BK$3)/1000,""),IFERROR(SUMIFS(Netto,Unit,$AK167,Jam,"&gt;="&amp;$AS$4,Jam,"&lt;"&amp;BL$4)/1000,"")),"")))</f>
        <v>0</v>
      </c>
      <c r="BM167" s="12">
        <f t="shared" ref="BM167" si="84">IF(IFERROR(SUMIFS(Netto,Unit,$AK167,Jam,"&gt;="&amp;$AQ$3,Jam,"&lt;"&amp;BK$3)/1000,0)=0,IFERROR(SUMIFS(Netto,Unit,$AK167,Jam,"&gt;="&amp;$AS$4,Jam,"&lt;"&amp;BM$4)/1000,""),IF(IFERROR(SUMIFS(Netto,Unit,$AK167,Jam,"&gt;="&amp;$AS$4,Jam,"&lt;"&amp;BM$4)/1000,"")=0,IFERROR(SUMIFS(Netto,Unit,$AK167,Jam,"&gt;="&amp;$AQ$3,Jam,"&lt;"&amp;BK$3)/1000,0),IF(AND(IFERROR(SUMIFS(Netto,Unit,$AK167,Jam,"&gt;="&amp;$AQ$3,Jam,"&lt;"&amp;BK$3)/1000,0)&gt;0,IFERROR(SUMIFS(Netto,Unit,$AK167,Jam,"&gt;="&amp;$AS$4,Jam,"&lt;"&amp;BM$4)/1000,"")&gt;0),SUM(IFERROR(SUMIFS(Netto,Unit,$AK167,Jam,"&gt;="&amp;$AQ$3,Jam,"&lt;"&amp;BK$3)/1000,""),IFERROR(SUMIFS(Netto,Unit,$AK167,Jam,"&gt;="&amp;$AS$4,Jam,"&lt;"&amp;BM$4)/1000,"")),"")))</f>
        <v>0</v>
      </c>
    </row>
    <row r="168" spans="2:65">
      <c r="B168" s="38">
        <v>164</v>
      </c>
      <c r="C168" s="51" t="s">
        <v>179</v>
      </c>
      <c r="D168" s="32" t="str">
        <f t="shared" si="56"/>
        <v>P360</v>
      </c>
      <c r="E168" s="32" t="str">
        <f t="shared" si="57"/>
        <v>SAM</v>
      </c>
      <c r="F168" s="32" t="str">
        <f t="shared" si="58"/>
        <v>Subcont Hauling ABB</v>
      </c>
      <c r="G168" s="34">
        <v>43387</v>
      </c>
      <c r="H168" s="38">
        <v>1</v>
      </c>
      <c r="I168" s="49">
        <v>0.4916666666666667</v>
      </c>
      <c r="J168" s="40">
        <v>42820</v>
      </c>
      <c r="K168" s="36">
        <f t="shared" si="59"/>
        <v>15520</v>
      </c>
      <c r="L168" s="36">
        <f t="shared" si="60"/>
        <v>27300</v>
      </c>
      <c r="M168" s="32">
        <f t="shared" si="61"/>
        <v>1</v>
      </c>
      <c r="N168" s="38">
        <v>164</v>
      </c>
      <c r="O168" s="38" t="s">
        <v>203</v>
      </c>
      <c r="Q168" s="62" t="str">
        <f>Parameter!C125</f>
        <v>SADT227</v>
      </c>
      <c r="R168" s="59"/>
      <c r="AJ168" s="58"/>
      <c r="AK168" s="58"/>
      <c r="AL168" s="58"/>
      <c r="AM168" s="58"/>
      <c r="AN168" s="63"/>
      <c r="AO168" s="63"/>
      <c r="AP168" s="63"/>
      <c r="AQ168" s="63"/>
      <c r="AR168" s="63"/>
      <c r="AS168" s="63"/>
      <c r="AT168" s="63"/>
      <c r="AU168" s="63"/>
      <c r="AV168" s="64"/>
      <c r="AW168" s="63"/>
      <c r="AX168" s="63"/>
      <c r="AY168" s="63"/>
      <c r="AZ168" s="63"/>
      <c r="BA168" s="63"/>
      <c r="BB168" s="63"/>
      <c r="BC168" s="63"/>
      <c r="BD168" s="63"/>
      <c r="BE168" s="64"/>
      <c r="BF168" s="63"/>
      <c r="BG168" s="63"/>
      <c r="BH168" s="63"/>
      <c r="BI168" s="63"/>
      <c r="BJ168" s="63"/>
      <c r="BK168" s="63"/>
      <c r="BL168" s="63"/>
      <c r="BM168" s="63"/>
    </row>
    <row r="169" spans="2:65">
      <c r="B169" s="38">
        <v>165</v>
      </c>
      <c r="C169" s="51" t="s">
        <v>184</v>
      </c>
      <c r="D169" s="32" t="str">
        <f t="shared" si="56"/>
        <v>P360</v>
      </c>
      <c r="E169" s="32" t="str">
        <f t="shared" si="57"/>
        <v>KPP</v>
      </c>
      <c r="F169" s="32" t="str">
        <f t="shared" si="58"/>
        <v>Coal Hauling ABB</v>
      </c>
      <c r="G169" s="34">
        <v>43387</v>
      </c>
      <c r="H169" s="38">
        <v>1</v>
      </c>
      <c r="I169" s="49">
        <v>0.49374999999999997</v>
      </c>
      <c r="J169" s="40">
        <v>40300</v>
      </c>
      <c r="K169" s="36">
        <f t="shared" si="59"/>
        <v>15700</v>
      </c>
      <c r="L169" s="36">
        <f t="shared" si="60"/>
        <v>24600</v>
      </c>
      <c r="M169" s="32">
        <f t="shared" si="61"/>
        <v>1</v>
      </c>
      <c r="N169" s="38">
        <v>165</v>
      </c>
      <c r="O169" s="38" t="s">
        <v>203</v>
      </c>
      <c r="Q169" s="62" t="str">
        <f>Parameter!C126</f>
        <v>SADT228</v>
      </c>
      <c r="R169" s="59">
        <v>16740</v>
      </c>
      <c r="AJ169" s="58"/>
      <c r="AK169" s="58"/>
      <c r="AL169" s="58"/>
      <c r="AM169" s="58"/>
      <c r="AN169" s="63"/>
      <c r="AO169" s="63"/>
      <c r="AP169" s="63"/>
      <c r="AQ169" s="63"/>
      <c r="AR169" s="63"/>
      <c r="AS169" s="63"/>
      <c r="AT169" s="63"/>
      <c r="AU169" s="63"/>
      <c r="AV169" s="64"/>
      <c r="AW169" s="63"/>
      <c r="AX169" s="63"/>
      <c r="AY169" s="63"/>
      <c r="AZ169" s="63"/>
      <c r="BA169" s="63"/>
      <c r="BB169" s="63"/>
      <c r="BC169" s="63"/>
      <c r="BD169" s="63"/>
      <c r="BE169" s="64"/>
      <c r="BF169" s="63"/>
      <c r="BG169" s="63"/>
      <c r="BH169" s="63"/>
      <c r="BI169" s="63"/>
      <c r="BJ169" s="63"/>
      <c r="BK169" s="63"/>
      <c r="BL169" s="63"/>
      <c r="BM169" s="63"/>
    </row>
    <row r="170" spans="2:65">
      <c r="B170" s="38">
        <v>166</v>
      </c>
      <c r="C170" s="51" t="s">
        <v>47</v>
      </c>
      <c r="D170" s="32" t="str">
        <f t="shared" si="56"/>
        <v>P410</v>
      </c>
      <c r="E170" s="32" t="str">
        <f t="shared" si="57"/>
        <v>KPP</v>
      </c>
      <c r="F170" s="32" t="str">
        <f t="shared" si="58"/>
        <v>Coal Hauling ABB</v>
      </c>
      <c r="G170" s="34">
        <v>43387</v>
      </c>
      <c r="H170" s="38">
        <v>1</v>
      </c>
      <c r="I170" s="49">
        <v>0.49374999999999997</v>
      </c>
      <c r="J170" s="40">
        <v>47960</v>
      </c>
      <c r="K170" s="36">
        <f t="shared" si="59"/>
        <v>18640</v>
      </c>
      <c r="L170" s="36">
        <f t="shared" si="60"/>
        <v>29320</v>
      </c>
      <c r="M170" s="32">
        <f t="shared" si="61"/>
        <v>1</v>
      </c>
      <c r="N170" s="38">
        <v>166</v>
      </c>
      <c r="O170" s="38" t="s">
        <v>203</v>
      </c>
      <c r="Q170" s="62" t="str">
        <f>Parameter!C127</f>
        <v>SADT229</v>
      </c>
      <c r="R170" s="59">
        <v>17260</v>
      </c>
      <c r="AJ170" s="58"/>
      <c r="AK170" s="58"/>
      <c r="AL170" s="58"/>
      <c r="AM170" s="58"/>
      <c r="AN170" s="63"/>
      <c r="AO170" s="63"/>
      <c r="AP170" s="63"/>
      <c r="AQ170" s="63"/>
      <c r="AR170" s="63"/>
      <c r="AS170" s="63"/>
      <c r="AT170" s="63"/>
      <c r="AU170" s="63"/>
      <c r="AV170" s="64"/>
      <c r="AW170" s="63"/>
      <c r="AX170" s="63"/>
      <c r="AY170" s="63"/>
      <c r="AZ170" s="63"/>
      <c r="BA170" s="63"/>
      <c r="BB170" s="63"/>
      <c r="BC170" s="63"/>
      <c r="BD170" s="63"/>
      <c r="BE170" s="64"/>
      <c r="BF170" s="63"/>
      <c r="BG170" s="63"/>
      <c r="BH170" s="63"/>
      <c r="BI170" s="63"/>
      <c r="BJ170" s="63"/>
      <c r="BK170" s="63"/>
      <c r="BL170" s="63"/>
      <c r="BM170" s="63"/>
    </row>
    <row r="171" spans="2:65">
      <c r="B171" s="38">
        <v>167</v>
      </c>
      <c r="C171" s="51" t="s">
        <v>159</v>
      </c>
      <c r="D171" s="32" t="str">
        <f t="shared" si="56"/>
        <v>P410</v>
      </c>
      <c r="E171" s="32" t="str">
        <f t="shared" si="57"/>
        <v>KPP</v>
      </c>
      <c r="F171" s="32" t="str">
        <f t="shared" si="58"/>
        <v>Coal Hauling ABB</v>
      </c>
      <c r="G171" s="34">
        <v>43387</v>
      </c>
      <c r="H171" s="38">
        <v>1</v>
      </c>
      <c r="I171" s="49">
        <v>0.49444444444444446</v>
      </c>
      <c r="J171" s="40">
        <v>48280</v>
      </c>
      <c r="K171" s="36">
        <f t="shared" si="59"/>
        <v>18760</v>
      </c>
      <c r="L171" s="36">
        <f t="shared" si="60"/>
        <v>29520</v>
      </c>
      <c r="M171" s="32">
        <f t="shared" si="61"/>
        <v>1</v>
      </c>
      <c r="N171" s="38">
        <v>167</v>
      </c>
      <c r="O171" s="38" t="s">
        <v>203</v>
      </c>
      <c r="Q171" s="62" t="str">
        <f>Parameter!C128</f>
        <v>SADT231</v>
      </c>
      <c r="R171" s="59">
        <v>16280</v>
      </c>
      <c r="AJ171" s="58"/>
      <c r="AK171" s="58"/>
      <c r="AL171" s="58"/>
      <c r="AM171" s="58"/>
      <c r="AN171" s="63"/>
      <c r="AO171" s="63"/>
      <c r="AP171" s="63"/>
      <c r="AQ171" s="63"/>
      <c r="AR171" s="63"/>
      <c r="AS171" s="63"/>
      <c r="AT171" s="63"/>
      <c r="AU171" s="63"/>
      <c r="AV171" s="64"/>
      <c r="AW171" s="63"/>
      <c r="AX171" s="63"/>
      <c r="AY171" s="63"/>
      <c r="AZ171" s="63"/>
      <c r="BA171" s="63"/>
      <c r="BB171" s="63"/>
      <c r="BC171" s="63"/>
      <c r="BD171" s="63"/>
      <c r="BE171" s="64"/>
      <c r="BF171" s="63"/>
      <c r="BG171" s="63"/>
      <c r="BH171" s="63"/>
      <c r="BI171" s="63"/>
      <c r="BJ171" s="63"/>
      <c r="BK171" s="63"/>
      <c r="BL171" s="63"/>
      <c r="BM171" s="63"/>
    </row>
    <row r="172" spans="2:65">
      <c r="B172" s="38">
        <v>168</v>
      </c>
      <c r="C172" s="51" t="s">
        <v>82</v>
      </c>
      <c r="D172" s="32" t="str">
        <f t="shared" si="56"/>
        <v>P360</v>
      </c>
      <c r="E172" s="32" t="str">
        <f t="shared" si="57"/>
        <v>KPP</v>
      </c>
      <c r="F172" s="32" t="str">
        <f t="shared" si="58"/>
        <v>Coal Hauling ABB</v>
      </c>
      <c r="G172" s="34">
        <v>43387</v>
      </c>
      <c r="H172" s="38">
        <v>1</v>
      </c>
      <c r="I172" s="49">
        <v>0.49583333333333335</v>
      </c>
      <c r="J172" s="40">
        <v>41180</v>
      </c>
      <c r="K172" s="36">
        <f t="shared" si="59"/>
        <v>15680</v>
      </c>
      <c r="L172" s="36">
        <f t="shared" si="60"/>
        <v>25500</v>
      </c>
      <c r="M172" s="32">
        <f t="shared" si="61"/>
        <v>1</v>
      </c>
      <c r="N172" s="38">
        <v>168</v>
      </c>
      <c r="O172" s="38" t="s">
        <v>203</v>
      </c>
      <c r="Q172" s="61" t="str">
        <f>Parameter!C129</f>
        <v>SADT101</v>
      </c>
      <c r="R172" s="61">
        <v>18480</v>
      </c>
      <c r="AJ172" s="58"/>
      <c r="AK172" s="58"/>
      <c r="AL172" s="58"/>
      <c r="AM172" s="58"/>
      <c r="AN172" s="63"/>
      <c r="AO172" s="63"/>
      <c r="AP172" s="63"/>
      <c r="AQ172" s="63"/>
      <c r="AR172" s="63"/>
      <c r="AS172" s="63"/>
      <c r="AT172" s="63"/>
      <c r="AU172" s="63"/>
      <c r="AV172" s="64"/>
      <c r="AW172" s="63"/>
      <c r="AX172" s="63"/>
      <c r="AY172" s="63"/>
      <c r="AZ172" s="63"/>
      <c r="BA172" s="63"/>
      <c r="BB172" s="63"/>
      <c r="BC172" s="63"/>
      <c r="BD172" s="63"/>
      <c r="BE172" s="64"/>
      <c r="BF172" s="63"/>
      <c r="BG172" s="63"/>
      <c r="BH172" s="63"/>
      <c r="BI172" s="63"/>
      <c r="BJ172" s="63"/>
      <c r="BK172" s="63"/>
      <c r="BL172" s="63"/>
      <c r="BM172" s="63"/>
    </row>
    <row r="173" spans="2:65">
      <c r="B173" s="38">
        <v>169</v>
      </c>
      <c r="C173" s="51" t="s">
        <v>157</v>
      </c>
      <c r="D173" s="32" t="str">
        <f t="shared" si="56"/>
        <v>P410</v>
      </c>
      <c r="E173" s="32" t="str">
        <f t="shared" si="57"/>
        <v>KPP</v>
      </c>
      <c r="F173" s="32" t="str">
        <f t="shared" si="58"/>
        <v>Coal Hauling ABB</v>
      </c>
      <c r="G173" s="34">
        <v>43387</v>
      </c>
      <c r="H173" s="38">
        <v>1</v>
      </c>
      <c r="I173" s="49">
        <v>0.49652777777777773</v>
      </c>
      <c r="J173" s="40">
        <v>48640</v>
      </c>
      <c r="K173" s="36">
        <f t="shared" si="59"/>
        <v>18520</v>
      </c>
      <c r="L173" s="36">
        <f t="shared" si="60"/>
        <v>30120</v>
      </c>
      <c r="M173" s="32">
        <f t="shared" si="61"/>
        <v>1</v>
      </c>
      <c r="N173" s="38">
        <v>169</v>
      </c>
      <c r="O173" s="38" t="s">
        <v>203</v>
      </c>
      <c r="Q173" s="61" t="str">
        <f>Parameter!C130</f>
        <v>SADT102</v>
      </c>
      <c r="R173" s="61"/>
      <c r="AJ173" s="58"/>
      <c r="AK173" s="58"/>
      <c r="AL173" s="58"/>
      <c r="AM173" s="58"/>
      <c r="AN173" s="63"/>
      <c r="AO173" s="63"/>
      <c r="AP173" s="63"/>
      <c r="AQ173" s="63"/>
      <c r="AR173" s="63"/>
      <c r="AS173" s="63"/>
      <c r="AT173" s="63"/>
      <c r="AU173" s="63"/>
      <c r="AV173" s="64"/>
      <c r="AW173" s="63"/>
      <c r="AX173" s="63"/>
      <c r="AY173" s="63"/>
      <c r="AZ173" s="63"/>
      <c r="BA173" s="63"/>
      <c r="BB173" s="63"/>
      <c r="BC173" s="63"/>
      <c r="BD173" s="63"/>
      <c r="BE173" s="64"/>
      <c r="BF173" s="63"/>
      <c r="BG173" s="63"/>
      <c r="BH173" s="63"/>
      <c r="BI173" s="63"/>
      <c r="BJ173" s="63"/>
      <c r="BK173" s="63"/>
      <c r="BL173" s="63"/>
      <c r="BM173" s="63"/>
    </row>
    <row r="174" spans="2:65">
      <c r="B174" s="38">
        <v>170</v>
      </c>
      <c r="C174" s="51" t="s">
        <v>93</v>
      </c>
      <c r="D174" s="32" t="str">
        <f t="shared" si="56"/>
        <v>P420</v>
      </c>
      <c r="E174" s="32" t="str">
        <f t="shared" si="57"/>
        <v>SAM</v>
      </c>
      <c r="F174" s="32" t="str">
        <f t="shared" si="58"/>
        <v>Subcont Hauling ABB</v>
      </c>
      <c r="G174" s="34">
        <v>43387</v>
      </c>
      <c r="H174" s="38">
        <v>1</v>
      </c>
      <c r="I174" s="49">
        <v>0.49791666666666662</v>
      </c>
      <c r="J174" s="40">
        <v>48120</v>
      </c>
      <c r="K174" s="36">
        <f t="shared" si="59"/>
        <v>18140</v>
      </c>
      <c r="L174" s="36">
        <f t="shared" si="60"/>
        <v>29980</v>
      </c>
      <c r="M174" s="32">
        <f t="shared" si="61"/>
        <v>1</v>
      </c>
      <c r="N174" s="38">
        <v>170</v>
      </c>
      <c r="O174" s="38" t="s">
        <v>203</v>
      </c>
      <c r="Q174" s="61" t="str">
        <f>Parameter!C131</f>
        <v>SADT103</v>
      </c>
      <c r="R174" s="61">
        <v>18200</v>
      </c>
      <c r="AJ174" s="58"/>
      <c r="AK174" s="58"/>
      <c r="AL174" s="58"/>
      <c r="AM174" s="58"/>
      <c r="AN174" s="63"/>
      <c r="AO174" s="63"/>
      <c r="AP174" s="63"/>
      <c r="AQ174" s="63"/>
      <c r="AR174" s="63"/>
      <c r="AS174" s="63"/>
      <c r="AT174" s="63"/>
      <c r="AU174" s="63"/>
      <c r="AV174" s="65"/>
      <c r="AW174" s="63"/>
      <c r="AX174" s="63"/>
      <c r="AY174" s="63"/>
      <c r="AZ174" s="63"/>
      <c r="BA174" s="63"/>
      <c r="BB174" s="63"/>
      <c r="BC174" s="63"/>
      <c r="BD174" s="63"/>
      <c r="BE174" s="65"/>
      <c r="BF174" s="63"/>
      <c r="BG174" s="63"/>
      <c r="BH174" s="63"/>
      <c r="BI174" s="63"/>
      <c r="BJ174" s="63"/>
      <c r="BK174" s="63"/>
      <c r="BL174" s="63"/>
      <c r="BM174" s="63"/>
    </row>
    <row r="175" spans="2:65">
      <c r="B175" s="38">
        <v>171</v>
      </c>
      <c r="C175" s="51" t="s">
        <v>137</v>
      </c>
      <c r="D175" s="32" t="str">
        <f t="shared" si="56"/>
        <v>P380</v>
      </c>
      <c r="E175" s="32" t="str">
        <f t="shared" si="57"/>
        <v>KPP</v>
      </c>
      <c r="F175" s="32" t="str">
        <f t="shared" si="58"/>
        <v>Coal Hauling ABB</v>
      </c>
      <c r="G175" s="34">
        <v>43387</v>
      </c>
      <c r="H175" s="38">
        <v>1</v>
      </c>
      <c r="I175" s="49">
        <v>0.49861111111111112</v>
      </c>
      <c r="J175" s="40">
        <v>43020</v>
      </c>
      <c r="K175" s="36">
        <f t="shared" si="59"/>
        <v>16040</v>
      </c>
      <c r="L175" s="36">
        <f t="shared" si="60"/>
        <v>26980</v>
      </c>
      <c r="M175" s="32">
        <f t="shared" si="61"/>
        <v>1</v>
      </c>
      <c r="N175" s="38">
        <v>171</v>
      </c>
      <c r="O175" s="38" t="s">
        <v>203</v>
      </c>
      <c r="Q175" s="61" t="str">
        <f>Parameter!C132</f>
        <v>SADT104</v>
      </c>
      <c r="R175" s="61">
        <v>18500</v>
      </c>
      <c r="AJ175" s="58"/>
      <c r="AK175" s="58"/>
      <c r="AL175" s="58"/>
      <c r="AM175" s="58"/>
      <c r="AN175" s="63"/>
      <c r="AO175" s="63"/>
      <c r="AP175" s="63"/>
      <c r="AQ175" s="63"/>
      <c r="AR175" s="63"/>
      <c r="AS175" s="63"/>
      <c r="AT175" s="63"/>
      <c r="AU175" s="63"/>
      <c r="AV175" s="65"/>
      <c r="AW175" s="63"/>
      <c r="AX175" s="63"/>
      <c r="AY175" s="63"/>
      <c r="AZ175" s="63"/>
      <c r="BA175" s="63"/>
      <c r="BB175" s="63"/>
      <c r="BC175" s="63"/>
      <c r="BD175" s="63"/>
      <c r="BE175" s="65"/>
      <c r="BF175" s="63"/>
      <c r="BG175" s="63"/>
      <c r="BH175" s="63"/>
      <c r="BI175" s="63"/>
      <c r="BJ175" s="63"/>
      <c r="BK175" s="63"/>
      <c r="BL175" s="63"/>
      <c r="BM175" s="63"/>
    </row>
    <row r="176" spans="2:65">
      <c r="B176" s="38">
        <v>172</v>
      </c>
      <c r="C176" s="51" t="s">
        <v>88</v>
      </c>
      <c r="D176" s="32" t="str">
        <f t="shared" si="56"/>
        <v>P380</v>
      </c>
      <c r="E176" s="32" t="str">
        <f t="shared" si="57"/>
        <v>KPP</v>
      </c>
      <c r="F176" s="32" t="str">
        <f t="shared" si="58"/>
        <v>Coal Hauling ABB</v>
      </c>
      <c r="G176" s="34">
        <v>43387</v>
      </c>
      <c r="H176" s="38">
        <v>1</v>
      </c>
      <c r="I176" s="49">
        <v>0.50208333333333333</v>
      </c>
      <c r="J176" s="40">
        <v>41880</v>
      </c>
      <c r="K176" s="36">
        <f t="shared" si="59"/>
        <v>16100</v>
      </c>
      <c r="L176" s="36">
        <f t="shared" si="60"/>
        <v>25780</v>
      </c>
      <c r="M176" s="32">
        <f t="shared" si="61"/>
        <v>1</v>
      </c>
      <c r="N176" s="38">
        <v>172</v>
      </c>
      <c r="O176" s="38" t="s">
        <v>203</v>
      </c>
      <c r="Q176" s="61" t="str">
        <f>Parameter!C133</f>
        <v>SADT105</v>
      </c>
      <c r="R176" s="61">
        <v>18600</v>
      </c>
      <c r="AJ176" s="58"/>
      <c r="AK176" s="58"/>
      <c r="AL176" s="58"/>
      <c r="AM176" s="58"/>
      <c r="AN176" s="63"/>
      <c r="AO176" s="63"/>
      <c r="AP176" s="63"/>
      <c r="AQ176" s="63"/>
      <c r="AR176" s="63"/>
      <c r="AS176" s="63"/>
      <c r="AT176" s="63"/>
      <c r="AU176" s="63"/>
      <c r="AV176" s="65"/>
      <c r="AW176" s="63"/>
      <c r="AX176" s="63"/>
      <c r="AY176" s="63"/>
      <c r="AZ176" s="63"/>
      <c r="BA176" s="63"/>
      <c r="BB176" s="63"/>
      <c r="BC176" s="63"/>
      <c r="BD176" s="63"/>
      <c r="BE176" s="65"/>
      <c r="BF176" s="63"/>
      <c r="BG176" s="63"/>
      <c r="BH176" s="63"/>
      <c r="BI176" s="63"/>
      <c r="BJ176" s="63"/>
      <c r="BK176" s="63"/>
      <c r="BL176" s="63"/>
      <c r="BM176" s="63"/>
    </row>
    <row r="177" spans="2:65">
      <c r="B177" s="38">
        <v>173</v>
      </c>
      <c r="C177" s="51" t="s">
        <v>36</v>
      </c>
      <c r="D177" s="32" t="str">
        <f t="shared" si="56"/>
        <v>P380</v>
      </c>
      <c r="E177" s="32" t="str">
        <f t="shared" si="57"/>
        <v>KPP</v>
      </c>
      <c r="F177" s="32" t="str">
        <f t="shared" si="58"/>
        <v>Coal Hauling ABB</v>
      </c>
      <c r="G177" s="34">
        <v>43387</v>
      </c>
      <c r="H177" s="38">
        <v>1</v>
      </c>
      <c r="I177" s="49">
        <v>0.50208333333333333</v>
      </c>
      <c r="J177" s="40">
        <v>42220</v>
      </c>
      <c r="K177" s="36">
        <f t="shared" si="59"/>
        <v>16160</v>
      </c>
      <c r="L177" s="36">
        <f t="shared" si="60"/>
        <v>26060</v>
      </c>
      <c r="M177" s="32">
        <f t="shared" si="61"/>
        <v>1</v>
      </c>
      <c r="N177" s="38">
        <v>173</v>
      </c>
      <c r="O177" s="38" t="s">
        <v>203</v>
      </c>
      <c r="Q177" s="61" t="str">
        <f>Parameter!C134</f>
        <v>SADT106</v>
      </c>
      <c r="R177" s="61">
        <v>16080</v>
      </c>
      <c r="AJ177" s="58"/>
      <c r="AK177" s="58"/>
      <c r="AL177" s="58"/>
      <c r="AM177" s="58"/>
      <c r="AN177" s="63"/>
      <c r="AO177" s="63"/>
      <c r="AP177" s="63"/>
      <c r="AQ177" s="63"/>
      <c r="AR177" s="63"/>
      <c r="AS177" s="63"/>
      <c r="AT177" s="63"/>
      <c r="AU177" s="63"/>
      <c r="AV177" s="65"/>
      <c r="AW177" s="63"/>
      <c r="AX177" s="63"/>
      <c r="AY177" s="63"/>
      <c r="AZ177" s="63"/>
      <c r="BA177" s="63"/>
      <c r="BB177" s="63"/>
      <c r="BC177" s="63"/>
      <c r="BD177" s="63"/>
      <c r="BE177" s="65"/>
      <c r="BF177" s="63"/>
      <c r="BG177" s="63"/>
      <c r="BH177" s="63"/>
      <c r="BI177" s="63"/>
      <c r="BJ177" s="63"/>
      <c r="BK177" s="63"/>
      <c r="BL177" s="63"/>
      <c r="BM177" s="63"/>
    </row>
    <row r="178" spans="2:65">
      <c r="B178" s="38">
        <v>174</v>
      </c>
      <c r="C178" s="51" t="s">
        <v>116</v>
      </c>
      <c r="D178" s="32" t="str">
        <f t="shared" si="56"/>
        <v>P410</v>
      </c>
      <c r="E178" s="32" t="str">
        <f t="shared" si="57"/>
        <v>KPP</v>
      </c>
      <c r="F178" s="32" t="str">
        <f t="shared" si="58"/>
        <v>Coal Hauling ABB</v>
      </c>
      <c r="G178" s="34">
        <v>43387</v>
      </c>
      <c r="H178" s="38">
        <v>1</v>
      </c>
      <c r="I178" s="49">
        <v>0.50277777777777777</v>
      </c>
      <c r="J178" s="40">
        <v>47600</v>
      </c>
      <c r="K178" s="36">
        <f t="shared" si="59"/>
        <v>18360</v>
      </c>
      <c r="L178" s="36">
        <f t="shared" si="60"/>
        <v>29240</v>
      </c>
      <c r="M178" s="32">
        <f t="shared" si="61"/>
        <v>1</v>
      </c>
      <c r="N178" s="38">
        <v>174</v>
      </c>
      <c r="O178" s="38" t="s">
        <v>203</v>
      </c>
      <c r="Q178" s="61" t="str">
        <f>Parameter!C135</f>
        <v>SADT107</v>
      </c>
      <c r="R178" s="61">
        <v>18240</v>
      </c>
      <c r="AJ178" s="58"/>
      <c r="AK178" s="58"/>
      <c r="AL178" s="58"/>
      <c r="AM178" s="58"/>
      <c r="AN178" s="63"/>
      <c r="AO178" s="63"/>
      <c r="AP178" s="63"/>
      <c r="AQ178" s="63"/>
      <c r="AR178" s="63"/>
      <c r="AS178" s="63"/>
      <c r="AT178" s="63"/>
      <c r="AU178" s="63"/>
      <c r="AV178" s="65"/>
      <c r="AW178" s="63"/>
      <c r="AX178" s="63"/>
      <c r="AY178" s="63"/>
      <c r="AZ178" s="63"/>
      <c r="BA178" s="63"/>
      <c r="BB178" s="63"/>
      <c r="BC178" s="63"/>
      <c r="BD178" s="63"/>
      <c r="BE178" s="65"/>
      <c r="BF178" s="63"/>
      <c r="BG178" s="63"/>
      <c r="BH178" s="63"/>
      <c r="BI178" s="63"/>
      <c r="BJ178" s="63"/>
      <c r="BK178" s="63"/>
      <c r="BL178" s="63"/>
      <c r="BM178" s="63"/>
    </row>
    <row r="179" spans="2:65">
      <c r="B179" s="38">
        <v>175</v>
      </c>
      <c r="C179" s="51" t="s">
        <v>75</v>
      </c>
      <c r="D179" s="32" t="str">
        <f t="shared" si="56"/>
        <v>P360</v>
      </c>
      <c r="E179" s="32" t="str">
        <f t="shared" si="57"/>
        <v>SAM</v>
      </c>
      <c r="F179" s="32" t="str">
        <f t="shared" si="58"/>
        <v>Subcont Hauling ABB</v>
      </c>
      <c r="G179" s="34">
        <v>43387</v>
      </c>
      <c r="H179" s="38">
        <v>1</v>
      </c>
      <c r="I179" s="49">
        <v>0.50347222222222221</v>
      </c>
      <c r="J179" s="40">
        <v>40460</v>
      </c>
      <c r="K179" s="36">
        <f t="shared" si="59"/>
        <v>16380</v>
      </c>
      <c r="L179" s="36">
        <f t="shared" si="60"/>
        <v>24080</v>
      </c>
      <c r="M179" s="32">
        <f t="shared" si="61"/>
        <v>1</v>
      </c>
      <c r="N179" s="38">
        <v>175</v>
      </c>
      <c r="O179" s="38" t="s">
        <v>203</v>
      </c>
      <c r="Q179" s="61" t="str">
        <f>Parameter!C136</f>
        <v>SADT108</v>
      </c>
      <c r="R179" s="61"/>
      <c r="AJ179" s="58"/>
      <c r="AK179" s="58"/>
      <c r="AL179" s="58"/>
      <c r="AM179" s="58"/>
      <c r="AN179" s="63"/>
      <c r="AO179" s="63"/>
      <c r="AP179" s="63"/>
      <c r="AQ179" s="63"/>
      <c r="AR179" s="63"/>
      <c r="AS179" s="63"/>
      <c r="AT179" s="63"/>
      <c r="AU179" s="63"/>
      <c r="AV179" s="65"/>
      <c r="AW179" s="63"/>
      <c r="AX179" s="63"/>
      <c r="AY179" s="63"/>
      <c r="AZ179" s="63"/>
      <c r="BA179" s="63"/>
      <c r="BB179" s="63"/>
      <c r="BC179" s="63"/>
      <c r="BD179" s="63"/>
      <c r="BE179" s="65"/>
      <c r="BF179" s="63"/>
      <c r="BG179" s="63"/>
      <c r="BH179" s="63"/>
      <c r="BI179" s="63"/>
      <c r="BJ179" s="63"/>
      <c r="BK179" s="63"/>
      <c r="BL179" s="63"/>
      <c r="BM179" s="63"/>
    </row>
    <row r="180" spans="2:65">
      <c r="B180" s="38">
        <v>176</v>
      </c>
      <c r="C180" s="51" t="s">
        <v>59</v>
      </c>
      <c r="D180" s="32" t="str">
        <f t="shared" si="56"/>
        <v>P360</v>
      </c>
      <c r="E180" s="32" t="str">
        <f t="shared" si="57"/>
        <v>SAM</v>
      </c>
      <c r="F180" s="32" t="str">
        <f t="shared" si="58"/>
        <v>Subcont Hauling ABB</v>
      </c>
      <c r="G180" s="34">
        <v>43387</v>
      </c>
      <c r="H180" s="38">
        <v>1</v>
      </c>
      <c r="I180" s="49">
        <v>0.50416666666666665</v>
      </c>
      <c r="J180" s="40">
        <v>41460</v>
      </c>
      <c r="K180" s="36">
        <f t="shared" si="59"/>
        <v>16100</v>
      </c>
      <c r="L180" s="36">
        <f t="shared" si="60"/>
        <v>25360</v>
      </c>
      <c r="M180" s="32">
        <f t="shared" si="61"/>
        <v>1</v>
      </c>
      <c r="N180" s="38">
        <v>176</v>
      </c>
      <c r="O180" s="38" t="s">
        <v>203</v>
      </c>
      <c r="Q180" s="61" t="str">
        <f>Parameter!C137</f>
        <v>SADT109</v>
      </c>
      <c r="R180" s="61"/>
      <c r="AJ180" s="58"/>
      <c r="AK180" s="58"/>
      <c r="AL180" s="58"/>
      <c r="AM180" s="58"/>
      <c r="AN180" s="63"/>
      <c r="AO180" s="63"/>
      <c r="AP180" s="63"/>
      <c r="AQ180" s="63"/>
      <c r="AR180" s="63"/>
      <c r="AS180" s="63"/>
      <c r="AT180" s="63"/>
      <c r="AU180" s="63"/>
      <c r="AV180" s="65"/>
      <c r="AW180" s="63"/>
      <c r="AX180" s="63"/>
      <c r="AY180" s="63"/>
      <c r="AZ180" s="63"/>
      <c r="BA180" s="63"/>
      <c r="BB180" s="63"/>
      <c r="BC180" s="63"/>
      <c r="BD180" s="63"/>
      <c r="BE180" s="65"/>
      <c r="BF180" s="63"/>
      <c r="BG180" s="63"/>
      <c r="BH180" s="63"/>
      <c r="BI180" s="63"/>
      <c r="BJ180" s="63"/>
      <c r="BK180" s="63"/>
      <c r="BL180" s="63"/>
      <c r="BM180" s="63"/>
    </row>
    <row r="181" spans="2:65">
      <c r="B181" s="38">
        <v>177</v>
      </c>
      <c r="C181" s="51" t="s">
        <v>154</v>
      </c>
      <c r="D181" s="32" t="str">
        <f t="shared" si="56"/>
        <v>P360</v>
      </c>
      <c r="E181" s="32" t="str">
        <f t="shared" si="57"/>
        <v>KPP</v>
      </c>
      <c r="F181" s="32" t="str">
        <f t="shared" si="58"/>
        <v>Coal Hauling ABB</v>
      </c>
      <c r="G181" s="34">
        <v>43387</v>
      </c>
      <c r="H181" s="38">
        <v>1</v>
      </c>
      <c r="I181" s="49">
        <v>0.50486111111111109</v>
      </c>
      <c r="J181" s="40">
        <v>41560</v>
      </c>
      <c r="K181" s="36">
        <f t="shared" si="59"/>
        <v>15720</v>
      </c>
      <c r="L181" s="36">
        <f t="shared" si="60"/>
        <v>25840</v>
      </c>
      <c r="M181" s="32">
        <f t="shared" si="61"/>
        <v>1</v>
      </c>
      <c r="N181" s="38">
        <v>177</v>
      </c>
      <c r="O181" s="38" t="s">
        <v>203</v>
      </c>
      <c r="Q181" s="61" t="str">
        <f>Parameter!C138</f>
        <v>SADT110</v>
      </c>
      <c r="R181" s="61"/>
      <c r="AJ181" s="58"/>
      <c r="AK181" s="58"/>
      <c r="AL181" s="58"/>
      <c r="AM181" s="58"/>
      <c r="AN181" s="63"/>
      <c r="AO181" s="63"/>
      <c r="AP181" s="63"/>
      <c r="AQ181" s="63"/>
      <c r="AR181" s="63"/>
      <c r="AS181" s="63"/>
      <c r="AT181" s="63"/>
      <c r="AU181" s="63"/>
      <c r="AV181" s="65"/>
      <c r="AW181" s="63"/>
      <c r="AX181" s="63"/>
      <c r="AY181" s="63"/>
      <c r="AZ181" s="63"/>
      <c r="BA181" s="63"/>
      <c r="BB181" s="63"/>
      <c r="BC181" s="63"/>
      <c r="BD181" s="63"/>
      <c r="BE181" s="65"/>
      <c r="BF181" s="63"/>
      <c r="BG181" s="63"/>
      <c r="BH181" s="63"/>
      <c r="BI181" s="63"/>
      <c r="BJ181" s="63"/>
      <c r="BK181" s="63"/>
      <c r="BL181" s="63"/>
      <c r="BM181" s="63"/>
    </row>
    <row r="182" spans="2:65">
      <c r="B182" s="38">
        <v>178</v>
      </c>
      <c r="C182" s="51" t="s">
        <v>99</v>
      </c>
      <c r="D182" s="32" t="str">
        <f t="shared" si="56"/>
        <v>P380</v>
      </c>
      <c r="E182" s="32" t="str">
        <f t="shared" si="57"/>
        <v>KPP</v>
      </c>
      <c r="F182" s="32" t="str">
        <f t="shared" si="58"/>
        <v>Coal Hauling ABB</v>
      </c>
      <c r="G182" s="34">
        <v>43387</v>
      </c>
      <c r="H182" s="38">
        <v>1</v>
      </c>
      <c r="I182" s="49">
        <v>0.50555555555555554</v>
      </c>
      <c r="J182" s="40">
        <v>41700</v>
      </c>
      <c r="K182" s="36">
        <f t="shared" si="59"/>
        <v>16200</v>
      </c>
      <c r="L182" s="36">
        <f t="shared" si="60"/>
        <v>25500</v>
      </c>
      <c r="M182" s="32">
        <f t="shared" si="61"/>
        <v>1</v>
      </c>
      <c r="N182" s="38">
        <v>178</v>
      </c>
      <c r="O182" s="38" t="s">
        <v>203</v>
      </c>
      <c r="Q182" s="61" t="str">
        <f>Parameter!C139</f>
        <v>SADT111</v>
      </c>
      <c r="R182" s="61">
        <v>18280</v>
      </c>
      <c r="AJ182" s="58"/>
      <c r="AK182" s="58"/>
      <c r="AL182" s="58"/>
      <c r="AM182" s="58"/>
      <c r="AN182" s="63"/>
      <c r="AO182" s="63"/>
      <c r="AP182" s="63"/>
      <c r="AQ182" s="63"/>
      <c r="AR182" s="63"/>
      <c r="AS182" s="63"/>
      <c r="AT182" s="63"/>
      <c r="AU182" s="63"/>
      <c r="AV182" s="65"/>
      <c r="AW182" s="63"/>
      <c r="AX182" s="63"/>
      <c r="AY182" s="63"/>
      <c r="AZ182" s="63"/>
      <c r="BA182" s="63"/>
      <c r="BB182" s="63"/>
      <c r="BC182" s="63"/>
      <c r="BD182" s="63"/>
      <c r="BE182" s="65"/>
      <c r="BF182" s="63"/>
      <c r="BG182" s="63"/>
      <c r="BH182" s="63"/>
      <c r="BI182" s="63"/>
      <c r="BJ182" s="63"/>
      <c r="BK182" s="63"/>
      <c r="BL182" s="63"/>
      <c r="BM182" s="63"/>
    </row>
    <row r="183" spans="2:65">
      <c r="B183" s="38">
        <v>179</v>
      </c>
      <c r="C183" s="51" t="s">
        <v>112</v>
      </c>
      <c r="D183" s="32" t="str">
        <f t="shared" si="56"/>
        <v>P380</v>
      </c>
      <c r="E183" s="32" t="str">
        <f t="shared" si="57"/>
        <v>KPP</v>
      </c>
      <c r="F183" s="32" t="str">
        <f t="shared" si="58"/>
        <v>Coal Hauling ABB</v>
      </c>
      <c r="G183" s="34">
        <v>43387</v>
      </c>
      <c r="H183" s="38">
        <v>1</v>
      </c>
      <c r="I183" s="49">
        <v>0.51388888888888895</v>
      </c>
      <c r="J183" s="40">
        <v>42500</v>
      </c>
      <c r="K183" s="36">
        <f t="shared" si="59"/>
        <v>15860</v>
      </c>
      <c r="L183" s="36">
        <f t="shared" si="60"/>
        <v>26640</v>
      </c>
      <c r="M183" s="32">
        <f t="shared" si="61"/>
        <v>1</v>
      </c>
      <c r="N183" s="38">
        <v>179</v>
      </c>
      <c r="O183" s="38" t="s">
        <v>203</v>
      </c>
      <c r="Q183" s="61" t="str">
        <f>Parameter!C140</f>
        <v>SADT112</v>
      </c>
      <c r="R183" s="61">
        <v>18180</v>
      </c>
      <c r="AJ183" s="58"/>
      <c r="AK183" s="58"/>
      <c r="AL183" s="58"/>
      <c r="AM183" s="58"/>
      <c r="AN183" s="63"/>
      <c r="AO183" s="63"/>
      <c r="AP183" s="63"/>
      <c r="AQ183" s="63"/>
      <c r="AR183" s="63"/>
      <c r="AS183" s="63"/>
      <c r="AT183" s="63"/>
      <c r="AU183" s="63"/>
      <c r="AV183" s="65"/>
      <c r="AW183" s="63"/>
      <c r="AX183" s="63"/>
      <c r="AY183" s="63"/>
      <c r="AZ183" s="63"/>
      <c r="BA183" s="63"/>
      <c r="BB183" s="63"/>
      <c r="BC183" s="63"/>
      <c r="BD183" s="63"/>
      <c r="BE183" s="65"/>
      <c r="BF183" s="63"/>
      <c r="BG183" s="63"/>
      <c r="BH183" s="63"/>
      <c r="BI183" s="63"/>
      <c r="BJ183" s="63"/>
      <c r="BK183" s="63"/>
      <c r="BL183" s="63"/>
      <c r="BM183" s="63"/>
    </row>
    <row r="184" spans="2:65">
      <c r="B184" s="38">
        <v>180</v>
      </c>
      <c r="C184" s="51" t="s">
        <v>110</v>
      </c>
      <c r="D184" s="32" t="str">
        <f t="shared" si="56"/>
        <v>P410</v>
      </c>
      <c r="E184" s="32" t="str">
        <f t="shared" si="57"/>
        <v>KPP</v>
      </c>
      <c r="F184" s="32" t="str">
        <f t="shared" si="58"/>
        <v>Coal Hauling ABB</v>
      </c>
      <c r="G184" s="34">
        <v>43387</v>
      </c>
      <c r="H184" s="38">
        <v>1</v>
      </c>
      <c r="I184" s="49">
        <v>0.51458333333333328</v>
      </c>
      <c r="J184" s="40">
        <v>48740</v>
      </c>
      <c r="K184" s="36">
        <f t="shared" si="59"/>
        <v>18720</v>
      </c>
      <c r="L184" s="36">
        <f t="shared" si="60"/>
        <v>30020</v>
      </c>
      <c r="M184" s="32">
        <f t="shared" si="61"/>
        <v>1</v>
      </c>
      <c r="N184" s="38">
        <v>180</v>
      </c>
      <c r="O184" s="38" t="s">
        <v>203</v>
      </c>
      <c r="Q184" s="61" t="str">
        <f>Parameter!C141</f>
        <v>SADT113</v>
      </c>
      <c r="R184" s="61">
        <v>18440</v>
      </c>
      <c r="AJ184" s="58"/>
      <c r="AK184" s="58"/>
      <c r="AL184" s="58"/>
      <c r="AM184" s="58"/>
      <c r="AN184" s="63"/>
      <c r="AO184" s="63"/>
      <c r="AP184" s="63"/>
      <c r="AQ184" s="63"/>
      <c r="AR184" s="63"/>
      <c r="AS184" s="63"/>
      <c r="AT184" s="63"/>
      <c r="AU184" s="63"/>
      <c r="AV184" s="65"/>
      <c r="AW184" s="63"/>
      <c r="AX184" s="63"/>
      <c r="AY184" s="63"/>
      <c r="AZ184" s="63"/>
      <c r="BA184" s="63"/>
      <c r="BB184" s="63"/>
      <c r="BC184" s="63"/>
      <c r="BD184" s="63"/>
      <c r="BE184" s="65"/>
      <c r="BF184" s="63"/>
      <c r="BG184" s="63"/>
      <c r="BH184" s="63"/>
      <c r="BI184" s="63"/>
      <c r="BJ184" s="63"/>
      <c r="BK184" s="63"/>
      <c r="BL184" s="63"/>
      <c r="BM184" s="63"/>
    </row>
    <row r="185" spans="2:65">
      <c r="B185" s="38">
        <v>181</v>
      </c>
      <c r="C185" s="51" t="s">
        <v>126</v>
      </c>
      <c r="D185" s="32" t="str">
        <f t="shared" si="56"/>
        <v>P410</v>
      </c>
      <c r="E185" s="32" t="str">
        <f t="shared" si="57"/>
        <v>KPP</v>
      </c>
      <c r="F185" s="32" t="str">
        <f t="shared" si="58"/>
        <v>Coal Hauling ABB</v>
      </c>
      <c r="G185" s="34">
        <v>43387</v>
      </c>
      <c r="H185" s="38">
        <v>1</v>
      </c>
      <c r="I185" s="49">
        <v>0.51944444444444449</v>
      </c>
      <c r="J185" s="40">
        <v>47520</v>
      </c>
      <c r="K185" s="36">
        <f t="shared" si="59"/>
        <v>18600</v>
      </c>
      <c r="L185" s="36">
        <f t="shared" si="60"/>
        <v>28920</v>
      </c>
      <c r="M185" s="32">
        <f t="shared" si="61"/>
        <v>1</v>
      </c>
      <c r="N185" s="38">
        <v>181</v>
      </c>
      <c r="O185" s="38" t="s">
        <v>203</v>
      </c>
      <c r="Q185" s="61" t="str">
        <f>Parameter!C142</f>
        <v>SADT114</v>
      </c>
      <c r="R185" s="61">
        <v>18140</v>
      </c>
      <c r="AJ185" s="58"/>
      <c r="AK185" s="58"/>
      <c r="AL185" s="58"/>
      <c r="AM185" s="58"/>
      <c r="AN185" s="63"/>
      <c r="AO185" s="63"/>
      <c r="AP185" s="63"/>
      <c r="AQ185" s="63"/>
      <c r="AR185" s="63"/>
      <c r="AS185" s="63"/>
      <c r="AT185" s="63"/>
      <c r="AU185" s="63"/>
      <c r="AV185" s="65"/>
      <c r="AW185" s="63"/>
      <c r="AX185" s="63"/>
      <c r="AY185" s="63"/>
      <c r="AZ185" s="63"/>
      <c r="BA185" s="63"/>
      <c r="BB185" s="63"/>
      <c r="BC185" s="63"/>
      <c r="BD185" s="63"/>
      <c r="BE185" s="65"/>
      <c r="BF185" s="63"/>
      <c r="BG185" s="63"/>
      <c r="BH185" s="63"/>
      <c r="BI185" s="63"/>
      <c r="BJ185" s="63"/>
      <c r="BK185" s="63"/>
      <c r="BL185" s="63"/>
      <c r="BM185" s="63"/>
    </row>
    <row r="186" spans="2:65">
      <c r="B186" s="38">
        <v>182</v>
      </c>
      <c r="C186" s="51" t="s">
        <v>44</v>
      </c>
      <c r="D186" s="32" t="str">
        <f t="shared" si="56"/>
        <v>P410</v>
      </c>
      <c r="E186" s="32" t="str">
        <f t="shared" si="57"/>
        <v>KPP</v>
      </c>
      <c r="F186" s="32" t="str">
        <f t="shared" si="58"/>
        <v>Coal Hauling ABB</v>
      </c>
      <c r="G186" s="34">
        <v>43387</v>
      </c>
      <c r="H186" s="38">
        <v>1</v>
      </c>
      <c r="I186" s="49">
        <v>0.52152777777777781</v>
      </c>
      <c r="J186" s="40">
        <v>47200</v>
      </c>
      <c r="K186" s="36">
        <f t="shared" si="59"/>
        <v>18620</v>
      </c>
      <c r="L186" s="36">
        <f t="shared" si="60"/>
        <v>28580</v>
      </c>
      <c r="M186" s="32">
        <f t="shared" si="61"/>
        <v>1</v>
      </c>
      <c r="N186" s="38">
        <v>182</v>
      </c>
      <c r="O186" s="38" t="s">
        <v>203</v>
      </c>
      <c r="Q186" s="61" t="str">
        <f>Parameter!C143</f>
        <v>SADT115</v>
      </c>
      <c r="R186" s="61"/>
      <c r="AJ186" s="58"/>
      <c r="AK186" s="58"/>
      <c r="AL186" s="58"/>
      <c r="AM186" s="58"/>
      <c r="AN186" s="63"/>
      <c r="AO186" s="63"/>
      <c r="AP186" s="63"/>
      <c r="AQ186" s="63"/>
      <c r="AR186" s="63"/>
      <c r="AS186" s="63"/>
      <c r="AT186" s="63"/>
      <c r="AU186" s="63"/>
      <c r="AV186" s="65"/>
      <c r="AW186" s="63"/>
      <c r="AX186" s="63"/>
      <c r="AY186" s="63"/>
      <c r="AZ186" s="63"/>
      <c r="BA186" s="63"/>
      <c r="BB186" s="63"/>
      <c r="BC186" s="63"/>
      <c r="BD186" s="63"/>
      <c r="BE186" s="65"/>
      <c r="BF186" s="63"/>
      <c r="BG186" s="63"/>
      <c r="BH186" s="63"/>
      <c r="BI186" s="63"/>
      <c r="BJ186" s="63"/>
      <c r="BK186" s="63"/>
      <c r="BL186" s="63"/>
      <c r="BM186" s="63"/>
    </row>
    <row r="187" spans="2:65">
      <c r="B187" s="38">
        <v>183</v>
      </c>
      <c r="C187" s="51" t="s">
        <v>33</v>
      </c>
      <c r="D187" s="32" t="str">
        <f t="shared" si="56"/>
        <v>P410</v>
      </c>
      <c r="E187" s="32" t="str">
        <f t="shared" si="57"/>
        <v>KPP</v>
      </c>
      <c r="F187" s="32" t="str">
        <f t="shared" si="58"/>
        <v>Coal Hauling ABB</v>
      </c>
      <c r="G187" s="34">
        <v>43387</v>
      </c>
      <c r="H187" s="38">
        <v>1</v>
      </c>
      <c r="I187" s="49">
        <v>0.52152777777777781</v>
      </c>
      <c r="J187" s="40">
        <v>48180</v>
      </c>
      <c r="K187" s="36">
        <f t="shared" si="59"/>
        <v>18440</v>
      </c>
      <c r="L187" s="36">
        <f t="shared" si="60"/>
        <v>29740</v>
      </c>
      <c r="M187" s="32">
        <f t="shared" si="61"/>
        <v>1</v>
      </c>
      <c r="N187" s="38">
        <v>183</v>
      </c>
      <c r="O187" s="38" t="s">
        <v>203</v>
      </c>
      <c r="Q187" s="61" t="str">
        <f>Parameter!C144</f>
        <v>SADT116</v>
      </c>
      <c r="R187" s="61"/>
      <c r="AJ187" s="58"/>
      <c r="AK187" s="58"/>
      <c r="AL187" s="58"/>
      <c r="AM187" s="58"/>
      <c r="AN187" s="63"/>
      <c r="AO187" s="63"/>
      <c r="AP187" s="63"/>
      <c r="AQ187" s="63"/>
      <c r="AR187" s="63"/>
      <c r="AS187" s="63"/>
      <c r="AT187" s="63"/>
      <c r="AU187" s="63"/>
      <c r="AV187" s="65"/>
      <c r="AW187" s="63"/>
      <c r="AX187" s="63"/>
      <c r="AY187" s="63"/>
      <c r="AZ187" s="63"/>
      <c r="BA187" s="63"/>
      <c r="BB187" s="63"/>
      <c r="BC187" s="63"/>
      <c r="BD187" s="63"/>
      <c r="BE187" s="65"/>
      <c r="BF187" s="63"/>
      <c r="BG187" s="63"/>
      <c r="BH187" s="63"/>
      <c r="BI187" s="63"/>
      <c r="BJ187" s="63"/>
      <c r="BK187" s="63"/>
      <c r="BL187" s="63"/>
      <c r="BM187" s="63"/>
    </row>
    <row r="188" spans="2:65">
      <c r="B188" s="38">
        <v>184</v>
      </c>
      <c r="C188" s="51" t="s">
        <v>105</v>
      </c>
      <c r="D188" s="32" t="str">
        <f t="shared" si="56"/>
        <v>P360</v>
      </c>
      <c r="E188" s="32" t="str">
        <f t="shared" si="57"/>
        <v>KPP</v>
      </c>
      <c r="F188" s="32" t="str">
        <f t="shared" si="58"/>
        <v>Coal Hauling ABB</v>
      </c>
      <c r="G188" s="34">
        <v>43387</v>
      </c>
      <c r="H188" s="38">
        <v>1</v>
      </c>
      <c r="I188" s="49">
        <v>0.52500000000000002</v>
      </c>
      <c r="J188" s="40">
        <v>41420</v>
      </c>
      <c r="K188" s="36">
        <f t="shared" si="59"/>
        <v>16040</v>
      </c>
      <c r="L188" s="36">
        <f t="shared" si="60"/>
        <v>25380</v>
      </c>
      <c r="M188" s="32">
        <f t="shared" si="61"/>
        <v>1</v>
      </c>
      <c r="N188" s="38">
        <v>184</v>
      </c>
      <c r="O188" s="38" t="s">
        <v>203</v>
      </c>
      <c r="Q188" s="61" t="str">
        <f>Parameter!C145</f>
        <v>SADT117</v>
      </c>
      <c r="R188" s="61">
        <v>18440</v>
      </c>
    </row>
    <row r="189" spans="2:65">
      <c r="B189" s="38">
        <v>185</v>
      </c>
      <c r="C189" s="51" t="s">
        <v>127</v>
      </c>
      <c r="D189" s="32" t="str">
        <f t="shared" si="56"/>
        <v>P410</v>
      </c>
      <c r="E189" s="32" t="str">
        <f t="shared" si="57"/>
        <v>SAM</v>
      </c>
      <c r="F189" s="32" t="str">
        <f t="shared" si="58"/>
        <v>Subcont Hauling ABB</v>
      </c>
      <c r="G189" s="34">
        <v>43387</v>
      </c>
      <c r="H189" s="38">
        <v>1</v>
      </c>
      <c r="I189" s="49">
        <v>0.52916666666666667</v>
      </c>
      <c r="J189" s="40">
        <v>46880</v>
      </c>
      <c r="K189" s="36">
        <f t="shared" si="59"/>
        <v>18500</v>
      </c>
      <c r="L189" s="36">
        <f t="shared" si="60"/>
        <v>28380</v>
      </c>
      <c r="M189" s="32">
        <f t="shared" si="61"/>
        <v>1</v>
      </c>
      <c r="N189" s="38">
        <v>185</v>
      </c>
      <c r="O189" s="38" t="s">
        <v>203</v>
      </c>
      <c r="Q189" s="61" t="str">
        <f>Parameter!C146</f>
        <v>SADT118</v>
      </c>
      <c r="R189" s="61">
        <v>18460</v>
      </c>
    </row>
    <row r="190" spans="2:65">
      <c r="B190" s="38">
        <v>186</v>
      </c>
      <c r="C190" s="51" t="s">
        <v>31</v>
      </c>
      <c r="D190" s="32" t="str">
        <f t="shared" si="56"/>
        <v>P360</v>
      </c>
      <c r="E190" s="32" t="str">
        <f t="shared" si="57"/>
        <v>KPP</v>
      </c>
      <c r="F190" s="32" t="str">
        <f t="shared" si="58"/>
        <v>Coal Hauling ABB</v>
      </c>
      <c r="G190" s="34">
        <v>43387</v>
      </c>
      <c r="H190" s="38">
        <v>1</v>
      </c>
      <c r="I190" s="49">
        <v>0.54097222222222219</v>
      </c>
      <c r="J190" s="40">
        <v>42760</v>
      </c>
      <c r="K190" s="36">
        <f t="shared" si="59"/>
        <v>16060</v>
      </c>
      <c r="L190" s="36">
        <f t="shared" si="60"/>
        <v>26700</v>
      </c>
      <c r="M190" s="32">
        <f t="shared" si="61"/>
        <v>1</v>
      </c>
      <c r="N190" s="38">
        <v>186</v>
      </c>
      <c r="O190" s="38" t="s">
        <v>203</v>
      </c>
      <c r="Q190" s="61" t="str">
        <f>Parameter!C147</f>
        <v>SADT119</v>
      </c>
      <c r="R190" s="61">
        <v>18560</v>
      </c>
    </row>
    <row r="191" spans="2:65">
      <c r="B191" s="38">
        <v>187</v>
      </c>
      <c r="C191" s="51" t="s">
        <v>194</v>
      </c>
      <c r="D191" s="32" t="str">
        <f t="shared" si="56"/>
        <v>P410</v>
      </c>
      <c r="E191" s="32" t="str">
        <f t="shared" si="57"/>
        <v>SAM</v>
      </c>
      <c r="F191" s="32" t="str">
        <f t="shared" si="58"/>
        <v>Subcont Hauling ABB</v>
      </c>
      <c r="G191" s="34">
        <v>43387</v>
      </c>
      <c r="H191" s="38">
        <v>1</v>
      </c>
      <c r="I191" s="49">
        <v>0.54166666666666663</v>
      </c>
      <c r="J191" s="40">
        <v>47800</v>
      </c>
      <c r="K191" s="36">
        <f t="shared" si="59"/>
        <v>18560</v>
      </c>
      <c r="L191" s="36">
        <f t="shared" si="60"/>
        <v>29240</v>
      </c>
      <c r="M191" s="32">
        <f t="shared" si="61"/>
        <v>1</v>
      </c>
      <c r="N191" s="38">
        <v>187</v>
      </c>
      <c r="O191" s="38" t="s">
        <v>203</v>
      </c>
      <c r="Q191" s="61" t="str">
        <f>Parameter!C148</f>
        <v>SADT120</v>
      </c>
      <c r="R191" s="61"/>
    </row>
    <row r="192" spans="2:65">
      <c r="B192" s="38">
        <v>188</v>
      </c>
      <c r="C192" s="51" t="s">
        <v>89</v>
      </c>
      <c r="D192" s="32" t="str">
        <f t="shared" si="56"/>
        <v>P380</v>
      </c>
      <c r="E192" s="32" t="str">
        <f t="shared" si="57"/>
        <v>SAM</v>
      </c>
      <c r="F192" s="32" t="str">
        <f t="shared" si="58"/>
        <v>Subcont Hauling ABB</v>
      </c>
      <c r="G192" s="34">
        <v>43387</v>
      </c>
      <c r="H192" s="38">
        <v>1</v>
      </c>
      <c r="I192" s="49">
        <v>0.54236111111111118</v>
      </c>
      <c r="J192" s="40">
        <v>41720</v>
      </c>
      <c r="K192" s="36">
        <f t="shared" si="59"/>
        <v>15980</v>
      </c>
      <c r="L192" s="36">
        <f t="shared" si="60"/>
        <v>25740</v>
      </c>
      <c r="M192" s="32">
        <f t="shared" si="61"/>
        <v>1</v>
      </c>
      <c r="N192" s="38">
        <v>188</v>
      </c>
      <c r="O192" s="38" t="s">
        <v>203</v>
      </c>
      <c r="Q192" s="61" t="str">
        <f>Parameter!C149</f>
        <v>SADT125</v>
      </c>
      <c r="R192" s="61">
        <v>18500</v>
      </c>
    </row>
    <row r="193" spans="2:18">
      <c r="B193" s="38">
        <v>189</v>
      </c>
      <c r="C193" s="51" t="s">
        <v>182</v>
      </c>
      <c r="D193" s="32" t="str">
        <f t="shared" si="56"/>
        <v>P360</v>
      </c>
      <c r="E193" s="32" t="str">
        <f t="shared" si="57"/>
        <v>KPP</v>
      </c>
      <c r="F193" s="32" t="str">
        <f t="shared" si="58"/>
        <v>Coal Hauling ABB</v>
      </c>
      <c r="G193" s="34">
        <v>43387</v>
      </c>
      <c r="H193" s="38">
        <v>1</v>
      </c>
      <c r="I193" s="49">
        <v>0.54305555555555551</v>
      </c>
      <c r="J193" s="40">
        <v>41560</v>
      </c>
      <c r="K193" s="36">
        <f t="shared" si="59"/>
        <v>15680</v>
      </c>
      <c r="L193" s="36">
        <f t="shared" si="60"/>
        <v>25880</v>
      </c>
      <c r="M193" s="32">
        <f t="shared" si="61"/>
        <v>1</v>
      </c>
      <c r="N193" s="38">
        <v>189</v>
      </c>
      <c r="O193" s="38" t="s">
        <v>203</v>
      </c>
      <c r="Q193" s="61" t="str">
        <f>Parameter!C150</f>
        <v>SADT126</v>
      </c>
      <c r="R193" s="61">
        <v>18680</v>
      </c>
    </row>
    <row r="194" spans="2:18">
      <c r="B194" s="38">
        <v>190</v>
      </c>
      <c r="C194" s="51" t="s">
        <v>65</v>
      </c>
      <c r="D194" s="32" t="str">
        <f t="shared" si="56"/>
        <v>P380</v>
      </c>
      <c r="E194" s="32" t="str">
        <f t="shared" si="57"/>
        <v>SAM</v>
      </c>
      <c r="F194" s="32" t="str">
        <f t="shared" si="58"/>
        <v>Subcont Hauling ABB</v>
      </c>
      <c r="G194" s="34">
        <v>43387</v>
      </c>
      <c r="H194" s="38">
        <v>1</v>
      </c>
      <c r="I194" s="49">
        <v>0.54652777777777783</v>
      </c>
      <c r="J194" s="40">
        <v>42500</v>
      </c>
      <c r="K194" s="36">
        <f t="shared" si="59"/>
        <v>16740</v>
      </c>
      <c r="L194" s="36">
        <f t="shared" si="60"/>
        <v>25760</v>
      </c>
      <c r="M194" s="32">
        <f t="shared" si="61"/>
        <v>1</v>
      </c>
      <c r="N194" s="38">
        <v>190</v>
      </c>
      <c r="O194" s="38" t="s">
        <v>203</v>
      </c>
      <c r="Q194" s="66" t="str">
        <f>Parameter!C151</f>
        <v>SADT232</v>
      </c>
      <c r="R194" s="59"/>
    </row>
    <row r="195" spans="2:18">
      <c r="B195" s="38">
        <v>191</v>
      </c>
      <c r="C195" s="51" t="s">
        <v>51</v>
      </c>
      <c r="D195" s="32" t="str">
        <f t="shared" si="56"/>
        <v>P360</v>
      </c>
      <c r="E195" s="32" t="str">
        <f t="shared" si="57"/>
        <v>SAM</v>
      </c>
      <c r="F195" s="32" t="str">
        <f t="shared" si="58"/>
        <v>Subcont Hauling ABB</v>
      </c>
      <c r="G195" s="34">
        <v>43387</v>
      </c>
      <c r="H195" s="38">
        <v>1</v>
      </c>
      <c r="I195" s="49">
        <v>0.54861111111111105</v>
      </c>
      <c r="J195" s="40">
        <v>41760</v>
      </c>
      <c r="K195" s="36">
        <f t="shared" si="59"/>
        <v>16200</v>
      </c>
      <c r="L195" s="36">
        <f t="shared" ref="L195:L224" si="85">IFERROR(J195-K195,"")</f>
        <v>25560</v>
      </c>
      <c r="M195" s="32">
        <f t="shared" ref="M195:M224" si="86">IF(L195&gt;0,1,"")</f>
        <v>1</v>
      </c>
      <c r="N195" s="38">
        <v>191</v>
      </c>
      <c r="O195" s="38" t="s">
        <v>203</v>
      </c>
      <c r="Q195" s="69" t="str">
        <f>Parameter!C152</f>
        <v>SADT233</v>
      </c>
      <c r="R195" s="59">
        <v>18700</v>
      </c>
    </row>
    <row r="196" spans="2:18">
      <c r="B196" s="38">
        <v>192</v>
      </c>
      <c r="C196" s="51" t="s">
        <v>178</v>
      </c>
      <c r="D196" s="32" t="str">
        <f t="shared" si="56"/>
        <v>P360</v>
      </c>
      <c r="E196" s="32" t="str">
        <f t="shared" si="57"/>
        <v>SAM</v>
      </c>
      <c r="F196" s="32" t="str">
        <f t="shared" si="58"/>
        <v>Subcont Hauling ABB</v>
      </c>
      <c r="G196" s="34">
        <v>43387</v>
      </c>
      <c r="H196" s="38">
        <v>1</v>
      </c>
      <c r="I196" s="49">
        <v>0.55069444444444449</v>
      </c>
      <c r="J196" s="40">
        <v>41100</v>
      </c>
      <c r="K196" s="36">
        <f t="shared" si="59"/>
        <v>15380</v>
      </c>
      <c r="L196" s="36">
        <f t="shared" si="85"/>
        <v>25720</v>
      </c>
      <c r="M196" s="32">
        <f t="shared" si="86"/>
        <v>1</v>
      </c>
      <c r="N196" s="38">
        <v>192</v>
      </c>
      <c r="O196" s="38" t="s">
        <v>203</v>
      </c>
      <c r="Q196" s="66" t="str">
        <f>Parameter!C153</f>
        <v>SADT234</v>
      </c>
      <c r="R196" s="59"/>
    </row>
    <row r="197" spans="2:18">
      <c r="B197" s="38">
        <v>193</v>
      </c>
      <c r="C197" s="51" t="s">
        <v>150</v>
      </c>
      <c r="D197" s="32" t="str">
        <f t="shared" ref="D197:D234" si="87">IFERROR(VLOOKUP($C197,Parameter,2,FALSE),"")</f>
        <v>P380</v>
      </c>
      <c r="E197" s="32" t="str">
        <f t="shared" ref="E197:E234" si="88">IFERROR(VLOOKUP($C197,Parameter,4,FALSE),"")</f>
        <v>KPP</v>
      </c>
      <c r="F197" s="32" t="str">
        <f t="shared" ref="F197:F234" si="89">IFERROR(VLOOKUP($C197,Parameter,3,FALSE),"")</f>
        <v>Coal Hauling ABB</v>
      </c>
      <c r="G197" s="34">
        <v>43387</v>
      </c>
      <c r="H197" s="38">
        <v>1</v>
      </c>
      <c r="I197" s="49">
        <v>0.55694444444444446</v>
      </c>
      <c r="J197" s="40">
        <v>39740</v>
      </c>
      <c r="K197" s="36">
        <f t="shared" ref="K197:K260" si="90">IFERROR(VLOOKUP($C197,$Q$49:$R$301,2,FALSE),0)</f>
        <v>16280</v>
      </c>
      <c r="L197" s="36">
        <f t="shared" si="85"/>
        <v>23460</v>
      </c>
      <c r="M197" s="32">
        <f t="shared" si="86"/>
        <v>1</v>
      </c>
      <c r="N197" s="38">
        <v>193</v>
      </c>
      <c r="O197" s="38" t="s">
        <v>203</v>
      </c>
      <c r="Q197" s="66" t="str">
        <f>Parameter!C154</f>
        <v>SADT235</v>
      </c>
      <c r="R197" s="59"/>
    </row>
    <row r="198" spans="2:18">
      <c r="B198" s="38">
        <v>194</v>
      </c>
      <c r="C198" s="51" t="s">
        <v>70</v>
      </c>
      <c r="D198" s="32" t="str">
        <f t="shared" si="87"/>
        <v>P410</v>
      </c>
      <c r="E198" s="32" t="str">
        <f t="shared" si="88"/>
        <v>SAM</v>
      </c>
      <c r="F198" s="32" t="str">
        <f t="shared" si="89"/>
        <v>Subcont Hauling ABB</v>
      </c>
      <c r="G198" s="34">
        <v>43387</v>
      </c>
      <c r="H198" s="38">
        <v>1</v>
      </c>
      <c r="I198" s="49">
        <v>0.55902777777777779</v>
      </c>
      <c r="J198" s="40">
        <v>46020</v>
      </c>
      <c r="K198" s="36">
        <f t="shared" si="90"/>
        <v>18440</v>
      </c>
      <c r="L198" s="36">
        <f t="shared" si="85"/>
        <v>27580</v>
      </c>
      <c r="M198" s="32">
        <f t="shared" si="86"/>
        <v>1</v>
      </c>
      <c r="N198" s="38">
        <v>194</v>
      </c>
      <c r="O198" s="38" t="s">
        <v>203</v>
      </c>
      <c r="Q198" s="69" t="str">
        <f>Parameter!C155</f>
        <v>SADT236</v>
      </c>
      <c r="R198" s="59">
        <v>18560</v>
      </c>
    </row>
    <row r="199" spans="2:18">
      <c r="B199" s="38">
        <v>195</v>
      </c>
      <c r="C199" s="51" t="s">
        <v>113</v>
      </c>
      <c r="D199" s="32" t="str">
        <f t="shared" si="87"/>
        <v>P360</v>
      </c>
      <c r="E199" s="32" t="str">
        <f t="shared" si="88"/>
        <v>SAM</v>
      </c>
      <c r="F199" s="32" t="str">
        <f t="shared" si="89"/>
        <v>Subcont Hauling ABB</v>
      </c>
      <c r="G199" s="34">
        <v>43387</v>
      </c>
      <c r="H199" s="38">
        <v>1</v>
      </c>
      <c r="I199" s="49">
        <v>0.55972222222222223</v>
      </c>
      <c r="J199" s="40">
        <v>40120</v>
      </c>
      <c r="K199" s="36">
        <f t="shared" si="90"/>
        <v>15900</v>
      </c>
      <c r="L199" s="36">
        <f t="shared" si="85"/>
        <v>24220</v>
      </c>
      <c r="M199" s="32">
        <f t="shared" si="86"/>
        <v>1</v>
      </c>
      <c r="N199" s="38">
        <v>195</v>
      </c>
      <c r="O199" s="38" t="s">
        <v>203</v>
      </c>
      <c r="Q199" s="66" t="str">
        <f>Parameter!C156</f>
        <v>SADT237</v>
      </c>
      <c r="R199" s="59"/>
    </row>
    <row r="200" spans="2:18">
      <c r="B200" s="38">
        <v>196</v>
      </c>
      <c r="C200" s="51" t="s">
        <v>143</v>
      </c>
      <c r="D200" s="32" t="str">
        <f t="shared" si="87"/>
        <v>P420</v>
      </c>
      <c r="E200" s="32" t="str">
        <f t="shared" si="88"/>
        <v>SAM</v>
      </c>
      <c r="F200" s="32" t="str">
        <f t="shared" si="89"/>
        <v>Subcont Hauling ABB</v>
      </c>
      <c r="G200" s="34">
        <v>43387</v>
      </c>
      <c r="H200" s="38">
        <v>1</v>
      </c>
      <c r="I200" s="49">
        <v>0.55099537037037039</v>
      </c>
      <c r="J200" s="40">
        <v>47540</v>
      </c>
      <c r="K200" s="36">
        <f t="shared" si="90"/>
        <v>18280</v>
      </c>
      <c r="L200" s="36">
        <f t="shared" si="85"/>
        <v>29260</v>
      </c>
      <c r="M200" s="32">
        <f t="shared" si="86"/>
        <v>1</v>
      </c>
      <c r="N200" s="38">
        <v>196</v>
      </c>
      <c r="O200" s="38" t="s">
        <v>203</v>
      </c>
      <c r="Q200" s="69" t="str">
        <f>Parameter!C157</f>
        <v>SADT238</v>
      </c>
      <c r="R200" s="59"/>
    </row>
    <row r="201" spans="2:18">
      <c r="B201" s="38">
        <v>197</v>
      </c>
      <c r="C201" s="51" t="s">
        <v>43</v>
      </c>
      <c r="D201" s="32" t="str">
        <f t="shared" si="87"/>
        <v>P360</v>
      </c>
      <c r="E201" s="32" t="str">
        <f t="shared" si="88"/>
        <v>KPP</v>
      </c>
      <c r="F201" s="32" t="str">
        <f t="shared" si="89"/>
        <v>Coal Hauling ABB</v>
      </c>
      <c r="G201" s="34">
        <v>43387</v>
      </c>
      <c r="H201" s="38">
        <v>1</v>
      </c>
      <c r="I201" s="49">
        <v>0.5625</v>
      </c>
      <c r="J201" s="40">
        <v>41500</v>
      </c>
      <c r="K201" s="36">
        <f t="shared" si="90"/>
        <v>15560</v>
      </c>
      <c r="L201" s="36">
        <f t="shared" si="85"/>
        <v>25940</v>
      </c>
      <c r="M201" s="32">
        <f t="shared" si="86"/>
        <v>1</v>
      </c>
      <c r="N201" s="38">
        <v>197</v>
      </c>
      <c r="O201" s="38" t="s">
        <v>203</v>
      </c>
      <c r="Q201" s="69" t="str">
        <f>Parameter!C158</f>
        <v>SADT239</v>
      </c>
      <c r="R201" s="59">
        <v>18700</v>
      </c>
    </row>
    <row r="202" spans="2:18">
      <c r="B202" s="38">
        <v>198</v>
      </c>
      <c r="C202" s="51" t="s">
        <v>90</v>
      </c>
      <c r="D202" s="32" t="str">
        <f t="shared" si="87"/>
        <v>P420</v>
      </c>
      <c r="E202" s="32" t="str">
        <f t="shared" si="88"/>
        <v>SAM</v>
      </c>
      <c r="F202" s="32" t="str">
        <f t="shared" si="89"/>
        <v>Subcont Hauling ABB</v>
      </c>
      <c r="G202" s="34">
        <v>43387</v>
      </c>
      <c r="H202" s="38">
        <v>1</v>
      </c>
      <c r="I202" s="49">
        <v>0.57152777777777775</v>
      </c>
      <c r="J202" s="40">
        <v>47100</v>
      </c>
      <c r="K202" s="36">
        <f t="shared" si="90"/>
        <v>18600</v>
      </c>
      <c r="L202" s="36">
        <f t="shared" si="85"/>
        <v>28500</v>
      </c>
      <c r="M202" s="32">
        <f t="shared" si="86"/>
        <v>1</v>
      </c>
      <c r="N202" s="38">
        <v>198</v>
      </c>
      <c r="O202" s="38" t="s">
        <v>203</v>
      </c>
      <c r="Q202" s="66" t="str">
        <f>Parameter!C159</f>
        <v>SADT240</v>
      </c>
      <c r="R202" s="59"/>
    </row>
    <row r="203" spans="2:18">
      <c r="B203" s="38">
        <v>199</v>
      </c>
      <c r="C203" s="51" t="s">
        <v>120</v>
      </c>
      <c r="D203" s="32" t="str">
        <f t="shared" si="87"/>
        <v>P420</v>
      </c>
      <c r="E203" s="32" t="str">
        <f t="shared" si="88"/>
        <v>SAM</v>
      </c>
      <c r="F203" s="32" t="str">
        <f t="shared" si="89"/>
        <v>Subcont Hauling ABB</v>
      </c>
      <c r="G203" s="34">
        <v>43387</v>
      </c>
      <c r="H203" s="38">
        <v>1</v>
      </c>
      <c r="I203" s="49">
        <v>0.57152777777777775</v>
      </c>
      <c r="J203" s="40">
        <v>45640</v>
      </c>
      <c r="K203" s="36">
        <f t="shared" si="90"/>
        <v>18240</v>
      </c>
      <c r="L203" s="36">
        <f t="shared" si="85"/>
        <v>27400</v>
      </c>
      <c r="M203" s="32">
        <f t="shared" si="86"/>
        <v>1</v>
      </c>
      <c r="N203" s="38">
        <v>199</v>
      </c>
      <c r="O203" s="38" t="s">
        <v>203</v>
      </c>
      <c r="Q203" s="69" t="str">
        <f>Parameter!C160</f>
        <v>SADT241</v>
      </c>
      <c r="R203" s="59">
        <v>18420</v>
      </c>
    </row>
    <row r="204" spans="2:18">
      <c r="B204" s="38">
        <v>200</v>
      </c>
      <c r="C204" s="51" t="s">
        <v>56</v>
      </c>
      <c r="D204" s="32" t="str">
        <f t="shared" si="87"/>
        <v>P380</v>
      </c>
      <c r="E204" s="32" t="str">
        <f t="shared" si="88"/>
        <v>KPP</v>
      </c>
      <c r="F204" s="32" t="str">
        <f t="shared" si="89"/>
        <v>Coal Hauling ABB</v>
      </c>
      <c r="G204" s="34">
        <v>43387</v>
      </c>
      <c r="H204" s="38">
        <v>1</v>
      </c>
      <c r="I204" s="49">
        <v>0.57361111111111118</v>
      </c>
      <c r="J204" s="40">
        <v>41200</v>
      </c>
      <c r="K204" s="36">
        <f t="shared" si="90"/>
        <v>16120</v>
      </c>
      <c r="L204" s="36">
        <f t="shared" si="85"/>
        <v>25080</v>
      </c>
      <c r="M204" s="32">
        <f t="shared" si="86"/>
        <v>1</v>
      </c>
      <c r="N204" s="38">
        <v>200</v>
      </c>
      <c r="O204" s="38" t="s">
        <v>203</v>
      </c>
      <c r="Q204" s="66" t="str">
        <f>Parameter!C161</f>
        <v>SADT242</v>
      </c>
      <c r="R204" s="59"/>
    </row>
    <row r="205" spans="2:18">
      <c r="B205" s="38">
        <v>201</v>
      </c>
      <c r="C205" s="51" t="s">
        <v>68</v>
      </c>
      <c r="D205" s="32" t="str">
        <f t="shared" si="87"/>
        <v>P410</v>
      </c>
      <c r="E205" s="32" t="str">
        <f t="shared" si="88"/>
        <v>KPP</v>
      </c>
      <c r="F205" s="32" t="str">
        <f t="shared" si="89"/>
        <v>Coal Hauling ABB</v>
      </c>
      <c r="G205" s="34">
        <v>43387</v>
      </c>
      <c r="H205" s="38">
        <v>1</v>
      </c>
      <c r="I205" s="49">
        <v>0.57777777777777783</v>
      </c>
      <c r="J205" s="40">
        <v>47940</v>
      </c>
      <c r="K205" s="36">
        <f t="shared" si="90"/>
        <v>18520</v>
      </c>
      <c r="L205" s="36">
        <f t="shared" si="85"/>
        <v>29420</v>
      </c>
      <c r="M205" s="32">
        <f t="shared" si="86"/>
        <v>1</v>
      </c>
      <c r="N205" s="38">
        <v>201</v>
      </c>
      <c r="O205" s="38" t="s">
        <v>203</v>
      </c>
      <c r="Q205" s="66" t="str">
        <f>Parameter!C162</f>
        <v>SADT243</v>
      </c>
      <c r="R205" s="59"/>
    </row>
    <row r="206" spans="2:18">
      <c r="B206" s="38">
        <v>202</v>
      </c>
      <c r="C206" s="51" t="s">
        <v>83</v>
      </c>
      <c r="D206" s="32" t="str">
        <f t="shared" si="87"/>
        <v>P410</v>
      </c>
      <c r="E206" s="32" t="str">
        <f t="shared" si="88"/>
        <v>KPP</v>
      </c>
      <c r="F206" s="32" t="str">
        <f t="shared" si="89"/>
        <v>Coal Hauling ABB</v>
      </c>
      <c r="G206" s="34">
        <v>43387</v>
      </c>
      <c r="H206" s="38">
        <v>1</v>
      </c>
      <c r="I206" s="49">
        <v>0.57847222222222217</v>
      </c>
      <c r="J206" s="40">
        <v>49020</v>
      </c>
      <c r="K206" s="36">
        <f t="shared" si="90"/>
        <v>18660</v>
      </c>
      <c r="L206" s="36">
        <f t="shared" si="85"/>
        <v>30360</v>
      </c>
      <c r="M206" s="32">
        <f t="shared" si="86"/>
        <v>1</v>
      </c>
      <c r="N206" s="38">
        <v>202</v>
      </c>
      <c r="O206" s="38" t="s">
        <v>203</v>
      </c>
      <c r="Q206" s="66" t="str">
        <f>Parameter!C163</f>
        <v>SADT244</v>
      </c>
      <c r="R206" s="59"/>
    </row>
    <row r="207" spans="2:18">
      <c r="B207" s="38">
        <v>203</v>
      </c>
      <c r="C207" s="51" t="s">
        <v>172</v>
      </c>
      <c r="D207" s="32" t="str">
        <f t="shared" si="87"/>
        <v>P360</v>
      </c>
      <c r="E207" s="32" t="str">
        <f t="shared" si="88"/>
        <v>KPP</v>
      </c>
      <c r="F207" s="32" t="str">
        <f t="shared" si="89"/>
        <v>Coal Hauling ABB</v>
      </c>
      <c r="G207" s="34">
        <v>43387</v>
      </c>
      <c r="H207" s="38">
        <v>1</v>
      </c>
      <c r="I207" s="49">
        <v>0.57916666666666672</v>
      </c>
      <c r="J207" s="40">
        <v>41260</v>
      </c>
      <c r="K207" s="36">
        <f t="shared" si="90"/>
        <v>15780</v>
      </c>
      <c r="L207" s="36">
        <f t="shared" si="85"/>
        <v>25480</v>
      </c>
      <c r="M207" s="32">
        <f t="shared" si="86"/>
        <v>1</v>
      </c>
      <c r="N207" s="38">
        <v>203</v>
      </c>
      <c r="O207" s="38" t="s">
        <v>203</v>
      </c>
      <c r="Q207" s="66" t="str">
        <f>Parameter!C164</f>
        <v>SADT245</v>
      </c>
      <c r="R207" s="59"/>
    </row>
    <row r="208" spans="2:18">
      <c r="B208" s="38">
        <v>204</v>
      </c>
      <c r="C208" s="51" t="s">
        <v>84</v>
      </c>
      <c r="D208" s="32" t="str">
        <f t="shared" si="87"/>
        <v>P380</v>
      </c>
      <c r="E208" s="32" t="str">
        <f t="shared" si="88"/>
        <v>KPP</v>
      </c>
      <c r="F208" s="32" t="str">
        <f t="shared" si="89"/>
        <v>Coal Hauling ABB</v>
      </c>
      <c r="G208" s="34">
        <v>43387</v>
      </c>
      <c r="H208" s="38">
        <v>1</v>
      </c>
      <c r="I208" s="49">
        <v>0.57986111111111105</v>
      </c>
      <c r="J208" s="40">
        <v>42840</v>
      </c>
      <c r="K208" s="36">
        <f t="shared" si="90"/>
        <v>16220</v>
      </c>
      <c r="L208" s="36">
        <f t="shared" si="85"/>
        <v>26620</v>
      </c>
      <c r="M208" s="32">
        <f t="shared" si="86"/>
        <v>1</v>
      </c>
      <c r="N208" s="38">
        <v>204</v>
      </c>
      <c r="O208" s="38" t="s">
        <v>203</v>
      </c>
      <c r="Q208" s="66" t="str">
        <f>Parameter!C165</f>
        <v>SADT246</v>
      </c>
      <c r="R208" s="59"/>
    </row>
    <row r="209" spans="2:18">
      <c r="B209" s="38">
        <v>205</v>
      </c>
      <c r="C209" s="51" t="s">
        <v>95</v>
      </c>
      <c r="D209" s="32" t="str">
        <f t="shared" si="87"/>
        <v>P410</v>
      </c>
      <c r="E209" s="32" t="str">
        <f t="shared" si="88"/>
        <v>KPP</v>
      </c>
      <c r="F209" s="32" t="str">
        <f t="shared" si="89"/>
        <v>Coal Hauling ABB</v>
      </c>
      <c r="G209" s="34">
        <v>43387</v>
      </c>
      <c r="H209" s="38">
        <v>1</v>
      </c>
      <c r="I209" s="49">
        <v>0.57986111111111105</v>
      </c>
      <c r="J209" s="40">
        <v>48200</v>
      </c>
      <c r="K209" s="36">
        <f t="shared" si="90"/>
        <v>18900</v>
      </c>
      <c r="L209" s="36">
        <f t="shared" si="85"/>
        <v>29300</v>
      </c>
      <c r="M209" s="32">
        <f t="shared" si="86"/>
        <v>1</v>
      </c>
      <c r="N209" s="38">
        <v>205</v>
      </c>
      <c r="O209" s="38" t="s">
        <v>203</v>
      </c>
      <c r="Q209" s="66" t="str">
        <f>Parameter!C166</f>
        <v>SADT247</v>
      </c>
      <c r="R209" s="59"/>
    </row>
    <row r="210" spans="2:18">
      <c r="B210" s="38">
        <v>206</v>
      </c>
      <c r="C210" s="51" t="s">
        <v>160</v>
      </c>
      <c r="D210" s="32" t="str">
        <f t="shared" si="87"/>
        <v>P360</v>
      </c>
      <c r="E210" s="32" t="str">
        <f t="shared" si="88"/>
        <v>KPP</v>
      </c>
      <c r="F210" s="32" t="str">
        <f t="shared" si="89"/>
        <v>Coal Hauling ABB</v>
      </c>
      <c r="G210" s="34">
        <v>43387</v>
      </c>
      <c r="H210" s="38">
        <v>1</v>
      </c>
      <c r="I210" s="49">
        <v>0.5805555555555556</v>
      </c>
      <c r="J210" s="40">
        <v>43140</v>
      </c>
      <c r="K210" s="36">
        <f t="shared" si="90"/>
        <v>15760</v>
      </c>
      <c r="L210" s="36">
        <f t="shared" si="85"/>
        <v>27380</v>
      </c>
      <c r="M210" s="32">
        <f t="shared" si="86"/>
        <v>1</v>
      </c>
      <c r="N210" s="38">
        <v>206</v>
      </c>
      <c r="O210" s="38" t="s">
        <v>203</v>
      </c>
      <c r="Q210" s="66" t="str">
        <f>Parameter!C167</f>
        <v>SADT248</v>
      </c>
      <c r="R210" s="59"/>
    </row>
    <row r="211" spans="2:18">
      <c r="B211" s="38">
        <v>207</v>
      </c>
      <c r="C211" s="51" t="s">
        <v>170</v>
      </c>
      <c r="D211" s="32" t="str">
        <f t="shared" si="87"/>
        <v>P360</v>
      </c>
      <c r="E211" s="32" t="str">
        <f t="shared" si="88"/>
        <v>KPP</v>
      </c>
      <c r="F211" s="32" t="str">
        <f t="shared" si="89"/>
        <v>Coal Hauling ABB</v>
      </c>
      <c r="G211" s="34">
        <v>43387</v>
      </c>
      <c r="H211" s="38">
        <v>1</v>
      </c>
      <c r="I211" s="49">
        <v>0.5805555555555556</v>
      </c>
      <c r="J211" s="40">
        <v>41060</v>
      </c>
      <c r="K211" s="36">
        <f t="shared" si="90"/>
        <v>15420</v>
      </c>
      <c r="L211" s="36">
        <f t="shared" si="85"/>
        <v>25640</v>
      </c>
      <c r="M211" s="32">
        <f t="shared" si="86"/>
        <v>1</v>
      </c>
      <c r="N211" s="38">
        <v>207</v>
      </c>
      <c r="O211" s="38" t="s">
        <v>203</v>
      </c>
      <c r="Q211" s="66" t="str">
        <f>Parameter!C168</f>
        <v>SADT249</v>
      </c>
      <c r="R211" s="59"/>
    </row>
    <row r="212" spans="2:18">
      <c r="B212" s="38">
        <v>208</v>
      </c>
      <c r="C212" s="51" t="s">
        <v>42</v>
      </c>
      <c r="D212" s="32" t="str">
        <f t="shared" si="87"/>
        <v>P410</v>
      </c>
      <c r="E212" s="32" t="str">
        <f t="shared" si="88"/>
        <v>KPP</v>
      </c>
      <c r="F212" s="32" t="str">
        <f t="shared" si="89"/>
        <v>Coal Hauling ABB</v>
      </c>
      <c r="G212" s="34">
        <v>43387</v>
      </c>
      <c r="H212" s="38">
        <v>1</v>
      </c>
      <c r="I212" s="49">
        <v>0.58124999999999993</v>
      </c>
      <c r="J212" s="40">
        <v>48580</v>
      </c>
      <c r="K212" s="36">
        <f t="shared" si="90"/>
        <v>18780</v>
      </c>
      <c r="L212" s="36">
        <f t="shared" si="85"/>
        <v>29800</v>
      </c>
      <c r="M212" s="32">
        <f t="shared" si="86"/>
        <v>1</v>
      </c>
      <c r="N212" s="38">
        <v>208</v>
      </c>
      <c r="O212" s="38" t="s">
        <v>203</v>
      </c>
      <c r="Q212" s="60"/>
      <c r="R212" s="60"/>
    </row>
    <row r="213" spans="2:18">
      <c r="B213" s="38">
        <v>209</v>
      </c>
      <c r="C213" s="51" t="s">
        <v>52</v>
      </c>
      <c r="D213" s="32" t="str">
        <f t="shared" si="87"/>
        <v>P410</v>
      </c>
      <c r="E213" s="32" t="str">
        <f t="shared" si="88"/>
        <v>KPP</v>
      </c>
      <c r="F213" s="32" t="str">
        <f t="shared" si="89"/>
        <v>Coal Hauling ABB</v>
      </c>
      <c r="G213" s="34">
        <v>43387</v>
      </c>
      <c r="H213" s="38">
        <v>1</v>
      </c>
      <c r="I213" s="49">
        <v>0.58194444444444449</v>
      </c>
      <c r="J213" s="40">
        <v>47160</v>
      </c>
      <c r="K213" s="36">
        <f t="shared" si="90"/>
        <v>18140</v>
      </c>
      <c r="L213" s="36">
        <f t="shared" si="85"/>
        <v>29020</v>
      </c>
      <c r="M213" s="32">
        <f t="shared" si="86"/>
        <v>1</v>
      </c>
      <c r="N213" s="38">
        <v>209</v>
      </c>
      <c r="O213" s="38" t="s">
        <v>203</v>
      </c>
      <c r="Q213" s="60"/>
      <c r="R213" s="60"/>
    </row>
    <row r="214" spans="2:18">
      <c r="B214" s="38">
        <v>210</v>
      </c>
      <c r="C214" s="51" t="s">
        <v>30</v>
      </c>
      <c r="D214" s="32" t="str">
        <f t="shared" si="87"/>
        <v>P360</v>
      </c>
      <c r="E214" s="32" t="str">
        <f t="shared" si="88"/>
        <v>KPP</v>
      </c>
      <c r="F214" s="32" t="str">
        <f t="shared" si="89"/>
        <v>Coal Hauling ABB</v>
      </c>
      <c r="G214" s="34">
        <v>43387</v>
      </c>
      <c r="H214" s="38">
        <v>1</v>
      </c>
      <c r="I214" s="49">
        <v>0.58402777777777781</v>
      </c>
      <c r="J214" s="40">
        <v>43200</v>
      </c>
      <c r="K214" s="36">
        <f t="shared" si="90"/>
        <v>16320</v>
      </c>
      <c r="L214" s="36">
        <f t="shared" si="85"/>
        <v>26880</v>
      </c>
      <c r="M214" s="32">
        <f t="shared" si="86"/>
        <v>1</v>
      </c>
      <c r="N214" s="38">
        <v>210</v>
      </c>
      <c r="O214" s="38" t="s">
        <v>203</v>
      </c>
      <c r="Q214" s="60"/>
      <c r="R214" s="60"/>
    </row>
    <row r="215" spans="2:18">
      <c r="B215" s="38">
        <v>211</v>
      </c>
      <c r="C215" s="51" t="s">
        <v>97</v>
      </c>
      <c r="D215" s="32" t="str">
        <f t="shared" si="87"/>
        <v>P360</v>
      </c>
      <c r="E215" s="32" t="str">
        <f t="shared" si="88"/>
        <v>KPP</v>
      </c>
      <c r="F215" s="32" t="str">
        <f t="shared" si="89"/>
        <v>Coal Hauling ABB</v>
      </c>
      <c r="G215" s="34">
        <v>43387</v>
      </c>
      <c r="H215" s="38">
        <v>1</v>
      </c>
      <c r="I215" s="49">
        <v>0.58680555555555558</v>
      </c>
      <c r="J215" s="40">
        <v>43100</v>
      </c>
      <c r="K215" s="36">
        <f>IFERROR(VLOOKUP($C215,$Q$49:$R$301,2,FALSE),0)</f>
        <v>16220</v>
      </c>
      <c r="L215" s="36">
        <f t="shared" si="85"/>
        <v>26880</v>
      </c>
      <c r="M215" s="32">
        <f t="shared" si="86"/>
        <v>1</v>
      </c>
      <c r="N215" s="38">
        <v>211</v>
      </c>
      <c r="O215" s="38" t="s">
        <v>203</v>
      </c>
      <c r="Q215" s="60"/>
      <c r="R215" s="60"/>
    </row>
    <row r="216" spans="2:18">
      <c r="B216" s="38">
        <v>212</v>
      </c>
      <c r="C216" s="51" t="s">
        <v>87</v>
      </c>
      <c r="D216" s="32" t="str">
        <f t="shared" si="87"/>
        <v>P360</v>
      </c>
      <c r="E216" s="32" t="str">
        <f t="shared" si="88"/>
        <v>KPP</v>
      </c>
      <c r="F216" s="32" t="str">
        <f t="shared" si="89"/>
        <v>Coal Hauling ABB</v>
      </c>
      <c r="G216" s="34">
        <v>43387</v>
      </c>
      <c r="H216" s="38">
        <v>1</v>
      </c>
      <c r="I216" s="49">
        <v>0.58750000000000002</v>
      </c>
      <c r="J216" s="40">
        <v>41620</v>
      </c>
      <c r="K216" s="36">
        <f t="shared" si="90"/>
        <v>16240</v>
      </c>
      <c r="L216" s="36">
        <f t="shared" si="85"/>
        <v>25380</v>
      </c>
      <c r="M216" s="32">
        <f t="shared" si="86"/>
        <v>1</v>
      </c>
      <c r="N216" s="38">
        <v>212</v>
      </c>
      <c r="O216" s="38" t="s">
        <v>203</v>
      </c>
      <c r="Q216" s="60"/>
      <c r="R216" s="60"/>
    </row>
    <row r="217" spans="2:18">
      <c r="B217" s="38">
        <v>213</v>
      </c>
      <c r="C217" s="51" t="s">
        <v>171</v>
      </c>
      <c r="D217" s="32" t="str">
        <f t="shared" si="87"/>
        <v>P360</v>
      </c>
      <c r="E217" s="32" t="str">
        <f t="shared" si="88"/>
        <v>KPP</v>
      </c>
      <c r="F217" s="32" t="str">
        <f t="shared" si="89"/>
        <v>Coal Hauling ABB</v>
      </c>
      <c r="G217" s="34">
        <v>43387</v>
      </c>
      <c r="H217" s="38">
        <v>1</v>
      </c>
      <c r="I217" s="49">
        <v>0.59236111111111112</v>
      </c>
      <c r="J217" s="40">
        <v>41320</v>
      </c>
      <c r="K217" s="36">
        <f t="shared" si="90"/>
        <v>15580</v>
      </c>
      <c r="L217" s="36">
        <f t="shared" si="85"/>
        <v>25740</v>
      </c>
      <c r="M217" s="32">
        <f t="shared" si="86"/>
        <v>1</v>
      </c>
      <c r="N217" s="38">
        <v>213</v>
      </c>
      <c r="O217" s="38" t="s">
        <v>203</v>
      </c>
      <c r="Q217" s="60"/>
      <c r="R217" s="60"/>
    </row>
    <row r="218" spans="2:18">
      <c r="B218" s="38">
        <v>214</v>
      </c>
      <c r="C218" s="51" t="s">
        <v>109</v>
      </c>
      <c r="D218" s="32" t="str">
        <f t="shared" si="87"/>
        <v>P410</v>
      </c>
      <c r="E218" s="32" t="str">
        <f t="shared" si="88"/>
        <v>KPP</v>
      </c>
      <c r="F218" s="32" t="str">
        <f t="shared" si="89"/>
        <v>Coal Hauling ABB</v>
      </c>
      <c r="G218" s="34">
        <v>43387</v>
      </c>
      <c r="H218" s="38">
        <v>1</v>
      </c>
      <c r="I218" s="49">
        <v>0.59513888888888888</v>
      </c>
      <c r="J218" s="40">
        <v>47960</v>
      </c>
      <c r="K218" s="36">
        <f t="shared" si="90"/>
        <v>18440</v>
      </c>
      <c r="L218" s="36">
        <f t="shared" si="85"/>
        <v>29520</v>
      </c>
      <c r="M218" s="32">
        <f t="shared" si="86"/>
        <v>1</v>
      </c>
      <c r="N218" s="38">
        <v>214</v>
      </c>
      <c r="O218" s="38" t="s">
        <v>203</v>
      </c>
      <c r="Q218" s="60"/>
      <c r="R218" s="60"/>
    </row>
    <row r="219" spans="2:18">
      <c r="B219" s="38">
        <v>215</v>
      </c>
      <c r="C219" s="51" t="s">
        <v>45</v>
      </c>
      <c r="D219" s="32" t="str">
        <f t="shared" si="87"/>
        <v>P360</v>
      </c>
      <c r="E219" s="32" t="str">
        <f t="shared" si="88"/>
        <v>KPP</v>
      </c>
      <c r="F219" s="32" t="str">
        <f t="shared" si="89"/>
        <v>Coal Hauling ABB</v>
      </c>
      <c r="G219" s="34">
        <v>43387</v>
      </c>
      <c r="H219" s="38">
        <v>1</v>
      </c>
      <c r="I219" s="49">
        <v>0.59652777777777777</v>
      </c>
      <c r="J219" s="40">
        <v>42220</v>
      </c>
      <c r="K219" s="36">
        <f t="shared" si="90"/>
        <v>16260</v>
      </c>
      <c r="L219" s="36">
        <f t="shared" si="85"/>
        <v>25960</v>
      </c>
      <c r="M219" s="32">
        <f t="shared" si="86"/>
        <v>1</v>
      </c>
      <c r="N219" s="38">
        <v>215</v>
      </c>
      <c r="O219" s="38" t="s">
        <v>203</v>
      </c>
      <c r="Q219" s="60"/>
      <c r="R219" s="60"/>
    </row>
    <row r="220" spans="2:18">
      <c r="B220" s="38">
        <v>216</v>
      </c>
      <c r="C220" s="51" t="s">
        <v>26</v>
      </c>
      <c r="D220" s="32" t="str">
        <f t="shared" si="87"/>
        <v>P410</v>
      </c>
      <c r="E220" s="32" t="str">
        <f t="shared" si="88"/>
        <v>KPP</v>
      </c>
      <c r="F220" s="32" t="str">
        <f t="shared" si="89"/>
        <v>Coal Hauling ABB</v>
      </c>
      <c r="G220" s="34">
        <v>43387</v>
      </c>
      <c r="H220" s="38">
        <v>1</v>
      </c>
      <c r="I220" s="49">
        <v>0.59930555555555554</v>
      </c>
      <c r="J220" s="40">
        <v>45880</v>
      </c>
      <c r="K220" s="36">
        <f t="shared" si="90"/>
        <v>18680</v>
      </c>
      <c r="L220" s="36">
        <f t="shared" si="85"/>
        <v>27200</v>
      </c>
      <c r="M220" s="32">
        <f t="shared" si="86"/>
        <v>1</v>
      </c>
      <c r="N220" s="38">
        <v>216</v>
      </c>
      <c r="O220" s="38" t="s">
        <v>203</v>
      </c>
      <c r="Q220" s="60"/>
      <c r="R220" s="60"/>
    </row>
    <row r="221" spans="2:18">
      <c r="B221" s="38">
        <v>217</v>
      </c>
      <c r="C221" s="51" t="s">
        <v>124</v>
      </c>
      <c r="D221" s="32" t="str">
        <f t="shared" si="87"/>
        <v>P360</v>
      </c>
      <c r="E221" s="32" t="str">
        <f t="shared" si="88"/>
        <v>KPP</v>
      </c>
      <c r="F221" s="32" t="str">
        <f t="shared" si="89"/>
        <v>Coal Hauling ABB</v>
      </c>
      <c r="G221" s="34">
        <v>43387</v>
      </c>
      <c r="H221" s="38">
        <v>1</v>
      </c>
      <c r="I221" s="49">
        <v>0.62013888888888891</v>
      </c>
      <c r="J221" s="40">
        <v>41500</v>
      </c>
      <c r="K221" s="36">
        <f t="shared" si="90"/>
        <v>16100</v>
      </c>
      <c r="L221" s="36">
        <f t="shared" si="85"/>
        <v>25400</v>
      </c>
      <c r="M221" s="32">
        <f t="shared" si="86"/>
        <v>1</v>
      </c>
      <c r="N221" s="38">
        <v>217</v>
      </c>
      <c r="O221" s="38" t="s">
        <v>203</v>
      </c>
      <c r="Q221" s="60"/>
      <c r="R221" s="60"/>
    </row>
    <row r="222" spans="2:18">
      <c r="B222" s="38">
        <v>218</v>
      </c>
      <c r="C222" s="51" t="s">
        <v>55</v>
      </c>
      <c r="D222" s="32" t="str">
        <f t="shared" si="87"/>
        <v>P360</v>
      </c>
      <c r="E222" s="32" t="str">
        <f t="shared" si="88"/>
        <v>SAM</v>
      </c>
      <c r="F222" s="32" t="str">
        <f t="shared" si="89"/>
        <v>Subcont Hauling ABB</v>
      </c>
      <c r="G222" s="34">
        <v>43387</v>
      </c>
      <c r="H222" s="38">
        <v>1</v>
      </c>
      <c r="I222" s="49">
        <v>0.61527777777777781</v>
      </c>
      <c r="J222" s="40">
        <v>41560</v>
      </c>
      <c r="K222" s="36">
        <f t="shared" si="90"/>
        <v>16860</v>
      </c>
      <c r="L222" s="36">
        <f t="shared" si="85"/>
        <v>24700</v>
      </c>
      <c r="M222" s="32">
        <f t="shared" si="86"/>
        <v>1</v>
      </c>
      <c r="N222" s="38">
        <v>218</v>
      </c>
      <c r="O222" s="38" t="s">
        <v>203</v>
      </c>
      <c r="Q222" s="60"/>
      <c r="R222" s="60"/>
    </row>
    <row r="223" spans="2:18">
      <c r="B223" s="38">
        <v>219</v>
      </c>
      <c r="C223" s="51" t="s">
        <v>204</v>
      </c>
      <c r="D223" s="32" t="str">
        <f t="shared" si="87"/>
        <v>P410</v>
      </c>
      <c r="E223" s="32" t="str">
        <f t="shared" si="88"/>
        <v>KPP</v>
      </c>
      <c r="F223" s="32" t="str">
        <f t="shared" si="89"/>
        <v>Coal Hauling ABB</v>
      </c>
      <c r="G223" s="34">
        <v>43387</v>
      </c>
      <c r="H223" s="38">
        <v>1</v>
      </c>
      <c r="I223" s="49">
        <v>0.62222222222222223</v>
      </c>
      <c r="J223" s="40">
        <v>46320</v>
      </c>
      <c r="K223" s="36">
        <f t="shared" si="90"/>
        <v>18460</v>
      </c>
      <c r="L223" s="36">
        <f t="shared" si="85"/>
        <v>27860</v>
      </c>
      <c r="M223" s="32">
        <f t="shared" si="86"/>
        <v>1</v>
      </c>
      <c r="N223" s="38">
        <v>219</v>
      </c>
      <c r="O223" s="38" t="s">
        <v>203</v>
      </c>
      <c r="Q223" s="60"/>
      <c r="R223" s="60"/>
    </row>
    <row r="224" spans="2:18">
      <c r="B224" s="38">
        <v>220</v>
      </c>
      <c r="C224" s="51" t="s">
        <v>151</v>
      </c>
      <c r="D224" s="32" t="str">
        <f t="shared" si="87"/>
        <v>P410</v>
      </c>
      <c r="E224" s="32" t="str">
        <f t="shared" si="88"/>
        <v>KPP</v>
      </c>
      <c r="F224" s="32" t="str">
        <f t="shared" si="89"/>
        <v>Coal Hauling ABB</v>
      </c>
      <c r="G224" s="34">
        <v>43387</v>
      </c>
      <c r="H224" s="38">
        <v>1</v>
      </c>
      <c r="I224" s="49">
        <v>0.62291666666666667</v>
      </c>
      <c r="J224" s="40">
        <v>46340</v>
      </c>
      <c r="K224" s="36">
        <f t="shared" si="90"/>
        <v>18560</v>
      </c>
      <c r="L224" s="36">
        <f t="shared" si="85"/>
        <v>27780</v>
      </c>
      <c r="M224" s="32">
        <f t="shared" si="86"/>
        <v>1</v>
      </c>
      <c r="N224" s="38">
        <v>220</v>
      </c>
      <c r="O224" s="38" t="s">
        <v>203</v>
      </c>
      <c r="Q224" s="60"/>
      <c r="R224" s="60"/>
    </row>
    <row r="225" spans="2:18">
      <c r="B225" s="38">
        <v>221</v>
      </c>
      <c r="C225" s="51" t="s">
        <v>92</v>
      </c>
      <c r="D225" s="32" t="str">
        <f t="shared" si="87"/>
        <v>P360</v>
      </c>
      <c r="E225" s="32" t="str">
        <f t="shared" si="88"/>
        <v>KPP</v>
      </c>
      <c r="F225" s="32" t="str">
        <f t="shared" si="89"/>
        <v>Coal Hauling ABB</v>
      </c>
      <c r="G225" s="34">
        <v>43387</v>
      </c>
      <c r="H225" s="38">
        <v>1</v>
      </c>
      <c r="I225" s="49">
        <v>0.62291666666666667</v>
      </c>
      <c r="J225" s="40">
        <v>42440</v>
      </c>
      <c r="K225" s="36">
        <f t="shared" si="90"/>
        <v>16260</v>
      </c>
      <c r="L225" s="36">
        <f t="shared" ref="L225" si="91">IFERROR(J225-K225,"")</f>
        <v>26180</v>
      </c>
      <c r="M225" s="32">
        <f t="shared" ref="M225" si="92">IF(L225&gt;0,1,"")</f>
        <v>1</v>
      </c>
      <c r="N225" s="38">
        <v>221</v>
      </c>
      <c r="O225" s="38" t="s">
        <v>203</v>
      </c>
      <c r="Q225" s="60"/>
      <c r="R225" s="60"/>
    </row>
    <row r="226" spans="2:18">
      <c r="B226" s="38">
        <v>222</v>
      </c>
      <c r="C226" s="51" t="s">
        <v>155</v>
      </c>
      <c r="D226" s="32" t="str">
        <f t="shared" si="87"/>
        <v>P360</v>
      </c>
      <c r="E226" s="32" t="str">
        <f t="shared" si="88"/>
        <v>KPP</v>
      </c>
      <c r="F226" s="32" t="str">
        <f t="shared" si="89"/>
        <v>Coal Hauling ABB</v>
      </c>
      <c r="G226" s="34">
        <v>43387</v>
      </c>
      <c r="H226" s="38">
        <v>1</v>
      </c>
      <c r="I226" s="49">
        <v>0.625</v>
      </c>
      <c r="J226" s="40">
        <v>41640</v>
      </c>
      <c r="K226" s="36">
        <f t="shared" si="90"/>
        <v>15480</v>
      </c>
      <c r="L226" s="36">
        <f t="shared" ref="L226:L234" si="93">IFERROR(J226-K226,"")</f>
        <v>26160</v>
      </c>
      <c r="M226" s="32">
        <f t="shared" ref="M226:M234" si="94">IF(L226&gt;0,1,"")</f>
        <v>1</v>
      </c>
      <c r="N226" s="38">
        <v>222</v>
      </c>
      <c r="O226" s="38" t="s">
        <v>203</v>
      </c>
      <c r="Q226" s="60"/>
      <c r="R226" s="60"/>
    </row>
    <row r="227" spans="2:18">
      <c r="B227" s="38">
        <v>223</v>
      </c>
      <c r="C227" s="51"/>
      <c r="D227" s="32" t="str">
        <f t="shared" si="87"/>
        <v/>
      </c>
      <c r="E227" s="32" t="str">
        <f t="shared" si="88"/>
        <v/>
      </c>
      <c r="F227" s="32" t="str">
        <f t="shared" si="89"/>
        <v/>
      </c>
      <c r="G227" s="34">
        <v>43387</v>
      </c>
      <c r="H227" s="38">
        <v>1</v>
      </c>
      <c r="I227" s="49"/>
      <c r="J227" s="40"/>
      <c r="K227" s="36">
        <f t="shared" si="90"/>
        <v>0</v>
      </c>
      <c r="L227" s="36">
        <f t="shared" si="93"/>
        <v>0</v>
      </c>
      <c r="M227" s="32" t="str">
        <f t="shared" si="94"/>
        <v/>
      </c>
      <c r="N227" s="38">
        <v>223</v>
      </c>
      <c r="O227" s="38" t="s">
        <v>203</v>
      </c>
      <c r="Q227" s="60"/>
      <c r="R227" s="60"/>
    </row>
    <row r="228" spans="2:18">
      <c r="B228" s="38">
        <v>224</v>
      </c>
      <c r="C228" s="51"/>
      <c r="D228" s="32" t="str">
        <f t="shared" si="87"/>
        <v/>
      </c>
      <c r="E228" s="32" t="str">
        <f t="shared" si="88"/>
        <v/>
      </c>
      <c r="F228" s="32" t="str">
        <f t="shared" si="89"/>
        <v/>
      </c>
      <c r="G228" s="34">
        <v>43387</v>
      </c>
      <c r="H228" s="38">
        <v>1</v>
      </c>
      <c r="I228" s="49"/>
      <c r="J228" s="40"/>
      <c r="K228" s="36">
        <f t="shared" si="90"/>
        <v>0</v>
      </c>
      <c r="L228" s="36">
        <f t="shared" si="93"/>
        <v>0</v>
      </c>
      <c r="M228" s="32" t="str">
        <f t="shared" si="94"/>
        <v/>
      </c>
      <c r="N228" s="38">
        <v>224</v>
      </c>
      <c r="O228" s="38" t="s">
        <v>203</v>
      </c>
      <c r="Q228" s="60"/>
      <c r="R228" s="60"/>
    </row>
    <row r="229" spans="2:18">
      <c r="B229" s="38">
        <v>225</v>
      </c>
      <c r="C229" s="51"/>
      <c r="D229" s="32" t="str">
        <f t="shared" si="87"/>
        <v/>
      </c>
      <c r="E229" s="32" t="str">
        <f t="shared" si="88"/>
        <v/>
      </c>
      <c r="F229" s="32" t="str">
        <f t="shared" si="89"/>
        <v/>
      </c>
      <c r="G229" s="34">
        <v>43387</v>
      </c>
      <c r="H229" s="38">
        <v>1</v>
      </c>
      <c r="I229" s="49"/>
      <c r="J229" s="40"/>
      <c r="K229" s="36">
        <f t="shared" si="90"/>
        <v>0</v>
      </c>
      <c r="L229" s="36">
        <f t="shared" si="93"/>
        <v>0</v>
      </c>
      <c r="M229" s="32" t="str">
        <f t="shared" si="94"/>
        <v/>
      </c>
      <c r="N229" s="38">
        <v>225</v>
      </c>
      <c r="O229" s="38" t="s">
        <v>203</v>
      </c>
      <c r="Q229" s="60"/>
      <c r="R229" s="60"/>
    </row>
    <row r="230" spans="2:18">
      <c r="B230" s="38">
        <v>226</v>
      </c>
      <c r="C230" s="51"/>
      <c r="D230" s="32" t="str">
        <f t="shared" si="87"/>
        <v/>
      </c>
      <c r="E230" s="32" t="str">
        <f t="shared" si="88"/>
        <v/>
      </c>
      <c r="F230" s="32" t="str">
        <f t="shared" si="89"/>
        <v/>
      </c>
      <c r="G230" s="34">
        <v>43387</v>
      </c>
      <c r="H230" s="38">
        <v>1</v>
      </c>
      <c r="I230" s="49"/>
      <c r="J230" s="40"/>
      <c r="K230" s="36">
        <f t="shared" si="90"/>
        <v>0</v>
      </c>
      <c r="L230" s="36">
        <f t="shared" si="93"/>
        <v>0</v>
      </c>
      <c r="M230" s="32" t="str">
        <f t="shared" si="94"/>
        <v/>
      </c>
      <c r="N230" s="38">
        <v>226</v>
      </c>
      <c r="O230" s="38" t="s">
        <v>203</v>
      </c>
      <c r="Q230" s="60"/>
      <c r="R230" s="60"/>
    </row>
    <row r="231" spans="2:18">
      <c r="B231" s="38">
        <v>227</v>
      </c>
      <c r="C231" s="51"/>
      <c r="D231" s="32" t="str">
        <f t="shared" si="87"/>
        <v/>
      </c>
      <c r="E231" s="32" t="str">
        <f t="shared" si="88"/>
        <v/>
      </c>
      <c r="F231" s="32" t="str">
        <f t="shared" si="89"/>
        <v/>
      </c>
      <c r="G231" s="34">
        <v>43387</v>
      </c>
      <c r="H231" s="38">
        <v>1</v>
      </c>
      <c r="I231" s="49"/>
      <c r="J231" s="40"/>
      <c r="K231" s="36">
        <f t="shared" si="90"/>
        <v>0</v>
      </c>
      <c r="L231" s="36">
        <f t="shared" ref="L231" si="95">IFERROR(J231-K231,"")</f>
        <v>0</v>
      </c>
      <c r="M231" s="32" t="str">
        <f t="shared" ref="M231" si="96">IF(L231&gt;0,1,"")</f>
        <v/>
      </c>
      <c r="N231" s="38">
        <v>227</v>
      </c>
      <c r="O231" s="38" t="s">
        <v>203</v>
      </c>
      <c r="Q231" s="60"/>
      <c r="R231" s="60"/>
    </row>
    <row r="232" spans="2:18">
      <c r="B232" s="38">
        <v>228</v>
      </c>
      <c r="C232" s="51"/>
      <c r="D232" s="32" t="str">
        <f t="shared" si="87"/>
        <v/>
      </c>
      <c r="E232" s="32" t="str">
        <f t="shared" si="88"/>
        <v/>
      </c>
      <c r="F232" s="32" t="str">
        <f t="shared" si="89"/>
        <v/>
      </c>
      <c r="G232" s="34">
        <v>43387</v>
      </c>
      <c r="H232" s="38">
        <v>1</v>
      </c>
      <c r="I232" s="49"/>
      <c r="J232" s="40"/>
      <c r="K232" s="36">
        <f t="shared" si="90"/>
        <v>0</v>
      </c>
      <c r="L232" s="36">
        <f t="shared" si="93"/>
        <v>0</v>
      </c>
      <c r="M232" s="32" t="str">
        <f t="shared" si="94"/>
        <v/>
      </c>
      <c r="N232" s="38">
        <v>228</v>
      </c>
      <c r="O232" s="38" t="s">
        <v>203</v>
      </c>
      <c r="Q232" s="60"/>
      <c r="R232" s="60"/>
    </row>
    <row r="233" spans="2:18">
      <c r="B233" s="38">
        <v>229</v>
      </c>
      <c r="C233" s="51"/>
      <c r="D233" s="32" t="str">
        <f t="shared" si="87"/>
        <v/>
      </c>
      <c r="E233" s="32" t="str">
        <f t="shared" si="88"/>
        <v/>
      </c>
      <c r="F233" s="32" t="str">
        <f t="shared" si="89"/>
        <v/>
      </c>
      <c r="G233" s="34">
        <v>43387</v>
      </c>
      <c r="H233" s="38">
        <v>1</v>
      </c>
      <c r="I233" s="49"/>
      <c r="J233" s="40"/>
      <c r="K233" s="36">
        <f t="shared" si="90"/>
        <v>0</v>
      </c>
      <c r="L233" s="36">
        <f t="shared" si="93"/>
        <v>0</v>
      </c>
      <c r="M233" s="32" t="str">
        <f t="shared" si="94"/>
        <v/>
      </c>
      <c r="N233" s="38">
        <v>229</v>
      </c>
      <c r="O233" s="38" t="s">
        <v>203</v>
      </c>
    </row>
    <row r="234" spans="2:18">
      <c r="B234" s="38">
        <v>230</v>
      </c>
      <c r="C234" s="51"/>
      <c r="D234" s="32" t="str">
        <f t="shared" si="87"/>
        <v/>
      </c>
      <c r="E234" s="32" t="str">
        <f t="shared" si="88"/>
        <v/>
      </c>
      <c r="F234" s="32" t="str">
        <f t="shared" si="89"/>
        <v/>
      </c>
      <c r="G234" s="34">
        <v>43387</v>
      </c>
      <c r="H234" s="38">
        <v>1</v>
      </c>
      <c r="I234" s="49"/>
      <c r="J234" s="40"/>
      <c r="K234" s="36">
        <f t="shared" si="90"/>
        <v>0</v>
      </c>
      <c r="L234" s="36">
        <f t="shared" si="93"/>
        <v>0</v>
      </c>
      <c r="M234" s="32" t="str">
        <f t="shared" si="94"/>
        <v/>
      </c>
      <c r="N234" s="38">
        <v>230</v>
      </c>
      <c r="O234" s="38" t="s">
        <v>203</v>
      </c>
    </row>
    <row r="235" spans="2:18">
      <c r="B235" s="38">
        <v>231</v>
      </c>
      <c r="C235" s="51"/>
      <c r="D235" s="32" t="str">
        <f t="shared" ref="D235:D299" si="97">IFERROR(VLOOKUP($C235,Parameter,2,FALSE),"")</f>
        <v/>
      </c>
      <c r="E235" s="32" t="str">
        <f t="shared" ref="E235:E299" si="98">IFERROR(VLOOKUP($C235,Parameter,4,FALSE),"")</f>
        <v/>
      </c>
      <c r="F235" s="32" t="str">
        <f t="shared" ref="F235:F299" si="99">IFERROR(VLOOKUP($C235,Parameter,3,FALSE),"")</f>
        <v/>
      </c>
      <c r="G235" s="34">
        <v>43387</v>
      </c>
      <c r="H235" s="38">
        <v>1</v>
      </c>
      <c r="I235" s="49"/>
      <c r="J235" s="40"/>
      <c r="K235" s="36">
        <f t="shared" si="90"/>
        <v>0</v>
      </c>
      <c r="L235" s="36">
        <f t="shared" ref="L235:L258" si="100">IFERROR(J235-K235,"")</f>
        <v>0</v>
      </c>
      <c r="M235" s="32" t="str">
        <f t="shared" ref="M235:M258" si="101">IF(L235&gt;0,1,"")</f>
        <v/>
      </c>
      <c r="N235" s="38">
        <v>231</v>
      </c>
      <c r="O235" s="38" t="s">
        <v>203</v>
      </c>
    </row>
    <row r="236" spans="2:18">
      <c r="B236" s="38">
        <v>232</v>
      </c>
      <c r="C236" s="51"/>
      <c r="D236" s="32" t="str">
        <f t="shared" si="97"/>
        <v/>
      </c>
      <c r="E236" s="32" t="str">
        <f t="shared" si="98"/>
        <v/>
      </c>
      <c r="F236" s="32" t="str">
        <f t="shared" si="99"/>
        <v/>
      </c>
      <c r="G236" s="34">
        <v>43387</v>
      </c>
      <c r="H236" s="38">
        <v>1</v>
      </c>
      <c r="I236" s="49"/>
      <c r="J236" s="40"/>
      <c r="K236" s="36">
        <f t="shared" si="90"/>
        <v>0</v>
      </c>
      <c r="L236" s="36">
        <f t="shared" si="100"/>
        <v>0</v>
      </c>
      <c r="M236" s="32" t="str">
        <f t="shared" si="101"/>
        <v/>
      </c>
      <c r="N236" s="38">
        <v>232</v>
      </c>
      <c r="O236" s="38" t="s">
        <v>203</v>
      </c>
    </row>
    <row r="237" spans="2:18">
      <c r="B237" s="38">
        <v>233</v>
      </c>
      <c r="C237" s="51"/>
      <c r="D237" s="32" t="str">
        <f t="shared" si="97"/>
        <v/>
      </c>
      <c r="E237" s="32" t="str">
        <f t="shared" si="98"/>
        <v/>
      </c>
      <c r="F237" s="32" t="str">
        <f t="shared" si="99"/>
        <v/>
      </c>
      <c r="G237" s="34">
        <v>43387</v>
      </c>
      <c r="H237" s="38">
        <v>1</v>
      </c>
      <c r="I237" s="49"/>
      <c r="J237" s="40"/>
      <c r="K237" s="36">
        <f t="shared" si="90"/>
        <v>0</v>
      </c>
      <c r="L237" s="36">
        <f t="shared" si="100"/>
        <v>0</v>
      </c>
      <c r="M237" s="32" t="str">
        <f t="shared" si="101"/>
        <v/>
      </c>
      <c r="N237" s="38">
        <v>233</v>
      </c>
      <c r="O237" s="38" t="s">
        <v>203</v>
      </c>
    </row>
    <row r="238" spans="2:18">
      <c r="B238" s="38">
        <v>234</v>
      </c>
      <c r="C238" s="51"/>
      <c r="D238" s="32" t="str">
        <f t="shared" si="97"/>
        <v/>
      </c>
      <c r="E238" s="32" t="str">
        <f t="shared" si="98"/>
        <v/>
      </c>
      <c r="F238" s="32" t="str">
        <f t="shared" si="99"/>
        <v/>
      </c>
      <c r="G238" s="34">
        <v>43387</v>
      </c>
      <c r="H238" s="38">
        <v>1</v>
      </c>
      <c r="I238" s="49"/>
      <c r="J238" s="40"/>
      <c r="K238" s="36">
        <f t="shared" si="90"/>
        <v>0</v>
      </c>
      <c r="L238" s="36">
        <f t="shared" si="100"/>
        <v>0</v>
      </c>
      <c r="M238" s="32" t="str">
        <f t="shared" si="101"/>
        <v/>
      </c>
      <c r="N238" s="38">
        <v>234</v>
      </c>
      <c r="O238" s="38" t="s">
        <v>203</v>
      </c>
    </row>
    <row r="239" spans="2:18">
      <c r="B239" s="38">
        <v>235</v>
      </c>
      <c r="C239" s="51"/>
      <c r="D239" s="32" t="str">
        <f t="shared" si="97"/>
        <v/>
      </c>
      <c r="E239" s="32" t="str">
        <f t="shared" si="98"/>
        <v/>
      </c>
      <c r="F239" s="32" t="str">
        <f t="shared" si="99"/>
        <v/>
      </c>
      <c r="G239" s="34">
        <v>43387</v>
      </c>
      <c r="H239" s="38">
        <v>1</v>
      </c>
      <c r="I239" s="49"/>
      <c r="J239" s="40"/>
      <c r="K239" s="36">
        <f t="shared" si="90"/>
        <v>0</v>
      </c>
      <c r="L239" s="36">
        <f t="shared" si="100"/>
        <v>0</v>
      </c>
      <c r="M239" s="32" t="str">
        <f t="shared" si="101"/>
        <v/>
      </c>
      <c r="N239" s="38">
        <v>235</v>
      </c>
      <c r="O239" s="38" t="s">
        <v>203</v>
      </c>
    </row>
    <row r="240" spans="2:18">
      <c r="B240" s="38">
        <v>236</v>
      </c>
      <c r="C240" s="51"/>
      <c r="D240" s="32" t="str">
        <f t="shared" si="97"/>
        <v/>
      </c>
      <c r="E240" s="32" t="str">
        <f t="shared" si="98"/>
        <v/>
      </c>
      <c r="F240" s="32" t="str">
        <f t="shared" si="99"/>
        <v/>
      </c>
      <c r="G240" s="34">
        <v>43387</v>
      </c>
      <c r="H240" s="38">
        <v>1</v>
      </c>
      <c r="I240" s="49"/>
      <c r="J240" s="40"/>
      <c r="K240" s="36">
        <f t="shared" si="90"/>
        <v>0</v>
      </c>
      <c r="L240" s="36">
        <f t="shared" si="100"/>
        <v>0</v>
      </c>
      <c r="M240" s="32" t="str">
        <f t="shared" si="101"/>
        <v/>
      </c>
      <c r="N240" s="38">
        <v>236</v>
      </c>
      <c r="O240" s="38" t="s">
        <v>203</v>
      </c>
    </row>
    <row r="241" spans="2:15">
      <c r="B241" s="38">
        <v>237</v>
      </c>
      <c r="C241" s="51"/>
      <c r="D241" s="32" t="str">
        <f t="shared" si="97"/>
        <v/>
      </c>
      <c r="E241" s="32" t="str">
        <f t="shared" si="98"/>
        <v/>
      </c>
      <c r="F241" s="32" t="str">
        <f t="shared" si="99"/>
        <v/>
      </c>
      <c r="G241" s="34">
        <v>43387</v>
      </c>
      <c r="H241" s="38">
        <v>1</v>
      </c>
      <c r="I241" s="49"/>
      <c r="J241" s="40"/>
      <c r="K241" s="36">
        <f t="shared" si="90"/>
        <v>0</v>
      </c>
      <c r="L241" s="36">
        <f t="shared" si="100"/>
        <v>0</v>
      </c>
      <c r="M241" s="32" t="str">
        <f t="shared" si="101"/>
        <v/>
      </c>
      <c r="N241" s="38">
        <v>237</v>
      </c>
      <c r="O241" s="38" t="s">
        <v>203</v>
      </c>
    </row>
    <row r="242" spans="2:15">
      <c r="B242" s="38">
        <v>238</v>
      </c>
      <c r="C242" s="51"/>
      <c r="D242" s="32" t="str">
        <f t="shared" si="97"/>
        <v/>
      </c>
      <c r="E242" s="32" t="str">
        <f t="shared" si="98"/>
        <v/>
      </c>
      <c r="F242" s="32" t="str">
        <f t="shared" si="99"/>
        <v/>
      </c>
      <c r="G242" s="34">
        <v>43387</v>
      </c>
      <c r="H242" s="38">
        <v>1</v>
      </c>
      <c r="I242" s="49"/>
      <c r="J242" s="40"/>
      <c r="K242" s="36">
        <f t="shared" si="90"/>
        <v>0</v>
      </c>
      <c r="L242" s="36">
        <f t="shared" si="100"/>
        <v>0</v>
      </c>
      <c r="M242" s="32" t="str">
        <f t="shared" si="101"/>
        <v/>
      </c>
      <c r="N242" s="38">
        <v>238</v>
      </c>
      <c r="O242" s="38" t="s">
        <v>203</v>
      </c>
    </row>
    <row r="243" spans="2:15">
      <c r="B243" s="38">
        <v>239</v>
      </c>
      <c r="C243" s="51"/>
      <c r="D243" s="32" t="str">
        <f t="shared" si="97"/>
        <v/>
      </c>
      <c r="E243" s="32" t="str">
        <f t="shared" si="98"/>
        <v/>
      </c>
      <c r="F243" s="32" t="str">
        <f t="shared" si="99"/>
        <v/>
      </c>
      <c r="G243" s="34">
        <v>43387</v>
      </c>
      <c r="H243" s="38">
        <v>1</v>
      </c>
      <c r="I243" s="49"/>
      <c r="J243" s="40"/>
      <c r="K243" s="36">
        <f t="shared" si="90"/>
        <v>0</v>
      </c>
      <c r="L243" s="36">
        <f t="shared" si="100"/>
        <v>0</v>
      </c>
      <c r="M243" s="32" t="str">
        <f t="shared" si="101"/>
        <v/>
      </c>
      <c r="N243" s="38">
        <v>239</v>
      </c>
      <c r="O243" s="38" t="s">
        <v>203</v>
      </c>
    </row>
    <row r="244" spans="2:15">
      <c r="B244" s="38">
        <v>240</v>
      </c>
      <c r="C244" s="51"/>
      <c r="D244" s="32" t="str">
        <f t="shared" si="97"/>
        <v/>
      </c>
      <c r="E244" s="32" t="str">
        <f t="shared" si="98"/>
        <v/>
      </c>
      <c r="F244" s="32" t="str">
        <f t="shared" si="99"/>
        <v/>
      </c>
      <c r="G244" s="34">
        <v>43387</v>
      </c>
      <c r="H244" s="38">
        <v>1</v>
      </c>
      <c r="I244" s="49"/>
      <c r="J244" s="40"/>
      <c r="K244" s="36">
        <f t="shared" si="90"/>
        <v>0</v>
      </c>
      <c r="L244" s="36">
        <f t="shared" si="100"/>
        <v>0</v>
      </c>
      <c r="M244" s="32" t="str">
        <f t="shared" si="101"/>
        <v/>
      </c>
      <c r="N244" s="38">
        <v>240</v>
      </c>
      <c r="O244" s="38" t="s">
        <v>203</v>
      </c>
    </row>
    <row r="245" spans="2:15">
      <c r="B245" s="38">
        <v>241</v>
      </c>
      <c r="C245" s="51"/>
      <c r="D245" s="32" t="str">
        <f t="shared" si="97"/>
        <v/>
      </c>
      <c r="E245" s="32" t="str">
        <f t="shared" si="98"/>
        <v/>
      </c>
      <c r="F245" s="32" t="str">
        <f t="shared" si="99"/>
        <v/>
      </c>
      <c r="G245" s="34">
        <v>43387</v>
      </c>
      <c r="H245" s="38">
        <v>1</v>
      </c>
      <c r="I245" s="49"/>
      <c r="J245" s="40"/>
      <c r="K245" s="36">
        <f t="shared" si="90"/>
        <v>0</v>
      </c>
      <c r="L245" s="36">
        <f t="shared" si="100"/>
        <v>0</v>
      </c>
      <c r="M245" s="32" t="str">
        <f t="shared" si="101"/>
        <v/>
      </c>
      <c r="N245" s="38">
        <v>241</v>
      </c>
      <c r="O245" s="38" t="s">
        <v>203</v>
      </c>
    </row>
    <row r="246" spans="2:15">
      <c r="B246" s="38">
        <v>242</v>
      </c>
      <c r="C246" s="51"/>
      <c r="D246" s="32" t="str">
        <f t="shared" si="97"/>
        <v/>
      </c>
      <c r="E246" s="32" t="str">
        <f t="shared" si="98"/>
        <v/>
      </c>
      <c r="F246" s="32" t="str">
        <f t="shared" si="99"/>
        <v/>
      </c>
      <c r="G246" s="34">
        <v>43387</v>
      </c>
      <c r="H246" s="38">
        <v>1</v>
      </c>
      <c r="I246" s="49"/>
      <c r="J246" s="40"/>
      <c r="K246" s="36">
        <f t="shared" si="90"/>
        <v>0</v>
      </c>
      <c r="L246" s="36">
        <f t="shared" si="100"/>
        <v>0</v>
      </c>
      <c r="M246" s="32" t="str">
        <f t="shared" si="101"/>
        <v/>
      </c>
      <c r="N246" s="38">
        <v>242</v>
      </c>
      <c r="O246" s="38" t="s">
        <v>203</v>
      </c>
    </row>
    <row r="247" spans="2:15">
      <c r="B247" s="38">
        <v>243</v>
      </c>
      <c r="C247" s="51"/>
      <c r="D247" s="32" t="str">
        <f t="shared" si="97"/>
        <v/>
      </c>
      <c r="E247" s="32" t="str">
        <f t="shared" si="98"/>
        <v/>
      </c>
      <c r="F247" s="32" t="str">
        <f t="shared" si="99"/>
        <v/>
      </c>
      <c r="G247" s="34">
        <v>43387</v>
      </c>
      <c r="H247" s="38">
        <v>1</v>
      </c>
      <c r="I247" s="49"/>
      <c r="J247" s="40"/>
      <c r="K247" s="36">
        <f t="shared" si="90"/>
        <v>0</v>
      </c>
      <c r="L247" s="36">
        <f t="shared" si="100"/>
        <v>0</v>
      </c>
      <c r="M247" s="32" t="str">
        <f t="shared" si="101"/>
        <v/>
      </c>
      <c r="N247" s="38">
        <v>243</v>
      </c>
      <c r="O247" s="38" t="s">
        <v>203</v>
      </c>
    </row>
    <row r="248" spans="2:15">
      <c r="B248" s="38">
        <v>244</v>
      </c>
      <c r="C248" s="51"/>
      <c r="D248" s="32" t="str">
        <f t="shared" si="97"/>
        <v/>
      </c>
      <c r="E248" s="32" t="str">
        <f t="shared" si="98"/>
        <v/>
      </c>
      <c r="F248" s="32" t="str">
        <f t="shared" si="99"/>
        <v/>
      </c>
      <c r="G248" s="34">
        <v>43387</v>
      </c>
      <c r="H248" s="38">
        <v>1</v>
      </c>
      <c r="I248" s="49"/>
      <c r="J248" s="40"/>
      <c r="K248" s="36">
        <f t="shared" si="90"/>
        <v>0</v>
      </c>
      <c r="L248" s="36">
        <f t="shared" si="100"/>
        <v>0</v>
      </c>
      <c r="M248" s="32" t="str">
        <f t="shared" si="101"/>
        <v/>
      </c>
      <c r="N248" s="38">
        <v>244</v>
      </c>
      <c r="O248" s="38" t="s">
        <v>203</v>
      </c>
    </row>
    <row r="249" spans="2:15">
      <c r="B249" s="38">
        <v>245</v>
      </c>
      <c r="C249" s="51"/>
      <c r="D249" s="32" t="str">
        <f t="shared" si="97"/>
        <v/>
      </c>
      <c r="E249" s="32" t="str">
        <f t="shared" si="98"/>
        <v/>
      </c>
      <c r="F249" s="32" t="str">
        <f t="shared" si="99"/>
        <v/>
      </c>
      <c r="G249" s="34">
        <v>43387</v>
      </c>
      <c r="H249" s="38">
        <v>1</v>
      </c>
      <c r="I249" s="49"/>
      <c r="J249" s="40"/>
      <c r="K249" s="36">
        <f t="shared" si="90"/>
        <v>0</v>
      </c>
      <c r="L249" s="36">
        <f t="shared" si="100"/>
        <v>0</v>
      </c>
      <c r="M249" s="32" t="str">
        <f t="shared" si="101"/>
        <v/>
      </c>
      <c r="N249" s="38">
        <v>245</v>
      </c>
      <c r="O249" s="38" t="s">
        <v>203</v>
      </c>
    </row>
    <row r="250" spans="2:15">
      <c r="B250" s="38">
        <v>246</v>
      </c>
      <c r="C250" s="51"/>
      <c r="D250" s="32" t="str">
        <f t="shared" si="97"/>
        <v/>
      </c>
      <c r="E250" s="32" t="str">
        <f t="shared" si="98"/>
        <v/>
      </c>
      <c r="F250" s="32" t="str">
        <f t="shared" si="99"/>
        <v/>
      </c>
      <c r="G250" s="34">
        <v>43387</v>
      </c>
      <c r="H250" s="38">
        <v>1</v>
      </c>
      <c r="I250" s="49"/>
      <c r="J250" s="40"/>
      <c r="K250" s="36">
        <f t="shared" si="90"/>
        <v>0</v>
      </c>
      <c r="L250" s="36">
        <f t="shared" si="100"/>
        <v>0</v>
      </c>
      <c r="M250" s="32" t="str">
        <f t="shared" si="101"/>
        <v/>
      </c>
      <c r="N250" s="38">
        <v>246</v>
      </c>
      <c r="O250" s="38" t="s">
        <v>203</v>
      </c>
    </row>
    <row r="251" spans="2:15">
      <c r="B251" s="38">
        <v>247</v>
      </c>
      <c r="C251" s="51"/>
      <c r="D251" s="32" t="str">
        <f t="shared" si="97"/>
        <v/>
      </c>
      <c r="E251" s="32" t="str">
        <f t="shared" si="98"/>
        <v/>
      </c>
      <c r="F251" s="32" t="str">
        <f t="shared" si="99"/>
        <v/>
      </c>
      <c r="G251" s="34">
        <v>43387</v>
      </c>
      <c r="H251" s="38">
        <v>1</v>
      </c>
      <c r="I251" s="49"/>
      <c r="J251" s="40"/>
      <c r="K251" s="36">
        <f t="shared" si="90"/>
        <v>0</v>
      </c>
      <c r="L251" s="36">
        <f t="shared" si="100"/>
        <v>0</v>
      </c>
      <c r="M251" s="32" t="str">
        <f t="shared" si="101"/>
        <v/>
      </c>
      <c r="N251" s="38">
        <v>247</v>
      </c>
      <c r="O251" s="38" t="s">
        <v>203</v>
      </c>
    </row>
    <row r="252" spans="2:15">
      <c r="B252" s="38">
        <v>248</v>
      </c>
      <c r="C252" s="51"/>
      <c r="D252" s="32" t="str">
        <f t="shared" si="97"/>
        <v/>
      </c>
      <c r="E252" s="32" t="str">
        <f t="shared" si="98"/>
        <v/>
      </c>
      <c r="F252" s="32" t="str">
        <f t="shared" si="99"/>
        <v/>
      </c>
      <c r="G252" s="34">
        <v>43387</v>
      </c>
      <c r="H252" s="38">
        <v>1</v>
      </c>
      <c r="I252" s="49"/>
      <c r="J252" s="40"/>
      <c r="K252" s="36">
        <f t="shared" si="90"/>
        <v>0</v>
      </c>
      <c r="L252" s="36">
        <f t="shared" si="100"/>
        <v>0</v>
      </c>
      <c r="M252" s="32" t="str">
        <f t="shared" si="101"/>
        <v/>
      </c>
      <c r="N252" s="38">
        <v>248</v>
      </c>
      <c r="O252" s="38" t="s">
        <v>203</v>
      </c>
    </row>
    <row r="253" spans="2:15">
      <c r="B253" s="38">
        <v>249</v>
      </c>
      <c r="C253" s="51"/>
      <c r="D253" s="32" t="str">
        <f t="shared" si="97"/>
        <v/>
      </c>
      <c r="E253" s="32" t="str">
        <f t="shared" si="98"/>
        <v/>
      </c>
      <c r="F253" s="32" t="str">
        <f t="shared" si="99"/>
        <v/>
      </c>
      <c r="G253" s="34">
        <v>43387</v>
      </c>
      <c r="H253" s="38">
        <v>1</v>
      </c>
      <c r="I253" s="49"/>
      <c r="J253" s="40"/>
      <c r="K253" s="36">
        <f t="shared" si="90"/>
        <v>0</v>
      </c>
      <c r="L253" s="36">
        <f t="shared" si="100"/>
        <v>0</v>
      </c>
      <c r="M253" s="32" t="str">
        <f t="shared" si="101"/>
        <v/>
      </c>
      <c r="N253" s="38">
        <v>249</v>
      </c>
      <c r="O253" s="38" t="s">
        <v>203</v>
      </c>
    </row>
    <row r="254" spans="2:15">
      <c r="B254" s="38">
        <v>250</v>
      </c>
      <c r="C254" s="51"/>
      <c r="D254" s="32" t="str">
        <f t="shared" si="97"/>
        <v/>
      </c>
      <c r="E254" s="32" t="str">
        <f t="shared" si="98"/>
        <v/>
      </c>
      <c r="F254" s="32" t="str">
        <f t="shared" si="99"/>
        <v/>
      </c>
      <c r="G254" s="34">
        <v>43387</v>
      </c>
      <c r="H254" s="38">
        <v>1</v>
      </c>
      <c r="I254" s="49"/>
      <c r="J254" s="40"/>
      <c r="K254" s="36">
        <f t="shared" si="90"/>
        <v>0</v>
      </c>
      <c r="L254" s="36">
        <f t="shared" si="100"/>
        <v>0</v>
      </c>
      <c r="M254" s="32" t="str">
        <f t="shared" si="101"/>
        <v/>
      </c>
      <c r="N254" s="38">
        <v>250</v>
      </c>
      <c r="O254" s="38" t="s">
        <v>203</v>
      </c>
    </row>
    <row r="255" spans="2:15">
      <c r="B255" s="38">
        <v>251</v>
      </c>
      <c r="C255" s="51"/>
      <c r="D255" s="32" t="str">
        <f t="shared" si="97"/>
        <v/>
      </c>
      <c r="E255" s="32" t="str">
        <f t="shared" si="98"/>
        <v/>
      </c>
      <c r="F255" s="32" t="str">
        <f t="shared" si="99"/>
        <v/>
      </c>
      <c r="G255" s="34">
        <v>43387</v>
      </c>
      <c r="H255" s="38">
        <v>1</v>
      </c>
      <c r="I255" s="49"/>
      <c r="J255" s="40"/>
      <c r="K255" s="36">
        <f t="shared" si="90"/>
        <v>0</v>
      </c>
      <c r="L255" s="36">
        <f t="shared" ref="L255" si="102">IFERROR(J255-K255,"")</f>
        <v>0</v>
      </c>
      <c r="M255" s="32" t="str">
        <f t="shared" ref="M255" si="103">IF(L255&gt;0,1,"")</f>
        <v/>
      </c>
      <c r="N255" s="38">
        <v>251</v>
      </c>
      <c r="O255" s="38" t="s">
        <v>203</v>
      </c>
    </row>
    <row r="256" spans="2:15">
      <c r="B256" s="38">
        <v>252</v>
      </c>
      <c r="C256" s="51"/>
      <c r="D256" s="32" t="str">
        <f t="shared" si="97"/>
        <v/>
      </c>
      <c r="E256" s="32" t="str">
        <f t="shared" si="98"/>
        <v/>
      </c>
      <c r="F256" s="32" t="str">
        <f t="shared" si="99"/>
        <v/>
      </c>
      <c r="G256" s="34">
        <v>43387</v>
      </c>
      <c r="H256" s="38">
        <v>1</v>
      </c>
      <c r="I256" s="49"/>
      <c r="J256" s="40"/>
      <c r="K256" s="36">
        <f t="shared" si="90"/>
        <v>0</v>
      </c>
      <c r="L256" s="36">
        <f t="shared" ref="L256" si="104">IFERROR(J256-K256,"")</f>
        <v>0</v>
      </c>
      <c r="M256" s="32" t="str">
        <f t="shared" ref="M256" si="105">IF(L256&gt;0,1,"")</f>
        <v/>
      </c>
      <c r="N256" s="38">
        <v>252</v>
      </c>
      <c r="O256" s="38" t="s">
        <v>203</v>
      </c>
    </row>
    <row r="257" spans="2:18">
      <c r="B257" s="38">
        <v>253</v>
      </c>
      <c r="C257" s="51"/>
      <c r="D257" s="32" t="str">
        <f t="shared" si="97"/>
        <v/>
      </c>
      <c r="E257" s="32" t="str">
        <f t="shared" si="98"/>
        <v/>
      </c>
      <c r="F257" s="32" t="str">
        <f t="shared" si="99"/>
        <v/>
      </c>
      <c r="G257" s="34">
        <v>43387</v>
      </c>
      <c r="H257" s="38">
        <v>1</v>
      </c>
      <c r="I257" s="49"/>
      <c r="J257" s="40"/>
      <c r="K257" s="36">
        <f t="shared" si="90"/>
        <v>0</v>
      </c>
      <c r="L257" s="36">
        <f t="shared" si="100"/>
        <v>0</v>
      </c>
      <c r="M257" s="32" t="str">
        <f t="shared" si="101"/>
        <v/>
      </c>
      <c r="N257" s="38">
        <v>253</v>
      </c>
      <c r="O257" s="38" t="s">
        <v>203</v>
      </c>
    </row>
    <row r="258" spans="2:18">
      <c r="B258" s="38">
        <v>254</v>
      </c>
      <c r="C258" s="51"/>
      <c r="D258" s="32" t="str">
        <f t="shared" si="97"/>
        <v/>
      </c>
      <c r="E258" s="32" t="str">
        <f t="shared" si="98"/>
        <v/>
      </c>
      <c r="F258" s="32" t="str">
        <f t="shared" si="99"/>
        <v/>
      </c>
      <c r="G258" s="34">
        <v>43387</v>
      </c>
      <c r="H258" s="38">
        <v>1</v>
      </c>
      <c r="I258" s="49"/>
      <c r="J258" s="40"/>
      <c r="K258" s="36">
        <f t="shared" si="90"/>
        <v>0</v>
      </c>
      <c r="L258" s="36">
        <f t="shared" si="100"/>
        <v>0</v>
      </c>
      <c r="M258" s="32" t="str">
        <f t="shared" si="101"/>
        <v/>
      </c>
      <c r="N258" s="38">
        <v>254</v>
      </c>
      <c r="O258" s="38" t="s">
        <v>203</v>
      </c>
    </row>
    <row r="259" spans="2:18">
      <c r="B259" s="38">
        <v>255</v>
      </c>
      <c r="C259" s="51"/>
      <c r="D259" s="32" t="str">
        <f t="shared" si="97"/>
        <v/>
      </c>
      <c r="E259" s="32" t="str">
        <f t="shared" si="98"/>
        <v/>
      </c>
      <c r="F259" s="32" t="str">
        <f t="shared" si="99"/>
        <v/>
      </c>
      <c r="G259" s="34">
        <v>43387</v>
      </c>
      <c r="H259" s="38">
        <v>1</v>
      </c>
      <c r="I259" s="49"/>
      <c r="J259" s="40"/>
      <c r="K259" s="36">
        <f t="shared" si="90"/>
        <v>0</v>
      </c>
      <c r="L259" s="36">
        <f t="shared" ref="L259:L272" si="106">IFERROR(J259-K259,"")</f>
        <v>0</v>
      </c>
      <c r="M259" s="32" t="str">
        <f t="shared" ref="M259:M272" si="107">IF(L259&gt;0,1,"")</f>
        <v/>
      </c>
      <c r="N259" s="38">
        <v>255</v>
      </c>
      <c r="O259" s="38" t="s">
        <v>203</v>
      </c>
    </row>
    <row r="260" spans="2:18">
      <c r="B260" s="38">
        <v>256</v>
      </c>
      <c r="C260" s="51"/>
      <c r="D260" s="32" t="str">
        <f t="shared" si="97"/>
        <v/>
      </c>
      <c r="E260" s="32" t="str">
        <f t="shared" si="98"/>
        <v/>
      </c>
      <c r="F260" s="32" t="str">
        <f t="shared" si="99"/>
        <v/>
      </c>
      <c r="G260" s="34">
        <v>43387</v>
      </c>
      <c r="H260" s="38">
        <v>1</v>
      </c>
      <c r="I260" s="49"/>
      <c r="J260" s="40"/>
      <c r="K260" s="36">
        <f t="shared" si="90"/>
        <v>0</v>
      </c>
      <c r="L260" s="36">
        <f t="shared" si="106"/>
        <v>0</v>
      </c>
      <c r="M260" s="32" t="str">
        <f t="shared" si="107"/>
        <v/>
      </c>
      <c r="N260" s="38">
        <v>256</v>
      </c>
      <c r="O260" s="38" t="s">
        <v>203</v>
      </c>
    </row>
    <row r="261" spans="2:18">
      <c r="B261" s="38">
        <v>257</v>
      </c>
      <c r="C261" s="51"/>
      <c r="D261" s="32" t="str">
        <f t="shared" si="97"/>
        <v/>
      </c>
      <c r="E261" s="32" t="str">
        <f t="shared" si="98"/>
        <v/>
      </c>
      <c r="F261" s="32" t="str">
        <f t="shared" si="99"/>
        <v/>
      </c>
      <c r="G261" s="34">
        <v>43387</v>
      </c>
      <c r="H261" s="38">
        <v>1</v>
      </c>
      <c r="I261" s="49"/>
      <c r="J261" s="40"/>
      <c r="K261" s="36">
        <f t="shared" ref="K261:K324" si="108">IFERROR(VLOOKUP($C261,$Q$49:$R$301,2,FALSE),0)</f>
        <v>0</v>
      </c>
      <c r="L261" s="36">
        <f t="shared" si="106"/>
        <v>0</v>
      </c>
      <c r="M261" s="32" t="str">
        <f t="shared" si="107"/>
        <v/>
      </c>
      <c r="N261" s="38">
        <v>257</v>
      </c>
      <c r="O261" s="38" t="s">
        <v>203</v>
      </c>
    </row>
    <row r="262" spans="2:18">
      <c r="B262" s="38">
        <v>258</v>
      </c>
      <c r="C262" s="51"/>
      <c r="D262" s="32" t="str">
        <f t="shared" si="97"/>
        <v/>
      </c>
      <c r="E262" s="32" t="str">
        <f t="shared" si="98"/>
        <v/>
      </c>
      <c r="F262" s="32" t="str">
        <f t="shared" si="99"/>
        <v/>
      </c>
      <c r="G262" s="34">
        <v>43387</v>
      </c>
      <c r="H262" s="38">
        <v>1</v>
      </c>
      <c r="I262" s="49"/>
      <c r="J262" s="40"/>
      <c r="K262" s="36">
        <f t="shared" si="108"/>
        <v>0</v>
      </c>
      <c r="L262" s="36">
        <f t="shared" si="106"/>
        <v>0</v>
      </c>
      <c r="M262" s="32" t="str">
        <f t="shared" si="107"/>
        <v/>
      </c>
      <c r="N262" s="38">
        <v>258</v>
      </c>
      <c r="O262" s="38" t="s">
        <v>203</v>
      </c>
    </row>
    <row r="263" spans="2:18">
      <c r="B263" s="38">
        <v>259</v>
      </c>
      <c r="C263" s="51"/>
      <c r="D263" s="32" t="str">
        <f t="shared" si="97"/>
        <v/>
      </c>
      <c r="E263" s="32" t="str">
        <f t="shared" si="98"/>
        <v/>
      </c>
      <c r="F263" s="32" t="str">
        <f t="shared" si="99"/>
        <v/>
      </c>
      <c r="G263" s="34">
        <v>43387</v>
      </c>
      <c r="H263" s="38">
        <v>1</v>
      </c>
      <c r="I263" s="49"/>
      <c r="J263" s="40"/>
      <c r="K263" s="36">
        <f t="shared" si="108"/>
        <v>0</v>
      </c>
      <c r="L263" s="36">
        <f t="shared" si="106"/>
        <v>0</v>
      </c>
      <c r="M263" s="32" t="str">
        <f t="shared" si="107"/>
        <v/>
      </c>
      <c r="N263" s="38">
        <v>259</v>
      </c>
      <c r="O263" s="38" t="s">
        <v>203</v>
      </c>
    </row>
    <row r="264" spans="2:18">
      <c r="B264" s="38">
        <v>260</v>
      </c>
      <c r="C264" s="51"/>
      <c r="D264" s="32" t="str">
        <f t="shared" si="97"/>
        <v/>
      </c>
      <c r="E264" s="32" t="str">
        <f t="shared" si="98"/>
        <v/>
      </c>
      <c r="F264" s="32" t="str">
        <f t="shared" si="99"/>
        <v/>
      </c>
      <c r="G264" s="34">
        <v>43387</v>
      </c>
      <c r="H264" s="38">
        <v>1</v>
      </c>
      <c r="I264" s="49"/>
      <c r="J264" s="40"/>
      <c r="K264" s="36">
        <f t="shared" si="108"/>
        <v>0</v>
      </c>
      <c r="L264" s="36">
        <f t="shared" si="106"/>
        <v>0</v>
      </c>
      <c r="M264" s="32" t="str">
        <f t="shared" si="107"/>
        <v/>
      </c>
      <c r="N264" s="38">
        <v>260</v>
      </c>
      <c r="O264" s="38" t="s">
        <v>203</v>
      </c>
    </row>
    <row r="265" spans="2:18">
      <c r="B265" s="38">
        <v>261</v>
      </c>
      <c r="C265" s="51"/>
      <c r="D265" s="32" t="str">
        <f t="shared" si="97"/>
        <v/>
      </c>
      <c r="E265" s="32" t="str">
        <f t="shared" si="98"/>
        <v/>
      </c>
      <c r="F265" s="32" t="str">
        <f t="shared" si="99"/>
        <v/>
      </c>
      <c r="G265" s="34">
        <v>43387</v>
      </c>
      <c r="H265" s="38">
        <v>1</v>
      </c>
      <c r="I265" s="49"/>
      <c r="J265" s="40"/>
      <c r="K265" s="36">
        <f t="shared" si="108"/>
        <v>0</v>
      </c>
      <c r="L265" s="36">
        <f t="shared" si="106"/>
        <v>0</v>
      </c>
      <c r="M265" s="32" t="str">
        <f t="shared" si="107"/>
        <v/>
      </c>
      <c r="N265" s="38">
        <v>261</v>
      </c>
      <c r="O265" s="38" t="s">
        <v>203</v>
      </c>
    </row>
    <row r="266" spans="2:18">
      <c r="B266" s="38">
        <v>262</v>
      </c>
      <c r="C266" s="51"/>
      <c r="D266" s="32" t="str">
        <f t="shared" si="97"/>
        <v/>
      </c>
      <c r="E266" s="32" t="str">
        <f t="shared" si="98"/>
        <v/>
      </c>
      <c r="F266" s="32" t="str">
        <f t="shared" si="99"/>
        <v/>
      </c>
      <c r="G266" s="34">
        <v>43387</v>
      </c>
      <c r="H266" s="38">
        <v>1</v>
      </c>
      <c r="I266" s="49"/>
      <c r="J266" s="40"/>
      <c r="K266" s="36">
        <f t="shared" si="108"/>
        <v>0</v>
      </c>
      <c r="L266" s="36">
        <f t="shared" si="106"/>
        <v>0</v>
      </c>
      <c r="M266" s="32" t="str">
        <f t="shared" si="107"/>
        <v/>
      </c>
      <c r="N266" s="38">
        <v>262</v>
      </c>
      <c r="O266" s="38" t="s">
        <v>203</v>
      </c>
    </row>
    <row r="267" spans="2:18">
      <c r="B267" s="38">
        <v>263</v>
      </c>
      <c r="C267" s="51"/>
      <c r="D267" s="32" t="str">
        <f t="shared" si="97"/>
        <v/>
      </c>
      <c r="E267" s="32" t="str">
        <f t="shared" si="98"/>
        <v/>
      </c>
      <c r="F267" s="32" t="str">
        <f t="shared" si="99"/>
        <v/>
      </c>
      <c r="G267" s="34">
        <v>43387</v>
      </c>
      <c r="H267" s="38">
        <v>1</v>
      </c>
      <c r="I267" s="49"/>
      <c r="J267" s="40"/>
      <c r="K267" s="36">
        <f t="shared" si="108"/>
        <v>0</v>
      </c>
      <c r="L267" s="36">
        <f t="shared" si="106"/>
        <v>0</v>
      </c>
      <c r="M267" s="32" t="str">
        <f t="shared" si="107"/>
        <v/>
      </c>
      <c r="N267" s="38">
        <v>263</v>
      </c>
      <c r="O267" s="38" t="s">
        <v>203</v>
      </c>
    </row>
    <row r="268" spans="2:18">
      <c r="B268" s="38">
        <v>264</v>
      </c>
      <c r="C268" s="51"/>
      <c r="D268" s="32" t="str">
        <f t="shared" si="97"/>
        <v/>
      </c>
      <c r="E268" s="32" t="str">
        <f t="shared" si="98"/>
        <v/>
      </c>
      <c r="F268" s="32" t="str">
        <f t="shared" si="99"/>
        <v/>
      </c>
      <c r="G268" s="34">
        <v>43387</v>
      </c>
      <c r="H268" s="38">
        <v>1</v>
      </c>
      <c r="I268" s="49"/>
      <c r="J268" s="40"/>
      <c r="K268" s="36">
        <f t="shared" si="108"/>
        <v>0</v>
      </c>
      <c r="L268" s="36">
        <f t="shared" ref="L268:L269" si="109">IFERROR(J268-K268,"")</f>
        <v>0</v>
      </c>
      <c r="M268" s="32" t="str">
        <f t="shared" ref="M268:M269" si="110">IF(L268&gt;0,1,"")</f>
        <v/>
      </c>
      <c r="N268" s="38">
        <v>264</v>
      </c>
      <c r="O268" s="38" t="s">
        <v>203</v>
      </c>
      <c r="P268" s="48"/>
      <c r="Q268" s="48"/>
      <c r="R268" s="48"/>
    </row>
    <row r="269" spans="2:18">
      <c r="B269" s="38">
        <v>265</v>
      </c>
      <c r="C269" s="51"/>
      <c r="D269" s="32" t="str">
        <f t="shared" si="97"/>
        <v/>
      </c>
      <c r="E269" s="32" t="str">
        <f t="shared" si="98"/>
        <v/>
      </c>
      <c r="F269" s="32" t="str">
        <f t="shared" si="99"/>
        <v/>
      </c>
      <c r="G269" s="34">
        <v>43387</v>
      </c>
      <c r="H269" s="38">
        <v>1</v>
      </c>
      <c r="I269" s="49"/>
      <c r="J269" s="40"/>
      <c r="K269" s="36">
        <f t="shared" si="108"/>
        <v>0</v>
      </c>
      <c r="L269" s="36">
        <f t="shared" si="109"/>
        <v>0</v>
      </c>
      <c r="M269" s="32" t="str">
        <f t="shared" si="110"/>
        <v/>
      </c>
      <c r="N269" s="38">
        <v>265</v>
      </c>
      <c r="O269" s="38" t="s">
        <v>203</v>
      </c>
      <c r="P269" s="48"/>
      <c r="Q269" s="48"/>
      <c r="R269" s="48"/>
    </row>
    <row r="270" spans="2:18">
      <c r="B270" s="38">
        <v>1</v>
      </c>
      <c r="C270" s="51"/>
      <c r="D270" s="32" t="str">
        <f t="shared" si="97"/>
        <v/>
      </c>
      <c r="E270" s="32" t="str">
        <f t="shared" si="98"/>
        <v/>
      </c>
      <c r="F270" s="32" t="str">
        <f t="shared" si="99"/>
        <v/>
      </c>
      <c r="G270" s="34">
        <v>43387</v>
      </c>
      <c r="H270" s="38">
        <v>2</v>
      </c>
      <c r="I270" s="49"/>
      <c r="J270" s="40"/>
      <c r="K270" s="36">
        <f t="shared" si="108"/>
        <v>0</v>
      </c>
      <c r="L270" s="36">
        <f t="shared" si="106"/>
        <v>0</v>
      </c>
      <c r="M270" s="32" t="str">
        <f t="shared" si="107"/>
        <v/>
      </c>
      <c r="N270" s="38">
        <v>1</v>
      </c>
      <c r="O270" s="38" t="s">
        <v>203</v>
      </c>
    </row>
    <row r="271" spans="2:18">
      <c r="B271" s="38">
        <v>2</v>
      </c>
      <c r="C271" s="51"/>
      <c r="D271" s="32" t="str">
        <f t="shared" si="97"/>
        <v/>
      </c>
      <c r="E271" s="32" t="str">
        <f t="shared" si="98"/>
        <v/>
      </c>
      <c r="F271" s="32" t="str">
        <f t="shared" si="99"/>
        <v/>
      </c>
      <c r="G271" s="34">
        <v>43387</v>
      </c>
      <c r="H271" s="38">
        <v>2</v>
      </c>
      <c r="I271" s="49"/>
      <c r="J271" s="40"/>
      <c r="K271" s="36">
        <f t="shared" si="108"/>
        <v>0</v>
      </c>
      <c r="L271" s="36">
        <f t="shared" si="106"/>
        <v>0</v>
      </c>
      <c r="M271" s="32" t="str">
        <f t="shared" si="107"/>
        <v/>
      </c>
      <c r="N271" s="38">
        <v>2</v>
      </c>
      <c r="O271" s="38" t="s">
        <v>203</v>
      </c>
    </row>
    <row r="272" spans="2:18">
      <c r="B272" s="38">
        <v>3</v>
      </c>
      <c r="C272" s="51"/>
      <c r="D272" s="32" t="str">
        <f t="shared" si="97"/>
        <v/>
      </c>
      <c r="E272" s="32" t="str">
        <f t="shared" si="98"/>
        <v/>
      </c>
      <c r="F272" s="32" t="str">
        <f t="shared" si="99"/>
        <v/>
      </c>
      <c r="G272" s="34">
        <v>43387</v>
      </c>
      <c r="H272" s="38">
        <v>2</v>
      </c>
      <c r="I272" s="49"/>
      <c r="J272" s="40"/>
      <c r="K272" s="36">
        <f t="shared" si="108"/>
        <v>0</v>
      </c>
      <c r="L272" s="36">
        <f t="shared" si="106"/>
        <v>0</v>
      </c>
      <c r="M272" s="32" t="str">
        <f t="shared" si="107"/>
        <v/>
      </c>
      <c r="N272" s="38">
        <v>3</v>
      </c>
      <c r="O272" s="38" t="s">
        <v>203</v>
      </c>
    </row>
    <row r="273" spans="2:16">
      <c r="B273" s="38">
        <v>4</v>
      </c>
      <c r="C273" s="51"/>
      <c r="D273" s="32" t="str">
        <f t="shared" si="97"/>
        <v/>
      </c>
      <c r="E273" s="32" t="str">
        <f t="shared" si="98"/>
        <v/>
      </c>
      <c r="F273" s="32" t="str">
        <f t="shared" si="99"/>
        <v/>
      </c>
      <c r="G273" s="34">
        <v>43387</v>
      </c>
      <c r="H273" s="38">
        <v>2</v>
      </c>
      <c r="I273" s="49"/>
      <c r="J273" s="40"/>
      <c r="K273" s="36">
        <f t="shared" si="108"/>
        <v>0</v>
      </c>
      <c r="L273" s="36">
        <f t="shared" ref="L273:L336" si="111">IFERROR(J273-K273,"")</f>
        <v>0</v>
      </c>
      <c r="M273" s="32" t="str">
        <f t="shared" ref="M273:M336" si="112">IF(L273&gt;0,1,"")</f>
        <v/>
      </c>
      <c r="N273" s="38">
        <v>4</v>
      </c>
      <c r="O273" s="38" t="s">
        <v>203</v>
      </c>
    </row>
    <row r="274" spans="2:16">
      <c r="B274" s="38">
        <v>5</v>
      </c>
      <c r="C274" s="51"/>
      <c r="D274" s="32" t="str">
        <f t="shared" si="97"/>
        <v/>
      </c>
      <c r="E274" s="32" t="str">
        <f t="shared" si="98"/>
        <v/>
      </c>
      <c r="F274" s="32" t="str">
        <f t="shared" si="99"/>
        <v/>
      </c>
      <c r="G274" s="34">
        <v>43387</v>
      </c>
      <c r="H274" s="38">
        <v>2</v>
      </c>
      <c r="I274" s="49"/>
      <c r="J274" s="40"/>
      <c r="K274" s="36">
        <f t="shared" si="108"/>
        <v>0</v>
      </c>
      <c r="L274" s="36">
        <f t="shared" si="111"/>
        <v>0</v>
      </c>
      <c r="M274" s="32" t="str">
        <f t="shared" si="112"/>
        <v/>
      </c>
      <c r="N274" s="38">
        <v>5</v>
      </c>
      <c r="O274" s="38" t="s">
        <v>203</v>
      </c>
    </row>
    <row r="275" spans="2:16">
      <c r="B275" s="38">
        <v>6</v>
      </c>
      <c r="C275" s="51"/>
      <c r="D275" s="32" t="str">
        <f t="shared" si="97"/>
        <v/>
      </c>
      <c r="E275" s="32" t="str">
        <f t="shared" si="98"/>
        <v/>
      </c>
      <c r="F275" s="32" t="str">
        <f t="shared" si="99"/>
        <v/>
      </c>
      <c r="G275" s="34">
        <v>43387</v>
      </c>
      <c r="H275" s="38">
        <v>2</v>
      </c>
      <c r="I275" s="49"/>
      <c r="J275" s="40"/>
      <c r="K275" s="36">
        <f t="shared" si="108"/>
        <v>0</v>
      </c>
      <c r="L275" s="36">
        <f t="shared" si="111"/>
        <v>0</v>
      </c>
      <c r="M275" s="32" t="str">
        <f t="shared" si="112"/>
        <v/>
      </c>
      <c r="N275" s="38">
        <v>6</v>
      </c>
      <c r="O275" s="38" t="s">
        <v>203</v>
      </c>
      <c r="P275" s="48"/>
    </row>
    <row r="276" spans="2:16">
      <c r="B276" s="38">
        <v>7</v>
      </c>
      <c r="C276" s="51"/>
      <c r="D276" s="32" t="str">
        <f t="shared" si="97"/>
        <v/>
      </c>
      <c r="E276" s="32" t="str">
        <f t="shared" si="98"/>
        <v/>
      </c>
      <c r="F276" s="32" t="str">
        <f t="shared" si="99"/>
        <v/>
      </c>
      <c r="G276" s="34">
        <v>43387</v>
      </c>
      <c r="H276" s="38">
        <v>2</v>
      </c>
      <c r="I276" s="49"/>
      <c r="J276" s="40"/>
      <c r="K276" s="36">
        <f t="shared" si="108"/>
        <v>0</v>
      </c>
      <c r="L276" s="36">
        <f t="shared" si="111"/>
        <v>0</v>
      </c>
      <c r="M276" s="32" t="str">
        <f t="shared" si="112"/>
        <v/>
      </c>
      <c r="N276" s="38">
        <v>7</v>
      </c>
      <c r="O276" s="38" t="s">
        <v>203</v>
      </c>
    </row>
    <row r="277" spans="2:16">
      <c r="B277" s="38">
        <v>8</v>
      </c>
      <c r="C277" s="51"/>
      <c r="D277" s="32" t="str">
        <f t="shared" si="97"/>
        <v/>
      </c>
      <c r="E277" s="32" t="str">
        <f t="shared" si="98"/>
        <v/>
      </c>
      <c r="F277" s="32" t="str">
        <f t="shared" si="99"/>
        <v/>
      </c>
      <c r="G277" s="34">
        <v>43387</v>
      </c>
      <c r="H277" s="38">
        <v>2</v>
      </c>
      <c r="I277" s="49"/>
      <c r="J277" s="40"/>
      <c r="K277" s="36">
        <f t="shared" si="108"/>
        <v>0</v>
      </c>
      <c r="L277" s="36">
        <f t="shared" si="111"/>
        <v>0</v>
      </c>
      <c r="M277" s="32" t="str">
        <f t="shared" si="112"/>
        <v/>
      </c>
      <c r="N277" s="38">
        <v>8</v>
      </c>
      <c r="O277" s="38" t="s">
        <v>203</v>
      </c>
    </row>
    <row r="278" spans="2:16">
      <c r="B278" s="38">
        <v>9</v>
      </c>
      <c r="C278" s="51"/>
      <c r="D278" s="32" t="str">
        <f t="shared" si="97"/>
        <v/>
      </c>
      <c r="E278" s="32" t="str">
        <f t="shared" si="98"/>
        <v/>
      </c>
      <c r="F278" s="32" t="str">
        <f t="shared" si="99"/>
        <v/>
      </c>
      <c r="G278" s="34">
        <v>43387</v>
      </c>
      <c r="H278" s="38">
        <v>2</v>
      </c>
      <c r="I278" s="49"/>
      <c r="J278" s="40"/>
      <c r="K278" s="36">
        <f t="shared" si="108"/>
        <v>0</v>
      </c>
      <c r="L278" s="36">
        <f t="shared" si="111"/>
        <v>0</v>
      </c>
      <c r="M278" s="32" t="str">
        <f t="shared" si="112"/>
        <v/>
      </c>
      <c r="N278" s="38">
        <v>9</v>
      </c>
      <c r="O278" s="38" t="s">
        <v>203</v>
      </c>
    </row>
    <row r="279" spans="2:16">
      <c r="B279" s="38">
        <v>10</v>
      </c>
      <c r="C279" s="51"/>
      <c r="D279" s="32" t="str">
        <f t="shared" si="97"/>
        <v/>
      </c>
      <c r="E279" s="32" t="str">
        <f t="shared" si="98"/>
        <v/>
      </c>
      <c r="F279" s="32" t="str">
        <f t="shared" si="99"/>
        <v/>
      </c>
      <c r="G279" s="34">
        <v>43387</v>
      </c>
      <c r="H279" s="38">
        <v>2</v>
      </c>
      <c r="I279" s="49"/>
      <c r="J279" s="40"/>
      <c r="K279" s="36">
        <f t="shared" si="108"/>
        <v>0</v>
      </c>
      <c r="L279" s="36">
        <f t="shared" si="111"/>
        <v>0</v>
      </c>
      <c r="M279" s="32" t="str">
        <f t="shared" si="112"/>
        <v/>
      </c>
      <c r="N279" s="38">
        <v>10</v>
      </c>
      <c r="O279" s="38" t="s">
        <v>203</v>
      </c>
    </row>
    <row r="280" spans="2:16">
      <c r="B280" s="38">
        <v>11</v>
      </c>
      <c r="C280" s="51"/>
      <c r="D280" s="32" t="str">
        <f t="shared" si="97"/>
        <v/>
      </c>
      <c r="E280" s="32" t="str">
        <f t="shared" si="98"/>
        <v/>
      </c>
      <c r="F280" s="32" t="str">
        <f t="shared" si="99"/>
        <v/>
      </c>
      <c r="G280" s="34">
        <v>43387</v>
      </c>
      <c r="H280" s="38">
        <v>2</v>
      </c>
      <c r="I280" s="49"/>
      <c r="J280" s="40"/>
      <c r="K280" s="36">
        <f t="shared" si="108"/>
        <v>0</v>
      </c>
      <c r="L280" s="36">
        <f t="shared" si="111"/>
        <v>0</v>
      </c>
      <c r="M280" s="32" t="str">
        <f t="shared" si="112"/>
        <v/>
      </c>
      <c r="N280" s="38">
        <v>11</v>
      </c>
      <c r="O280" s="38" t="s">
        <v>203</v>
      </c>
    </row>
    <row r="281" spans="2:16">
      <c r="B281" s="38">
        <v>12</v>
      </c>
      <c r="C281" s="51"/>
      <c r="D281" s="32" t="str">
        <f t="shared" si="97"/>
        <v/>
      </c>
      <c r="E281" s="32" t="str">
        <f t="shared" si="98"/>
        <v/>
      </c>
      <c r="F281" s="32" t="str">
        <f t="shared" si="99"/>
        <v/>
      </c>
      <c r="G281" s="34">
        <v>43387</v>
      </c>
      <c r="H281" s="38">
        <v>2</v>
      </c>
      <c r="I281" s="49"/>
      <c r="J281" s="40"/>
      <c r="K281" s="36">
        <f t="shared" si="108"/>
        <v>0</v>
      </c>
      <c r="L281" s="36">
        <f t="shared" si="111"/>
        <v>0</v>
      </c>
      <c r="M281" s="32" t="str">
        <f t="shared" si="112"/>
        <v/>
      </c>
      <c r="N281" s="38">
        <v>12</v>
      </c>
      <c r="O281" s="38" t="s">
        <v>203</v>
      </c>
    </row>
    <row r="282" spans="2:16">
      <c r="B282" s="38">
        <v>13</v>
      </c>
      <c r="C282" s="51"/>
      <c r="D282" s="32" t="str">
        <f t="shared" si="97"/>
        <v/>
      </c>
      <c r="E282" s="32" t="str">
        <f t="shared" si="98"/>
        <v/>
      </c>
      <c r="F282" s="32" t="str">
        <f t="shared" si="99"/>
        <v/>
      </c>
      <c r="G282" s="34">
        <v>43387</v>
      </c>
      <c r="H282" s="38">
        <v>2</v>
      </c>
      <c r="I282" s="49"/>
      <c r="J282" s="40"/>
      <c r="K282" s="36">
        <f t="shared" si="108"/>
        <v>0</v>
      </c>
      <c r="L282" s="36">
        <f t="shared" si="111"/>
        <v>0</v>
      </c>
      <c r="M282" s="32" t="str">
        <f t="shared" si="112"/>
        <v/>
      </c>
      <c r="N282" s="38">
        <v>13</v>
      </c>
      <c r="O282" s="38" t="s">
        <v>203</v>
      </c>
    </row>
    <row r="283" spans="2:16">
      <c r="B283" s="38">
        <v>14</v>
      </c>
      <c r="C283" s="51"/>
      <c r="D283" s="32" t="str">
        <f t="shared" si="97"/>
        <v/>
      </c>
      <c r="E283" s="32" t="str">
        <f t="shared" si="98"/>
        <v/>
      </c>
      <c r="F283" s="32" t="str">
        <f t="shared" si="99"/>
        <v/>
      </c>
      <c r="G283" s="34">
        <v>43387</v>
      </c>
      <c r="H283" s="38">
        <v>2</v>
      </c>
      <c r="I283" s="49"/>
      <c r="J283" s="40"/>
      <c r="K283" s="36">
        <f t="shared" si="108"/>
        <v>0</v>
      </c>
      <c r="L283" s="36">
        <f t="shared" si="111"/>
        <v>0</v>
      </c>
      <c r="M283" s="32" t="str">
        <f t="shared" si="112"/>
        <v/>
      </c>
      <c r="N283" s="38">
        <v>14</v>
      </c>
      <c r="O283" s="38" t="s">
        <v>203</v>
      </c>
    </row>
    <row r="284" spans="2:16">
      <c r="B284" s="38">
        <v>15</v>
      </c>
      <c r="C284" s="51"/>
      <c r="D284" s="32" t="str">
        <f t="shared" si="97"/>
        <v/>
      </c>
      <c r="E284" s="32" t="str">
        <f t="shared" si="98"/>
        <v/>
      </c>
      <c r="F284" s="32" t="str">
        <f t="shared" si="99"/>
        <v/>
      </c>
      <c r="G284" s="34">
        <v>43387</v>
      </c>
      <c r="H284" s="38">
        <v>2</v>
      </c>
      <c r="I284" s="49"/>
      <c r="J284" s="40"/>
      <c r="K284" s="36">
        <f t="shared" si="108"/>
        <v>0</v>
      </c>
      <c r="L284" s="36">
        <f t="shared" si="111"/>
        <v>0</v>
      </c>
      <c r="M284" s="32" t="str">
        <f t="shared" si="112"/>
        <v/>
      </c>
      <c r="N284" s="38">
        <v>15</v>
      </c>
      <c r="O284" s="38" t="s">
        <v>203</v>
      </c>
    </row>
    <row r="285" spans="2:16">
      <c r="B285" s="38">
        <v>16</v>
      </c>
      <c r="C285" s="51"/>
      <c r="D285" s="32" t="str">
        <f t="shared" si="97"/>
        <v/>
      </c>
      <c r="E285" s="32" t="str">
        <f t="shared" si="98"/>
        <v/>
      </c>
      <c r="F285" s="32" t="str">
        <f t="shared" si="99"/>
        <v/>
      </c>
      <c r="G285" s="34">
        <v>43387</v>
      </c>
      <c r="H285" s="38">
        <v>2</v>
      </c>
      <c r="I285" s="49"/>
      <c r="J285" s="40"/>
      <c r="K285" s="36">
        <f t="shared" si="108"/>
        <v>0</v>
      </c>
      <c r="L285" s="36">
        <f t="shared" si="111"/>
        <v>0</v>
      </c>
      <c r="M285" s="32" t="str">
        <f t="shared" si="112"/>
        <v/>
      </c>
      <c r="N285" s="38">
        <v>16</v>
      </c>
      <c r="O285" s="38" t="s">
        <v>203</v>
      </c>
    </row>
    <row r="286" spans="2:16">
      <c r="B286" s="38">
        <v>17</v>
      </c>
      <c r="C286" s="51"/>
      <c r="D286" s="32" t="str">
        <f t="shared" si="97"/>
        <v/>
      </c>
      <c r="E286" s="32" t="str">
        <f t="shared" si="98"/>
        <v/>
      </c>
      <c r="F286" s="32" t="str">
        <f t="shared" si="99"/>
        <v/>
      </c>
      <c r="G286" s="34">
        <v>43387</v>
      </c>
      <c r="H286" s="38">
        <v>2</v>
      </c>
      <c r="I286" s="49"/>
      <c r="J286" s="40"/>
      <c r="K286" s="36">
        <f t="shared" si="108"/>
        <v>0</v>
      </c>
      <c r="L286" s="36">
        <f t="shared" si="111"/>
        <v>0</v>
      </c>
      <c r="M286" s="32" t="str">
        <f t="shared" si="112"/>
        <v/>
      </c>
      <c r="N286" s="38">
        <v>17</v>
      </c>
      <c r="O286" s="38" t="s">
        <v>203</v>
      </c>
    </row>
    <row r="287" spans="2:16">
      <c r="B287" s="38">
        <v>18</v>
      </c>
      <c r="C287" s="51"/>
      <c r="D287" s="32" t="str">
        <f t="shared" si="97"/>
        <v/>
      </c>
      <c r="E287" s="32" t="str">
        <f t="shared" si="98"/>
        <v/>
      </c>
      <c r="F287" s="32" t="str">
        <f t="shared" si="99"/>
        <v/>
      </c>
      <c r="G287" s="34">
        <v>43387</v>
      </c>
      <c r="H287" s="38">
        <v>2</v>
      </c>
      <c r="I287" s="49"/>
      <c r="J287" s="40"/>
      <c r="K287" s="36">
        <f t="shared" si="108"/>
        <v>0</v>
      </c>
      <c r="L287" s="36">
        <f t="shared" si="111"/>
        <v>0</v>
      </c>
      <c r="M287" s="32" t="str">
        <f t="shared" si="112"/>
        <v/>
      </c>
      <c r="N287" s="38">
        <v>18</v>
      </c>
      <c r="O287" s="38" t="s">
        <v>203</v>
      </c>
    </row>
    <row r="288" spans="2:16">
      <c r="B288" s="38">
        <v>19</v>
      </c>
      <c r="C288" s="51"/>
      <c r="D288" s="32" t="str">
        <f t="shared" si="97"/>
        <v/>
      </c>
      <c r="E288" s="32" t="str">
        <f t="shared" si="98"/>
        <v/>
      </c>
      <c r="F288" s="32" t="str">
        <f t="shared" si="99"/>
        <v/>
      </c>
      <c r="G288" s="34">
        <v>43387</v>
      </c>
      <c r="H288" s="38">
        <v>2</v>
      </c>
      <c r="I288" s="49"/>
      <c r="J288" s="40"/>
      <c r="K288" s="36">
        <f t="shared" si="108"/>
        <v>0</v>
      </c>
      <c r="L288" s="36">
        <f t="shared" si="111"/>
        <v>0</v>
      </c>
      <c r="M288" s="32" t="str">
        <f t="shared" si="112"/>
        <v/>
      </c>
      <c r="N288" s="38">
        <v>19</v>
      </c>
      <c r="O288" s="38" t="s">
        <v>203</v>
      </c>
    </row>
    <row r="289" spans="2:20">
      <c r="B289" s="38">
        <v>20</v>
      </c>
      <c r="C289" s="51"/>
      <c r="D289" s="32" t="str">
        <f t="shared" si="97"/>
        <v/>
      </c>
      <c r="E289" s="32" t="str">
        <f t="shared" si="98"/>
        <v/>
      </c>
      <c r="F289" s="32" t="str">
        <f t="shared" si="99"/>
        <v/>
      </c>
      <c r="G289" s="34">
        <v>43387</v>
      </c>
      <c r="H289" s="38">
        <v>2</v>
      </c>
      <c r="I289" s="49"/>
      <c r="J289" s="40"/>
      <c r="K289" s="36">
        <f t="shared" si="108"/>
        <v>0</v>
      </c>
      <c r="L289" s="36">
        <f t="shared" si="111"/>
        <v>0</v>
      </c>
      <c r="M289" s="32" t="str">
        <f t="shared" si="112"/>
        <v/>
      </c>
      <c r="N289" s="38">
        <v>20</v>
      </c>
      <c r="O289" s="38" t="s">
        <v>203</v>
      </c>
    </row>
    <row r="290" spans="2:20">
      <c r="B290" s="38">
        <v>21</v>
      </c>
      <c r="C290" s="51"/>
      <c r="D290" s="32" t="str">
        <f t="shared" si="97"/>
        <v/>
      </c>
      <c r="E290" s="32" t="str">
        <f t="shared" si="98"/>
        <v/>
      </c>
      <c r="F290" s="32" t="str">
        <f t="shared" si="99"/>
        <v/>
      </c>
      <c r="G290" s="34">
        <v>43387</v>
      </c>
      <c r="H290" s="38">
        <v>2</v>
      </c>
      <c r="I290" s="49"/>
      <c r="J290" s="40"/>
      <c r="K290" s="36">
        <f t="shared" si="108"/>
        <v>0</v>
      </c>
      <c r="L290" s="36">
        <f t="shared" si="111"/>
        <v>0</v>
      </c>
      <c r="M290" s="32" t="str">
        <f t="shared" si="112"/>
        <v/>
      </c>
      <c r="N290" s="38">
        <v>21</v>
      </c>
      <c r="O290" s="38" t="s">
        <v>203</v>
      </c>
    </row>
    <row r="291" spans="2:20">
      <c r="B291" s="38">
        <v>22</v>
      </c>
      <c r="C291" s="51"/>
      <c r="D291" s="32" t="str">
        <f t="shared" si="97"/>
        <v/>
      </c>
      <c r="E291" s="32" t="str">
        <f t="shared" si="98"/>
        <v/>
      </c>
      <c r="F291" s="32" t="str">
        <f t="shared" si="99"/>
        <v/>
      </c>
      <c r="G291" s="34">
        <v>43387</v>
      </c>
      <c r="H291" s="38">
        <v>2</v>
      </c>
      <c r="I291" s="49"/>
      <c r="J291" s="40"/>
      <c r="K291" s="36">
        <f t="shared" si="108"/>
        <v>0</v>
      </c>
      <c r="L291" s="36">
        <f t="shared" si="111"/>
        <v>0</v>
      </c>
      <c r="M291" s="32" t="str">
        <f t="shared" si="112"/>
        <v/>
      </c>
      <c r="N291" s="38">
        <v>22</v>
      </c>
      <c r="O291" s="38" t="s">
        <v>203</v>
      </c>
    </row>
    <row r="292" spans="2:20">
      <c r="B292" s="38">
        <v>23</v>
      </c>
      <c r="C292" s="51"/>
      <c r="D292" s="32" t="str">
        <f t="shared" si="97"/>
        <v/>
      </c>
      <c r="E292" s="32" t="str">
        <f t="shared" si="98"/>
        <v/>
      </c>
      <c r="F292" s="32" t="str">
        <f t="shared" si="99"/>
        <v/>
      </c>
      <c r="G292" s="34">
        <v>43387</v>
      </c>
      <c r="H292" s="38">
        <v>2</v>
      </c>
      <c r="I292" s="49"/>
      <c r="J292" s="40"/>
      <c r="K292" s="36">
        <f t="shared" si="108"/>
        <v>0</v>
      </c>
      <c r="L292" s="36">
        <f t="shared" si="111"/>
        <v>0</v>
      </c>
      <c r="M292" s="32" t="str">
        <f t="shared" si="112"/>
        <v/>
      </c>
      <c r="N292" s="38">
        <v>23</v>
      </c>
      <c r="O292" s="38" t="s">
        <v>203</v>
      </c>
      <c r="Q292" s="48"/>
      <c r="R292" s="48"/>
      <c r="S292" s="48"/>
      <c r="T292" s="48"/>
    </row>
    <row r="293" spans="2:20">
      <c r="B293" s="38">
        <v>24</v>
      </c>
      <c r="C293" s="51"/>
      <c r="D293" s="32" t="str">
        <f t="shared" si="97"/>
        <v/>
      </c>
      <c r="E293" s="32" t="str">
        <f t="shared" si="98"/>
        <v/>
      </c>
      <c r="F293" s="32" t="str">
        <f t="shared" si="99"/>
        <v/>
      </c>
      <c r="G293" s="34">
        <v>43387</v>
      </c>
      <c r="H293" s="38">
        <v>2</v>
      </c>
      <c r="I293" s="49"/>
      <c r="J293" s="40"/>
      <c r="K293" s="36">
        <f t="shared" si="108"/>
        <v>0</v>
      </c>
      <c r="L293" s="36">
        <f t="shared" si="111"/>
        <v>0</v>
      </c>
      <c r="M293" s="32" t="str">
        <f t="shared" si="112"/>
        <v/>
      </c>
      <c r="N293" s="38">
        <v>24</v>
      </c>
      <c r="O293" s="38" t="s">
        <v>203</v>
      </c>
    </row>
    <row r="294" spans="2:20">
      <c r="B294" s="38">
        <v>25</v>
      </c>
      <c r="C294" s="51"/>
      <c r="D294" s="32" t="str">
        <f t="shared" si="97"/>
        <v/>
      </c>
      <c r="E294" s="32" t="str">
        <f t="shared" si="98"/>
        <v/>
      </c>
      <c r="F294" s="32" t="str">
        <f t="shared" si="99"/>
        <v/>
      </c>
      <c r="G294" s="34">
        <v>43387</v>
      </c>
      <c r="H294" s="38">
        <v>2</v>
      </c>
      <c r="I294" s="49"/>
      <c r="J294" s="40"/>
      <c r="K294" s="36">
        <f t="shared" si="108"/>
        <v>0</v>
      </c>
      <c r="L294" s="36">
        <f t="shared" si="111"/>
        <v>0</v>
      </c>
      <c r="M294" s="32" t="str">
        <f t="shared" si="112"/>
        <v/>
      </c>
      <c r="N294" s="38">
        <v>25</v>
      </c>
      <c r="O294" s="38" t="s">
        <v>203</v>
      </c>
    </row>
    <row r="295" spans="2:20">
      <c r="B295" s="38">
        <v>26</v>
      </c>
      <c r="C295" s="51"/>
      <c r="D295" s="32" t="str">
        <f t="shared" si="97"/>
        <v/>
      </c>
      <c r="E295" s="32" t="str">
        <f t="shared" si="98"/>
        <v/>
      </c>
      <c r="F295" s="32" t="str">
        <f t="shared" si="99"/>
        <v/>
      </c>
      <c r="G295" s="34">
        <v>43387</v>
      </c>
      <c r="H295" s="38">
        <v>2</v>
      </c>
      <c r="I295" s="49"/>
      <c r="J295" s="40"/>
      <c r="K295" s="36">
        <f t="shared" si="108"/>
        <v>0</v>
      </c>
      <c r="L295" s="36">
        <f t="shared" si="111"/>
        <v>0</v>
      </c>
      <c r="M295" s="32" t="str">
        <f t="shared" si="112"/>
        <v/>
      </c>
      <c r="N295" s="38">
        <v>26</v>
      </c>
      <c r="O295" s="38" t="s">
        <v>203</v>
      </c>
    </row>
    <row r="296" spans="2:20">
      <c r="B296" s="38">
        <v>27</v>
      </c>
      <c r="C296" s="51"/>
      <c r="D296" s="32" t="str">
        <f t="shared" si="97"/>
        <v/>
      </c>
      <c r="E296" s="32" t="str">
        <f t="shared" si="98"/>
        <v/>
      </c>
      <c r="F296" s="32" t="str">
        <f t="shared" si="99"/>
        <v/>
      </c>
      <c r="G296" s="34">
        <v>43387</v>
      </c>
      <c r="H296" s="38">
        <v>2</v>
      </c>
      <c r="I296" s="49"/>
      <c r="J296" s="40"/>
      <c r="K296" s="36">
        <f t="shared" si="108"/>
        <v>0</v>
      </c>
      <c r="L296" s="36">
        <f t="shared" si="111"/>
        <v>0</v>
      </c>
      <c r="M296" s="32" t="str">
        <f t="shared" si="112"/>
        <v/>
      </c>
      <c r="N296" s="38">
        <v>27</v>
      </c>
      <c r="O296" s="38" t="s">
        <v>203</v>
      </c>
    </row>
    <row r="297" spans="2:20">
      <c r="B297" s="38">
        <v>28</v>
      </c>
      <c r="C297" s="51"/>
      <c r="D297" s="32" t="str">
        <f t="shared" si="97"/>
        <v/>
      </c>
      <c r="E297" s="32" t="str">
        <f t="shared" si="98"/>
        <v/>
      </c>
      <c r="F297" s="32" t="str">
        <f t="shared" si="99"/>
        <v/>
      </c>
      <c r="G297" s="34">
        <v>43387</v>
      </c>
      <c r="H297" s="38">
        <v>2</v>
      </c>
      <c r="I297" s="49"/>
      <c r="J297" s="40"/>
      <c r="K297" s="36">
        <f t="shared" si="108"/>
        <v>0</v>
      </c>
      <c r="L297" s="36">
        <f t="shared" si="111"/>
        <v>0</v>
      </c>
      <c r="M297" s="32" t="str">
        <f t="shared" si="112"/>
        <v/>
      </c>
      <c r="N297" s="38">
        <v>28</v>
      </c>
      <c r="O297" s="38" t="s">
        <v>203</v>
      </c>
    </row>
    <row r="298" spans="2:20">
      <c r="B298" s="38">
        <v>29</v>
      </c>
      <c r="C298" s="51"/>
      <c r="D298" s="32" t="str">
        <f t="shared" si="97"/>
        <v/>
      </c>
      <c r="E298" s="32" t="str">
        <f t="shared" si="98"/>
        <v/>
      </c>
      <c r="F298" s="32" t="str">
        <f t="shared" si="99"/>
        <v/>
      </c>
      <c r="G298" s="34">
        <v>43387</v>
      </c>
      <c r="H298" s="38">
        <v>2</v>
      </c>
      <c r="I298" s="49"/>
      <c r="J298" s="40"/>
      <c r="K298" s="36">
        <f t="shared" si="108"/>
        <v>0</v>
      </c>
      <c r="L298" s="36">
        <f t="shared" si="111"/>
        <v>0</v>
      </c>
      <c r="M298" s="32" t="str">
        <f t="shared" si="112"/>
        <v/>
      </c>
      <c r="N298" s="38">
        <v>29</v>
      </c>
      <c r="O298" s="38" t="s">
        <v>203</v>
      </c>
    </row>
    <row r="299" spans="2:20">
      <c r="B299" s="38">
        <v>30</v>
      </c>
      <c r="C299" s="51"/>
      <c r="D299" s="32" t="str">
        <f t="shared" si="97"/>
        <v/>
      </c>
      <c r="E299" s="32" t="str">
        <f t="shared" si="98"/>
        <v/>
      </c>
      <c r="F299" s="32" t="str">
        <f t="shared" si="99"/>
        <v/>
      </c>
      <c r="G299" s="34">
        <v>43387</v>
      </c>
      <c r="H299" s="38">
        <v>2</v>
      </c>
      <c r="I299" s="49"/>
      <c r="J299" s="40"/>
      <c r="K299" s="36">
        <f t="shared" si="108"/>
        <v>0</v>
      </c>
      <c r="L299" s="36">
        <f t="shared" si="111"/>
        <v>0</v>
      </c>
      <c r="M299" s="32" t="str">
        <f t="shared" si="112"/>
        <v/>
      </c>
      <c r="N299" s="38">
        <v>30</v>
      </c>
      <c r="O299" s="38" t="s">
        <v>203</v>
      </c>
    </row>
    <row r="300" spans="2:20">
      <c r="B300" s="38">
        <v>31</v>
      </c>
      <c r="C300" s="51"/>
      <c r="D300" s="32" t="str">
        <f t="shared" ref="D300:D363" si="113">IFERROR(VLOOKUP($C300,Parameter,2,FALSE),"")</f>
        <v/>
      </c>
      <c r="E300" s="32" t="str">
        <f t="shared" ref="E300:E363" si="114">IFERROR(VLOOKUP($C300,Parameter,4,FALSE),"")</f>
        <v/>
      </c>
      <c r="F300" s="32" t="str">
        <f t="shared" ref="F300:F363" si="115">IFERROR(VLOOKUP($C300,Parameter,3,FALSE),"")</f>
        <v/>
      </c>
      <c r="G300" s="34">
        <v>43387</v>
      </c>
      <c r="H300" s="38">
        <v>2</v>
      </c>
      <c r="I300" s="49"/>
      <c r="J300" s="40"/>
      <c r="K300" s="36">
        <f t="shared" si="108"/>
        <v>0</v>
      </c>
      <c r="L300" s="36">
        <f t="shared" si="111"/>
        <v>0</v>
      </c>
      <c r="M300" s="32" t="str">
        <f t="shared" si="112"/>
        <v/>
      </c>
      <c r="N300" s="38">
        <v>31</v>
      </c>
      <c r="O300" s="38" t="s">
        <v>203</v>
      </c>
    </row>
    <row r="301" spans="2:20">
      <c r="B301" s="38">
        <v>32</v>
      </c>
      <c r="C301" s="51"/>
      <c r="D301" s="32" t="str">
        <f t="shared" si="113"/>
        <v/>
      </c>
      <c r="E301" s="32" t="str">
        <f t="shared" si="114"/>
        <v/>
      </c>
      <c r="F301" s="32" t="str">
        <f t="shared" si="115"/>
        <v/>
      </c>
      <c r="G301" s="34">
        <v>43387</v>
      </c>
      <c r="H301" s="38">
        <v>2</v>
      </c>
      <c r="I301" s="49"/>
      <c r="J301" s="40"/>
      <c r="K301" s="36">
        <f t="shared" si="108"/>
        <v>0</v>
      </c>
      <c r="L301" s="36">
        <f t="shared" si="111"/>
        <v>0</v>
      </c>
      <c r="M301" s="32" t="str">
        <f t="shared" si="112"/>
        <v/>
      </c>
      <c r="N301" s="38">
        <v>32</v>
      </c>
      <c r="O301" s="38" t="s">
        <v>203</v>
      </c>
    </row>
    <row r="302" spans="2:20">
      <c r="B302" s="38">
        <v>33</v>
      </c>
      <c r="C302" s="51"/>
      <c r="D302" s="32" t="str">
        <f t="shared" si="113"/>
        <v/>
      </c>
      <c r="E302" s="32" t="str">
        <f t="shared" si="114"/>
        <v/>
      </c>
      <c r="F302" s="32" t="str">
        <f t="shared" si="115"/>
        <v/>
      </c>
      <c r="G302" s="34">
        <v>43387</v>
      </c>
      <c r="H302" s="38">
        <v>2</v>
      </c>
      <c r="I302" s="49"/>
      <c r="J302" s="40"/>
      <c r="K302" s="36">
        <f t="shared" si="108"/>
        <v>0</v>
      </c>
      <c r="L302" s="36">
        <f t="shared" si="111"/>
        <v>0</v>
      </c>
      <c r="M302" s="32" t="str">
        <f t="shared" si="112"/>
        <v/>
      </c>
      <c r="N302" s="38">
        <v>33</v>
      </c>
      <c r="O302" s="38" t="s">
        <v>203</v>
      </c>
    </row>
    <row r="303" spans="2:20">
      <c r="B303" s="38">
        <v>34</v>
      </c>
      <c r="C303" s="51"/>
      <c r="D303" s="32" t="str">
        <f t="shared" si="113"/>
        <v/>
      </c>
      <c r="E303" s="32" t="str">
        <f t="shared" si="114"/>
        <v/>
      </c>
      <c r="F303" s="32" t="str">
        <f t="shared" si="115"/>
        <v/>
      </c>
      <c r="G303" s="34">
        <v>43387</v>
      </c>
      <c r="H303" s="38">
        <v>2</v>
      </c>
      <c r="I303" s="49"/>
      <c r="J303" s="40"/>
      <c r="K303" s="36">
        <f t="shared" si="108"/>
        <v>0</v>
      </c>
      <c r="L303" s="36">
        <f t="shared" si="111"/>
        <v>0</v>
      </c>
      <c r="M303" s="32" t="str">
        <f t="shared" si="112"/>
        <v/>
      </c>
      <c r="N303" s="38">
        <v>34</v>
      </c>
      <c r="O303" s="38" t="s">
        <v>203</v>
      </c>
    </row>
    <row r="304" spans="2:20">
      <c r="B304" s="38">
        <v>35</v>
      </c>
      <c r="C304" s="51"/>
      <c r="D304" s="32" t="str">
        <f t="shared" si="113"/>
        <v/>
      </c>
      <c r="E304" s="32" t="str">
        <f t="shared" si="114"/>
        <v/>
      </c>
      <c r="F304" s="32" t="str">
        <f t="shared" si="115"/>
        <v/>
      </c>
      <c r="G304" s="34">
        <v>43387</v>
      </c>
      <c r="H304" s="38">
        <v>2</v>
      </c>
      <c r="I304" s="49"/>
      <c r="J304" s="40"/>
      <c r="K304" s="36">
        <f t="shared" si="108"/>
        <v>0</v>
      </c>
      <c r="L304" s="36">
        <f t="shared" si="111"/>
        <v>0</v>
      </c>
      <c r="M304" s="32" t="str">
        <f t="shared" si="112"/>
        <v/>
      </c>
      <c r="N304" s="38">
        <v>35</v>
      </c>
      <c r="O304" s="38" t="s">
        <v>203</v>
      </c>
    </row>
    <row r="305" spans="2:16">
      <c r="B305" s="38">
        <v>36</v>
      </c>
      <c r="C305" s="51"/>
      <c r="D305" s="32" t="str">
        <f t="shared" si="113"/>
        <v/>
      </c>
      <c r="E305" s="32" t="str">
        <f t="shared" si="114"/>
        <v/>
      </c>
      <c r="F305" s="32" t="str">
        <f t="shared" si="115"/>
        <v/>
      </c>
      <c r="G305" s="34">
        <v>43387</v>
      </c>
      <c r="H305" s="38">
        <v>2</v>
      </c>
      <c r="I305" s="49"/>
      <c r="J305" s="40"/>
      <c r="K305" s="36">
        <f t="shared" si="108"/>
        <v>0</v>
      </c>
      <c r="L305" s="36">
        <f t="shared" si="111"/>
        <v>0</v>
      </c>
      <c r="M305" s="32" t="str">
        <f t="shared" si="112"/>
        <v/>
      </c>
      <c r="N305" s="38">
        <v>36</v>
      </c>
      <c r="O305" s="38" t="s">
        <v>203</v>
      </c>
    </row>
    <row r="306" spans="2:16">
      <c r="B306" s="38">
        <v>37</v>
      </c>
      <c r="C306" s="51"/>
      <c r="D306" s="32" t="str">
        <f t="shared" si="113"/>
        <v/>
      </c>
      <c r="E306" s="32" t="str">
        <f t="shared" si="114"/>
        <v/>
      </c>
      <c r="F306" s="32" t="str">
        <f t="shared" si="115"/>
        <v/>
      </c>
      <c r="G306" s="34">
        <v>43387</v>
      </c>
      <c r="H306" s="38">
        <v>2</v>
      </c>
      <c r="I306" s="49"/>
      <c r="J306" s="40"/>
      <c r="K306" s="36">
        <f t="shared" si="108"/>
        <v>0</v>
      </c>
      <c r="L306" s="36">
        <f t="shared" si="111"/>
        <v>0</v>
      </c>
      <c r="M306" s="32" t="str">
        <f t="shared" si="112"/>
        <v/>
      </c>
      <c r="N306" s="38">
        <v>37</v>
      </c>
      <c r="O306" s="38" t="s">
        <v>203</v>
      </c>
    </row>
    <row r="307" spans="2:16">
      <c r="B307" s="38">
        <v>38</v>
      </c>
      <c r="C307" s="51"/>
      <c r="D307" s="32" t="str">
        <f t="shared" si="113"/>
        <v/>
      </c>
      <c r="E307" s="32" t="str">
        <f t="shared" si="114"/>
        <v/>
      </c>
      <c r="F307" s="32" t="str">
        <f t="shared" si="115"/>
        <v/>
      </c>
      <c r="G307" s="34">
        <v>43387</v>
      </c>
      <c r="H307" s="38">
        <v>2</v>
      </c>
      <c r="I307" s="49"/>
      <c r="J307" s="40"/>
      <c r="K307" s="36">
        <f t="shared" si="108"/>
        <v>0</v>
      </c>
      <c r="L307" s="36">
        <f t="shared" si="111"/>
        <v>0</v>
      </c>
      <c r="M307" s="32" t="str">
        <f t="shared" si="112"/>
        <v/>
      </c>
      <c r="N307" s="38">
        <v>38</v>
      </c>
      <c r="O307" s="38" t="s">
        <v>203</v>
      </c>
    </row>
    <row r="308" spans="2:16">
      <c r="B308" s="38">
        <v>39</v>
      </c>
      <c r="C308" s="51"/>
      <c r="D308" s="32" t="str">
        <f t="shared" si="113"/>
        <v/>
      </c>
      <c r="E308" s="32" t="str">
        <f t="shared" si="114"/>
        <v/>
      </c>
      <c r="F308" s="32" t="str">
        <f t="shared" si="115"/>
        <v/>
      </c>
      <c r="G308" s="34">
        <v>43387</v>
      </c>
      <c r="H308" s="38">
        <v>2</v>
      </c>
      <c r="I308" s="49"/>
      <c r="J308" s="40"/>
      <c r="K308" s="36">
        <f t="shared" si="108"/>
        <v>0</v>
      </c>
      <c r="L308" s="36">
        <f t="shared" si="111"/>
        <v>0</v>
      </c>
      <c r="M308" s="32" t="str">
        <f t="shared" si="112"/>
        <v/>
      </c>
      <c r="N308" s="38">
        <v>39</v>
      </c>
      <c r="O308" s="38" t="s">
        <v>203</v>
      </c>
      <c r="P308" s="72"/>
    </row>
    <row r="309" spans="2:16">
      <c r="B309" s="38">
        <v>40</v>
      </c>
      <c r="C309" s="51"/>
      <c r="D309" s="32" t="str">
        <f t="shared" si="113"/>
        <v/>
      </c>
      <c r="E309" s="32" t="str">
        <f t="shared" si="114"/>
        <v/>
      </c>
      <c r="F309" s="32" t="str">
        <f t="shared" si="115"/>
        <v/>
      </c>
      <c r="G309" s="34">
        <v>43387</v>
      </c>
      <c r="H309" s="38">
        <v>2</v>
      </c>
      <c r="I309" s="49"/>
      <c r="J309" s="40"/>
      <c r="K309" s="36">
        <f t="shared" si="108"/>
        <v>0</v>
      </c>
      <c r="L309" s="36">
        <f t="shared" si="111"/>
        <v>0</v>
      </c>
      <c r="M309" s="32" t="str">
        <f t="shared" si="112"/>
        <v/>
      </c>
      <c r="N309" s="38">
        <v>40</v>
      </c>
      <c r="O309" s="38" t="s">
        <v>203</v>
      </c>
    </row>
    <row r="310" spans="2:16">
      <c r="B310" s="38">
        <v>41</v>
      </c>
      <c r="C310" s="51"/>
      <c r="D310" s="32" t="str">
        <f t="shared" si="113"/>
        <v/>
      </c>
      <c r="E310" s="32" t="str">
        <f t="shared" si="114"/>
        <v/>
      </c>
      <c r="F310" s="32" t="str">
        <f t="shared" si="115"/>
        <v/>
      </c>
      <c r="G310" s="34">
        <v>43387</v>
      </c>
      <c r="H310" s="38">
        <v>2</v>
      </c>
      <c r="I310" s="49"/>
      <c r="J310" s="40"/>
      <c r="K310" s="36">
        <f t="shared" si="108"/>
        <v>0</v>
      </c>
      <c r="L310" s="36">
        <f t="shared" si="111"/>
        <v>0</v>
      </c>
      <c r="M310" s="32" t="str">
        <f t="shared" si="112"/>
        <v/>
      </c>
      <c r="N310" s="38">
        <v>41</v>
      </c>
      <c r="O310" s="38" t="s">
        <v>203</v>
      </c>
    </row>
    <row r="311" spans="2:16">
      <c r="B311" s="38">
        <v>42</v>
      </c>
      <c r="C311" s="51"/>
      <c r="D311" s="32" t="str">
        <f t="shared" si="113"/>
        <v/>
      </c>
      <c r="E311" s="32" t="str">
        <f t="shared" si="114"/>
        <v/>
      </c>
      <c r="F311" s="32" t="str">
        <f t="shared" si="115"/>
        <v/>
      </c>
      <c r="G311" s="34">
        <v>43387</v>
      </c>
      <c r="H311" s="38">
        <v>2</v>
      </c>
      <c r="I311" s="49"/>
      <c r="J311" s="40"/>
      <c r="K311" s="36">
        <f t="shared" si="108"/>
        <v>0</v>
      </c>
      <c r="L311" s="36">
        <f t="shared" si="111"/>
        <v>0</v>
      </c>
      <c r="M311" s="32" t="str">
        <f t="shared" si="112"/>
        <v/>
      </c>
      <c r="N311" s="38">
        <v>42</v>
      </c>
      <c r="O311" s="38" t="s">
        <v>203</v>
      </c>
    </row>
    <row r="312" spans="2:16">
      <c r="B312" s="38">
        <v>43</v>
      </c>
      <c r="C312" s="51"/>
      <c r="D312" s="32" t="str">
        <f t="shared" si="113"/>
        <v/>
      </c>
      <c r="E312" s="32" t="str">
        <f t="shared" si="114"/>
        <v/>
      </c>
      <c r="F312" s="32" t="str">
        <f t="shared" si="115"/>
        <v/>
      </c>
      <c r="G312" s="34">
        <v>43387</v>
      </c>
      <c r="H312" s="38">
        <v>2</v>
      </c>
      <c r="I312" s="49"/>
      <c r="J312" s="40"/>
      <c r="K312" s="36">
        <f t="shared" si="108"/>
        <v>0</v>
      </c>
      <c r="L312" s="36">
        <f t="shared" si="111"/>
        <v>0</v>
      </c>
      <c r="M312" s="32" t="str">
        <f t="shared" si="112"/>
        <v/>
      </c>
      <c r="N312" s="38">
        <v>43</v>
      </c>
      <c r="O312" s="38" t="s">
        <v>203</v>
      </c>
    </row>
    <row r="313" spans="2:16">
      <c r="B313" s="38">
        <v>44</v>
      </c>
      <c r="C313" s="51"/>
      <c r="D313" s="32" t="str">
        <f t="shared" si="113"/>
        <v/>
      </c>
      <c r="E313" s="32" t="str">
        <f t="shared" si="114"/>
        <v/>
      </c>
      <c r="F313" s="32" t="str">
        <f t="shared" si="115"/>
        <v/>
      </c>
      <c r="G313" s="34">
        <v>43387</v>
      </c>
      <c r="H313" s="38">
        <v>2</v>
      </c>
      <c r="I313" s="49"/>
      <c r="J313" s="40"/>
      <c r="K313" s="36">
        <f t="shared" si="108"/>
        <v>0</v>
      </c>
      <c r="L313" s="36">
        <f t="shared" si="111"/>
        <v>0</v>
      </c>
      <c r="M313" s="32" t="str">
        <f t="shared" si="112"/>
        <v/>
      </c>
      <c r="N313" s="38">
        <v>44</v>
      </c>
      <c r="O313" s="38" t="s">
        <v>203</v>
      </c>
    </row>
    <row r="314" spans="2:16">
      <c r="B314" s="38">
        <v>45</v>
      </c>
      <c r="C314" s="51"/>
      <c r="D314" s="32" t="str">
        <f t="shared" si="113"/>
        <v/>
      </c>
      <c r="E314" s="32" t="str">
        <f t="shared" si="114"/>
        <v/>
      </c>
      <c r="F314" s="32" t="str">
        <f t="shared" si="115"/>
        <v/>
      </c>
      <c r="G314" s="34">
        <v>43387</v>
      </c>
      <c r="H314" s="38">
        <v>2</v>
      </c>
      <c r="I314" s="49"/>
      <c r="J314" s="40"/>
      <c r="K314" s="36">
        <f t="shared" si="108"/>
        <v>0</v>
      </c>
      <c r="L314" s="36">
        <f t="shared" si="111"/>
        <v>0</v>
      </c>
      <c r="M314" s="32" t="str">
        <f t="shared" si="112"/>
        <v/>
      </c>
      <c r="N314" s="38">
        <v>45</v>
      </c>
      <c r="O314" s="38" t="s">
        <v>203</v>
      </c>
    </row>
    <row r="315" spans="2:16">
      <c r="B315" s="38">
        <v>46</v>
      </c>
      <c r="C315" s="51"/>
      <c r="D315" s="32" t="str">
        <f t="shared" si="113"/>
        <v/>
      </c>
      <c r="E315" s="32" t="str">
        <f t="shared" si="114"/>
        <v/>
      </c>
      <c r="F315" s="32" t="str">
        <f t="shared" si="115"/>
        <v/>
      </c>
      <c r="G315" s="34">
        <v>43387</v>
      </c>
      <c r="H315" s="38">
        <v>2</v>
      </c>
      <c r="I315" s="49"/>
      <c r="J315" s="40"/>
      <c r="K315" s="36">
        <f t="shared" si="108"/>
        <v>0</v>
      </c>
      <c r="L315" s="36">
        <f t="shared" si="111"/>
        <v>0</v>
      </c>
      <c r="M315" s="32" t="str">
        <f t="shared" si="112"/>
        <v/>
      </c>
      <c r="N315" s="38">
        <v>46</v>
      </c>
      <c r="O315" s="38" t="s">
        <v>203</v>
      </c>
    </row>
    <row r="316" spans="2:16">
      <c r="B316" s="38">
        <v>47</v>
      </c>
      <c r="C316" s="51"/>
      <c r="D316" s="32" t="str">
        <f t="shared" si="113"/>
        <v/>
      </c>
      <c r="E316" s="32" t="str">
        <f t="shared" si="114"/>
        <v/>
      </c>
      <c r="F316" s="32" t="str">
        <f t="shared" si="115"/>
        <v/>
      </c>
      <c r="G316" s="34">
        <v>43387</v>
      </c>
      <c r="H316" s="38">
        <v>2</v>
      </c>
      <c r="I316" s="49"/>
      <c r="J316" s="40"/>
      <c r="K316" s="36">
        <f t="shared" si="108"/>
        <v>0</v>
      </c>
      <c r="L316" s="36">
        <f t="shared" si="111"/>
        <v>0</v>
      </c>
      <c r="M316" s="32" t="str">
        <f t="shared" si="112"/>
        <v/>
      </c>
      <c r="N316" s="38">
        <v>47</v>
      </c>
      <c r="O316" s="38" t="s">
        <v>203</v>
      </c>
    </row>
    <row r="317" spans="2:16">
      <c r="B317" s="38">
        <v>48</v>
      </c>
      <c r="C317" s="51"/>
      <c r="D317" s="32" t="str">
        <f t="shared" si="113"/>
        <v/>
      </c>
      <c r="E317" s="32" t="str">
        <f t="shared" si="114"/>
        <v/>
      </c>
      <c r="F317" s="32" t="str">
        <f t="shared" si="115"/>
        <v/>
      </c>
      <c r="G317" s="34">
        <v>43387</v>
      </c>
      <c r="H317" s="38">
        <v>2</v>
      </c>
      <c r="I317" s="49"/>
      <c r="J317" s="40"/>
      <c r="K317" s="36">
        <f t="shared" si="108"/>
        <v>0</v>
      </c>
      <c r="L317" s="36">
        <f t="shared" si="111"/>
        <v>0</v>
      </c>
      <c r="M317" s="32" t="str">
        <f t="shared" si="112"/>
        <v/>
      </c>
      <c r="N317" s="38">
        <v>48</v>
      </c>
      <c r="O317" s="38" t="s">
        <v>203</v>
      </c>
    </row>
    <row r="318" spans="2:16">
      <c r="B318" s="38">
        <v>49</v>
      </c>
      <c r="C318" s="51"/>
      <c r="D318" s="32" t="str">
        <f t="shared" si="113"/>
        <v/>
      </c>
      <c r="E318" s="32" t="str">
        <f t="shared" si="114"/>
        <v/>
      </c>
      <c r="F318" s="32" t="str">
        <f t="shared" si="115"/>
        <v/>
      </c>
      <c r="G318" s="34">
        <v>43387</v>
      </c>
      <c r="H318" s="38">
        <v>2</v>
      </c>
      <c r="I318" s="49"/>
      <c r="J318" s="40"/>
      <c r="K318" s="36">
        <f t="shared" si="108"/>
        <v>0</v>
      </c>
      <c r="L318" s="36">
        <f t="shared" si="111"/>
        <v>0</v>
      </c>
      <c r="M318" s="32" t="str">
        <f t="shared" si="112"/>
        <v/>
      </c>
      <c r="N318" s="38">
        <v>49</v>
      </c>
      <c r="O318" s="38" t="s">
        <v>203</v>
      </c>
    </row>
    <row r="319" spans="2:16">
      <c r="B319" s="38">
        <v>50</v>
      </c>
      <c r="C319" s="51"/>
      <c r="D319" s="32" t="str">
        <f t="shared" si="113"/>
        <v/>
      </c>
      <c r="E319" s="32" t="str">
        <f t="shared" si="114"/>
        <v/>
      </c>
      <c r="F319" s="32" t="str">
        <f t="shared" si="115"/>
        <v/>
      </c>
      <c r="G319" s="34">
        <v>43387</v>
      </c>
      <c r="H319" s="38">
        <v>2</v>
      </c>
      <c r="I319" s="49"/>
      <c r="J319" s="40"/>
      <c r="K319" s="36">
        <f t="shared" si="108"/>
        <v>0</v>
      </c>
      <c r="L319" s="36">
        <f t="shared" si="111"/>
        <v>0</v>
      </c>
      <c r="M319" s="32" t="str">
        <f t="shared" si="112"/>
        <v/>
      </c>
      <c r="N319" s="38">
        <v>50</v>
      </c>
      <c r="O319" s="38" t="s">
        <v>203</v>
      </c>
    </row>
    <row r="320" spans="2:16">
      <c r="B320" s="38">
        <v>51</v>
      </c>
      <c r="C320" s="51"/>
      <c r="D320" s="32" t="str">
        <f t="shared" si="113"/>
        <v/>
      </c>
      <c r="E320" s="32" t="str">
        <f t="shared" si="114"/>
        <v/>
      </c>
      <c r="F320" s="32" t="str">
        <f t="shared" si="115"/>
        <v/>
      </c>
      <c r="G320" s="34">
        <v>43387</v>
      </c>
      <c r="H320" s="38">
        <v>2</v>
      </c>
      <c r="I320" s="49"/>
      <c r="J320" s="40"/>
      <c r="K320" s="36">
        <f t="shared" si="108"/>
        <v>0</v>
      </c>
      <c r="L320" s="36">
        <f t="shared" si="111"/>
        <v>0</v>
      </c>
      <c r="M320" s="32" t="str">
        <f t="shared" si="112"/>
        <v/>
      </c>
      <c r="N320" s="38">
        <v>51</v>
      </c>
      <c r="O320" s="38" t="s">
        <v>203</v>
      </c>
    </row>
    <row r="321" spans="2:15">
      <c r="B321" s="38">
        <v>52</v>
      </c>
      <c r="C321" s="51"/>
      <c r="D321" s="32" t="str">
        <f t="shared" si="113"/>
        <v/>
      </c>
      <c r="E321" s="32" t="str">
        <f t="shared" si="114"/>
        <v/>
      </c>
      <c r="F321" s="32" t="str">
        <f t="shared" si="115"/>
        <v/>
      </c>
      <c r="G321" s="34">
        <v>43387</v>
      </c>
      <c r="H321" s="38">
        <v>2</v>
      </c>
      <c r="I321" s="49"/>
      <c r="J321" s="40"/>
      <c r="K321" s="36">
        <f t="shared" si="108"/>
        <v>0</v>
      </c>
      <c r="L321" s="36">
        <f t="shared" si="111"/>
        <v>0</v>
      </c>
      <c r="M321" s="32" t="str">
        <f t="shared" si="112"/>
        <v/>
      </c>
      <c r="N321" s="38">
        <v>52</v>
      </c>
      <c r="O321" s="38" t="s">
        <v>203</v>
      </c>
    </row>
    <row r="322" spans="2:15">
      <c r="B322" s="38">
        <v>53</v>
      </c>
      <c r="C322" s="51"/>
      <c r="D322" s="32" t="str">
        <f t="shared" si="113"/>
        <v/>
      </c>
      <c r="E322" s="32" t="str">
        <f t="shared" si="114"/>
        <v/>
      </c>
      <c r="F322" s="32" t="str">
        <f t="shared" si="115"/>
        <v/>
      </c>
      <c r="G322" s="34">
        <v>43387</v>
      </c>
      <c r="H322" s="38">
        <v>2</v>
      </c>
      <c r="I322" s="49"/>
      <c r="J322" s="40"/>
      <c r="K322" s="36">
        <f t="shared" si="108"/>
        <v>0</v>
      </c>
      <c r="L322" s="36">
        <f t="shared" si="111"/>
        <v>0</v>
      </c>
      <c r="M322" s="32" t="str">
        <f t="shared" si="112"/>
        <v/>
      </c>
      <c r="N322" s="38">
        <v>53</v>
      </c>
      <c r="O322" s="38" t="s">
        <v>203</v>
      </c>
    </row>
    <row r="323" spans="2:15">
      <c r="B323" s="38">
        <v>54</v>
      </c>
      <c r="C323" s="51"/>
      <c r="D323" s="32" t="str">
        <f t="shared" si="113"/>
        <v/>
      </c>
      <c r="E323" s="32" t="str">
        <f t="shared" si="114"/>
        <v/>
      </c>
      <c r="F323" s="32" t="str">
        <f t="shared" si="115"/>
        <v/>
      </c>
      <c r="G323" s="34">
        <v>43387</v>
      </c>
      <c r="H323" s="38">
        <v>2</v>
      </c>
      <c r="I323" s="49"/>
      <c r="J323" s="40"/>
      <c r="K323" s="36">
        <f t="shared" si="108"/>
        <v>0</v>
      </c>
      <c r="L323" s="36">
        <f t="shared" si="111"/>
        <v>0</v>
      </c>
      <c r="M323" s="32" t="str">
        <f t="shared" si="112"/>
        <v/>
      </c>
      <c r="N323" s="38">
        <v>54</v>
      </c>
      <c r="O323" s="38" t="s">
        <v>203</v>
      </c>
    </row>
    <row r="324" spans="2:15">
      <c r="B324" s="38">
        <v>55</v>
      </c>
      <c r="C324" s="51"/>
      <c r="D324" s="32" t="str">
        <f t="shared" si="113"/>
        <v/>
      </c>
      <c r="E324" s="32" t="str">
        <f t="shared" si="114"/>
        <v/>
      </c>
      <c r="F324" s="32" t="str">
        <f t="shared" si="115"/>
        <v/>
      </c>
      <c r="G324" s="34">
        <v>43387</v>
      </c>
      <c r="H324" s="38">
        <v>2</v>
      </c>
      <c r="I324" s="49"/>
      <c r="J324" s="40"/>
      <c r="K324" s="36">
        <f t="shared" si="108"/>
        <v>0</v>
      </c>
      <c r="L324" s="36">
        <f t="shared" si="111"/>
        <v>0</v>
      </c>
      <c r="M324" s="32" t="str">
        <f t="shared" si="112"/>
        <v/>
      </c>
      <c r="N324" s="38">
        <v>55</v>
      </c>
      <c r="O324" s="38" t="s">
        <v>203</v>
      </c>
    </row>
    <row r="325" spans="2:15">
      <c r="B325" s="38">
        <v>56</v>
      </c>
      <c r="C325" s="51"/>
      <c r="D325" s="32" t="str">
        <f t="shared" si="113"/>
        <v/>
      </c>
      <c r="E325" s="32" t="str">
        <f t="shared" si="114"/>
        <v/>
      </c>
      <c r="F325" s="32" t="str">
        <f t="shared" si="115"/>
        <v/>
      </c>
      <c r="G325" s="34">
        <v>43387</v>
      </c>
      <c r="H325" s="38">
        <v>2</v>
      </c>
      <c r="I325" s="49"/>
      <c r="J325" s="40"/>
      <c r="K325" s="36">
        <f t="shared" ref="K325:K388" si="116">IFERROR(VLOOKUP($C325,$Q$49:$R$301,2,FALSE),0)</f>
        <v>0</v>
      </c>
      <c r="L325" s="36">
        <f t="shared" si="111"/>
        <v>0</v>
      </c>
      <c r="M325" s="32" t="str">
        <f t="shared" si="112"/>
        <v/>
      </c>
      <c r="N325" s="38">
        <v>56</v>
      </c>
      <c r="O325" s="38" t="s">
        <v>203</v>
      </c>
    </row>
    <row r="326" spans="2:15">
      <c r="B326" s="38">
        <v>57</v>
      </c>
      <c r="C326" s="51"/>
      <c r="D326" s="32" t="str">
        <f t="shared" si="113"/>
        <v/>
      </c>
      <c r="E326" s="32" t="str">
        <f t="shared" si="114"/>
        <v/>
      </c>
      <c r="F326" s="32" t="str">
        <f t="shared" si="115"/>
        <v/>
      </c>
      <c r="G326" s="34">
        <v>43387</v>
      </c>
      <c r="H326" s="38">
        <v>2</v>
      </c>
      <c r="I326" s="49"/>
      <c r="J326" s="40"/>
      <c r="K326" s="36">
        <f t="shared" si="116"/>
        <v>0</v>
      </c>
      <c r="L326" s="36">
        <f t="shared" si="111"/>
        <v>0</v>
      </c>
      <c r="M326" s="32" t="str">
        <f t="shared" si="112"/>
        <v/>
      </c>
      <c r="N326" s="38">
        <v>57</v>
      </c>
      <c r="O326" s="38" t="s">
        <v>203</v>
      </c>
    </row>
    <row r="327" spans="2:15">
      <c r="B327" s="38">
        <v>58</v>
      </c>
      <c r="C327" s="51"/>
      <c r="D327" s="32" t="str">
        <f t="shared" si="113"/>
        <v/>
      </c>
      <c r="E327" s="32" t="str">
        <f t="shared" si="114"/>
        <v/>
      </c>
      <c r="F327" s="32" t="str">
        <f t="shared" si="115"/>
        <v/>
      </c>
      <c r="G327" s="34">
        <v>43387</v>
      </c>
      <c r="H327" s="38">
        <v>2</v>
      </c>
      <c r="I327" s="49"/>
      <c r="J327" s="40"/>
      <c r="K327" s="36">
        <f t="shared" si="116"/>
        <v>0</v>
      </c>
      <c r="L327" s="36">
        <f t="shared" si="111"/>
        <v>0</v>
      </c>
      <c r="M327" s="32" t="str">
        <f t="shared" si="112"/>
        <v/>
      </c>
      <c r="N327" s="38">
        <v>58</v>
      </c>
      <c r="O327" s="38" t="s">
        <v>203</v>
      </c>
    </row>
    <row r="328" spans="2:15">
      <c r="B328" s="38">
        <v>59</v>
      </c>
      <c r="C328" s="51"/>
      <c r="D328" s="32" t="str">
        <f t="shared" si="113"/>
        <v/>
      </c>
      <c r="E328" s="32" t="str">
        <f t="shared" si="114"/>
        <v/>
      </c>
      <c r="F328" s="32" t="str">
        <f t="shared" si="115"/>
        <v/>
      </c>
      <c r="G328" s="34">
        <v>43387</v>
      </c>
      <c r="H328" s="38">
        <v>2</v>
      </c>
      <c r="I328" s="49"/>
      <c r="J328" s="40"/>
      <c r="K328" s="36">
        <f t="shared" si="116"/>
        <v>0</v>
      </c>
      <c r="L328" s="36">
        <f t="shared" si="111"/>
        <v>0</v>
      </c>
      <c r="M328" s="32" t="str">
        <f t="shared" si="112"/>
        <v/>
      </c>
      <c r="N328" s="38">
        <v>59</v>
      </c>
      <c r="O328" s="38" t="s">
        <v>203</v>
      </c>
    </row>
    <row r="329" spans="2:15">
      <c r="B329" s="38">
        <v>60</v>
      </c>
      <c r="C329" s="51"/>
      <c r="D329" s="32" t="str">
        <f t="shared" si="113"/>
        <v/>
      </c>
      <c r="E329" s="32" t="str">
        <f t="shared" si="114"/>
        <v/>
      </c>
      <c r="F329" s="32" t="str">
        <f t="shared" si="115"/>
        <v/>
      </c>
      <c r="G329" s="34">
        <v>43387</v>
      </c>
      <c r="H329" s="38">
        <v>2</v>
      </c>
      <c r="I329" s="49"/>
      <c r="J329" s="40"/>
      <c r="K329" s="36">
        <f t="shared" si="116"/>
        <v>0</v>
      </c>
      <c r="L329" s="36">
        <f t="shared" si="111"/>
        <v>0</v>
      </c>
      <c r="M329" s="32" t="str">
        <f t="shared" si="112"/>
        <v/>
      </c>
      <c r="N329" s="38">
        <v>60</v>
      </c>
      <c r="O329" s="38" t="s">
        <v>203</v>
      </c>
    </row>
    <row r="330" spans="2:15">
      <c r="B330" s="38">
        <v>61</v>
      </c>
      <c r="C330" s="51"/>
      <c r="D330" s="32" t="str">
        <f t="shared" si="113"/>
        <v/>
      </c>
      <c r="E330" s="32" t="str">
        <f t="shared" si="114"/>
        <v/>
      </c>
      <c r="F330" s="32" t="str">
        <f t="shared" si="115"/>
        <v/>
      </c>
      <c r="G330" s="34">
        <v>43387</v>
      </c>
      <c r="H330" s="38">
        <v>2</v>
      </c>
      <c r="I330" s="49"/>
      <c r="J330" s="40"/>
      <c r="K330" s="36">
        <f t="shared" si="116"/>
        <v>0</v>
      </c>
      <c r="L330" s="36">
        <f t="shared" si="111"/>
        <v>0</v>
      </c>
      <c r="M330" s="32" t="str">
        <f t="shared" si="112"/>
        <v/>
      </c>
      <c r="N330" s="38">
        <v>61</v>
      </c>
      <c r="O330" s="38" t="s">
        <v>203</v>
      </c>
    </row>
    <row r="331" spans="2:15">
      <c r="B331" s="38">
        <v>62</v>
      </c>
      <c r="C331" s="51"/>
      <c r="D331" s="32" t="str">
        <f t="shared" si="113"/>
        <v/>
      </c>
      <c r="E331" s="32" t="str">
        <f t="shared" si="114"/>
        <v/>
      </c>
      <c r="F331" s="32" t="str">
        <f t="shared" si="115"/>
        <v/>
      </c>
      <c r="G331" s="34">
        <v>43387</v>
      </c>
      <c r="H331" s="38">
        <v>2</v>
      </c>
      <c r="I331" s="49"/>
      <c r="J331" s="40"/>
      <c r="K331" s="36">
        <f t="shared" si="116"/>
        <v>0</v>
      </c>
      <c r="L331" s="36">
        <f t="shared" si="111"/>
        <v>0</v>
      </c>
      <c r="M331" s="32" t="str">
        <f t="shared" si="112"/>
        <v/>
      </c>
      <c r="N331" s="38">
        <v>62</v>
      </c>
      <c r="O331" s="38" t="s">
        <v>203</v>
      </c>
    </row>
    <row r="332" spans="2:15">
      <c r="B332" s="38">
        <v>63</v>
      </c>
      <c r="C332" s="51"/>
      <c r="D332" s="32" t="str">
        <f t="shared" si="113"/>
        <v/>
      </c>
      <c r="E332" s="32" t="str">
        <f t="shared" si="114"/>
        <v/>
      </c>
      <c r="F332" s="32" t="str">
        <f t="shared" si="115"/>
        <v/>
      </c>
      <c r="G332" s="34">
        <v>43387</v>
      </c>
      <c r="H332" s="38">
        <v>2</v>
      </c>
      <c r="I332" s="49"/>
      <c r="J332" s="40"/>
      <c r="K332" s="36">
        <f t="shared" si="116"/>
        <v>0</v>
      </c>
      <c r="L332" s="36">
        <f t="shared" si="111"/>
        <v>0</v>
      </c>
      <c r="M332" s="32" t="str">
        <f t="shared" si="112"/>
        <v/>
      </c>
      <c r="N332" s="38">
        <v>63</v>
      </c>
      <c r="O332" s="38" t="s">
        <v>203</v>
      </c>
    </row>
    <row r="333" spans="2:15">
      <c r="B333" s="38">
        <v>64</v>
      </c>
      <c r="C333" s="51"/>
      <c r="D333" s="32" t="str">
        <f t="shared" si="113"/>
        <v/>
      </c>
      <c r="E333" s="32" t="str">
        <f t="shared" si="114"/>
        <v/>
      </c>
      <c r="F333" s="32" t="str">
        <f t="shared" si="115"/>
        <v/>
      </c>
      <c r="G333" s="34">
        <v>43387</v>
      </c>
      <c r="H333" s="38">
        <v>2</v>
      </c>
      <c r="I333" s="49"/>
      <c r="J333" s="40"/>
      <c r="K333" s="36">
        <f t="shared" si="116"/>
        <v>0</v>
      </c>
      <c r="L333" s="36">
        <f t="shared" si="111"/>
        <v>0</v>
      </c>
      <c r="M333" s="32" t="str">
        <f t="shared" si="112"/>
        <v/>
      </c>
      <c r="N333" s="38">
        <v>64</v>
      </c>
      <c r="O333" s="38" t="s">
        <v>203</v>
      </c>
    </row>
    <row r="334" spans="2:15">
      <c r="B334" s="38">
        <v>65</v>
      </c>
      <c r="C334" s="51"/>
      <c r="D334" s="32" t="str">
        <f t="shared" si="113"/>
        <v/>
      </c>
      <c r="E334" s="32" t="str">
        <f t="shared" si="114"/>
        <v/>
      </c>
      <c r="F334" s="32" t="str">
        <f t="shared" si="115"/>
        <v/>
      </c>
      <c r="G334" s="34">
        <v>43387</v>
      </c>
      <c r="H334" s="38">
        <v>2</v>
      </c>
      <c r="I334" s="49"/>
      <c r="J334" s="40"/>
      <c r="K334" s="36">
        <f t="shared" si="116"/>
        <v>0</v>
      </c>
      <c r="L334" s="36">
        <f t="shared" si="111"/>
        <v>0</v>
      </c>
      <c r="M334" s="32" t="str">
        <f t="shared" si="112"/>
        <v/>
      </c>
      <c r="N334" s="38">
        <v>65</v>
      </c>
      <c r="O334" s="38" t="s">
        <v>203</v>
      </c>
    </row>
    <row r="335" spans="2:15">
      <c r="B335" s="38">
        <v>66</v>
      </c>
      <c r="C335" s="51"/>
      <c r="D335" s="32" t="str">
        <f t="shared" si="113"/>
        <v/>
      </c>
      <c r="E335" s="32" t="str">
        <f t="shared" si="114"/>
        <v/>
      </c>
      <c r="F335" s="32" t="str">
        <f t="shared" si="115"/>
        <v/>
      </c>
      <c r="G335" s="34">
        <v>43387</v>
      </c>
      <c r="H335" s="38">
        <v>2</v>
      </c>
      <c r="I335" s="49"/>
      <c r="J335" s="40"/>
      <c r="K335" s="36">
        <f t="shared" si="116"/>
        <v>0</v>
      </c>
      <c r="L335" s="36">
        <f t="shared" si="111"/>
        <v>0</v>
      </c>
      <c r="M335" s="32" t="str">
        <f t="shared" si="112"/>
        <v/>
      </c>
      <c r="N335" s="38">
        <v>66</v>
      </c>
      <c r="O335" s="38" t="s">
        <v>203</v>
      </c>
    </row>
    <row r="336" spans="2:15">
      <c r="B336" s="38">
        <v>67</v>
      </c>
      <c r="C336" s="51"/>
      <c r="D336" s="32" t="str">
        <f t="shared" si="113"/>
        <v/>
      </c>
      <c r="E336" s="32" t="str">
        <f t="shared" si="114"/>
        <v/>
      </c>
      <c r="F336" s="32" t="str">
        <f t="shared" si="115"/>
        <v/>
      </c>
      <c r="G336" s="34">
        <v>43387</v>
      </c>
      <c r="H336" s="38">
        <v>2</v>
      </c>
      <c r="I336" s="49"/>
      <c r="J336" s="40"/>
      <c r="K336" s="36">
        <f t="shared" si="116"/>
        <v>0</v>
      </c>
      <c r="L336" s="36">
        <f t="shared" si="111"/>
        <v>0</v>
      </c>
      <c r="M336" s="32" t="str">
        <f t="shared" si="112"/>
        <v/>
      </c>
      <c r="N336" s="38">
        <v>67</v>
      </c>
      <c r="O336" s="38" t="s">
        <v>203</v>
      </c>
    </row>
    <row r="337" spans="2:15">
      <c r="B337" s="38">
        <v>68</v>
      </c>
      <c r="C337" s="51"/>
      <c r="D337" s="32" t="str">
        <f t="shared" si="113"/>
        <v/>
      </c>
      <c r="E337" s="32" t="str">
        <f t="shared" si="114"/>
        <v/>
      </c>
      <c r="F337" s="32" t="str">
        <f t="shared" si="115"/>
        <v/>
      </c>
      <c r="G337" s="34">
        <v>43387</v>
      </c>
      <c r="H337" s="38">
        <v>2</v>
      </c>
      <c r="I337" s="49"/>
      <c r="J337" s="40"/>
      <c r="K337" s="36">
        <f t="shared" si="116"/>
        <v>0</v>
      </c>
      <c r="L337" s="36">
        <f t="shared" ref="L337:L400" si="117">IFERROR(J337-K337,"")</f>
        <v>0</v>
      </c>
      <c r="M337" s="32" t="str">
        <f t="shared" ref="M337:M400" si="118">IF(L337&gt;0,1,"")</f>
        <v/>
      </c>
      <c r="N337" s="38">
        <v>68</v>
      </c>
      <c r="O337" s="38" t="s">
        <v>203</v>
      </c>
    </row>
    <row r="338" spans="2:15">
      <c r="B338" s="38">
        <v>69</v>
      </c>
      <c r="C338" s="51"/>
      <c r="D338" s="32" t="str">
        <f t="shared" si="113"/>
        <v/>
      </c>
      <c r="E338" s="32" t="str">
        <f t="shared" si="114"/>
        <v/>
      </c>
      <c r="F338" s="32" t="str">
        <f t="shared" si="115"/>
        <v/>
      </c>
      <c r="G338" s="34">
        <v>43387</v>
      </c>
      <c r="H338" s="38">
        <v>2</v>
      </c>
      <c r="I338" s="49"/>
      <c r="J338" s="40"/>
      <c r="K338" s="36">
        <f t="shared" si="116"/>
        <v>0</v>
      </c>
      <c r="L338" s="36">
        <f t="shared" si="117"/>
        <v>0</v>
      </c>
      <c r="M338" s="32" t="str">
        <f t="shared" si="118"/>
        <v/>
      </c>
      <c r="N338" s="38">
        <v>69</v>
      </c>
      <c r="O338" s="38" t="s">
        <v>203</v>
      </c>
    </row>
    <row r="339" spans="2:15">
      <c r="B339" s="38">
        <v>70</v>
      </c>
      <c r="C339" s="51"/>
      <c r="D339" s="32" t="str">
        <f t="shared" si="113"/>
        <v/>
      </c>
      <c r="E339" s="32" t="str">
        <f t="shared" si="114"/>
        <v/>
      </c>
      <c r="F339" s="32" t="str">
        <f t="shared" si="115"/>
        <v/>
      </c>
      <c r="G339" s="34">
        <v>43387</v>
      </c>
      <c r="H339" s="38">
        <v>2</v>
      </c>
      <c r="I339" s="49"/>
      <c r="J339" s="40"/>
      <c r="K339" s="36">
        <f t="shared" si="116"/>
        <v>0</v>
      </c>
      <c r="L339" s="36">
        <f t="shared" si="117"/>
        <v>0</v>
      </c>
      <c r="M339" s="32" t="str">
        <f t="shared" si="118"/>
        <v/>
      </c>
      <c r="N339" s="38">
        <v>70</v>
      </c>
      <c r="O339" s="38" t="s">
        <v>203</v>
      </c>
    </row>
    <row r="340" spans="2:15">
      <c r="B340" s="38">
        <v>71</v>
      </c>
      <c r="C340" s="51"/>
      <c r="D340" s="32" t="str">
        <f t="shared" si="113"/>
        <v/>
      </c>
      <c r="E340" s="32" t="str">
        <f t="shared" si="114"/>
        <v/>
      </c>
      <c r="F340" s="32" t="str">
        <f t="shared" si="115"/>
        <v/>
      </c>
      <c r="G340" s="34">
        <v>43387</v>
      </c>
      <c r="H340" s="38">
        <v>2</v>
      </c>
      <c r="I340" s="49"/>
      <c r="J340" s="40"/>
      <c r="K340" s="36">
        <f t="shared" si="116"/>
        <v>0</v>
      </c>
      <c r="L340" s="36">
        <f t="shared" si="117"/>
        <v>0</v>
      </c>
      <c r="M340" s="32" t="str">
        <f t="shared" si="118"/>
        <v/>
      </c>
      <c r="N340" s="38">
        <v>71</v>
      </c>
      <c r="O340" s="38" t="s">
        <v>203</v>
      </c>
    </row>
    <row r="341" spans="2:15">
      <c r="B341" s="38">
        <v>72</v>
      </c>
      <c r="C341" s="51"/>
      <c r="D341" s="32" t="str">
        <f t="shared" si="113"/>
        <v/>
      </c>
      <c r="E341" s="32" t="str">
        <f t="shared" si="114"/>
        <v/>
      </c>
      <c r="F341" s="32" t="str">
        <f t="shared" si="115"/>
        <v/>
      </c>
      <c r="G341" s="34">
        <v>43387</v>
      </c>
      <c r="H341" s="38">
        <v>2</v>
      </c>
      <c r="I341" s="49"/>
      <c r="J341" s="40"/>
      <c r="K341" s="36">
        <f t="shared" si="116"/>
        <v>0</v>
      </c>
      <c r="L341" s="36">
        <f t="shared" si="117"/>
        <v>0</v>
      </c>
      <c r="M341" s="32" t="str">
        <f t="shared" si="118"/>
        <v/>
      </c>
      <c r="N341" s="38">
        <v>72</v>
      </c>
      <c r="O341" s="38" t="s">
        <v>203</v>
      </c>
    </row>
    <row r="342" spans="2:15">
      <c r="B342" s="38">
        <v>73</v>
      </c>
      <c r="C342" s="51"/>
      <c r="D342" s="32" t="str">
        <f t="shared" si="113"/>
        <v/>
      </c>
      <c r="E342" s="32" t="str">
        <f t="shared" si="114"/>
        <v/>
      </c>
      <c r="F342" s="32" t="str">
        <f t="shared" si="115"/>
        <v/>
      </c>
      <c r="G342" s="34">
        <v>43387</v>
      </c>
      <c r="H342" s="38">
        <v>2</v>
      </c>
      <c r="I342" s="49"/>
      <c r="J342" s="40"/>
      <c r="K342" s="36">
        <f t="shared" si="116"/>
        <v>0</v>
      </c>
      <c r="L342" s="36">
        <f t="shared" si="117"/>
        <v>0</v>
      </c>
      <c r="M342" s="32" t="str">
        <f t="shared" si="118"/>
        <v/>
      </c>
      <c r="N342" s="38">
        <v>73</v>
      </c>
      <c r="O342" s="38" t="s">
        <v>203</v>
      </c>
    </row>
    <row r="343" spans="2:15">
      <c r="B343" s="38">
        <v>74</v>
      </c>
      <c r="C343" s="51"/>
      <c r="D343" s="32" t="str">
        <f t="shared" si="113"/>
        <v/>
      </c>
      <c r="E343" s="32" t="str">
        <f t="shared" si="114"/>
        <v/>
      </c>
      <c r="F343" s="32" t="str">
        <f t="shared" si="115"/>
        <v/>
      </c>
      <c r="G343" s="34">
        <v>43387</v>
      </c>
      <c r="H343" s="38">
        <v>2</v>
      </c>
      <c r="I343" s="49"/>
      <c r="J343" s="40"/>
      <c r="K343" s="36">
        <f t="shared" si="116"/>
        <v>0</v>
      </c>
      <c r="L343" s="36">
        <f t="shared" si="117"/>
        <v>0</v>
      </c>
      <c r="M343" s="32" t="str">
        <f t="shared" si="118"/>
        <v/>
      </c>
      <c r="N343" s="38">
        <v>74</v>
      </c>
      <c r="O343" s="38" t="s">
        <v>203</v>
      </c>
    </row>
    <row r="344" spans="2:15">
      <c r="B344" s="38">
        <v>75</v>
      </c>
      <c r="C344" s="51"/>
      <c r="D344" s="32" t="str">
        <f t="shared" si="113"/>
        <v/>
      </c>
      <c r="E344" s="32" t="str">
        <f t="shared" si="114"/>
        <v/>
      </c>
      <c r="F344" s="32" t="str">
        <f t="shared" si="115"/>
        <v/>
      </c>
      <c r="G344" s="34">
        <v>43387</v>
      </c>
      <c r="H344" s="38">
        <v>2</v>
      </c>
      <c r="I344" s="49"/>
      <c r="J344" s="40"/>
      <c r="K344" s="36">
        <f t="shared" si="116"/>
        <v>0</v>
      </c>
      <c r="L344" s="36">
        <f t="shared" si="117"/>
        <v>0</v>
      </c>
      <c r="M344" s="32" t="str">
        <f t="shared" si="118"/>
        <v/>
      </c>
      <c r="N344" s="38">
        <v>75</v>
      </c>
      <c r="O344" s="38" t="s">
        <v>203</v>
      </c>
    </row>
    <row r="345" spans="2:15">
      <c r="B345" s="38">
        <v>76</v>
      </c>
      <c r="C345" s="51"/>
      <c r="D345" s="32" t="str">
        <f t="shared" si="113"/>
        <v/>
      </c>
      <c r="E345" s="32" t="str">
        <f t="shared" si="114"/>
        <v/>
      </c>
      <c r="F345" s="32" t="str">
        <f t="shared" si="115"/>
        <v/>
      </c>
      <c r="G345" s="34">
        <v>43387</v>
      </c>
      <c r="H345" s="38">
        <v>2</v>
      </c>
      <c r="I345" s="49"/>
      <c r="J345" s="40"/>
      <c r="K345" s="36">
        <f t="shared" si="116"/>
        <v>0</v>
      </c>
      <c r="L345" s="36">
        <f t="shared" si="117"/>
        <v>0</v>
      </c>
      <c r="M345" s="32" t="str">
        <f t="shared" si="118"/>
        <v/>
      </c>
      <c r="N345" s="38">
        <v>76</v>
      </c>
      <c r="O345" s="38" t="s">
        <v>203</v>
      </c>
    </row>
    <row r="346" spans="2:15">
      <c r="B346" s="38">
        <v>77</v>
      </c>
      <c r="C346" s="51"/>
      <c r="D346" s="32" t="str">
        <f t="shared" si="113"/>
        <v/>
      </c>
      <c r="E346" s="32" t="str">
        <f t="shared" si="114"/>
        <v/>
      </c>
      <c r="F346" s="32" t="str">
        <f t="shared" si="115"/>
        <v/>
      </c>
      <c r="G346" s="34">
        <v>43387</v>
      </c>
      <c r="H346" s="38">
        <v>2</v>
      </c>
      <c r="I346" s="49"/>
      <c r="J346" s="40"/>
      <c r="K346" s="36">
        <f t="shared" si="116"/>
        <v>0</v>
      </c>
      <c r="L346" s="36">
        <f t="shared" si="117"/>
        <v>0</v>
      </c>
      <c r="M346" s="32" t="str">
        <f t="shared" si="118"/>
        <v/>
      </c>
      <c r="N346" s="38">
        <v>77</v>
      </c>
      <c r="O346" s="38" t="s">
        <v>203</v>
      </c>
    </row>
    <row r="347" spans="2:15">
      <c r="B347" s="38">
        <v>78</v>
      </c>
      <c r="C347" s="51"/>
      <c r="D347" s="32" t="str">
        <f t="shared" si="113"/>
        <v/>
      </c>
      <c r="E347" s="32" t="str">
        <f t="shared" si="114"/>
        <v/>
      </c>
      <c r="F347" s="32" t="str">
        <f t="shared" si="115"/>
        <v/>
      </c>
      <c r="G347" s="34">
        <v>43387</v>
      </c>
      <c r="H347" s="38">
        <v>2</v>
      </c>
      <c r="I347" s="49"/>
      <c r="J347" s="40"/>
      <c r="K347" s="36">
        <f t="shared" si="116"/>
        <v>0</v>
      </c>
      <c r="L347" s="36">
        <f t="shared" si="117"/>
        <v>0</v>
      </c>
      <c r="M347" s="32" t="str">
        <f t="shared" si="118"/>
        <v/>
      </c>
      <c r="N347" s="38">
        <v>78</v>
      </c>
      <c r="O347" s="38" t="s">
        <v>203</v>
      </c>
    </row>
    <row r="348" spans="2:15">
      <c r="B348" s="38">
        <v>79</v>
      </c>
      <c r="C348" s="51"/>
      <c r="D348" s="32" t="str">
        <f t="shared" si="113"/>
        <v/>
      </c>
      <c r="E348" s="32" t="str">
        <f t="shared" si="114"/>
        <v/>
      </c>
      <c r="F348" s="32" t="str">
        <f t="shared" si="115"/>
        <v/>
      </c>
      <c r="G348" s="34">
        <v>43387</v>
      </c>
      <c r="H348" s="38">
        <v>2</v>
      </c>
      <c r="I348" s="49"/>
      <c r="J348" s="40"/>
      <c r="K348" s="36">
        <f t="shared" si="116"/>
        <v>0</v>
      </c>
      <c r="L348" s="36">
        <f t="shared" si="117"/>
        <v>0</v>
      </c>
      <c r="M348" s="32" t="str">
        <f t="shared" si="118"/>
        <v/>
      </c>
      <c r="N348" s="38">
        <v>79</v>
      </c>
      <c r="O348" s="38" t="s">
        <v>203</v>
      </c>
    </row>
    <row r="349" spans="2:15">
      <c r="B349" s="38">
        <v>80</v>
      </c>
      <c r="C349" s="51"/>
      <c r="D349" s="32" t="str">
        <f t="shared" si="113"/>
        <v/>
      </c>
      <c r="E349" s="32" t="str">
        <f t="shared" si="114"/>
        <v/>
      </c>
      <c r="F349" s="32" t="str">
        <f t="shared" si="115"/>
        <v/>
      </c>
      <c r="G349" s="34">
        <v>43387</v>
      </c>
      <c r="H349" s="38">
        <v>2</v>
      </c>
      <c r="I349" s="49"/>
      <c r="J349" s="40"/>
      <c r="K349" s="36">
        <f t="shared" si="116"/>
        <v>0</v>
      </c>
      <c r="L349" s="36">
        <f t="shared" si="117"/>
        <v>0</v>
      </c>
      <c r="M349" s="32" t="str">
        <f t="shared" si="118"/>
        <v/>
      </c>
      <c r="N349" s="38">
        <v>80</v>
      </c>
      <c r="O349" s="38" t="s">
        <v>203</v>
      </c>
    </row>
    <row r="350" spans="2:15">
      <c r="B350" s="38">
        <v>81</v>
      </c>
      <c r="C350" s="51"/>
      <c r="D350" s="32" t="str">
        <f t="shared" si="113"/>
        <v/>
      </c>
      <c r="E350" s="32" t="str">
        <f t="shared" si="114"/>
        <v/>
      </c>
      <c r="F350" s="32" t="str">
        <f t="shared" si="115"/>
        <v/>
      </c>
      <c r="G350" s="34">
        <v>43387</v>
      </c>
      <c r="H350" s="38">
        <v>2</v>
      </c>
      <c r="I350" s="49"/>
      <c r="J350" s="40"/>
      <c r="K350" s="36">
        <f t="shared" si="116"/>
        <v>0</v>
      </c>
      <c r="L350" s="36">
        <f t="shared" si="117"/>
        <v>0</v>
      </c>
      <c r="M350" s="32" t="str">
        <f t="shared" si="118"/>
        <v/>
      </c>
      <c r="N350" s="38">
        <v>81</v>
      </c>
      <c r="O350" s="38" t="s">
        <v>203</v>
      </c>
    </row>
    <row r="351" spans="2:15">
      <c r="B351" s="38">
        <v>82</v>
      </c>
      <c r="C351" s="51"/>
      <c r="D351" s="32" t="str">
        <f t="shared" si="113"/>
        <v/>
      </c>
      <c r="E351" s="32" t="str">
        <f t="shared" si="114"/>
        <v/>
      </c>
      <c r="F351" s="32" t="str">
        <f t="shared" si="115"/>
        <v/>
      </c>
      <c r="G351" s="34">
        <v>43387</v>
      </c>
      <c r="H351" s="38">
        <v>2</v>
      </c>
      <c r="I351" s="49"/>
      <c r="J351" s="40"/>
      <c r="K351" s="36">
        <f t="shared" si="116"/>
        <v>0</v>
      </c>
      <c r="L351" s="36">
        <f t="shared" si="117"/>
        <v>0</v>
      </c>
      <c r="M351" s="32" t="str">
        <f t="shared" si="118"/>
        <v/>
      </c>
      <c r="N351" s="38">
        <v>82</v>
      </c>
      <c r="O351" s="38" t="s">
        <v>203</v>
      </c>
    </row>
    <row r="352" spans="2:15">
      <c r="B352" s="38">
        <v>83</v>
      </c>
      <c r="C352" s="51"/>
      <c r="D352" s="32" t="str">
        <f t="shared" si="113"/>
        <v/>
      </c>
      <c r="E352" s="32" t="str">
        <f t="shared" si="114"/>
        <v/>
      </c>
      <c r="F352" s="32" t="str">
        <f t="shared" si="115"/>
        <v/>
      </c>
      <c r="G352" s="34">
        <v>43387</v>
      </c>
      <c r="H352" s="38">
        <v>2</v>
      </c>
      <c r="I352" s="49"/>
      <c r="J352" s="40"/>
      <c r="K352" s="36">
        <f t="shared" si="116"/>
        <v>0</v>
      </c>
      <c r="L352" s="36">
        <f t="shared" si="117"/>
        <v>0</v>
      </c>
      <c r="M352" s="32" t="str">
        <f t="shared" si="118"/>
        <v/>
      </c>
      <c r="N352" s="38">
        <v>83</v>
      </c>
      <c r="O352" s="38" t="s">
        <v>203</v>
      </c>
    </row>
    <row r="353" spans="2:22">
      <c r="B353" s="38">
        <v>84</v>
      </c>
      <c r="C353" s="51"/>
      <c r="D353" s="32" t="str">
        <f t="shared" si="113"/>
        <v/>
      </c>
      <c r="E353" s="32" t="str">
        <f t="shared" si="114"/>
        <v/>
      </c>
      <c r="F353" s="32" t="str">
        <f t="shared" si="115"/>
        <v/>
      </c>
      <c r="G353" s="34">
        <v>43387</v>
      </c>
      <c r="H353" s="38">
        <v>2</v>
      </c>
      <c r="I353" s="49"/>
      <c r="J353" s="40"/>
      <c r="K353" s="36">
        <f t="shared" si="116"/>
        <v>0</v>
      </c>
      <c r="L353" s="36">
        <f t="shared" si="117"/>
        <v>0</v>
      </c>
      <c r="M353" s="32" t="str">
        <f t="shared" si="118"/>
        <v/>
      </c>
      <c r="N353" s="38">
        <v>84</v>
      </c>
      <c r="O353" s="38" t="s">
        <v>203</v>
      </c>
      <c r="V353" s="50"/>
    </row>
    <row r="354" spans="2:22">
      <c r="B354" s="38">
        <v>85</v>
      </c>
      <c r="C354" s="51"/>
      <c r="D354" s="32" t="str">
        <f t="shared" si="113"/>
        <v/>
      </c>
      <c r="E354" s="32" t="str">
        <f t="shared" si="114"/>
        <v/>
      </c>
      <c r="F354" s="32" t="str">
        <f t="shared" si="115"/>
        <v/>
      </c>
      <c r="G354" s="34">
        <v>43387</v>
      </c>
      <c r="H354" s="38">
        <v>2</v>
      </c>
      <c r="I354" s="49"/>
      <c r="J354" s="40"/>
      <c r="K354" s="36">
        <f t="shared" si="116"/>
        <v>0</v>
      </c>
      <c r="L354" s="36">
        <f t="shared" si="117"/>
        <v>0</v>
      </c>
      <c r="M354" s="32" t="str">
        <f t="shared" si="118"/>
        <v/>
      </c>
      <c r="N354" s="38">
        <v>85</v>
      </c>
      <c r="O354" s="38" t="s">
        <v>203</v>
      </c>
    </row>
    <row r="355" spans="2:22">
      <c r="B355" s="38">
        <v>86</v>
      </c>
      <c r="C355" s="51"/>
      <c r="D355" s="32" t="str">
        <f t="shared" si="113"/>
        <v/>
      </c>
      <c r="E355" s="32" t="str">
        <f t="shared" si="114"/>
        <v/>
      </c>
      <c r="F355" s="32" t="str">
        <f t="shared" si="115"/>
        <v/>
      </c>
      <c r="G355" s="34">
        <v>43387</v>
      </c>
      <c r="H355" s="38">
        <v>2</v>
      </c>
      <c r="I355" s="49"/>
      <c r="J355" s="40"/>
      <c r="K355" s="36">
        <f t="shared" si="116"/>
        <v>0</v>
      </c>
      <c r="L355" s="36">
        <f t="shared" si="117"/>
        <v>0</v>
      </c>
      <c r="M355" s="32" t="str">
        <f t="shared" si="118"/>
        <v/>
      </c>
      <c r="N355" s="38">
        <v>86</v>
      </c>
      <c r="O355" s="38" t="s">
        <v>203</v>
      </c>
      <c r="V355" s="50"/>
    </row>
    <row r="356" spans="2:22">
      <c r="B356" s="38">
        <v>87</v>
      </c>
      <c r="C356" s="51"/>
      <c r="D356" s="32" t="str">
        <f t="shared" si="113"/>
        <v/>
      </c>
      <c r="E356" s="32" t="str">
        <f t="shared" si="114"/>
        <v/>
      </c>
      <c r="F356" s="32" t="str">
        <f t="shared" si="115"/>
        <v/>
      </c>
      <c r="G356" s="34">
        <v>43387</v>
      </c>
      <c r="H356" s="38">
        <v>2</v>
      </c>
      <c r="I356" s="49"/>
      <c r="J356" s="40"/>
      <c r="K356" s="36">
        <f t="shared" si="116"/>
        <v>0</v>
      </c>
      <c r="L356" s="36">
        <f t="shared" si="117"/>
        <v>0</v>
      </c>
      <c r="M356" s="32" t="str">
        <f t="shared" si="118"/>
        <v/>
      </c>
      <c r="N356" s="38">
        <v>87</v>
      </c>
      <c r="O356" s="38" t="s">
        <v>203</v>
      </c>
      <c r="V356" s="50"/>
    </row>
    <row r="357" spans="2:22">
      <c r="B357" s="38">
        <v>88</v>
      </c>
      <c r="C357" s="51"/>
      <c r="D357" s="32" t="str">
        <f t="shared" si="113"/>
        <v/>
      </c>
      <c r="E357" s="32" t="str">
        <f t="shared" si="114"/>
        <v/>
      </c>
      <c r="F357" s="32" t="str">
        <f t="shared" si="115"/>
        <v/>
      </c>
      <c r="G357" s="34">
        <v>43387</v>
      </c>
      <c r="H357" s="38">
        <v>2</v>
      </c>
      <c r="I357" s="49"/>
      <c r="J357" s="40"/>
      <c r="K357" s="36">
        <f t="shared" si="116"/>
        <v>0</v>
      </c>
      <c r="L357" s="36">
        <f t="shared" si="117"/>
        <v>0</v>
      </c>
      <c r="M357" s="32" t="str">
        <f t="shared" si="118"/>
        <v/>
      </c>
      <c r="N357" s="38">
        <v>88</v>
      </c>
      <c r="O357" s="38" t="s">
        <v>203</v>
      </c>
    </row>
    <row r="358" spans="2:22">
      <c r="B358" s="38">
        <v>89</v>
      </c>
      <c r="C358" s="51"/>
      <c r="D358" s="32" t="str">
        <f t="shared" si="113"/>
        <v/>
      </c>
      <c r="E358" s="32" t="str">
        <f t="shared" si="114"/>
        <v/>
      </c>
      <c r="F358" s="32" t="str">
        <f t="shared" si="115"/>
        <v/>
      </c>
      <c r="G358" s="34">
        <v>43387</v>
      </c>
      <c r="H358" s="38">
        <v>2</v>
      </c>
      <c r="I358" s="49"/>
      <c r="J358" s="40"/>
      <c r="K358" s="36">
        <f t="shared" si="116"/>
        <v>0</v>
      </c>
      <c r="L358" s="36">
        <f t="shared" si="117"/>
        <v>0</v>
      </c>
      <c r="M358" s="32" t="str">
        <f t="shared" si="118"/>
        <v/>
      </c>
      <c r="N358" s="38">
        <v>89</v>
      </c>
      <c r="O358" s="38" t="s">
        <v>203</v>
      </c>
    </row>
    <row r="359" spans="2:22">
      <c r="B359" s="38">
        <v>90</v>
      </c>
      <c r="C359" s="51"/>
      <c r="D359" s="32" t="str">
        <f t="shared" si="113"/>
        <v/>
      </c>
      <c r="E359" s="32" t="str">
        <f t="shared" si="114"/>
        <v/>
      </c>
      <c r="F359" s="32" t="str">
        <f t="shared" si="115"/>
        <v/>
      </c>
      <c r="G359" s="34">
        <v>43387</v>
      </c>
      <c r="H359" s="38">
        <v>2</v>
      </c>
      <c r="I359" s="49"/>
      <c r="J359" s="40"/>
      <c r="K359" s="36">
        <f t="shared" si="116"/>
        <v>0</v>
      </c>
      <c r="L359" s="36">
        <f t="shared" si="117"/>
        <v>0</v>
      </c>
      <c r="M359" s="32" t="str">
        <f t="shared" si="118"/>
        <v/>
      </c>
      <c r="N359" s="38">
        <v>90</v>
      </c>
      <c r="O359" s="38" t="s">
        <v>203</v>
      </c>
    </row>
    <row r="360" spans="2:22">
      <c r="B360" s="38">
        <v>91</v>
      </c>
      <c r="C360" s="51"/>
      <c r="D360" s="32" t="str">
        <f t="shared" si="113"/>
        <v/>
      </c>
      <c r="E360" s="32" t="str">
        <f t="shared" si="114"/>
        <v/>
      </c>
      <c r="F360" s="32" t="str">
        <f t="shared" si="115"/>
        <v/>
      </c>
      <c r="G360" s="34">
        <v>43387</v>
      </c>
      <c r="H360" s="38">
        <v>2</v>
      </c>
      <c r="I360" s="49"/>
      <c r="J360" s="40"/>
      <c r="K360" s="36">
        <f t="shared" si="116"/>
        <v>0</v>
      </c>
      <c r="L360" s="36">
        <f t="shared" si="117"/>
        <v>0</v>
      </c>
      <c r="M360" s="32" t="str">
        <f t="shared" si="118"/>
        <v/>
      </c>
      <c r="N360" s="38">
        <v>91</v>
      </c>
      <c r="O360" s="38" t="s">
        <v>203</v>
      </c>
    </row>
    <row r="361" spans="2:22">
      <c r="B361" s="38">
        <v>92</v>
      </c>
      <c r="C361" s="51"/>
      <c r="D361" s="32" t="str">
        <f t="shared" si="113"/>
        <v/>
      </c>
      <c r="E361" s="32" t="str">
        <f t="shared" si="114"/>
        <v/>
      </c>
      <c r="F361" s="32" t="str">
        <f t="shared" si="115"/>
        <v/>
      </c>
      <c r="G361" s="34">
        <v>43387</v>
      </c>
      <c r="H361" s="38">
        <v>2</v>
      </c>
      <c r="I361" s="49"/>
      <c r="J361" s="40"/>
      <c r="K361" s="36">
        <f t="shared" si="116"/>
        <v>0</v>
      </c>
      <c r="L361" s="36">
        <f t="shared" si="117"/>
        <v>0</v>
      </c>
      <c r="M361" s="32" t="str">
        <f t="shared" si="118"/>
        <v/>
      </c>
      <c r="N361" s="38">
        <v>92</v>
      </c>
      <c r="O361" s="38" t="s">
        <v>203</v>
      </c>
    </row>
    <row r="362" spans="2:22">
      <c r="B362" s="38">
        <v>93</v>
      </c>
      <c r="C362" s="51"/>
      <c r="D362" s="32" t="str">
        <f t="shared" si="113"/>
        <v/>
      </c>
      <c r="E362" s="32" t="str">
        <f t="shared" si="114"/>
        <v/>
      </c>
      <c r="F362" s="32" t="str">
        <f t="shared" si="115"/>
        <v/>
      </c>
      <c r="G362" s="34">
        <v>43387</v>
      </c>
      <c r="H362" s="38">
        <v>2</v>
      </c>
      <c r="I362" s="49"/>
      <c r="J362" s="40"/>
      <c r="K362" s="36">
        <f t="shared" si="116"/>
        <v>0</v>
      </c>
      <c r="L362" s="36">
        <f t="shared" si="117"/>
        <v>0</v>
      </c>
      <c r="M362" s="32" t="str">
        <f t="shared" si="118"/>
        <v/>
      </c>
      <c r="N362" s="38">
        <v>93</v>
      </c>
      <c r="O362" s="38" t="s">
        <v>203</v>
      </c>
    </row>
    <row r="363" spans="2:22">
      <c r="B363" s="38">
        <v>94</v>
      </c>
      <c r="C363" s="51"/>
      <c r="D363" s="32" t="str">
        <f t="shared" si="113"/>
        <v/>
      </c>
      <c r="E363" s="32" t="str">
        <f t="shared" si="114"/>
        <v/>
      </c>
      <c r="F363" s="32" t="str">
        <f t="shared" si="115"/>
        <v/>
      </c>
      <c r="G363" s="34">
        <v>43387</v>
      </c>
      <c r="H363" s="38">
        <v>2</v>
      </c>
      <c r="I363" s="49"/>
      <c r="J363" s="40"/>
      <c r="K363" s="36">
        <f t="shared" si="116"/>
        <v>0</v>
      </c>
      <c r="L363" s="36">
        <f t="shared" si="117"/>
        <v>0</v>
      </c>
      <c r="M363" s="32" t="str">
        <f t="shared" si="118"/>
        <v/>
      </c>
      <c r="N363" s="38">
        <v>94</v>
      </c>
      <c r="O363" s="38" t="s">
        <v>203</v>
      </c>
    </row>
    <row r="364" spans="2:22">
      <c r="B364" s="38">
        <v>95</v>
      </c>
      <c r="C364" s="51"/>
      <c r="D364" s="32" t="str">
        <f t="shared" ref="D364:D427" si="119">IFERROR(VLOOKUP($C364,Parameter,2,FALSE),"")</f>
        <v/>
      </c>
      <c r="E364" s="32" t="str">
        <f t="shared" ref="E364:E427" si="120">IFERROR(VLOOKUP($C364,Parameter,4,FALSE),"")</f>
        <v/>
      </c>
      <c r="F364" s="32" t="str">
        <f t="shared" ref="F364:F427" si="121">IFERROR(VLOOKUP($C364,Parameter,3,FALSE),"")</f>
        <v/>
      </c>
      <c r="G364" s="34">
        <v>43387</v>
      </c>
      <c r="H364" s="38">
        <v>2</v>
      </c>
      <c r="I364" s="49"/>
      <c r="J364" s="40"/>
      <c r="K364" s="36">
        <f t="shared" si="116"/>
        <v>0</v>
      </c>
      <c r="L364" s="36">
        <f t="shared" si="117"/>
        <v>0</v>
      </c>
      <c r="M364" s="32" t="str">
        <f t="shared" si="118"/>
        <v/>
      </c>
      <c r="N364" s="38">
        <v>95</v>
      </c>
      <c r="O364" s="38" t="s">
        <v>203</v>
      </c>
    </row>
    <row r="365" spans="2:22">
      <c r="B365" s="38">
        <v>96</v>
      </c>
      <c r="C365" s="51"/>
      <c r="D365" s="32" t="str">
        <f t="shared" si="119"/>
        <v/>
      </c>
      <c r="E365" s="32" t="str">
        <f t="shared" si="120"/>
        <v/>
      </c>
      <c r="F365" s="32" t="str">
        <f t="shared" si="121"/>
        <v/>
      </c>
      <c r="G365" s="34">
        <v>43387</v>
      </c>
      <c r="H365" s="38">
        <v>2</v>
      </c>
      <c r="I365" s="49"/>
      <c r="J365" s="40"/>
      <c r="K365" s="36">
        <f t="shared" si="116"/>
        <v>0</v>
      </c>
      <c r="L365" s="36">
        <f t="shared" si="117"/>
        <v>0</v>
      </c>
      <c r="M365" s="32" t="str">
        <f t="shared" si="118"/>
        <v/>
      </c>
      <c r="N365" s="38">
        <v>96</v>
      </c>
      <c r="O365" s="38" t="s">
        <v>203</v>
      </c>
    </row>
    <row r="366" spans="2:22">
      <c r="B366" s="38">
        <v>97</v>
      </c>
      <c r="C366" s="51"/>
      <c r="D366" s="32" t="str">
        <f t="shared" si="119"/>
        <v/>
      </c>
      <c r="E366" s="32" t="str">
        <f t="shared" si="120"/>
        <v/>
      </c>
      <c r="F366" s="32" t="str">
        <f t="shared" si="121"/>
        <v/>
      </c>
      <c r="G366" s="34">
        <v>43387</v>
      </c>
      <c r="H366" s="38">
        <v>2</v>
      </c>
      <c r="I366" s="49"/>
      <c r="J366" s="40"/>
      <c r="K366" s="36">
        <f t="shared" si="116"/>
        <v>0</v>
      </c>
      <c r="L366" s="36">
        <f t="shared" si="117"/>
        <v>0</v>
      </c>
      <c r="M366" s="32" t="str">
        <f t="shared" si="118"/>
        <v/>
      </c>
      <c r="N366" s="38">
        <v>97</v>
      </c>
      <c r="O366" s="38" t="s">
        <v>203</v>
      </c>
    </row>
    <row r="367" spans="2:22">
      <c r="B367" s="38">
        <v>98</v>
      </c>
      <c r="C367" s="51"/>
      <c r="D367" s="32" t="str">
        <f t="shared" si="119"/>
        <v/>
      </c>
      <c r="E367" s="32" t="str">
        <f t="shared" si="120"/>
        <v/>
      </c>
      <c r="F367" s="32" t="str">
        <f t="shared" si="121"/>
        <v/>
      </c>
      <c r="G367" s="34">
        <v>43387</v>
      </c>
      <c r="H367" s="38">
        <v>2</v>
      </c>
      <c r="I367" s="49"/>
      <c r="J367" s="40"/>
      <c r="K367" s="36">
        <f t="shared" si="116"/>
        <v>0</v>
      </c>
      <c r="L367" s="36">
        <f t="shared" si="117"/>
        <v>0</v>
      </c>
      <c r="M367" s="32" t="str">
        <f t="shared" si="118"/>
        <v/>
      </c>
      <c r="N367" s="38">
        <v>98</v>
      </c>
      <c r="O367" s="38" t="s">
        <v>203</v>
      </c>
    </row>
    <row r="368" spans="2:22">
      <c r="B368" s="38">
        <v>99</v>
      </c>
      <c r="C368" s="51"/>
      <c r="D368" s="32" t="str">
        <f t="shared" si="119"/>
        <v/>
      </c>
      <c r="E368" s="32" t="str">
        <f t="shared" si="120"/>
        <v/>
      </c>
      <c r="F368" s="32" t="str">
        <f t="shared" si="121"/>
        <v/>
      </c>
      <c r="G368" s="34">
        <v>43387</v>
      </c>
      <c r="H368" s="38">
        <v>2</v>
      </c>
      <c r="I368" s="49"/>
      <c r="J368" s="40"/>
      <c r="K368" s="36">
        <f t="shared" si="116"/>
        <v>0</v>
      </c>
      <c r="L368" s="36">
        <f t="shared" si="117"/>
        <v>0</v>
      </c>
      <c r="M368" s="32" t="str">
        <f t="shared" si="118"/>
        <v/>
      </c>
      <c r="N368" s="38">
        <v>99</v>
      </c>
      <c r="O368" s="38" t="s">
        <v>203</v>
      </c>
    </row>
    <row r="369" spans="2:15">
      <c r="B369" s="38">
        <v>100</v>
      </c>
      <c r="C369" s="51"/>
      <c r="D369" s="32" t="str">
        <f t="shared" si="119"/>
        <v/>
      </c>
      <c r="E369" s="32" t="str">
        <f t="shared" si="120"/>
        <v/>
      </c>
      <c r="F369" s="32" t="str">
        <f t="shared" si="121"/>
        <v/>
      </c>
      <c r="G369" s="34">
        <v>43387</v>
      </c>
      <c r="H369" s="38">
        <v>2</v>
      </c>
      <c r="I369" s="49"/>
      <c r="J369" s="40"/>
      <c r="K369" s="36">
        <f t="shared" si="116"/>
        <v>0</v>
      </c>
      <c r="L369" s="36">
        <f t="shared" si="117"/>
        <v>0</v>
      </c>
      <c r="M369" s="32" t="str">
        <f t="shared" si="118"/>
        <v/>
      </c>
      <c r="N369" s="38">
        <v>100</v>
      </c>
      <c r="O369" s="38" t="s">
        <v>203</v>
      </c>
    </row>
    <row r="370" spans="2:15">
      <c r="B370" s="38">
        <v>101</v>
      </c>
      <c r="C370" s="51"/>
      <c r="D370" s="32" t="str">
        <f t="shared" si="119"/>
        <v/>
      </c>
      <c r="E370" s="32" t="str">
        <f t="shared" si="120"/>
        <v/>
      </c>
      <c r="F370" s="32" t="str">
        <f t="shared" si="121"/>
        <v/>
      </c>
      <c r="G370" s="34">
        <v>43387</v>
      </c>
      <c r="H370" s="38">
        <v>2</v>
      </c>
      <c r="I370" s="49"/>
      <c r="J370" s="40"/>
      <c r="K370" s="36">
        <f t="shared" si="116"/>
        <v>0</v>
      </c>
      <c r="L370" s="36">
        <f t="shared" si="117"/>
        <v>0</v>
      </c>
      <c r="M370" s="32" t="str">
        <f t="shared" si="118"/>
        <v/>
      </c>
      <c r="N370" s="38">
        <v>101</v>
      </c>
      <c r="O370" s="38" t="s">
        <v>203</v>
      </c>
    </row>
    <row r="371" spans="2:15">
      <c r="B371" s="38">
        <v>102</v>
      </c>
      <c r="C371" s="51"/>
      <c r="D371" s="32" t="str">
        <f t="shared" si="119"/>
        <v/>
      </c>
      <c r="E371" s="32" t="str">
        <f t="shared" si="120"/>
        <v/>
      </c>
      <c r="F371" s="32" t="str">
        <f t="shared" si="121"/>
        <v/>
      </c>
      <c r="G371" s="34">
        <v>43387</v>
      </c>
      <c r="H371" s="38">
        <v>2</v>
      </c>
      <c r="I371" s="49"/>
      <c r="J371" s="40"/>
      <c r="K371" s="36">
        <f t="shared" si="116"/>
        <v>0</v>
      </c>
      <c r="L371" s="36">
        <f t="shared" si="117"/>
        <v>0</v>
      </c>
      <c r="M371" s="32" t="str">
        <f t="shared" si="118"/>
        <v/>
      </c>
      <c r="N371" s="38">
        <v>102</v>
      </c>
      <c r="O371" s="38" t="s">
        <v>203</v>
      </c>
    </row>
    <row r="372" spans="2:15">
      <c r="B372" s="38">
        <v>103</v>
      </c>
      <c r="C372" s="51"/>
      <c r="D372" s="32" t="str">
        <f t="shared" si="119"/>
        <v/>
      </c>
      <c r="E372" s="32" t="str">
        <f t="shared" si="120"/>
        <v/>
      </c>
      <c r="F372" s="32" t="str">
        <f t="shared" si="121"/>
        <v/>
      </c>
      <c r="G372" s="34">
        <v>43387</v>
      </c>
      <c r="H372" s="38">
        <v>2</v>
      </c>
      <c r="I372" s="49"/>
      <c r="J372" s="40"/>
      <c r="K372" s="36">
        <f t="shared" si="116"/>
        <v>0</v>
      </c>
      <c r="L372" s="36">
        <f t="shared" si="117"/>
        <v>0</v>
      </c>
      <c r="M372" s="32" t="str">
        <f t="shared" si="118"/>
        <v/>
      </c>
      <c r="N372" s="38">
        <v>103</v>
      </c>
      <c r="O372" s="38" t="s">
        <v>203</v>
      </c>
    </row>
    <row r="373" spans="2:15">
      <c r="B373" s="38">
        <v>104</v>
      </c>
      <c r="C373" s="51"/>
      <c r="D373" s="32" t="str">
        <f t="shared" si="119"/>
        <v/>
      </c>
      <c r="E373" s="32" t="str">
        <f t="shared" si="120"/>
        <v/>
      </c>
      <c r="F373" s="32" t="str">
        <f t="shared" si="121"/>
        <v/>
      </c>
      <c r="G373" s="34">
        <v>43387</v>
      </c>
      <c r="H373" s="38">
        <v>2</v>
      </c>
      <c r="I373" s="49"/>
      <c r="J373" s="40"/>
      <c r="K373" s="36">
        <f t="shared" si="116"/>
        <v>0</v>
      </c>
      <c r="L373" s="36">
        <f t="shared" si="117"/>
        <v>0</v>
      </c>
      <c r="M373" s="32" t="str">
        <f t="shared" si="118"/>
        <v/>
      </c>
      <c r="N373" s="38">
        <v>104</v>
      </c>
      <c r="O373" s="38" t="s">
        <v>203</v>
      </c>
    </row>
    <row r="374" spans="2:15">
      <c r="B374" s="38">
        <v>105</v>
      </c>
      <c r="C374" s="51"/>
      <c r="D374" s="32" t="str">
        <f t="shared" si="119"/>
        <v/>
      </c>
      <c r="E374" s="32" t="str">
        <f t="shared" si="120"/>
        <v/>
      </c>
      <c r="F374" s="32" t="str">
        <f t="shared" si="121"/>
        <v/>
      </c>
      <c r="G374" s="34">
        <v>43387</v>
      </c>
      <c r="H374" s="38">
        <v>2</v>
      </c>
      <c r="I374" s="49"/>
      <c r="J374" s="40"/>
      <c r="K374" s="36">
        <f t="shared" si="116"/>
        <v>0</v>
      </c>
      <c r="L374" s="36">
        <f t="shared" si="117"/>
        <v>0</v>
      </c>
      <c r="M374" s="32" t="str">
        <f t="shared" si="118"/>
        <v/>
      </c>
      <c r="N374" s="38">
        <v>105</v>
      </c>
      <c r="O374" s="38" t="s">
        <v>203</v>
      </c>
    </row>
    <row r="375" spans="2:15">
      <c r="B375" s="38">
        <v>106</v>
      </c>
      <c r="C375" s="51"/>
      <c r="D375" s="32" t="str">
        <f t="shared" si="119"/>
        <v/>
      </c>
      <c r="E375" s="32" t="str">
        <f t="shared" si="120"/>
        <v/>
      </c>
      <c r="F375" s="32" t="str">
        <f t="shared" si="121"/>
        <v/>
      </c>
      <c r="G375" s="34">
        <v>43387</v>
      </c>
      <c r="H375" s="38">
        <v>2</v>
      </c>
      <c r="I375" s="49"/>
      <c r="J375" s="40"/>
      <c r="K375" s="36">
        <f t="shared" si="116"/>
        <v>0</v>
      </c>
      <c r="L375" s="36">
        <f t="shared" si="117"/>
        <v>0</v>
      </c>
      <c r="M375" s="32" t="str">
        <f t="shared" si="118"/>
        <v/>
      </c>
      <c r="N375" s="38">
        <v>106</v>
      </c>
      <c r="O375" s="38" t="s">
        <v>203</v>
      </c>
    </row>
    <row r="376" spans="2:15">
      <c r="B376" s="38">
        <v>107</v>
      </c>
      <c r="C376" s="51"/>
      <c r="D376" s="32" t="str">
        <f t="shared" si="119"/>
        <v/>
      </c>
      <c r="E376" s="32" t="str">
        <f t="shared" si="120"/>
        <v/>
      </c>
      <c r="F376" s="32" t="str">
        <f t="shared" si="121"/>
        <v/>
      </c>
      <c r="G376" s="34">
        <v>43387</v>
      </c>
      <c r="H376" s="38">
        <v>2</v>
      </c>
      <c r="I376" s="49"/>
      <c r="J376" s="40"/>
      <c r="K376" s="36">
        <f t="shared" si="116"/>
        <v>0</v>
      </c>
      <c r="L376" s="36">
        <f t="shared" si="117"/>
        <v>0</v>
      </c>
      <c r="M376" s="32" t="str">
        <f t="shared" si="118"/>
        <v/>
      </c>
      <c r="N376" s="38">
        <v>107</v>
      </c>
      <c r="O376" s="38" t="s">
        <v>203</v>
      </c>
    </row>
    <row r="377" spans="2:15">
      <c r="B377" s="38">
        <v>108</v>
      </c>
      <c r="C377" s="51"/>
      <c r="D377" s="32" t="str">
        <f t="shared" si="119"/>
        <v/>
      </c>
      <c r="E377" s="32" t="str">
        <f t="shared" si="120"/>
        <v/>
      </c>
      <c r="F377" s="32" t="str">
        <f t="shared" si="121"/>
        <v/>
      </c>
      <c r="G377" s="34">
        <v>43387</v>
      </c>
      <c r="H377" s="38">
        <v>2</v>
      </c>
      <c r="I377" s="49"/>
      <c r="J377" s="40"/>
      <c r="K377" s="36">
        <f t="shared" si="116"/>
        <v>0</v>
      </c>
      <c r="L377" s="36">
        <f t="shared" si="117"/>
        <v>0</v>
      </c>
      <c r="M377" s="32" t="str">
        <f t="shared" si="118"/>
        <v/>
      </c>
      <c r="N377" s="38">
        <v>108</v>
      </c>
      <c r="O377" s="38" t="s">
        <v>203</v>
      </c>
    </row>
    <row r="378" spans="2:15">
      <c r="B378" s="38">
        <v>109</v>
      </c>
      <c r="C378" s="51"/>
      <c r="D378" s="32" t="str">
        <f t="shared" si="119"/>
        <v/>
      </c>
      <c r="E378" s="32" t="str">
        <f t="shared" si="120"/>
        <v/>
      </c>
      <c r="F378" s="32" t="str">
        <f t="shared" si="121"/>
        <v/>
      </c>
      <c r="G378" s="34">
        <v>43387</v>
      </c>
      <c r="H378" s="38">
        <v>2</v>
      </c>
      <c r="I378" s="49"/>
      <c r="J378" s="40"/>
      <c r="K378" s="36">
        <f t="shared" si="116"/>
        <v>0</v>
      </c>
      <c r="L378" s="36">
        <f t="shared" si="117"/>
        <v>0</v>
      </c>
      <c r="M378" s="32" t="str">
        <f t="shared" si="118"/>
        <v/>
      </c>
      <c r="N378" s="38">
        <v>109</v>
      </c>
      <c r="O378" s="38" t="s">
        <v>203</v>
      </c>
    </row>
    <row r="379" spans="2:15">
      <c r="B379" s="38">
        <v>110</v>
      </c>
      <c r="C379" s="51"/>
      <c r="D379" s="32" t="str">
        <f t="shared" si="119"/>
        <v/>
      </c>
      <c r="E379" s="32" t="str">
        <f t="shared" si="120"/>
        <v/>
      </c>
      <c r="F379" s="32" t="str">
        <f t="shared" si="121"/>
        <v/>
      </c>
      <c r="G379" s="34">
        <v>43387</v>
      </c>
      <c r="H379" s="38">
        <v>2</v>
      </c>
      <c r="I379" s="49"/>
      <c r="J379" s="40"/>
      <c r="K379" s="36">
        <f t="shared" si="116"/>
        <v>0</v>
      </c>
      <c r="L379" s="36">
        <f t="shared" si="117"/>
        <v>0</v>
      </c>
      <c r="M379" s="32" t="str">
        <f t="shared" si="118"/>
        <v/>
      </c>
      <c r="N379" s="38">
        <v>110</v>
      </c>
      <c r="O379" s="38" t="s">
        <v>203</v>
      </c>
    </row>
    <row r="380" spans="2:15">
      <c r="B380" s="38">
        <v>111</v>
      </c>
      <c r="C380" s="51"/>
      <c r="D380" s="32" t="str">
        <f t="shared" si="119"/>
        <v/>
      </c>
      <c r="E380" s="32" t="str">
        <f t="shared" si="120"/>
        <v/>
      </c>
      <c r="F380" s="32" t="str">
        <f t="shared" si="121"/>
        <v/>
      </c>
      <c r="G380" s="34">
        <v>43387</v>
      </c>
      <c r="H380" s="38">
        <v>2</v>
      </c>
      <c r="I380" s="49"/>
      <c r="J380" s="40"/>
      <c r="K380" s="36">
        <f t="shared" si="116"/>
        <v>0</v>
      </c>
      <c r="L380" s="36">
        <f t="shared" si="117"/>
        <v>0</v>
      </c>
      <c r="M380" s="32" t="str">
        <f t="shared" si="118"/>
        <v/>
      </c>
      <c r="N380" s="38">
        <v>111</v>
      </c>
      <c r="O380" s="38" t="s">
        <v>203</v>
      </c>
    </row>
    <row r="381" spans="2:15">
      <c r="B381" s="38">
        <v>112</v>
      </c>
      <c r="C381" s="51"/>
      <c r="D381" s="32" t="str">
        <f t="shared" si="119"/>
        <v/>
      </c>
      <c r="E381" s="32" t="str">
        <f t="shared" si="120"/>
        <v/>
      </c>
      <c r="F381" s="32" t="str">
        <f t="shared" si="121"/>
        <v/>
      </c>
      <c r="G381" s="34">
        <v>43387</v>
      </c>
      <c r="H381" s="38">
        <v>2</v>
      </c>
      <c r="I381" s="49"/>
      <c r="J381" s="40"/>
      <c r="K381" s="36">
        <f t="shared" si="116"/>
        <v>0</v>
      </c>
      <c r="L381" s="36">
        <f t="shared" si="117"/>
        <v>0</v>
      </c>
      <c r="M381" s="32" t="str">
        <f t="shared" si="118"/>
        <v/>
      </c>
      <c r="N381" s="38">
        <v>112</v>
      </c>
      <c r="O381" s="38" t="s">
        <v>203</v>
      </c>
    </row>
    <row r="382" spans="2:15">
      <c r="B382" s="38">
        <v>113</v>
      </c>
      <c r="C382" s="51"/>
      <c r="D382" s="32" t="str">
        <f t="shared" si="119"/>
        <v/>
      </c>
      <c r="E382" s="32" t="str">
        <f t="shared" si="120"/>
        <v/>
      </c>
      <c r="F382" s="32" t="str">
        <f t="shared" si="121"/>
        <v/>
      </c>
      <c r="G382" s="34">
        <v>43387</v>
      </c>
      <c r="H382" s="38">
        <v>2</v>
      </c>
      <c r="I382" s="49"/>
      <c r="J382" s="40"/>
      <c r="K382" s="36">
        <f t="shared" si="116"/>
        <v>0</v>
      </c>
      <c r="L382" s="36">
        <f t="shared" si="117"/>
        <v>0</v>
      </c>
      <c r="M382" s="32" t="str">
        <f t="shared" si="118"/>
        <v/>
      </c>
      <c r="N382" s="38">
        <v>113</v>
      </c>
      <c r="O382" s="38" t="s">
        <v>203</v>
      </c>
    </row>
    <row r="383" spans="2:15">
      <c r="B383" s="38">
        <v>114</v>
      </c>
      <c r="C383" s="51"/>
      <c r="D383" s="32" t="str">
        <f t="shared" si="119"/>
        <v/>
      </c>
      <c r="E383" s="32" t="str">
        <f t="shared" si="120"/>
        <v/>
      </c>
      <c r="F383" s="32" t="str">
        <f t="shared" si="121"/>
        <v/>
      </c>
      <c r="G383" s="34">
        <v>43387</v>
      </c>
      <c r="H383" s="38">
        <v>2</v>
      </c>
      <c r="I383" s="49"/>
      <c r="J383" s="40"/>
      <c r="K383" s="36">
        <f t="shared" si="116"/>
        <v>0</v>
      </c>
      <c r="L383" s="36">
        <f t="shared" si="117"/>
        <v>0</v>
      </c>
      <c r="M383" s="32" t="str">
        <f t="shared" si="118"/>
        <v/>
      </c>
      <c r="N383" s="38">
        <v>114</v>
      </c>
      <c r="O383" s="38" t="s">
        <v>203</v>
      </c>
    </row>
    <row r="384" spans="2:15">
      <c r="B384" s="38">
        <v>115</v>
      </c>
      <c r="C384" s="51"/>
      <c r="D384" s="32" t="str">
        <f t="shared" si="119"/>
        <v/>
      </c>
      <c r="E384" s="32" t="str">
        <f t="shared" si="120"/>
        <v/>
      </c>
      <c r="F384" s="32" t="str">
        <f t="shared" si="121"/>
        <v/>
      </c>
      <c r="G384" s="34">
        <v>43387</v>
      </c>
      <c r="H384" s="38">
        <v>2</v>
      </c>
      <c r="I384" s="49"/>
      <c r="J384" s="40"/>
      <c r="K384" s="36">
        <f t="shared" si="116"/>
        <v>0</v>
      </c>
      <c r="L384" s="36">
        <f t="shared" si="117"/>
        <v>0</v>
      </c>
      <c r="M384" s="32" t="str">
        <f t="shared" si="118"/>
        <v/>
      </c>
      <c r="N384" s="38">
        <v>115</v>
      </c>
      <c r="O384" s="38" t="s">
        <v>203</v>
      </c>
    </row>
    <row r="385" spans="2:15">
      <c r="B385" s="38">
        <v>116</v>
      </c>
      <c r="C385" s="51"/>
      <c r="D385" s="32" t="str">
        <f t="shared" si="119"/>
        <v/>
      </c>
      <c r="E385" s="32" t="str">
        <f t="shared" si="120"/>
        <v/>
      </c>
      <c r="F385" s="32" t="str">
        <f t="shared" si="121"/>
        <v/>
      </c>
      <c r="G385" s="34">
        <v>43387</v>
      </c>
      <c r="H385" s="38">
        <v>2</v>
      </c>
      <c r="I385" s="49"/>
      <c r="J385" s="40"/>
      <c r="K385" s="36">
        <f t="shared" si="116"/>
        <v>0</v>
      </c>
      <c r="L385" s="36">
        <f t="shared" si="117"/>
        <v>0</v>
      </c>
      <c r="M385" s="32" t="str">
        <f t="shared" si="118"/>
        <v/>
      </c>
      <c r="N385" s="38">
        <v>116</v>
      </c>
      <c r="O385" s="38" t="s">
        <v>203</v>
      </c>
    </row>
    <row r="386" spans="2:15">
      <c r="B386" s="38">
        <v>117</v>
      </c>
      <c r="C386" s="51"/>
      <c r="D386" s="32" t="str">
        <f t="shared" si="119"/>
        <v/>
      </c>
      <c r="E386" s="32" t="str">
        <f t="shared" si="120"/>
        <v/>
      </c>
      <c r="F386" s="32" t="str">
        <f t="shared" si="121"/>
        <v/>
      </c>
      <c r="G386" s="34">
        <v>43387</v>
      </c>
      <c r="H386" s="38">
        <v>2</v>
      </c>
      <c r="I386" s="49"/>
      <c r="J386" s="40"/>
      <c r="K386" s="36">
        <f t="shared" si="116"/>
        <v>0</v>
      </c>
      <c r="L386" s="36">
        <f t="shared" si="117"/>
        <v>0</v>
      </c>
      <c r="M386" s="32" t="str">
        <f t="shared" si="118"/>
        <v/>
      </c>
      <c r="N386" s="38">
        <v>117</v>
      </c>
      <c r="O386" s="38" t="s">
        <v>203</v>
      </c>
    </row>
    <row r="387" spans="2:15">
      <c r="B387" s="38">
        <v>118</v>
      </c>
      <c r="C387" s="51"/>
      <c r="D387" s="32" t="str">
        <f t="shared" si="119"/>
        <v/>
      </c>
      <c r="E387" s="32" t="str">
        <f t="shared" si="120"/>
        <v/>
      </c>
      <c r="F387" s="32" t="str">
        <f t="shared" si="121"/>
        <v/>
      </c>
      <c r="G387" s="34">
        <v>43387</v>
      </c>
      <c r="H387" s="38">
        <v>2</v>
      </c>
      <c r="I387" s="49"/>
      <c r="J387" s="40"/>
      <c r="K387" s="36">
        <f t="shared" si="116"/>
        <v>0</v>
      </c>
      <c r="L387" s="36">
        <f t="shared" si="117"/>
        <v>0</v>
      </c>
      <c r="M387" s="32" t="str">
        <f t="shared" si="118"/>
        <v/>
      </c>
      <c r="N387" s="38">
        <v>118</v>
      </c>
      <c r="O387" s="38" t="s">
        <v>203</v>
      </c>
    </row>
    <row r="388" spans="2:15">
      <c r="B388" s="38">
        <v>119</v>
      </c>
      <c r="C388" s="51"/>
      <c r="D388" s="32" t="str">
        <f t="shared" si="119"/>
        <v/>
      </c>
      <c r="E388" s="32" t="str">
        <f t="shared" si="120"/>
        <v/>
      </c>
      <c r="F388" s="32" t="str">
        <f t="shared" si="121"/>
        <v/>
      </c>
      <c r="G388" s="34">
        <v>43387</v>
      </c>
      <c r="H388" s="38">
        <v>2</v>
      </c>
      <c r="I388" s="49"/>
      <c r="J388" s="40"/>
      <c r="K388" s="36">
        <f t="shared" si="116"/>
        <v>0</v>
      </c>
      <c r="L388" s="36">
        <f t="shared" si="117"/>
        <v>0</v>
      </c>
      <c r="M388" s="32" t="str">
        <f t="shared" si="118"/>
        <v/>
      </c>
      <c r="N388" s="38">
        <v>119</v>
      </c>
      <c r="O388" s="38" t="s">
        <v>203</v>
      </c>
    </row>
    <row r="389" spans="2:15">
      <c r="B389" s="38">
        <v>120</v>
      </c>
      <c r="C389" s="51"/>
      <c r="D389" s="32" t="str">
        <f t="shared" si="119"/>
        <v/>
      </c>
      <c r="E389" s="32" t="str">
        <f t="shared" si="120"/>
        <v/>
      </c>
      <c r="F389" s="32" t="str">
        <f t="shared" si="121"/>
        <v/>
      </c>
      <c r="G389" s="34">
        <v>43387</v>
      </c>
      <c r="H389" s="38">
        <v>2</v>
      </c>
      <c r="I389" s="49"/>
      <c r="J389" s="40"/>
      <c r="K389" s="36">
        <f t="shared" ref="K389:K452" si="122">IFERROR(VLOOKUP($C389,$Q$49:$R$301,2,FALSE),0)</f>
        <v>0</v>
      </c>
      <c r="L389" s="36">
        <f t="shared" si="117"/>
        <v>0</v>
      </c>
      <c r="M389" s="32" t="str">
        <f t="shared" si="118"/>
        <v/>
      </c>
      <c r="N389" s="38">
        <v>120</v>
      </c>
      <c r="O389" s="38" t="s">
        <v>203</v>
      </c>
    </row>
    <row r="390" spans="2:15">
      <c r="B390" s="38">
        <v>121</v>
      </c>
      <c r="C390" s="51"/>
      <c r="D390" s="32" t="str">
        <f t="shared" si="119"/>
        <v/>
      </c>
      <c r="E390" s="32" t="str">
        <f t="shared" si="120"/>
        <v/>
      </c>
      <c r="F390" s="32" t="str">
        <f t="shared" si="121"/>
        <v/>
      </c>
      <c r="G390" s="34">
        <v>43387</v>
      </c>
      <c r="H390" s="38">
        <v>2</v>
      </c>
      <c r="I390" s="49"/>
      <c r="J390" s="40"/>
      <c r="K390" s="36">
        <f t="shared" si="122"/>
        <v>0</v>
      </c>
      <c r="L390" s="36">
        <f t="shared" si="117"/>
        <v>0</v>
      </c>
      <c r="M390" s="32" t="str">
        <f t="shared" si="118"/>
        <v/>
      </c>
      <c r="N390" s="38">
        <v>121</v>
      </c>
      <c r="O390" s="38" t="s">
        <v>203</v>
      </c>
    </row>
    <row r="391" spans="2:15">
      <c r="B391" s="38">
        <v>122</v>
      </c>
      <c r="C391" s="51"/>
      <c r="D391" s="32" t="str">
        <f t="shared" si="119"/>
        <v/>
      </c>
      <c r="E391" s="32" t="str">
        <f t="shared" si="120"/>
        <v/>
      </c>
      <c r="F391" s="32" t="str">
        <f t="shared" si="121"/>
        <v/>
      </c>
      <c r="G391" s="34">
        <v>43387</v>
      </c>
      <c r="H391" s="38">
        <v>2</v>
      </c>
      <c r="I391" s="49"/>
      <c r="J391" s="40"/>
      <c r="K391" s="36">
        <f t="shared" si="122"/>
        <v>0</v>
      </c>
      <c r="L391" s="36">
        <f t="shared" si="117"/>
        <v>0</v>
      </c>
      <c r="M391" s="32" t="str">
        <f t="shared" si="118"/>
        <v/>
      </c>
      <c r="N391" s="38">
        <v>122</v>
      </c>
      <c r="O391" s="38" t="s">
        <v>203</v>
      </c>
    </row>
    <row r="392" spans="2:15">
      <c r="B392" s="38">
        <v>123</v>
      </c>
      <c r="C392" s="51"/>
      <c r="D392" s="32" t="str">
        <f t="shared" si="119"/>
        <v/>
      </c>
      <c r="E392" s="32" t="str">
        <f t="shared" si="120"/>
        <v/>
      </c>
      <c r="F392" s="32" t="str">
        <f t="shared" si="121"/>
        <v/>
      </c>
      <c r="G392" s="34">
        <v>43387</v>
      </c>
      <c r="H392" s="38">
        <v>2</v>
      </c>
      <c r="I392" s="49"/>
      <c r="J392" s="40"/>
      <c r="K392" s="36">
        <f t="shared" si="122"/>
        <v>0</v>
      </c>
      <c r="L392" s="36">
        <f t="shared" si="117"/>
        <v>0</v>
      </c>
      <c r="M392" s="32" t="str">
        <f t="shared" si="118"/>
        <v/>
      </c>
      <c r="N392" s="38">
        <v>123</v>
      </c>
      <c r="O392" s="38" t="s">
        <v>203</v>
      </c>
    </row>
    <row r="393" spans="2:15">
      <c r="B393" s="38">
        <v>124</v>
      </c>
      <c r="C393" s="51"/>
      <c r="D393" s="32" t="str">
        <f t="shared" si="119"/>
        <v/>
      </c>
      <c r="E393" s="32" t="str">
        <f t="shared" si="120"/>
        <v/>
      </c>
      <c r="F393" s="32" t="str">
        <f t="shared" si="121"/>
        <v/>
      </c>
      <c r="G393" s="34">
        <v>43387</v>
      </c>
      <c r="H393" s="38">
        <v>2</v>
      </c>
      <c r="I393" s="49"/>
      <c r="J393" s="40"/>
      <c r="K393" s="36">
        <f t="shared" si="122"/>
        <v>0</v>
      </c>
      <c r="L393" s="36">
        <f t="shared" si="117"/>
        <v>0</v>
      </c>
      <c r="M393" s="32" t="str">
        <f t="shared" si="118"/>
        <v/>
      </c>
      <c r="N393" s="38">
        <v>124</v>
      </c>
      <c r="O393" s="38" t="s">
        <v>203</v>
      </c>
    </row>
    <row r="394" spans="2:15">
      <c r="B394" s="38">
        <v>125</v>
      </c>
      <c r="C394" s="51"/>
      <c r="D394" s="32" t="str">
        <f t="shared" si="119"/>
        <v/>
      </c>
      <c r="E394" s="32" t="str">
        <f t="shared" si="120"/>
        <v/>
      </c>
      <c r="F394" s="32" t="str">
        <f t="shared" si="121"/>
        <v/>
      </c>
      <c r="G394" s="34">
        <v>43387</v>
      </c>
      <c r="H394" s="38">
        <v>2</v>
      </c>
      <c r="I394" s="49"/>
      <c r="J394" s="40"/>
      <c r="K394" s="36">
        <f t="shared" si="122"/>
        <v>0</v>
      </c>
      <c r="L394" s="36">
        <f t="shared" si="117"/>
        <v>0</v>
      </c>
      <c r="M394" s="32" t="str">
        <f t="shared" si="118"/>
        <v/>
      </c>
      <c r="N394" s="38">
        <v>125</v>
      </c>
      <c r="O394" s="38" t="s">
        <v>203</v>
      </c>
    </row>
    <row r="395" spans="2:15">
      <c r="B395" s="38">
        <v>126</v>
      </c>
      <c r="C395" s="51"/>
      <c r="D395" s="32" t="str">
        <f t="shared" si="119"/>
        <v/>
      </c>
      <c r="E395" s="32" t="str">
        <f t="shared" si="120"/>
        <v/>
      </c>
      <c r="F395" s="32" t="str">
        <f t="shared" si="121"/>
        <v/>
      </c>
      <c r="G395" s="34">
        <v>43387</v>
      </c>
      <c r="H395" s="38">
        <v>2</v>
      </c>
      <c r="I395" s="49"/>
      <c r="J395" s="40"/>
      <c r="K395" s="36">
        <f t="shared" si="122"/>
        <v>0</v>
      </c>
      <c r="L395" s="36">
        <f t="shared" si="117"/>
        <v>0</v>
      </c>
      <c r="M395" s="32" t="str">
        <f t="shared" si="118"/>
        <v/>
      </c>
      <c r="N395" s="38">
        <v>126</v>
      </c>
      <c r="O395" s="38" t="s">
        <v>203</v>
      </c>
    </row>
    <row r="396" spans="2:15">
      <c r="B396" s="38">
        <v>127</v>
      </c>
      <c r="C396" s="51"/>
      <c r="D396" s="32" t="str">
        <f t="shared" si="119"/>
        <v/>
      </c>
      <c r="E396" s="32" t="str">
        <f t="shared" si="120"/>
        <v/>
      </c>
      <c r="F396" s="32" t="str">
        <f t="shared" si="121"/>
        <v/>
      </c>
      <c r="G396" s="34">
        <v>43387</v>
      </c>
      <c r="H396" s="38">
        <v>2</v>
      </c>
      <c r="I396" s="49"/>
      <c r="J396" s="40"/>
      <c r="K396" s="36">
        <f t="shared" si="122"/>
        <v>0</v>
      </c>
      <c r="L396" s="36">
        <f t="shared" si="117"/>
        <v>0</v>
      </c>
      <c r="M396" s="32" t="str">
        <f t="shared" si="118"/>
        <v/>
      </c>
      <c r="N396" s="38">
        <v>127</v>
      </c>
      <c r="O396" s="38" t="s">
        <v>203</v>
      </c>
    </row>
    <row r="397" spans="2:15">
      <c r="B397" s="38">
        <v>128</v>
      </c>
      <c r="C397" s="51"/>
      <c r="D397" s="32" t="str">
        <f t="shared" si="119"/>
        <v/>
      </c>
      <c r="E397" s="32" t="str">
        <f t="shared" si="120"/>
        <v/>
      </c>
      <c r="F397" s="32" t="str">
        <f t="shared" si="121"/>
        <v/>
      </c>
      <c r="G397" s="34">
        <v>43387</v>
      </c>
      <c r="H397" s="38">
        <v>2</v>
      </c>
      <c r="I397" s="49"/>
      <c r="J397" s="40"/>
      <c r="K397" s="36">
        <f t="shared" si="122"/>
        <v>0</v>
      </c>
      <c r="L397" s="36">
        <f t="shared" si="117"/>
        <v>0</v>
      </c>
      <c r="M397" s="32" t="str">
        <f t="shared" si="118"/>
        <v/>
      </c>
      <c r="N397" s="38">
        <v>128</v>
      </c>
      <c r="O397" s="38" t="s">
        <v>203</v>
      </c>
    </row>
    <row r="398" spans="2:15">
      <c r="B398" s="38">
        <v>129</v>
      </c>
      <c r="C398" s="51"/>
      <c r="D398" s="32" t="str">
        <f t="shared" si="119"/>
        <v/>
      </c>
      <c r="E398" s="32" t="str">
        <f t="shared" si="120"/>
        <v/>
      </c>
      <c r="F398" s="32" t="str">
        <f t="shared" si="121"/>
        <v/>
      </c>
      <c r="G398" s="34">
        <v>43387</v>
      </c>
      <c r="H398" s="38">
        <v>2</v>
      </c>
      <c r="I398" s="49"/>
      <c r="J398" s="40"/>
      <c r="K398" s="36">
        <f t="shared" si="122"/>
        <v>0</v>
      </c>
      <c r="L398" s="36">
        <f t="shared" si="117"/>
        <v>0</v>
      </c>
      <c r="M398" s="32" t="str">
        <f t="shared" si="118"/>
        <v/>
      </c>
      <c r="N398" s="38">
        <v>129</v>
      </c>
      <c r="O398" s="38" t="s">
        <v>203</v>
      </c>
    </row>
    <row r="399" spans="2:15">
      <c r="B399" s="38">
        <v>130</v>
      </c>
      <c r="C399" s="51"/>
      <c r="D399" s="32" t="str">
        <f t="shared" si="119"/>
        <v/>
      </c>
      <c r="E399" s="32" t="str">
        <f t="shared" si="120"/>
        <v/>
      </c>
      <c r="F399" s="32" t="str">
        <f t="shared" si="121"/>
        <v/>
      </c>
      <c r="G399" s="34">
        <v>43387</v>
      </c>
      <c r="H399" s="38">
        <v>2</v>
      </c>
      <c r="I399" s="49"/>
      <c r="J399" s="40"/>
      <c r="K399" s="36">
        <f t="shared" si="122"/>
        <v>0</v>
      </c>
      <c r="L399" s="36">
        <f t="shared" si="117"/>
        <v>0</v>
      </c>
      <c r="M399" s="32" t="str">
        <f t="shared" si="118"/>
        <v/>
      </c>
      <c r="N399" s="38">
        <v>130</v>
      </c>
      <c r="O399" s="38" t="s">
        <v>203</v>
      </c>
    </row>
    <row r="400" spans="2:15">
      <c r="B400" s="38">
        <v>131</v>
      </c>
      <c r="C400" s="51"/>
      <c r="D400" s="32" t="str">
        <f t="shared" si="119"/>
        <v/>
      </c>
      <c r="E400" s="32" t="str">
        <f t="shared" si="120"/>
        <v/>
      </c>
      <c r="F400" s="32" t="str">
        <f t="shared" si="121"/>
        <v/>
      </c>
      <c r="G400" s="34">
        <v>43387</v>
      </c>
      <c r="H400" s="38">
        <v>2</v>
      </c>
      <c r="I400" s="49"/>
      <c r="J400" s="40"/>
      <c r="K400" s="36">
        <f t="shared" si="122"/>
        <v>0</v>
      </c>
      <c r="L400" s="36">
        <f t="shared" si="117"/>
        <v>0</v>
      </c>
      <c r="M400" s="32" t="str">
        <f t="shared" si="118"/>
        <v/>
      </c>
      <c r="N400" s="38">
        <v>131</v>
      </c>
      <c r="O400" s="38" t="s">
        <v>203</v>
      </c>
    </row>
    <row r="401" spans="2:15">
      <c r="B401" s="38">
        <v>132</v>
      </c>
      <c r="C401" s="51"/>
      <c r="D401" s="32" t="str">
        <f t="shared" si="119"/>
        <v/>
      </c>
      <c r="E401" s="32" t="str">
        <f t="shared" si="120"/>
        <v/>
      </c>
      <c r="F401" s="32" t="str">
        <f t="shared" si="121"/>
        <v/>
      </c>
      <c r="G401" s="34">
        <v>43387</v>
      </c>
      <c r="H401" s="38">
        <v>2</v>
      </c>
      <c r="I401" s="49"/>
      <c r="J401" s="40"/>
      <c r="K401" s="36">
        <f t="shared" si="122"/>
        <v>0</v>
      </c>
      <c r="L401" s="36">
        <f t="shared" ref="L401:L464" si="123">IFERROR(J401-K401,"")</f>
        <v>0</v>
      </c>
      <c r="M401" s="32" t="str">
        <f t="shared" ref="M401:M464" si="124">IF(L401&gt;0,1,"")</f>
        <v/>
      </c>
      <c r="N401" s="38">
        <v>132</v>
      </c>
      <c r="O401" s="38" t="s">
        <v>203</v>
      </c>
    </row>
    <row r="402" spans="2:15">
      <c r="B402" s="38">
        <v>133</v>
      </c>
      <c r="C402" s="51"/>
      <c r="D402" s="32" t="str">
        <f t="shared" si="119"/>
        <v/>
      </c>
      <c r="E402" s="32" t="str">
        <f t="shared" si="120"/>
        <v/>
      </c>
      <c r="F402" s="32" t="str">
        <f t="shared" si="121"/>
        <v/>
      </c>
      <c r="G402" s="34">
        <v>43387</v>
      </c>
      <c r="H402" s="38">
        <v>2</v>
      </c>
      <c r="I402" s="49"/>
      <c r="J402" s="40"/>
      <c r="K402" s="36">
        <f t="shared" si="122"/>
        <v>0</v>
      </c>
      <c r="L402" s="36">
        <f t="shared" si="123"/>
        <v>0</v>
      </c>
      <c r="M402" s="32" t="str">
        <f t="shared" si="124"/>
        <v/>
      </c>
      <c r="N402" s="38">
        <v>133</v>
      </c>
      <c r="O402" s="38" t="s">
        <v>203</v>
      </c>
    </row>
    <row r="403" spans="2:15">
      <c r="B403" s="38">
        <v>134</v>
      </c>
      <c r="C403" s="51"/>
      <c r="D403" s="32" t="str">
        <f t="shared" si="119"/>
        <v/>
      </c>
      <c r="E403" s="32" t="str">
        <f t="shared" si="120"/>
        <v/>
      </c>
      <c r="F403" s="32" t="str">
        <f t="shared" si="121"/>
        <v/>
      </c>
      <c r="G403" s="34">
        <v>43387</v>
      </c>
      <c r="H403" s="38">
        <v>2</v>
      </c>
      <c r="I403" s="49"/>
      <c r="J403" s="40"/>
      <c r="K403" s="36">
        <f t="shared" si="122"/>
        <v>0</v>
      </c>
      <c r="L403" s="36">
        <f t="shared" si="123"/>
        <v>0</v>
      </c>
      <c r="M403" s="32" t="str">
        <f t="shared" si="124"/>
        <v/>
      </c>
      <c r="N403" s="38">
        <v>134</v>
      </c>
      <c r="O403" s="38" t="s">
        <v>203</v>
      </c>
    </row>
    <row r="404" spans="2:15">
      <c r="B404" s="38">
        <v>135</v>
      </c>
      <c r="C404" s="51"/>
      <c r="D404" s="32" t="str">
        <f t="shared" si="119"/>
        <v/>
      </c>
      <c r="E404" s="32" t="str">
        <f t="shared" si="120"/>
        <v/>
      </c>
      <c r="F404" s="32" t="str">
        <f t="shared" si="121"/>
        <v/>
      </c>
      <c r="G404" s="34">
        <v>43387</v>
      </c>
      <c r="H404" s="38">
        <v>2</v>
      </c>
      <c r="I404" s="49"/>
      <c r="J404" s="40"/>
      <c r="K404" s="36">
        <f t="shared" si="122"/>
        <v>0</v>
      </c>
      <c r="L404" s="36">
        <f t="shared" si="123"/>
        <v>0</v>
      </c>
      <c r="M404" s="32" t="str">
        <f t="shared" si="124"/>
        <v/>
      </c>
      <c r="N404" s="38">
        <v>135</v>
      </c>
      <c r="O404" s="38" t="s">
        <v>203</v>
      </c>
    </row>
    <row r="405" spans="2:15">
      <c r="B405" s="38">
        <v>136</v>
      </c>
      <c r="C405" s="51"/>
      <c r="D405" s="32" t="str">
        <f t="shared" si="119"/>
        <v/>
      </c>
      <c r="E405" s="32" t="str">
        <f t="shared" si="120"/>
        <v/>
      </c>
      <c r="F405" s="32" t="str">
        <f t="shared" si="121"/>
        <v/>
      </c>
      <c r="G405" s="34">
        <v>43387</v>
      </c>
      <c r="H405" s="38">
        <v>2</v>
      </c>
      <c r="I405" s="49"/>
      <c r="J405" s="40"/>
      <c r="K405" s="36">
        <f t="shared" si="122"/>
        <v>0</v>
      </c>
      <c r="L405" s="36">
        <f t="shared" si="123"/>
        <v>0</v>
      </c>
      <c r="M405" s="32" t="str">
        <f t="shared" si="124"/>
        <v/>
      </c>
      <c r="N405" s="38">
        <v>136</v>
      </c>
      <c r="O405" s="38" t="s">
        <v>203</v>
      </c>
    </row>
    <row r="406" spans="2:15">
      <c r="B406" s="38">
        <v>137</v>
      </c>
      <c r="C406" s="51"/>
      <c r="D406" s="32" t="str">
        <f t="shared" si="119"/>
        <v/>
      </c>
      <c r="E406" s="32" t="str">
        <f t="shared" si="120"/>
        <v/>
      </c>
      <c r="F406" s="32" t="str">
        <f t="shared" si="121"/>
        <v/>
      </c>
      <c r="G406" s="34">
        <v>43387</v>
      </c>
      <c r="H406" s="38">
        <v>2</v>
      </c>
      <c r="I406" s="49"/>
      <c r="J406" s="40"/>
      <c r="K406" s="36">
        <f t="shared" si="122"/>
        <v>0</v>
      </c>
      <c r="L406" s="36">
        <f t="shared" si="123"/>
        <v>0</v>
      </c>
      <c r="M406" s="32" t="str">
        <f t="shared" si="124"/>
        <v/>
      </c>
      <c r="N406" s="38">
        <v>137</v>
      </c>
      <c r="O406" s="38" t="s">
        <v>203</v>
      </c>
    </row>
    <row r="407" spans="2:15">
      <c r="B407" s="38">
        <v>138</v>
      </c>
      <c r="C407" s="51"/>
      <c r="D407" s="32" t="str">
        <f t="shared" si="119"/>
        <v/>
      </c>
      <c r="E407" s="32" t="str">
        <f t="shared" si="120"/>
        <v/>
      </c>
      <c r="F407" s="32" t="str">
        <f t="shared" si="121"/>
        <v/>
      </c>
      <c r="G407" s="34">
        <v>43387</v>
      </c>
      <c r="H407" s="38">
        <v>2</v>
      </c>
      <c r="I407" s="49"/>
      <c r="J407" s="40"/>
      <c r="K407" s="36">
        <f t="shared" si="122"/>
        <v>0</v>
      </c>
      <c r="L407" s="36">
        <f t="shared" si="123"/>
        <v>0</v>
      </c>
      <c r="M407" s="32" t="str">
        <f t="shared" si="124"/>
        <v/>
      </c>
      <c r="N407" s="38">
        <v>138</v>
      </c>
      <c r="O407" s="38" t="s">
        <v>203</v>
      </c>
    </row>
    <row r="408" spans="2:15">
      <c r="B408" s="38">
        <v>139</v>
      </c>
      <c r="C408" s="51"/>
      <c r="D408" s="32" t="str">
        <f t="shared" si="119"/>
        <v/>
      </c>
      <c r="E408" s="32" t="str">
        <f t="shared" si="120"/>
        <v/>
      </c>
      <c r="F408" s="32" t="str">
        <f t="shared" si="121"/>
        <v/>
      </c>
      <c r="G408" s="34">
        <v>43387</v>
      </c>
      <c r="H408" s="38">
        <v>2</v>
      </c>
      <c r="I408" s="49"/>
      <c r="J408" s="40"/>
      <c r="K408" s="36">
        <f t="shared" si="122"/>
        <v>0</v>
      </c>
      <c r="L408" s="36">
        <f t="shared" si="123"/>
        <v>0</v>
      </c>
      <c r="M408" s="32" t="str">
        <f t="shared" si="124"/>
        <v/>
      </c>
      <c r="N408" s="38">
        <v>139</v>
      </c>
      <c r="O408" s="38" t="s">
        <v>203</v>
      </c>
    </row>
    <row r="409" spans="2:15">
      <c r="B409" s="38">
        <v>140</v>
      </c>
      <c r="C409" s="51"/>
      <c r="D409" s="32" t="str">
        <f t="shared" si="119"/>
        <v/>
      </c>
      <c r="E409" s="32" t="str">
        <f t="shared" si="120"/>
        <v/>
      </c>
      <c r="F409" s="32" t="str">
        <f t="shared" si="121"/>
        <v/>
      </c>
      <c r="G409" s="34">
        <v>43387</v>
      </c>
      <c r="H409" s="38">
        <v>2</v>
      </c>
      <c r="I409" s="49"/>
      <c r="J409" s="40"/>
      <c r="K409" s="36">
        <f t="shared" si="122"/>
        <v>0</v>
      </c>
      <c r="L409" s="36">
        <f t="shared" si="123"/>
        <v>0</v>
      </c>
      <c r="M409" s="32" t="str">
        <f t="shared" si="124"/>
        <v/>
      </c>
      <c r="N409" s="38">
        <v>140</v>
      </c>
      <c r="O409" s="38" t="s">
        <v>203</v>
      </c>
    </row>
    <row r="410" spans="2:15">
      <c r="B410" s="38">
        <v>141</v>
      </c>
      <c r="C410" s="51"/>
      <c r="D410" s="32" t="str">
        <f t="shared" si="119"/>
        <v/>
      </c>
      <c r="E410" s="32" t="str">
        <f t="shared" si="120"/>
        <v/>
      </c>
      <c r="F410" s="32" t="str">
        <f t="shared" si="121"/>
        <v/>
      </c>
      <c r="G410" s="34">
        <v>43387</v>
      </c>
      <c r="H410" s="38">
        <v>2</v>
      </c>
      <c r="I410" s="49"/>
      <c r="J410" s="40"/>
      <c r="K410" s="36">
        <f t="shared" si="122"/>
        <v>0</v>
      </c>
      <c r="L410" s="36">
        <f t="shared" si="123"/>
        <v>0</v>
      </c>
      <c r="M410" s="32" t="str">
        <f t="shared" si="124"/>
        <v/>
      </c>
      <c r="N410" s="38">
        <v>141</v>
      </c>
      <c r="O410" s="38" t="s">
        <v>203</v>
      </c>
    </row>
    <row r="411" spans="2:15">
      <c r="B411" s="38">
        <v>142</v>
      </c>
      <c r="C411" s="51"/>
      <c r="D411" s="32" t="str">
        <f t="shared" si="119"/>
        <v/>
      </c>
      <c r="E411" s="32" t="str">
        <f t="shared" si="120"/>
        <v/>
      </c>
      <c r="F411" s="32" t="str">
        <f t="shared" si="121"/>
        <v/>
      </c>
      <c r="G411" s="34">
        <v>43387</v>
      </c>
      <c r="H411" s="38">
        <v>2</v>
      </c>
      <c r="I411" s="49"/>
      <c r="J411" s="40"/>
      <c r="K411" s="36">
        <f t="shared" si="122"/>
        <v>0</v>
      </c>
      <c r="L411" s="36">
        <f t="shared" si="123"/>
        <v>0</v>
      </c>
      <c r="M411" s="32" t="str">
        <f t="shared" si="124"/>
        <v/>
      </c>
      <c r="N411" s="38">
        <v>142</v>
      </c>
      <c r="O411" s="38" t="s">
        <v>203</v>
      </c>
    </row>
    <row r="412" spans="2:15">
      <c r="B412" s="38">
        <v>143</v>
      </c>
      <c r="C412" s="51"/>
      <c r="D412" s="32" t="str">
        <f t="shared" si="119"/>
        <v/>
      </c>
      <c r="E412" s="32" t="str">
        <f t="shared" si="120"/>
        <v/>
      </c>
      <c r="F412" s="32" t="str">
        <f t="shared" si="121"/>
        <v/>
      </c>
      <c r="G412" s="34">
        <v>43387</v>
      </c>
      <c r="H412" s="38">
        <v>2</v>
      </c>
      <c r="I412" s="49"/>
      <c r="J412" s="40"/>
      <c r="K412" s="36">
        <f t="shared" si="122"/>
        <v>0</v>
      </c>
      <c r="L412" s="36">
        <f t="shared" si="123"/>
        <v>0</v>
      </c>
      <c r="M412" s="32" t="str">
        <f t="shared" si="124"/>
        <v/>
      </c>
      <c r="N412" s="38">
        <v>143</v>
      </c>
      <c r="O412" s="38" t="s">
        <v>203</v>
      </c>
    </row>
    <row r="413" spans="2:15">
      <c r="B413" s="38">
        <v>144</v>
      </c>
      <c r="C413" s="51"/>
      <c r="D413" s="32" t="str">
        <f t="shared" si="119"/>
        <v/>
      </c>
      <c r="E413" s="32" t="str">
        <f t="shared" si="120"/>
        <v/>
      </c>
      <c r="F413" s="32" t="str">
        <f t="shared" si="121"/>
        <v/>
      </c>
      <c r="G413" s="34">
        <v>43387</v>
      </c>
      <c r="H413" s="38">
        <v>2</v>
      </c>
      <c r="I413" s="49"/>
      <c r="J413" s="40"/>
      <c r="K413" s="36">
        <f t="shared" si="122"/>
        <v>0</v>
      </c>
      <c r="L413" s="36">
        <f t="shared" si="123"/>
        <v>0</v>
      </c>
      <c r="M413" s="32" t="str">
        <f t="shared" si="124"/>
        <v/>
      </c>
      <c r="N413" s="38">
        <v>144</v>
      </c>
      <c r="O413" s="38" t="s">
        <v>203</v>
      </c>
    </row>
    <row r="414" spans="2:15">
      <c r="B414" s="38">
        <v>145</v>
      </c>
      <c r="C414" s="51"/>
      <c r="D414" s="32" t="str">
        <f t="shared" si="119"/>
        <v/>
      </c>
      <c r="E414" s="32" t="str">
        <f t="shared" si="120"/>
        <v/>
      </c>
      <c r="F414" s="32" t="str">
        <f t="shared" si="121"/>
        <v/>
      </c>
      <c r="G414" s="34">
        <v>43387</v>
      </c>
      <c r="H414" s="38">
        <v>2</v>
      </c>
      <c r="I414" s="49"/>
      <c r="J414" s="40"/>
      <c r="K414" s="36">
        <f t="shared" si="122"/>
        <v>0</v>
      </c>
      <c r="L414" s="36">
        <f t="shared" si="123"/>
        <v>0</v>
      </c>
      <c r="M414" s="32" t="str">
        <f t="shared" si="124"/>
        <v/>
      </c>
      <c r="N414" s="38">
        <v>145</v>
      </c>
      <c r="O414" s="38" t="s">
        <v>203</v>
      </c>
    </row>
    <row r="415" spans="2:15">
      <c r="B415" s="38">
        <v>146</v>
      </c>
      <c r="C415" s="51"/>
      <c r="D415" s="32" t="str">
        <f t="shared" si="119"/>
        <v/>
      </c>
      <c r="E415" s="32" t="str">
        <f t="shared" si="120"/>
        <v/>
      </c>
      <c r="F415" s="32" t="str">
        <f t="shared" si="121"/>
        <v/>
      </c>
      <c r="G415" s="34">
        <v>43387</v>
      </c>
      <c r="H415" s="38">
        <v>2</v>
      </c>
      <c r="I415" s="49"/>
      <c r="J415" s="40"/>
      <c r="K415" s="36">
        <f t="shared" si="122"/>
        <v>0</v>
      </c>
      <c r="L415" s="36">
        <f t="shared" si="123"/>
        <v>0</v>
      </c>
      <c r="M415" s="32" t="str">
        <f t="shared" si="124"/>
        <v/>
      </c>
      <c r="N415" s="38">
        <v>146</v>
      </c>
      <c r="O415" s="38" t="s">
        <v>203</v>
      </c>
    </row>
    <row r="416" spans="2:15">
      <c r="B416" s="38">
        <v>147</v>
      </c>
      <c r="C416" s="51"/>
      <c r="D416" s="32" t="str">
        <f t="shared" si="119"/>
        <v/>
      </c>
      <c r="E416" s="32" t="str">
        <f t="shared" si="120"/>
        <v/>
      </c>
      <c r="F416" s="32" t="str">
        <f t="shared" si="121"/>
        <v/>
      </c>
      <c r="G416" s="34">
        <v>43387</v>
      </c>
      <c r="H416" s="38">
        <v>2</v>
      </c>
      <c r="I416" s="49"/>
      <c r="J416" s="40"/>
      <c r="K416" s="36">
        <f t="shared" si="122"/>
        <v>0</v>
      </c>
      <c r="L416" s="36">
        <f t="shared" si="123"/>
        <v>0</v>
      </c>
      <c r="M416" s="32" t="str">
        <f t="shared" si="124"/>
        <v/>
      </c>
      <c r="N416" s="38">
        <v>147</v>
      </c>
      <c r="O416" s="38" t="s">
        <v>203</v>
      </c>
    </row>
    <row r="417" spans="2:15">
      <c r="B417" s="38">
        <v>148</v>
      </c>
      <c r="C417" s="51"/>
      <c r="D417" s="32" t="str">
        <f t="shared" si="119"/>
        <v/>
      </c>
      <c r="E417" s="32" t="str">
        <f t="shared" si="120"/>
        <v/>
      </c>
      <c r="F417" s="32" t="str">
        <f t="shared" si="121"/>
        <v/>
      </c>
      <c r="G417" s="34">
        <v>43387</v>
      </c>
      <c r="H417" s="38">
        <v>2</v>
      </c>
      <c r="I417" s="49"/>
      <c r="J417" s="40"/>
      <c r="K417" s="36">
        <f t="shared" si="122"/>
        <v>0</v>
      </c>
      <c r="L417" s="36">
        <f t="shared" si="123"/>
        <v>0</v>
      </c>
      <c r="M417" s="32" t="str">
        <f t="shared" si="124"/>
        <v/>
      </c>
      <c r="N417" s="38">
        <v>148</v>
      </c>
      <c r="O417" s="38" t="s">
        <v>203</v>
      </c>
    </row>
    <row r="418" spans="2:15">
      <c r="B418" s="38">
        <v>149</v>
      </c>
      <c r="C418" s="51"/>
      <c r="D418" s="32" t="str">
        <f t="shared" si="119"/>
        <v/>
      </c>
      <c r="E418" s="32" t="str">
        <f t="shared" si="120"/>
        <v/>
      </c>
      <c r="F418" s="32" t="str">
        <f t="shared" si="121"/>
        <v/>
      </c>
      <c r="G418" s="34">
        <v>43387</v>
      </c>
      <c r="H418" s="38">
        <v>2</v>
      </c>
      <c r="I418" s="49"/>
      <c r="J418" s="40"/>
      <c r="K418" s="36">
        <f t="shared" si="122"/>
        <v>0</v>
      </c>
      <c r="L418" s="36">
        <f t="shared" si="123"/>
        <v>0</v>
      </c>
      <c r="M418" s="32" t="str">
        <f t="shared" si="124"/>
        <v/>
      </c>
      <c r="N418" s="38">
        <v>149</v>
      </c>
      <c r="O418" s="38" t="s">
        <v>203</v>
      </c>
    </row>
    <row r="419" spans="2:15">
      <c r="B419" s="38">
        <v>150</v>
      </c>
      <c r="C419" s="51"/>
      <c r="D419" s="32" t="str">
        <f t="shared" si="119"/>
        <v/>
      </c>
      <c r="E419" s="32" t="str">
        <f t="shared" si="120"/>
        <v/>
      </c>
      <c r="F419" s="32" t="str">
        <f t="shared" si="121"/>
        <v/>
      </c>
      <c r="G419" s="34">
        <v>43387</v>
      </c>
      <c r="H419" s="38">
        <v>2</v>
      </c>
      <c r="I419" s="49"/>
      <c r="J419" s="40"/>
      <c r="K419" s="36">
        <f t="shared" si="122"/>
        <v>0</v>
      </c>
      <c r="L419" s="36">
        <f t="shared" si="123"/>
        <v>0</v>
      </c>
      <c r="M419" s="32" t="str">
        <f t="shared" si="124"/>
        <v/>
      </c>
      <c r="N419" s="38">
        <v>150</v>
      </c>
      <c r="O419" s="38" t="s">
        <v>203</v>
      </c>
    </row>
    <row r="420" spans="2:15">
      <c r="B420" s="38">
        <v>151</v>
      </c>
      <c r="C420" s="51"/>
      <c r="D420" s="32" t="str">
        <f t="shared" si="119"/>
        <v/>
      </c>
      <c r="E420" s="32" t="str">
        <f t="shared" si="120"/>
        <v/>
      </c>
      <c r="F420" s="32" t="str">
        <f t="shared" si="121"/>
        <v/>
      </c>
      <c r="G420" s="34">
        <v>43387</v>
      </c>
      <c r="H420" s="38">
        <v>2</v>
      </c>
      <c r="I420" s="49"/>
      <c r="J420" s="40"/>
      <c r="K420" s="36">
        <f t="shared" si="122"/>
        <v>0</v>
      </c>
      <c r="L420" s="36">
        <f t="shared" si="123"/>
        <v>0</v>
      </c>
      <c r="M420" s="32" t="str">
        <f t="shared" si="124"/>
        <v/>
      </c>
      <c r="N420" s="38">
        <v>151</v>
      </c>
      <c r="O420" s="38" t="s">
        <v>203</v>
      </c>
    </row>
    <row r="421" spans="2:15">
      <c r="B421" s="38">
        <v>152</v>
      </c>
      <c r="C421" s="51"/>
      <c r="D421" s="32" t="str">
        <f t="shared" si="119"/>
        <v/>
      </c>
      <c r="E421" s="32" t="str">
        <f t="shared" si="120"/>
        <v/>
      </c>
      <c r="F421" s="32" t="str">
        <f t="shared" si="121"/>
        <v/>
      </c>
      <c r="G421" s="34">
        <v>43387</v>
      </c>
      <c r="H421" s="38">
        <v>2</v>
      </c>
      <c r="I421" s="49"/>
      <c r="J421" s="40"/>
      <c r="K421" s="36">
        <f t="shared" si="122"/>
        <v>0</v>
      </c>
      <c r="L421" s="36">
        <f t="shared" si="123"/>
        <v>0</v>
      </c>
      <c r="M421" s="32" t="str">
        <f t="shared" si="124"/>
        <v/>
      </c>
      <c r="N421" s="38">
        <v>152</v>
      </c>
      <c r="O421" s="38" t="s">
        <v>203</v>
      </c>
    </row>
    <row r="422" spans="2:15">
      <c r="B422" s="38">
        <v>153</v>
      </c>
      <c r="C422" s="51"/>
      <c r="D422" s="32" t="str">
        <f t="shared" si="119"/>
        <v/>
      </c>
      <c r="E422" s="32" t="str">
        <f t="shared" si="120"/>
        <v/>
      </c>
      <c r="F422" s="32" t="str">
        <f t="shared" si="121"/>
        <v/>
      </c>
      <c r="G422" s="34">
        <v>43387</v>
      </c>
      <c r="H422" s="38">
        <v>2</v>
      </c>
      <c r="I422" s="49"/>
      <c r="J422" s="40"/>
      <c r="K422" s="36">
        <f t="shared" si="122"/>
        <v>0</v>
      </c>
      <c r="L422" s="36">
        <f t="shared" si="123"/>
        <v>0</v>
      </c>
      <c r="M422" s="32" t="str">
        <f t="shared" si="124"/>
        <v/>
      </c>
      <c r="N422" s="38">
        <v>153</v>
      </c>
      <c r="O422" s="38" t="s">
        <v>203</v>
      </c>
    </row>
    <row r="423" spans="2:15">
      <c r="B423" s="38">
        <v>154</v>
      </c>
      <c r="C423" s="51"/>
      <c r="D423" s="32" t="str">
        <f t="shared" si="119"/>
        <v/>
      </c>
      <c r="E423" s="32" t="str">
        <f t="shared" si="120"/>
        <v/>
      </c>
      <c r="F423" s="32" t="str">
        <f t="shared" si="121"/>
        <v/>
      </c>
      <c r="G423" s="34">
        <v>43387</v>
      </c>
      <c r="H423" s="38">
        <v>2</v>
      </c>
      <c r="I423" s="49"/>
      <c r="J423" s="40"/>
      <c r="K423" s="36">
        <f t="shared" si="122"/>
        <v>0</v>
      </c>
      <c r="L423" s="36">
        <f t="shared" si="123"/>
        <v>0</v>
      </c>
      <c r="M423" s="32" t="str">
        <f t="shared" si="124"/>
        <v/>
      </c>
      <c r="N423" s="38">
        <v>154</v>
      </c>
      <c r="O423" s="38" t="s">
        <v>203</v>
      </c>
    </row>
    <row r="424" spans="2:15">
      <c r="B424" s="38">
        <v>155</v>
      </c>
      <c r="C424" s="51"/>
      <c r="D424" s="32" t="str">
        <f t="shared" si="119"/>
        <v/>
      </c>
      <c r="E424" s="32" t="str">
        <f t="shared" si="120"/>
        <v/>
      </c>
      <c r="F424" s="32" t="str">
        <f t="shared" si="121"/>
        <v/>
      </c>
      <c r="G424" s="34">
        <v>43387</v>
      </c>
      <c r="H424" s="38">
        <v>2</v>
      </c>
      <c r="I424" s="49"/>
      <c r="J424" s="40"/>
      <c r="K424" s="36">
        <f t="shared" si="122"/>
        <v>0</v>
      </c>
      <c r="L424" s="36">
        <f t="shared" si="123"/>
        <v>0</v>
      </c>
      <c r="M424" s="32" t="str">
        <f t="shared" si="124"/>
        <v/>
      </c>
      <c r="N424" s="38">
        <v>155</v>
      </c>
      <c r="O424" s="38" t="s">
        <v>203</v>
      </c>
    </row>
    <row r="425" spans="2:15">
      <c r="B425" s="38">
        <v>156</v>
      </c>
      <c r="C425" s="51"/>
      <c r="D425" s="32" t="str">
        <f t="shared" si="119"/>
        <v/>
      </c>
      <c r="E425" s="32" t="str">
        <f t="shared" si="120"/>
        <v/>
      </c>
      <c r="F425" s="32" t="str">
        <f t="shared" si="121"/>
        <v/>
      </c>
      <c r="G425" s="34">
        <v>43387</v>
      </c>
      <c r="H425" s="38">
        <v>2</v>
      </c>
      <c r="I425" s="49"/>
      <c r="J425" s="40"/>
      <c r="K425" s="36">
        <f t="shared" si="122"/>
        <v>0</v>
      </c>
      <c r="L425" s="36">
        <f t="shared" si="123"/>
        <v>0</v>
      </c>
      <c r="M425" s="32" t="str">
        <f t="shared" si="124"/>
        <v/>
      </c>
      <c r="N425" s="38">
        <v>156</v>
      </c>
      <c r="O425" s="38" t="s">
        <v>203</v>
      </c>
    </row>
    <row r="426" spans="2:15">
      <c r="B426" s="38">
        <v>157</v>
      </c>
      <c r="C426" s="51"/>
      <c r="D426" s="32" t="str">
        <f t="shared" si="119"/>
        <v/>
      </c>
      <c r="E426" s="32" t="str">
        <f t="shared" si="120"/>
        <v/>
      </c>
      <c r="F426" s="32" t="str">
        <f t="shared" si="121"/>
        <v/>
      </c>
      <c r="G426" s="34">
        <v>43387</v>
      </c>
      <c r="H426" s="38">
        <v>2</v>
      </c>
      <c r="I426" s="49"/>
      <c r="J426" s="40"/>
      <c r="K426" s="36">
        <f t="shared" si="122"/>
        <v>0</v>
      </c>
      <c r="L426" s="36">
        <f t="shared" si="123"/>
        <v>0</v>
      </c>
      <c r="M426" s="32" t="str">
        <f t="shared" si="124"/>
        <v/>
      </c>
      <c r="N426" s="38">
        <v>157</v>
      </c>
      <c r="O426" s="38" t="s">
        <v>203</v>
      </c>
    </row>
    <row r="427" spans="2:15">
      <c r="B427" s="38">
        <v>158</v>
      </c>
      <c r="C427" s="51"/>
      <c r="D427" s="32" t="str">
        <f t="shared" si="119"/>
        <v/>
      </c>
      <c r="E427" s="32" t="str">
        <f t="shared" si="120"/>
        <v/>
      </c>
      <c r="F427" s="32" t="str">
        <f t="shared" si="121"/>
        <v/>
      </c>
      <c r="G427" s="34">
        <v>43387</v>
      </c>
      <c r="H427" s="38">
        <v>2</v>
      </c>
      <c r="I427" s="49"/>
      <c r="J427" s="40"/>
      <c r="K427" s="36">
        <f t="shared" si="122"/>
        <v>0</v>
      </c>
      <c r="L427" s="36">
        <f t="shared" si="123"/>
        <v>0</v>
      </c>
      <c r="M427" s="32" t="str">
        <f t="shared" si="124"/>
        <v/>
      </c>
      <c r="N427" s="38">
        <v>158</v>
      </c>
      <c r="O427" s="38" t="s">
        <v>203</v>
      </c>
    </row>
    <row r="428" spans="2:15">
      <c r="B428" s="38">
        <v>159</v>
      </c>
      <c r="C428" s="51"/>
      <c r="D428" s="32" t="str">
        <f t="shared" ref="D428:D491" si="125">IFERROR(VLOOKUP($C428,Parameter,2,FALSE),"")</f>
        <v/>
      </c>
      <c r="E428" s="32" t="str">
        <f t="shared" ref="E428:E491" si="126">IFERROR(VLOOKUP($C428,Parameter,4,FALSE),"")</f>
        <v/>
      </c>
      <c r="F428" s="32" t="str">
        <f t="shared" ref="F428:F491" si="127">IFERROR(VLOOKUP($C428,Parameter,3,FALSE),"")</f>
        <v/>
      </c>
      <c r="G428" s="34">
        <v>43387</v>
      </c>
      <c r="H428" s="38">
        <v>2</v>
      </c>
      <c r="I428" s="49"/>
      <c r="J428" s="40"/>
      <c r="K428" s="36">
        <f t="shared" si="122"/>
        <v>0</v>
      </c>
      <c r="L428" s="36">
        <f t="shared" si="123"/>
        <v>0</v>
      </c>
      <c r="M428" s="32" t="str">
        <f t="shared" si="124"/>
        <v/>
      </c>
      <c r="N428" s="38">
        <v>159</v>
      </c>
      <c r="O428" s="38" t="s">
        <v>203</v>
      </c>
    </row>
    <row r="429" spans="2:15">
      <c r="B429" s="38">
        <v>160</v>
      </c>
      <c r="C429" s="51"/>
      <c r="D429" s="32" t="str">
        <f t="shared" si="125"/>
        <v/>
      </c>
      <c r="E429" s="32" t="str">
        <f t="shared" si="126"/>
        <v/>
      </c>
      <c r="F429" s="32" t="str">
        <f t="shared" si="127"/>
        <v/>
      </c>
      <c r="G429" s="34">
        <v>43387</v>
      </c>
      <c r="H429" s="38">
        <v>2</v>
      </c>
      <c r="I429" s="49"/>
      <c r="J429" s="40"/>
      <c r="K429" s="36">
        <f t="shared" si="122"/>
        <v>0</v>
      </c>
      <c r="L429" s="36">
        <f t="shared" si="123"/>
        <v>0</v>
      </c>
      <c r="M429" s="32" t="str">
        <f t="shared" si="124"/>
        <v/>
      </c>
      <c r="N429" s="38">
        <v>160</v>
      </c>
      <c r="O429" s="38" t="s">
        <v>203</v>
      </c>
    </row>
    <row r="430" spans="2:15">
      <c r="B430" s="38">
        <v>161</v>
      </c>
      <c r="C430" s="51"/>
      <c r="D430" s="32" t="str">
        <f t="shared" si="125"/>
        <v/>
      </c>
      <c r="E430" s="32" t="str">
        <f t="shared" si="126"/>
        <v/>
      </c>
      <c r="F430" s="32" t="str">
        <f t="shared" si="127"/>
        <v/>
      </c>
      <c r="G430" s="34">
        <v>43387</v>
      </c>
      <c r="H430" s="38">
        <v>2</v>
      </c>
      <c r="I430" s="49"/>
      <c r="J430" s="40"/>
      <c r="K430" s="36">
        <f t="shared" si="122"/>
        <v>0</v>
      </c>
      <c r="L430" s="36">
        <f t="shared" si="123"/>
        <v>0</v>
      </c>
      <c r="M430" s="32" t="str">
        <f t="shared" si="124"/>
        <v/>
      </c>
      <c r="N430" s="38">
        <v>161</v>
      </c>
      <c r="O430" s="38" t="s">
        <v>203</v>
      </c>
    </row>
    <row r="431" spans="2:15">
      <c r="B431" s="38">
        <v>162</v>
      </c>
      <c r="C431" s="51"/>
      <c r="D431" s="32" t="str">
        <f t="shared" si="125"/>
        <v/>
      </c>
      <c r="E431" s="32" t="str">
        <f t="shared" si="126"/>
        <v/>
      </c>
      <c r="F431" s="32" t="str">
        <f t="shared" si="127"/>
        <v/>
      </c>
      <c r="G431" s="34">
        <v>43387</v>
      </c>
      <c r="H431" s="38">
        <v>2</v>
      </c>
      <c r="I431" s="49"/>
      <c r="J431" s="40"/>
      <c r="K431" s="36">
        <f t="shared" si="122"/>
        <v>0</v>
      </c>
      <c r="L431" s="36">
        <f t="shared" si="123"/>
        <v>0</v>
      </c>
      <c r="M431" s="32" t="str">
        <f t="shared" si="124"/>
        <v/>
      </c>
      <c r="N431" s="38">
        <v>162</v>
      </c>
      <c r="O431" s="38" t="s">
        <v>203</v>
      </c>
    </row>
    <row r="432" spans="2:15">
      <c r="B432" s="38">
        <v>163</v>
      </c>
      <c r="C432" s="51"/>
      <c r="D432" s="32" t="str">
        <f t="shared" si="125"/>
        <v/>
      </c>
      <c r="E432" s="32" t="str">
        <f t="shared" si="126"/>
        <v/>
      </c>
      <c r="F432" s="32" t="str">
        <f t="shared" si="127"/>
        <v/>
      </c>
      <c r="G432" s="34">
        <v>43387</v>
      </c>
      <c r="H432" s="38">
        <v>2</v>
      </c>
      <c r="I432" s="49"/>
      <c r="J432" s="40"/>
      <c r="K432" s="36">
        <f t="shared" si="122"/>
        <v>0</v>
      </c>
      <c r="L432" s="36">
        <f t="shared" si="123"/>
        <v>0</v>
      </c>
      <c r="M432" s="32" t="str">
        <f t="shared" si="124"/>
        <v/>
      </c>
      <c r="N432" s="38">
        <v>163</v>
      </c>
      <c r="O432" s="38" t="s">
        <v>203</v>
      </c>
    </row>
    <row r="433" spans="2:15">
      <c r="B433" s="38">
        <v>164</v>
      </c>
      <c r="C433" s="51"/>
      <c r="D433" s="32" t="str">
        <f t="shared" si="125"/>
        <v/>
      </c>
      <c r="E433" s="32" t="str">
        <f t="shared" si="126"/>
        <v/>
      </c>
      <c r="F433" s="32" t="str">
        <f t="shared" si="127"/>
        <v/>
      </c>
      <c r="G433" s="34">
        <v>43387</v>
      </c>
      <c r="H433" s="38">
        <v>2</v>
      </c>
      <c r="I433" s="49"/>
      <c r="J433" s="40"/>
      <c r="K433" s="36">
        <f t="shared" si="122"/>
        <v>0</v>
      </c>
      <c r="L433" s="36">
        <f t="shared" si="123"/>
        <v>0</v>
      </c>
      <c r="M433" s="32" t="str">
        <f t="shared" si="124"/>
        <v/>
      </c>
      <c r="N433" s="38">
        <v>164</v>
      </c>
      <c r="O433" s="38" t="s">
        <v>203</v>
      </c>
    </row>
    <row r="434" spans="2:15">
      <c r="B434" s="38">
        <v>165</v>
      </c>
      <c r="C434" s="51"/>
      <c r="D434" s="32" t="str">
        <f t="shared" si="125"/>
        <v/>
      </c>
      <c r="E434" s="32" t="str">
        <f t="shared" si="126"/>
        <v/>
      </c>
      <c r="F434" s="32" t="str">
        <f t="shared" si="127"/>
        <v/>
      </c>
      <c r="G434" s="34">
        <v>43387</v>
      </c>
      <c r="H434" s="38">
        <v>2</v>
      </c>
      <c r="I434" s="49"/>
      <c r="J434" s="40"/>
      <c r="K434" s="36">
        <f t="shared" si="122"/>
        <v>0</v>
      </c>
      <c r="L434" s="36">
        <f t="shared" si="123"/>
        <v>0</v>
      </c>
      <c r="M434" s="32" t="str">
        <f t="shared" si="124"/>
        <v/>
      </c>
      <c r="N434" s="38">
        <v>165</v>
      </c>
      <c r="O434" s="38" t="s">
        <v>203</v>
      </c>
    </row>
    <row r="435" spans="2:15">
      <c r="B435" s="38">
        <v>166</v>
      </c>
      <c r="C435" s="51"/>
      <c r="D435" s="32" t="str">
        <f t="shared" si="125"/>
        <v/>
      </c>
      <c r="E435" s="32" t="str">
        <f t="shared" si="126"/>
        <v/>
      </c>
      <c r="F435" s="32" t="str">
        <f t="shared" si="127"/>
        <v/>
      </c>
      <c r="G435" s="34">
        <v>43387</v>
      </c>
      <c r="H435" s="38">
        <v>2</v>
      </c>
      <c r="I435" s="49"/>
      <c r="J435" s="40"/>
      <c r="K435" s="36">
        <f t="shared" si="122"/>
        <v>0</v>
      </c>
      <c r="L435" s="36">
        <f t="shared" si="123"/>
        <v>0</v>
      </c>
      <c r="M435" s="32" t="str">
        <f t="shared" si="124"/>
        <v/>
      </c>
      <c r="N435" s="38">
        <v>166</v>
      </c>
      <c r="O435" s="38" t="s">
        <v>203</v>
      </c>
    </row>
    <row r="436" spans="2:15">
      <c r="B436" s="38">
        <v>167</v>
      </c>
      <c r="C436" s="51"/>
      <c r="D436" s="32" t="str">
        <f t="shared" si="125"/>
        <v/>
      </c>
      <c r="E436" s="32" t="str">
        <f t="shared" si="126"/>
        <v/>
      </c>
      <c r="F436" s="32" t="str">
        <f t="shared" si="127"/>
        <v/>
      </c>
      <c r="G436" s="34">
        <v>43387</v>
      </c>
      <c r="H436" s="38">
        <v>2</v>
      </c>
      <c r="I436" s="49"/>
      <c r="J436" s="40"/>
      <c r="K436" s="36">
        <f t="shared" si="122"/>
        <v>0</v>
      </c>
      <c r="L436" s="36">
        <f t="shared" si="123"/>
        <v>0</v>
      </c>
      <c r="M436" s="32" t="str">
        <f t="shared" si="124"/>
        <v/>
      </c>
      <c r="N436" s="38">
        <v>167</v>
      </c>
      <c r="O436" s="38" t="s">
        <v>203</v>
      </c>
    </row>
    <row r="437" spans="2:15">
      <c r="B437" s="38">
        <v>168</v>
      </c>
      <c r="C437" s="51"/>
      <c r="D437" s="32" t="str">
        <f t="shared" si="125"/>
        <v/>
      </c>
      <c r="E437" s="32" t="str">
        <f t="shared" si="126"/>
        <v/>
      </c>
      <c r="F437" s="32" t="str">
        <f t="shared" si="127"/>
        <v/>
      </c>
      <c r="G437" s="34">
        <v>43387</v>
      </c>
      <c r="H437" s="38">
        <v>2</v>
      </c>
      <c r="I437" s="49"/>
      <c r="J437" s="40"/>
      <c r="K437" s="36">
        <f t="shared" si="122"/>
        <v>0</v>
      </c>
      <c r="L437" s="36">
        <f t="shared" si="123"/>
        <v>0</v>
      </c>
      <c r="M437" s="32" t="str">
        <f t="shared" si="124"/>
        <v/>
      </c>
      <c r="N437" s="38">
        <v>168</v>
      </c>
      <c r="O437" s="38" t="s">
        <v>203</v>
      </c>
    </row>
    <row r="438" spans="2:15">
      <c r="B438" s="38">
        <v>169</v>
      </c>
      <c r="C438" s="51"/>
      <c r="D438" s="32" t="str">
        <f t="shared" si="125"/>
        <v/>
      </c>
      <c r="E438" s="32" t="str">
        <f t="shared" si="126"/>
        <v/>
      </c>
      <c r="F438" s="32" t="str">
        <f t="shared" si="127"/>
        <v/>
      </c>
      <c r="G438" s="34">
        <v>43387</v>
      </c>
      <c r="H438" s="38">
        <v>2</v>
      </c>
      <c r="I438" s="49"/>
      <c r="J438" s="40"/>
      <c r="K438" s="36">
        <f t="shared" si="122"/>
        <v>0</v>
      </c>
      <c r="L438" s="36">
        <f t="shared" si="123"/>
        <v>0</v>
      </c>
      <c r="M438" s="32" t="str">
        <f t="shared" si="124"/>
        <v/>
      </c>
      <c r="N438" s="38">
        <v>169</v>
      </c>
      <c r="O438" s="38" t="s">
        <v>203</v>
      </c>
    </row>
    <row r="439" spans="2:15">
      <c r="B439" s="38">
        <v>170</v>
      </c>
      <c r="C439" s="51"/>
      <c r="D439" s="32" t="str">
        <f t="shared" si="125"/>
        <v/>
      </c>
      <c r="E439" s="32" t="str">
        <f t="shared" si="126"/>
        <v/>
      </c>
      <c r="F439" s="32" t="str">
        <f t="shared" si="127"/>
        <v/>
      </c>
      <c r="G439" s="34">
        <v>43387</v>
      </c>
      <c r="H439" s="38">
        <v>2</v>
      </c>
      <c r="I439" s="49"/>
      <c r="J439" s="40"/>
      <c r="K439" s="36">
        <f t="shared" si="122"/>
        <v>0</v>
      </c>
      <c r="L439" s="36">
        <f t="shared" si="123"/>
        <v>0</v>
      </c>
      <c r="M439" s="32" t="str">
        <f t="shared" si="124"/>
        <v/>
      </c>
      <c r="N439" s="38">
        <v>170</v>
      </c>
      <c r="O439" s="38" t="s">
        <v>203</v>
      </c>
    </row>
    <row r="440" spans="2:15">
      <c r="B440" s="38">
        <v>171</v>
      </c>
      <c r="C440" s="51"/>
      <c r="D440" s="32" t="str">
        <f t="shared" si="125"/>
        <v/>
      </c>
      <c r="E440" s="32" t="str">
        <f t="shared" si="126"/>
        <v/>
      </c>
      <c r="F440" s="32" t="str">
        <f t="shared" si="127"/>
        <v/>
      </c>
      <c r="G440" s="34">
        <v>43387</v>
      </c>
      <c r="H440" s="38">
        <v>2</v>
      </c>
      <c r="I440" s="49"/>
      <c r="J440" s="40"/>
      <c r="K440" s="36">
        <f t="shared" si="122"/>
        <v>0</v>
      </c>
      <c r="L440" s="36">
        <f t="shared" si="123"/>
        <v>0</v>
      </c>
      <c r="M440" s="32" t="str">
        <f t="shared" si="124"/>
        <v/>
      </c>
      <c r="N440" s="38">
        <v>171</v>
      </c>
      <c r="O440" s="38" t="s">
        <v>203</v>
      </c>
    </row>
    <row r="441" spans="2:15">
      <c r="B441" s="38">
        <v>172</v>
      </c>
      <c r="C441" s="51"/>
      <c r="D441" s="32" t="str">
        <f t="shared" si="125"/>
        <v/>
      </c>
      <c r="E441" s="32" t="str">
        <f t="shared" si="126"/>
        <v/>
      </c>
      <c r="F441" s="32" t="str">
        <f t="shared" si="127"/>
        <v/>
      </c>
      <c r="G441" s="34">
        <v>43387</v>
      </c>
      <c r="H441" s="38">
        <v>2</v>
      </c>
      <c r="I441" s="49"/>
      <c r="J441" s="40"/>
      <c r="K441" s="36">
        <f t="shared" si="122"/>
        <v>0</v>
      </c>
      <c r="L441" s="36">
        <f t="shared" si="123"/>
        <v>0</v>
      </c>
      <c r="M441" s="32" t="str">
        <f t="shared" si="124"/>
        <v/>
      </c>
      <c r="N441" s="38">
        <v>172</v>
      </c>
      <c r="O441" s="38" t="s">
        <v>203</v>
      </c>
    </row>
    <row r="442" spans="2:15">
      <c r="B442" s="38">
        <v>173</v>
      </c>
      <c r="C442" s="51"/>
      <c r="D442" s="32" t="str">
        <f t="shared" si="125"/>
        <v/>
      </c>
      <c r="E442" s="32" t="str">
        <f t="shared" si="126"/>
        <v/>
      </c>
      <c r="F442" s="32" t="str">
        <f t="shared" si="127"/>
        <v/>
      </c>
      <c r="G442" s="34">
        <v>43387</v>
      </c>
      <c r="H442" s="38">
        <v>2</v>
      </c>
      <c r="I442" s="49"/>
      <c r="J442" s="40"/>
      <c r="K442" s="36">
        <f t="shared" si="122"/>
        <v>0</v>
      </c>
      <c r="L442" s="36">
        <f t="shared" si="123"/>
        <v>0</v>
      </c>
      <c r="M442" s="32" t="str">
        <f t="shared" si="124"/>
        <v/>
      </c>
      <c r="N442" s="38">
        <v>173</v>
      </c>
      <c r="O442" s="38" t="s">
        <v>203</v>
      </c>
    </row>
    <row r="443" spans="2:15">
      <c r="B443" s="38">
        <v>174</v>
      </c>
      <c r="C443" s="51"/>
      <c r="D443" s="32" t="str">
        <f t="shared" si="125"/>
        <v/>
      </c>
      <c r="E443" s="32" t="str">
        <f t="shared" si="126"/>
        <v/>
      </c>
      <c r="F443" s="32" t="str">
        <f t="shared" si="127"/>
        <v/>
      </c>
      <c r="G443" s="34">
        <v>43387</v>
      </c>
      <c r="H443" s="38">
        <v>2</v>
      </c>
      <c r="I443" s="49"/>
      <c r="J443" s="40"/>
      <c r="K443" s="36">
        <f t="shared" si="122"/>
        <v>0</v>
      </c>
      <c r="L443" s="36">
        <f t="shared" si="123"/>
        <v>0</v>
      </c>
      <c r="M443" s="32" t="str">
        <f t="shared" si="124"/>
        <v/>
      </c>
      <c r="N443" s="38">
        <v>174</v>
      </c>
      <c r="O443" s="38" t="s">
        <v>203</v>
      </c>
    </row>
    <row r="444" spans="2:15">
      <c r="B444" s="38">
        <v>175</v>
      </c>
      <c r="C444" s="51"/>
      <c r="D444" s="32" t="str">
        <f t="shared" si="125"/>
        <v/>
      </c>
      <c r="E444" s="32" t="str">
        <f t="shared" si="126"/>
        <v/>
      </c>
      <c r="F444" s="32" t="str">
        <f t="shared" si="127"/>
        <v/>
      </c>
      <c r="G444" s="34">
        <v>43387</v>
      </c>
      <c r="H444" s="38">
        <v>2</v>
      </c>
      <c r="I444" s="49"/>
      <c r="J444" s="40"/>
      <c r="K444" s="36">
        <f t="shared" si="122"/>
        <v>0</v>
      </c>
      <c r="L444" s="36">
        <f t="shared" si="123"/>
        <v>0</v>
      </c>
      <c r="M444" s="32" t="str">
        <f t="shared" si="124"/>
        <v/>
      </c>
      <c r="N444" s="38">
        <v>175</v>
      </c>
      <c r="O444" s="38" t="s">
        <v>203</v>
      </c>
    </row>
    <row r="445" spans="2:15">
      <c r="B445" s="38">
        <v>176</v>
      </c>
      <c r="C445" s="51"/>
      <c r="D445" s="32" t="str">
        <f t="shared" si="125"/>
        <v/>
      </c>
      <c r="E445" s="32" t="str">
        <f t="shared" si="126"/>
        <v/>
      </c>
      <c r="F445" s="32" t="str">
        <f t="shared" si="127"/>
        <v/>
      </c>
      <c r="G445" s="34">
        <v>43387</v>
      </c>
      <c r="H445" s="38">
        <v>2</v>
      </c>
      <c r="I445" s="49"/>
      <c r="J445" s="40"/>
      <c r="K445" s="36">
        <f t="shared" si="122"/>
        <v>0</v>
      </c>
      <c r="L445" s="36">
        <f t="shared" si="123"/>
        <v>0</v>
      </c>
      <c r="M445" s="32" t="str">
        <f t="shared" si="124"/>
        <v/>
      </c>
      <c r="N445" s="38">
        <v>176</v>
      </c>
      <c r="O445" s="38" t="s">
        <v>203</v>
      </c>
    </row>
    <row r="446" spans="2:15">
      <c r="B446" s="38">
        <v>177</v>
      </c>
      <c r="C446" s="51"/>
      <c r="D446" s="32" t="str">
        <f t="shared" si="125"/>
        <v/>
      </c>
      <c r="E446" s="32" t="str">
        <f t="shared" si="126"/>
        <v/>
      </c>
      <c r="F446" s="32" t="str">
        <f t="shared" si="127"/>
        <v/>
      </c>
      <c r="G446" s="34">
        <v>43387</v>
      </c>
      <c r="H446" s="38">
        <v>2</v>
      </c>
      <c r="I446" s="49"/>
      <c r="J446" s="40"/>
      <c r="K446" s="36">
        <f t="shared" si="122"/>
        <v>0</v>
      </c>
      <c r="L446" s="36">
        <f t="shared" si="123"/>
        <v>0</v>
      </c>
      <c r="M446" s="32" t="str">
        <f t="shared" si="124"/>
        <v/>
      </c>
      <c r="N446" s="38">
        <v>177</v>
      </c>
      <c r="O446" s="38" t="s">
        <v>203</v>
      </c>
    </row>
    <row r="447" spans="2:15">
      <c r="B447" s="38">
        <v>178</v>
      </c>
      <c r="C447" s="51"/>
      <c r="D447" s="32" t="str">
        <f t="shared" si="125"/>
        <v/>
      </c>
      <c r="E447" s="32" t="str">
        <f t="shared" si="126"/>
        <v/>
      </c>
      <c r="F447" s="32" t="str">
        <f t="shared" si="127"/>
        <v/>
      </c>
      <c r="G447" s="34">
        <v>43387</v>
      </c>
      <c r="H447" s="38">
        <v>2</v>
      </c>
      <c r="I447" s="49"/>
      <c r="J447" s="40"/>
      <c r="K447" s="36">
        <f t="shared" si="122"/>
        <v>0</v>
      </c>
      <c r="L447" s="36">
        <f t="shared" si="123"/>
        <v>0</v>
      </c>
      <c r="M447" s="32" t="str">
        <f t="shared" si="124"/>
        <v/>
      </c>
      <c r="N447" s="38">
        <v>178</v>
      </c>
      <c r="O447" s="38" t="s">
        <v>203</v>
      </c>
    </row>
    <row r="448" spans="2:15">
      <c r="B448" s="38">
        <v>179</v>
      </c>
      <c r="C448" s="51"/>
      <c r="D448" s="32" t="str">
        <f t="shared" si="125"/>
        <v/>
      </c>
      <c r="E448" s="32" t="str">
        <f t="shared" si="126"/>
        <v/>
      </c>
      <c r="F448" s="32" t="str">
        <f t="shared" si="127"/>
        <v/>
      </c>
      <c r="G448" s="34">
        <v>43387</v>
      </c>
      <c r="H448" s="38">
        <v>2</v>
      </c>
      <c r="I448" s="49"/>
      <c r="J448" s="40"/>
      <c r="K448" s="36">
        <f t="shared" si="122"/>
        <v>0</v>
      </c>
      <c r="L448" s="36">
        <f t="shared" si="123"/>
        <v>0</v>
      </c>
      <c r="M448" s="32" t="str">
        <f t="shared" si="124"/>
        <v/>
      </c>
      <c r="N448" s="38">
        <v>179</v>
      </c>
      <c r="O448" s="38" t="s">
        <v>203</v>
      </c>
    </row>
    <row r="449" spans="2:15">
      <c r="B449" s="38">
        <v>180</v>
      </c>
      <c r="C449" s="51"/>
      <c r="D449" s="32" t="str">
        <f t="shared" si="125"/>
        <v/>
      </c>
      <c r="E449" s="32" t="str">
        <f t="shared" si="126"/>
        <v/>
      </c>
      <c r="F449" s="32" t="str">
        <f t="shared" si="127"/>
        <v/>
      </c>
      <c r="G449" s="34">
        <v>43387</v>
      </c>
      <c r="H449" s="38">
        <v>2</v>
      </c>
      <c r="I449" s="49"/>
      <c r="J449" s="40"/>
      <c r="K449" s="36">
        <f t="shared" si="122"/>
        <v>0</v>
      </c>
      <c r="L449" s="36">
        <f t="shared" si="123"/>
        <v>0</v>
      </c>
      <c r="M449" s="32" t="str">
        <f t="shared" si="124"/>
        <v/>
      </c>
      <c r="N449" s="38">
        <v>180</v>
      </c>
      <c r="O449" s="38" t="s">
        <v>203</v>
      </c>
    </row>
    <row r="450" spans="2:15">
      <c r="B450" s="38">
        <v>181</v>
      </c>
      <c r="C450" s="51"/>
      <c r="D450" s="32" t="str">
        <f t="shared" si="125"/>
        <v/>
      </c>
      <c r="E450" s="32" t="str">
        <f t="shared" si="126"/>
        <v/>
      </c>
      <c r="F450" s="32" t="str">
        <f t="shared" si="127"/>
        <v/>
      </c>
      <c r="G450" s="34">
        <v>43387</v>
      </c>
      <c r="H450" s="38">
        <v>2</v>
      </c>
      <c r="I450" s="49"/>
      <c r="J450" s="40"/>
      <c r="K450" s="36">
        <f t="shared" si="122"/>
        <v>0</v>
      </c>
      <c r="L450" s="36">
        <f t="shared" si="123"/>
        <v>0</v>
      </c>
      <c r="M450" s="32" t="str">
        <f t="shared" si="124"/>
        <v/>
      </c>
      <c r="N450" s="38">
        <v>181</v>
      </c>
      <c r="O450" s="38" t="s">
        <v>203</v>
      </c>
    </row>
    <row r="451" spans="2:15">
      <c r="B451" s="38">
        <v>182</v>
      </c>
      <c r="C451" s="51"/>
      <c r="D451" s="32" t="str">
        <f t="shared" si="125"/>
        <v/>
      </c>
      <c r="E451" s="32" t="str">
        <f t="shared" si="126"/>
        <v/>
      </c>
      <c r="F451" s="32" t="str">
        <f t="shared" si="127"/>
        <v/>
      </c>
      <c r="G451" s="34">
        <v>43387</v>
      </c>
      <c r="H451" s="38">
        <v>2</v>
      </c>
      <c r="I451" s="49"/>
      <c r="J451" s="40"/>
      <c r="K451" s="36">
        <f t="shared" si="122"/>
        <v>0</v>
      </c>
      <c r="L451" s="36">
        <f t="shared" si="123"/>
        <v>0</v>
      </c>
      <c r="M451" s="32" t="str">
        <f t="shared" si="124"/>
        <v/>
      </c>
      <c r="N451" s="38">
        <v>182</v>
      </c>
      <c r="O451" s="38" t="s">
        <v>203</v>
      </c>
    </row>
    <row r="452" spans="2:15">
      <c r="B452" s="38">
        <v>183</v>
      </c>
      <c r="C452" s="51"/>
      <c r="D452" s="32" t="str">
        <f t="shared" si="125"/>
        <v/>
      </c>
      <c r="E452" s="32" t="str">
        <f t="shared" si="126"/>
        <v/>
      </c>
      <c r="F452" s="32" t="str">
        <f t="shared" si="127"/>
        <v/>
      </c>
      <c r="G452" s="34">
        <v>43387</v>
      </c>
      <c r="H452" s="38">
        <v>2</v>
      </c>
      <c r="I452" s="49"/>
      <c r="J452" s="40"/>
      <c r="K452" s="36">
        <f t="shared" si="122"/>
        <v>0</v>
      </c>
      <c r="L452" s="36">
        <f t="shared" si="123"/>
        <v>0</v>
      </c>
      <c r="M452" s="32" t="str">
        <f t="shared" si="124"/>
        <v/>
      </c>
      <c r="N452" s="38">
        <v>183</v>
      </c>
      <c r="O452" s="38" t="s">
        <v>203</v>
      </c>
    </row>
    <row r="453" spans="2:15">
      <c r="B453" s="38">
        <v>184</v>
      </c>
      <c r="C453" s="51"/>
      <c r="D453" s="32" t="str">
        <f t="shared" si="125"/>
        <v/>
      </c>
      <c r="E453" s="32" t="str">
        <f t="shared" si="126"/>
        <v/>
      </c>
      <c r="F453" s="32" t="str">
        <f t="shared" si="127"/>
        <v/>
      </c>
      <c r="G453" s="34">
        <v>43387</v>
      </c>
      <c r="H453" s="38">
        <v>2</v>
      </c>
      <c r="I453" s="49"/>
      <c r="J453" s="40"/>
      <c r="K453" s="36">
        <f t="shared" ref="K453:K516" si="128">IFERROR(VLOOKUP($C453,$Q$49:$R$301,2,FALSE),0)</f>
        <v>0</v>
      </c>
      <c r="L453" s="36">
        <f t="shared" si="123"/>
        <v>0</v>
      </c>
      <c r="M453" s="32" t="str">
        <f t="shared" si="124"/>
        <v/>
      </c>
      <c r="N453" s="38">
        <v>184</v>
      </c>
      <c r="O453" s="38" t="s">
        <v>203</v>
      </c>
    </row>
    <row r="454" spans="2:15">
      <c r="B454" s="38">
        <v>185</v>
      </c>
      <c r="C454" s="51"/>
      <c r="D454" s="32" t="str">
        <f t="shared" si="125"/>
        <v/>
      </c>
      <c r="E454" s="32" t="str">
        <f t="shared" si="126"/>
        <v/>
      </c>
      <c r="F454" s="32" t="str">
        <f t="shared" si="127"/>
        <v/>
      </c>
      <c r="G454" s="34">
        <v>43387</v>
      </c>
      <c r="H454" s="38">
        <v>2</v>
      </c>
      <c r="I454" s="49"/>
      <c r="J454" s="40"/>
      <c r="K454" s="36">
        <f t="shared" si="128"/>
        <v>0</v>
      </c>
      <c r="L454" s="36">
        <f t="shared" si="123"/>
        <v>0</v>
      </c>
      <c r="M454" s="32" t="str">
        <f t="shared" si="124"/>
        <v/>
      </c>
      <c r="N454" s="38">
        <v>185</v>
      </c>
      <c r="O454" s="38" t="s">
        <v>203</v>
      </c>
    </row>
    <row r="455" spans="2:15">
      <c r="B455" s="38">
        <v>186</v>
      </c>
      <c r="C455" s="51"/>
      <c r="D455" s="32" t="str">
        <f t="shared" si="125"/>
        <v/>
      </c>
      <c r="E455" s="32" t="str">
        <f t="shared" si="126"/>
        <v/>
      </c>
      <c r="F455" s="32" t="str">
        <f t="shared" si="127"/>
        <v/>
      </c>
      <c r="G455" s="34">
        <v>43387</v>
      </c>
      <c r="H455" s="38">
        <v>2</v>
      </c>
      <c r="I455" s="49"/>
      <c r="J455" s="40"/>
      <c r="K455" s="36">
        <f t="shared" si="128"/>
        <v>0</v>
      </c>
      <c r="L455" s="36">
        <f t="shared" si="123"/>
        <v>0</v>
      </c>
      <c r="M455" s="32" t="str">
        <f t="shared" si="124"/>
        <v/>
      </c>
      <c r="N455" s="38">
        <v>186</v>
      </c>
      <c r="O455" s="38" t="s">
        <v>203</v>
      </c>
    </row>
    <row r="456" spans="2:15">
      <c r="B456" s="38">
        <v>187</v>
      </c>
      <c r="C456" s="51"/>
      <c r="D456" s="32" t="str">
        <f t="shared" si="125"/>
        <v/>
      </c>
      <c r="E456" s="32" t="str">
        <f t="shared" si="126"/>
        <v/>
      </c>
      <c r="F456" s="32" t="str">
        <f t="shared" si="127"/>
        <v/>
      </c>
      <c r="G456" s="34">
        <v>43387</v>
      </c>
      <c r="H456" s="38">
        <v>2</v>
      </c>
      <c r="I456" s="49"/>
      <c r="J456" s="40"/>
      <c r="K456" s="36">
        <f t="shared" si="128"/>
        <v>0</v>
      </c>
      <c r="L456" s="36">
        <f t="shared" si="123"/>
        <v>0</v>
      </c>
      <c r="M456" s="32" t="str">
        <f t="shared" si="124"/>
        <v/>
      </c>
      <c r="N456" s="38">
        <v>187</v>
      </c>
      <c r="O456" s="38" t="s">
        <v>203</v>
      </c>
    </row>
    <row r="457" spans="2:15">
      <c r="B457" s="38">
        <v>188</v>
      </c>
      <c r="C457" s="51"/>
      <c r="D457" s="32" t="str">
        <f t="shared" si="125"/>
        <v/>
      </c>
      <c r="E457" s="32" t="str">
        <f t="shared" si="126"/>
        <v/>
      </c>
      <c r="F457" s="32" t="str">
        <f t="shared" si="127"/>
        <v/>
      </c>
      <c r="G457" s="34">
        <v>43387</v>
      </c>
      <c r="H457" s="38">
        <v>2</v>
      </c>
      <c r="I457" s="49"/>
      <c r="J457" s="40"/>
      <c r="K457" s="36">
        <f t="shared" si="128"/>
        <v>0</v>
      </c>
      <c r="L457" s="36">
        <f t="shared" si="123"/>
        <v>0</v>
      </c>
      <c r="M457" s="32" t="str">
        <f t="shared" si="124"/>
        <v/>
      </c>
      <c r="N457" s="38">
        <v>188</v>
      </c>
      <c r="O457" s="38" t="s">
        <v>203</v>
      </c>
    </row>
    <row r="458" spans="2:15">
      <c r="B458" s="38">
        <v>189</v>
      </c>
      <c r="C458" s="51"/>
      <c r="D458" s="32" t="str">
        <f t="shared" si="125"/>
        <v/>
      </c>
      <c r="E458" s="32" t="str">
        <f t="shared" si="126"/>
        <v/>
      </c>
      <c r="F458" s="32" t="str">
        <f t="shared" si="127"/>
        <v/>
      </c>
      <c r="G458" s="34">
        <v>43387</v>
      </c>
      <c r="H458" s="38">
        <v>2</v>
      </c>
      <c r="I458" s="49"/>
      <c r="J458" s="40"/>
      <c r="K458" s="36">
        <f t="shared" si="128"/>
        <v>0</v>
      </c>
      <c r="L458" s="36">
        <f t="shared" si="123"/>
        <v>0</v>
      </c>
      <c r="M458" s="32" t="str">
        <f t="shared" si="124"/>
        <v/>
      </c>
      <c r="N458" s="38">
        <v>189</v>
      </c>
      <c r="O458" s="38" t="s">
        <v>203</v>
      </c>
    </row>
    <row r="459" spans="2:15">
      <c r="B459" s="38">
        <v>190</v>
      </c>
      <c r="C459" s="51"/>
      <c r="D459" s="32" t="str">
        <f t="shared" si="125"/>
        <v/>
      </c>
      <c r="E459" s="32" t="str">
        <f t="shared" si="126"/>
        <v/>
      </c>
      <c r="F459" s="32" t="str">
        <f t="shared" si="127"/>
        <v/>
      </c>
      <c r="G459" s="34">
        <v>43387</v>
      </c>
      <c r="H459" s="38">
        <v>2</v>
      </c>
      <c r="I459" s="49"/>
      <c r="J459" s="40"/>
      <c r="K459" s="36">
        <f t="shared" si="128"/>
        <v>0</v>
      </c>
      <c r="L459" s="36">
        <f t="shared" si="123"/>
        <v>0</v>
      </c>
      <c r="M459" s="32" t="str">
        <f t="shared" si="124"/>
        <v/>
      </c>
      <c r="N459" s="38">
        <v>190</v>
      </c>
      <c r="O459" s="38" t="s">
        <v>203</v>
      </c>
    </row>
    <row r="460" spans="2:15">
      <c r="B460" s="38">
        <v>191</v>
      </c>
      <c r="C460" s="51"/>
      <c r="D460" s="32" t="str">
        <f t="shared" si="125"/>
        <v/>
      </c>
      <c r="E460" s="32" t="str">
        <f t="shared" si="126"/>
        <v/>
      </c>
      <c r="F460" s="32" t="str">
        <f t="shared" si="127"/>
        <v/>
      </c>
      <c r="G460" s="34">
        <v>43387</v>
      </c>
      <c r="H460" s="38">
        <v>2</v>
      </c>
      <c r="I460" s="49"/>
      <c r="J460" s="40"/>
      <c r="K460" s="36">
        <f t="shared" si="128"/>
        <v>0</v>
      </c>
      <c r="L460" s="36">
        <f t="shared" si="123"/>
        <v>0</v>
      </c>
      <c r="M460" s="32" t="str">
        <f t="shared" si="124"/>
        <v/>
      </c>
      <c r="N460" s="38">
        <v>191</v>
      </c>
      <c r="O460" s="38" t="s">
        <v>203</v>
      </c>
    </row>
    <row r="461" spans="2:15">
      <c r="B461" s="38">
        <v>192</v>
      </c>
      <c r="C461" s="51"/>
      <c r="D461" s="32" t="str">
        <f t="shared" si="125"/>
        <v/>
      </c>
      <c r="E461" s="32" t="str">
        <f t="shared" si="126"/>
        <v/>
      </c>
      <c r="F461" s="32" t="str">
        <f t="shared" si="127"/>
        <v/>
      </c>
      <c r="G461" s="34">
        <v>43387</v>
      </c>
      <c r="H461" s="38">
        <v>2</v>
      </c>
      <c r="I461" s="49"/>
      <c r="J461" s="40"/>
      <c r="K461" s="36">
        <f t="shared" si="128"/>
        <v>0</v>
      </c>
      <c r="L461" s="36">
        <f t="shared" si="123"/>
        <v>0</v>
      </c>
      <c r="M461" s="32" t="str">
        <f t="shared" si="124"/>
        <v/>
      </c>
      <c r="N461" s="38">
        <v>192</v>
      </c>
      <c r="O461" s="38" t="s">
        <v>203</v>
      </c>
    </row>
    <row r="462" spans="2:15">
      <c r="B462" s="38">
        <v>193</v>
      </c>
      <c r="C462" s="51"/>
      <c r="D462" s="32" t="str">
        <f t="shared" si="125"/>
        <v/>
      </c>
      <c r="E462" s="32" t="str">
        <f t="shared" si="126"/>
        <v/>
      </c>
      <c r="F462" s="32" t="str">
        <f t="shared" si="127"/>
        <v/>
      </c>
      <c r="G462" s="34">
        <v>43387</v>
      </c>
      <c r="H462" s="38">
        <v>2</v>
      </c>
      <c r="I462" s="49"/>
      <c r="J462" s="40"/>
      <c r="K462" s="36">
        <f t="shared" si="128"/>
        <v>0</v>
      </c>
      <c r="L462" s="36">
        <f t="shared" si="123"/>
        <v>0</v>
      </c>
      <c r="M462" s="32" t="str">
        <f t="shared" si="124"/>
        <v/>
      </c>
      <c r="N462" s="38">
        <v>193</v>
      </c>
      <c r="O462" s="38" t="s">
        <v>203</v>
      </c>
    </row>
    <row r="463" spans="2:15">
      <c r="B463" s="38">
        <v>194</v>
      </c>
      <c r="C463" s="51"/>
      <c r="D463" s="32" t="str">
        <f t="shared" si="125"/>
        <v/>
      </c>
      <c r="E463" s="32" t="str">
        <f t="shared" si="126"/>
        <v/>
      </c>
      <c r="F463" s="32" t="str">
        <f t="shared" si="127"/>
        <v/>
      </c>
      <c r="G463" s="34">
        <v>43387</v>
      </c>
      <c r="H463" s="38">
        <v>2</v>
      </c>
      <c r="I463" s="49"/>
      <c r="J463" s="40"/>
      <c r="K463" s="36">
        <f t="shared" si="128"/>
        <v>0</v>
      </c>
      <c r="L463" s="36">
        <f t="shared" si="123"/>
        <v>0</v>
      </c>
      <c r="M463" s="32" t="str">
        <f t="shared" si="124"/>
        <v/>
      </c>
      <c r="N463" s="38">
        <v>194</v>
      </c>
      <c r="O463" s="38" t="s">
        <v>203</v>
      </c>
    </row>
    <row r="464" spans="2:15">
      <c r="B464" s="38">
        <v>195</v>
      </c>
      <c r="C464" s="51"/>
      <c r="D464" s="32" t="str">
        <f t="shared" si="125"/>
        <v/>
      </c>
      <c r="E464" s="32" t="str">
        <f t="shared" si="126"/>
        <v/>
      </c>
      <c r="F464" s="32" t="str">
        <f t="shared" si="127"/>
        <v/>
      </c>
      <c r="G464" s="34">
        <v>43387</v>
      </c>
      <c r="H464" s="38">
        <v>2</v>
      </c>
      <c r="I464" s="49"/>
      <c r="J464" s="40"/>
      <c r="K464" s="36">
        <f t="shared" si="128"/>
        <v>0</v>
      </c>
      <c r="L464" s="36">
        <f t="shared" si="123"/>
        <v>0</v>
      </c>
      <c r="M464" s="32" t="str">
        <f t="shared" si="124"/>
        <v/>
      </c>
      <c r="N464" s="38">
        <v>195</v>
      </c>
      <c r="O464" s="38" t="s">
        <v>203</v>
      </c>
    </row>
    <row r="465" spans="2:15">
      <c r="B465" s="38">
        <v>196</v>
      </c>
      <c r="C465" s="51"/>
      <c r="D465" s="32" t="str">
        <f t="shared" si="125"/>
        <v/>
      </c>
      <c r="E465" s="32" t="str">
        <f t="shared" si="126"/>
        <v/>
      </c>
      <c r="F465" s="32" t="str">
        <f t="shared" si="127"/>
        <v/>
      </c>
      <c r="G465" s="34">
        <v>43387</v>
      </c>
      <c r="H465" s="38">
        <v>2</v>
      </c>
      <c r="I465" s="49"/>
      <c r="J465" s="40"/>
      <c r="K465" s="36">
        <f t="shared" si="128"/>
        <v>0</v>
      </c>
      <c r="L465" s="36">
        <f t="shared" ref="L465:L528" si="129">IFERROR(J465-K465,"")</f>
        <v>0</v>
      </c>
      <c r="M465" s="32" t="str">
        <f t="shared" ref="M465:M528" si="130">IF(L465&gt;0,1,"")</f>
        <v/>
      </c>
      <c r="N465" s="38">
        <v>196</v>
      </c>
      <c r="O465" s="38" t="s">
        <v>203</v>
      </c>
    </row>
    <row r="466" spans="2:15">
      <c r="B466" s="38">
        <v>197</v>
      </c>
      <c r="C466" s="51"/>
      <c r="D466" s="32" t="str">
        <f t="shared" si="125"/>
        <v/>
      </c>
      <c r="E466" s="32" t="str">
        <f t="shared" si="126"/>
        <v/>
      </c>
      <c r="F466" s="32" t="str">
        <f t="shared" si="127"/>
        <v/>
      </c>
      <c r="G466" s="34">
        <v>43387</v>
      </c>
      <c r="H466" s="38">
        <v>2</v>
      </c>
      <c r="I466" s="49"/>
      <c r="J466" s="40"/>
      <c r="K466" s="36">
        <f t="shared" si="128"/>
        <v>0</v>
      </c>
      <c r="L466" s="36">
        <f t="shared" si="129"/>
        <v>0</v>
      </c>
      <c r="M466" s="32" t="str">
        <f t="shared" si="130"/>
        <v/>
      </c>
      <c r="N466" s="38">
        <v>197</v>
      </c>
      <c r="O466" s="38" t="s">
        <v>203</v>
      </c>
    </row>
    <row r="467" spans="2:15">
      <c r="B467" s="38">
        <v>198</v>
      </c>
      <c r="C467" s="51"/>
      <c r="D467" s="32" t="str">
        <f t="shared" si="125"/>
        <v/>
      </c>
      <c r="E467" s="32" t="str">
        <f t="shared" si="126"/>
        <v/>
      </c>
      <c r="F467" s="32" t="str">
        <f t="shared" si="127"/>
        <v/>
      </c>
      <c r="G467" s="34">
        <v>43387</v>
      </c>
      <c r="H467" s="38">
        <v>2</v>
      </c>
      <c r="I467" s="49"/>
      <c r="J467" s="40"/>
      <c r="K467" s="36">
        <f t="shared" si="128"/>
        <v>0</v>
      </c>
      <c r="L467" s="36">
        <f t="shared" si="129"/>
        <v>0</v>
      </c>
      <c r="M467" s="32" t="str">
        <f t="shared" si="130"/>
        <v/>
      </c>
      <c r="N467" s="38">
        <v>198</v>
      </c>
      <c r="O467" s="38" t="s">
        <v>203</v>
      </c>
    </row>
    <row r="468" spans="2:15">
      <c r="B468" s="38">
        <v>199</v>
      </c>
      <c r="C468" s="51"/>
      <c r="D468" s="32" t="str">
        <f t="shared" si="125"/>
        <v/>
      </c>
      <c r="E468" s="32" t="str">
        <f t="shared" si="126"/>
        <v/>
      </c>
      <c r="F468" s="32" t="str">
        <f t="shared" si="127"/>
        <v/>
      </c>
      <c r="G468" s="34">
        <v>43387</v>
      </c>
      <c r="H468" s="38">
        <v>2</v>
      </c>
      <c r="I468" s="49"/>
      <c r="J468" s="40"/>
      <c r="K468" s="36">
        <f t="shared" si="128"/>
        <v>0</v>
      </c>
      <c r="L468" s="36">
        <f t="shared" si="129"/>
        <v>0</v>
      </c>
      <c r="M468" s="32" t="str">
        <f t="shared" si="130"/>
        <v/>
      </c>
      <c r="N468" s="38">
        <v>199</v>
      </c>
      <c r="O468" s="38" t="s">
        <v>203</v>
      </c>
    </row>
    <row r="469" spans="2:15">
      <c r="B469" s="38">
        <v>200</v>
      </c>
      <c r="C469" s="51"/>
      <c r="D469" s="32" t="str">
        <f t="shared" si="125"/>
        <v/>
      </c>
      <c r="E469" s="32" t="str">
        <f t="shared" si="126"/>
        <v/>
      </c>
      <c r="F469" s="32" t="str">
        <f t="shared" si="127"/>
        <v/>
      </c>
      <c r="G469" s="34">
        <v>43387</v>
      </c>
      <c r="H469" s="38">
        <v>2</v>
      </c>
      <c r="I469" s="49"/>
      <c r="J469" s="40"/>
      <c r="K469" s="36">
        <f t="shared" si="128"/>
        <v>0</v>
      </c>
      <c r="L469" s="36">
        <f t="shared" si="129"/>
        <v>0</v>
      </c>
      <c r="M469" s="32" t="str">
        <f t="shared" si="130"/>
        <v/>
      </c>
      <c r="N469" s="38">
        <v>200</v>
      </c>
      <c r="O469" s="38" t="s">
        <v>203</v>
      </c>
    </row>
    <row r="470" spans="2:15">
      <c r="B470" s="38">
        <v>201</v>
      </c>
      <c r="C470" s="51"/>
      <c r="D470" s="32" t="str">
        <f t="shared" si="125"/>
        <v/>
      </c>
      <c r="E470" s="32" t="str">
        <f t="shared" si="126"/>
        <v/>
      </c>
      <c r="F470" s="32" t="str">
        <f t="shared" si="127"/>
        <v/>
      </c>
      <c r="G470" s="34">
        <v>43387</v>
      </c>
      <c r="H470" s="38">
        <v>2</v>
      </c>
      <c r="I470" s="49"/>
      <c r="J470" s="40"/>
      <c r="K470" s="36">
        <f t="shared" si="128"/>
        <v>0</v>
      </c>
      <c r="L470" s="36">
        <f t="shared" si="129"/>
        <v>0</v>
      </c>
      <c r="M470" s="32" t="str">
        <f t="shared" si="130"/>
        <v/>
      </c>
      <c r="N470" s="38">
        <v>201</v>
      </c>
      <c r="O470" s="38" t="s">
        <v>203</v>
      </c>
    </row>
    <row r="471" spans="2:15">
      <c r="B471" s="38">
        <v>202</v>
      </c>
      <c r="C471" s="51"/>
      <c r="D471" s="32" t="str">
        <f t="shared" si="125"/>
        <v/>
      </c>
      <c r="E471" s="32" t="str">
        <f t="shared" si="126"/>
        <v/>
      </c>
      <c r="F471" s="32" t="str">
        <f t="shared" si="127"/>
        <v/>
      </c>
      <c r="G471" s="34">
        <v>43387</v>
      </c>
      <c r="H471" s="38">
        <v>2</v>
      </c>
      <c r="I471" s="49"/>
      <c r="J471" s="40"/>
      <c r="K471" s="36">
        <f t="shared" si="128"/>
        <v>0</v>
      </c>
      <c r="L471" s="36">
        <f t="shared" si="129"/>
        <v>0</v>
      </c>
      <c r="M471" s="32" t="str">
        <f t="shared" si="130"/>
        <v/>
      </c>
      <c r="N471" s="38">
        <v>202</v>
      </c>
      <c r="O471" s="38" t="s">
        <v>203</v>
      </c>
    </row>
    <row r="472" spans="2:15">
      <c r="B472" s="38">
        <v>203</v>
      </c>
      <c r="C472" s="51"/>
      <c r="D472" s="32" t="str">
        <f t="shared" si="125"/>
        <v/>
      </c>
      <c r="E472" s="32" t="str">
        <f t="shared" si="126"/>
        <v/>
      </c>
      <c r="F472" s="32" t="str">
        <f t="shared" si="127"/>
        <v/>
      </c>
      <c r="G472" s="34">
        <v>43387</v>
      </c>
      <c r="H472" s="38">
        <v>2</v>
      </c>
      <c r="I472" s="49"/>
      <c r="J472" s="40"/>
      <c r="K472" s="36">
        <f t="shared" si="128"/>
        <v>0</v>
      </c>
      <c r="L472" s="36">
        <f t="shared" si="129"/>
        <v>0</v>
      </c>
      <c r="M472" s="32" t="str">
        <f t="shared" si="130"/>
        <v/>
      </c>
      <c r="N472" s="38">
        <v>203</v>
      </c>
      <c r="O472" s="38" t="s">
        <v>203</v>
      </c>
    </row>
    <row r="473" spans="2:15">
      <c r="B473" s="38">
        <v>204</v>
      </c>
      <c r="C473" s="51"/>
      <c r="D473" s="32" t="str">
        <f t="shared" si="125"/>
        <v/>
      </c>
      <c r="E473" s="32" t="str">
        <f t="shared" si="126"/>
        <v/>
      </c>
      <c r="F473" s="32" t="str">
        <f t="shared" si="127"/>
        <v/>
      </c>
      <c r="G473" s="34">
        <v>43387</v>
      </c>
      <c r="H473" s="38">
        <v>2</v>
      </c>
      <c r="I473" s="49"/>
      <c r="J473" s="40"/>
      <c r="K473" s="36">
        <f t="shared" si="128"/>
        <v>0</v>
      </c>
      <c r="L473" s="36">
        <f t="shared" si="129"/>
        <v>0</v>
      </c>
      <c r="M473" s="32" t="str">
        <f t="shared" si="130"/>
        <v/>
      </c>
      <c r="N473" s="38">
        <v>204</v>
      </c>
      <c r="O473" s="38" t="s">
        <v>203</v>
      </c>
    </row>
    <row r="474" spans="2:15">
      <c r="B474" s="38">
        <v>205</v>
      </c>
      <c r="C474" s="51"/>
      <c r="D474" s="32" t="str">
        <f t="shared" si="125"/>
        <v/>
      </c>
      <c r="E474" s="32" t="str">
        <f t="shared" si="126"/>
        <v/>
      </c>
      <c r="F474" s="32" t="str">
        <f t="shared" si="127"/>
        <v/>
      </c>
      <c r="G474" s="34">
        <v>43387</v>
      </c>
      <c r="H474" s="38">
        <v>2</v>
      </c>
      <c r="I474" s="49"/>
      <c r="J474" s="40"/>
      <c r="K474" s="36">
        <f t="shared" si="128"/>
        <v>0</v>
      </c>
      <c r="L474" s="36">
        <f t="shared" si="129"/>
        <v>0</v>
      </c>
      <c r="M474" s="32" t="str">
        <f t="shared" si="130"/>
        <v/>
      </c>
      <c r="N474" s="38">
        <v>205</v>
      </c>
      <c r="O474" s="38" t="s">
        <v>203</v>
      </c>
    </row>
    <row r="475" spans="2:15">
      <c r="B475" s="38">
        <v>206</v>
      </c>
      <c r="C475" s="51"/>
      <c r="D475" s="32" t="str">
        <f t="shared" si="125"/>
        <v/>
      </c>
      <c r="E475" s="32" t="str">
        <f t="shared" si="126"/>
        <v/>
      </c>
      <c r="F475" s="32" t="str">
        <f t="shared" si="127"/>
        <v/>
      </c>
      <c r="G475" s="34">
        <v>43387</v>
      </c>
      <c r="H475" s="38">
        <v>2</v>
      </c>
      <c r="I475" s="49"/>
      <c r="J475" s="40"/>
      <c r="K475" s="36">
        <f t="shared" si="128"/>
        <v>0</v>
      </c>
      <c r="L475" s="36">
        <f t="shared" si="129"/>
        <v>0</v>
      </c>
      <c r="M475" s="32" t="str">
        <f t="shared" si="130"/>
        <v/>
      </c>
      <c r="N475" s="38">
        <v>206</v>
      </c>
      <c r="O475" s="38" t="s">
        <v>203</v>
      </c>
    </row>
    <row r="476" spans="2:15">
      <c r="B476" s="38">
        <v>207</v>
      </c>
      <c r="C476" s="51"/>
      <c r="D476" s="32" t="str">
        <f t="shared" si="125"/>
        <v/>
      </c>
      <c r="E476" s="32" t="str">
        <f t="shared" si="126"/>
        <v/>
      </c>
      <c r="F476" s="32" t="str">
        <f t="shared" si="127"/>
        <v/>
      </c>
      <c r="G476" s="34">
        <v>43387</v>
      </c>
      <c r="H476" s="38">
        <v>2</v>
      </c>
      <c r="I476" s="49"/>
      <c r="J476" s="40"/>
      <c r="K476" s="36">
        <f t="shared" si="128"/>
        <v>0</v>
      </c>
      <c r="L476" s="36">
        <f t="shared" si="129"/>
        <v>0</v>
      </c>
      <c r="M476" s="32" t="str">
        <f t="shared" si="130"/>
        <v/>
      </c>
      <c r="N476" s="38">
        <v>207</v>
      </c>
      <c r="O476" s="38" t="s">
        <v>203</v>
      </c>
    </row>
    <row r="477" spans="2:15">
      <c r="B477" s="38">
        <v>208</v>
      </c>
      <c r="C477" s="51"/>
      <c r="D477" s="32" t="str">
        <f t="shared" si="125"/>
        <v/>
      </c>
      <c r="E477" s="32" t="str">
        <f t="shared" si="126"/>
        <v/>
      </c>
      <c r="F477" s="32" t="str">
        <f t="shared" si="127"/>
        <v/>
      </c>
      <c r="G477" s="34">
        <v>43387</v>
      </c>
      <c r="H477" s="38">
        <v>2</v>
      </c>
      <c r="I477" s="49"/>
      <c r="J477" s="40"/>
      <c r="K477" s="36">
        <f t="shared" si="128"/>
        <v>0</v>
      </c>
      <c r="L477" s="36">
        <f t="shared" si="129"/>
        <v>0</v>
      </c>
      <c r="M477" s="32" t="str">
        <f t="shared" si="130"/>
        <v/>
      </c>
      <c r="N477" s="38">
        <v>208</v>
      </c>
      <c r="O477" s="38" t="s">
        <v>203</v>
      </c>
    </row>
    <row r="478" spans="2:15">
      <c r="B478" s="38">
        <v>209</v>
      </c>
      <c r="C478" s="51"/>
      <c r="D478" s="32" t="str">
        <f t="shared" si="125"/>
        <v/>
      </c>
      <c r="E478" s="32" t="str">
        <f t="shared" si="126"/>
        <v/>
      </c>
      <c r="F478" s="32" t="str">
        <f t="shared" si="127"/>
        <v/>
      </c>
      <c r="G478" s="34">
        <v>43387</v>
      </c>
      <c r="H478" s="38">
        <v>2</v>
      </c>
      <c r="I478" s="49"/>
      <c r="J478" s="40"/>
      <c r="K478" s="36">
        <f t="shared" si="128"/>
        <v>0</v>
      </c>
      <c r="L478" s="36">
        <f t="shared" si="129"/>
        <v>0</v>
      </c>
      <c r="M478" s="32" t="str">
        <f t="shared" si="130"/>
        <v/>
      </c>
      <c r="N478" s="38">
        <v>209</v>
      </c>
      <c r="O478" s="38" t="s">
        <v>203</v>
      </c>
    </row>
    <row r="479" spans="2:15">
      <c r="B479" s="38">
        <v>210</v>
      </c>
      <c r="C479" s="51"/>
      <c r="D479" s="32" t="str">
        <f t="shared" si="125"/>
        <v/>
      </c>
      <c r="E479" s="32" t="str">
        <f t="shared" si="126"/>
        <v/>
      </c>
      <c r="F479" s="32" t="str">
        <f t="shared" si="127"/>
        <v/>
      </c>
      <c r="G479" s="34">
        <v>43387</v>
      </c>
      <c r="H479" s="38">
        <v>2</v>
      </c>
      <c r="I479" s="49"/>
      <c r="J479" s="40"/>
      <c r="K479" s="36">
        <f t="shared" si="128"/>
        <v>0</v>
      </c>
      <c r="L479" s="36">
        <f t="shared" si="129"/>
        <v>0</v>
      </c>
      <c r="M479" s="32" t="str">
        <f t="shared" si="130"/>
        <v/>
      </c>
      <c r="N479" s="38">
        <v>210</v>
      </c>
      <c r="O479" s="38" t="s">
        <v>203</v>
      </c>
    </row>
    <row r="480" spans="2:15">
      <c r="B480" s="38">
        <v>211</v>
      </c>
      <c r="C480" s="51"/>
      <c r="D480" s="32" t="str">
        <f t="shared" si="125"/>
        <v/>
      </c>
      <c r="E480" s="32" t="str">
        <f t="shared" si="126"/>
        <v/>
      </c>
      <c r="F480" s="32" t="str">
        <f t="shared" si="127"/>
        <v/>
      </c>
      <c r="G480" s="34">
        <v>43387</v>
      </c>
      <c r="H480" s="38">
        <v>2</v>
      </c>
      <c r="I480" s="49"/>
      <c r="J480" s="40"/>
      <c r="K480" s="36">
        <f t="shared" si="128"/>
        <v>0</v>
      </c>
      <c r="L480" s="36">
        <f t="shared" si="129"/>
        <v>0</v>
      </c>
      <c r="M480" s="32" t="str">
        <f t="shared" si="130"/>
        <v/>
      </c>
      <c r="N480" s="38">
        <v>211</v>
      </c>
      <c r="O480" s="38" t="s">
        <v>203</v>
      </c>
    </row>
    <row r="481" spans="2:15">
      <c r="B481" s="38">
        <v>212</v>
      </c>
      <c r="C481" s="51"/>
      <c r="D481" s="32" t="str">
        <f t="shared" si="125"/>
        <v/>
      </c>
      <c r="E481" s="32" t="str">
        <f t="shared" si="126"/>
        <v/>
      </c>
      <c r="F481" s="32" t="str">
        <f t="shared" si="127"/>
        <v/>
      </c>
      <c r="G481" s="34">
        <v>43387</v>
      </c>
      <c r="H481" s="38">
        <v>2</v>
      </c>
      <c r="I481" s="49"/>
      <c r="J481" s="40"/>
      <c r="K481" s="36">
        <f t="shared" si="128"/>
        <v>0</v>
      </c>
      <c r="L481" s="36">
        <f t="shared" si="129"/>
        <v>0</v>
      </c>
      <c r="M481" s="32" t="str">
        <f t="shared" si="130"/>
        <v/>
      </c>
      <c r="N481" s="38">
        <v>212</v>
      </c>
      <c r="O481" s="38" t="s">
        <v>203</v>
      </c>
    </row>
    <row r="482" spans="2:15">
      <c r="B482" s="38">
        <v>213</v>
      </c>
      <c r="C482" s="51"/>
      <c r="D482" s="32" t="str">
        <f t="shared" si="125"/>
        <v/>
      </c>
      <c r="E482" s="32" t="str">
        <f t="shared" si="126"/>
        <v/>
      </c>
      <c r="F482" s="32" t="str">
        <f t="shared" si="127"/>
        <v/>
      </c>
      <c r="G482" s="34">
        <v>43387</v>
      </c>
      <c r="H482" s="38">
        <v>2</v>
      </c>
      <c r="I482" s="49"/>
      <c r="J482" s="40"/>
      <c r="K482" s="36">
        <f t="shared" si="128"/>
        <v>0</v>
      </c>
      <c r="L482" s="36">
        <f t="shared" si="129"/>
        <v>0</v>
      </c>
      <c r="M482" s="32" t="str">
        <f t="shared" si="130"/>
        <v/>
      </c>
      <c r="N482" s="38">
        <v>213</v>
      </c>
      <c r="O482" s="38" t="s">
        <v>203</v>
      </c>
    </row>
    <row r="483" spans="2:15">
      <c r="B483" s="38">
        <v>214</v>
      </c>
      <c r="C483" s="51"/>
      <c r="D483" s="32" t="str">
        <f t="shared" si="125"/>
        <v/>
      </c>
      <c r="E483" s="32" t="str">
        <f t="shared" si="126"/>
        <v/>
      </c>
      <c r="F483" s="32" t="str">
        <f t="shared" si="127"/>
        <v/>
      </c>
      <c r="G483" s="34">
        <v>43387</v>
      </c>
      <c r="H483" s="38">
        <v>2</v>
      </c>
      <c r="I483" s="49"/>
      <c r="J483" s="40"/>
      <c r="K483" s="36">
        <f t="shared" si="128"/>
        <v>0</v>
      </c>
      <c r="L483" s="36">
        <f t="shared" si="129"/>
        <v>0</v>
      </c>
      <c r="M483" s="32" t="str">
        <f t="shared" si="130"/>
        <v/>
      </c>
      <c r="N483" s="38">
        <v>214</v>
      </c>
      <c r="O483" s="38" t="s">
        <v>203</v>
      </c>
    </row>
    <row r="484" spans="2:15">
      <c r="B484" s="38">
        <v>215</v>
      </c>
      <c r="C484" s="51"/>
      <c r="D484" s="32" t="str">
        <f t="shared" si="125"/>
        <v/>
      </c>
      <c r="E484" s="32" t="str">
        <f t="shared" si="126"/>
        <v/>
      </c>
      <c r="F484" s="32" t="str">
        <f t="shared" si="127"/>
        <v/>
      </c>
      <c r="G484" s="34">
        <v>43387</v>
      </c>
      <c r="H484" s="38">
        <v>2</v>
      </c>
      <c r="I484" s="49"/>
      <c r="J484" s="40"/>
      <c r="K484" s="36">
        <f t="shared" si="128"/>
        <v>0</v>
      </c>
      <c r="L484" s="36">
        <f t="shared" si="129"/>
        <v>0</v>
      </c>
      <c r="M484" s="32" t="str">
        <f t="shared" si="130"/>
        <v/>
      </c>
      <c r="N484" s="38">
        <v>215</v>
      </c>
      <c r="O484" s="38" t="s">
        <v>203</v>
      </c>
    </row>
    <row r="485" spans="2:15">
      <c r="B485" s="38">
        <v>216</v>
      </c>
      <c r="C485" s="51"/>
      <c r="D485" s="32" t="str">
        <f t="shared" si="125"/>
        <v/>
      </c>
      <c r="E485" s="32" t="str">
        <f t="shared" si="126"/>
        <v/>
      </c>
      <c r="F485" s="32" t="str">
        <f t="shared" si="127"/>
        <v/>
      </c>
      <c r="G485" s="34">
        <v>43387</v>
      </c>
      <c r="H485" s="38">
        <v>2</v>
      </c>
      <c r="I485" s="49"/>
      <c r="J485" s="40"/>
      <c r="K485" s="36">
        <f t="shared" si="128"/>
        <v>0</v>
      </c>
      <c r="L485" s="36">
        <f t="shared" si="129"/>
        <v>0</v>
      </c>
      <c r="M485" s="32" t="str">
        <f t="shared" si="130"/>
        <v/>
      </c>
      <c r="N485" s="38">
        <v>216</v>
      </c>
      <c r="O485" s="38" t="s">
        <v>203</v>
      </c>
    </row>
    <row r="486" spans="2:15">
      <c r="B486" s="38">
        <v>217</v>
      </c>
      <c r="C486" s="51"/>
      <c r="D486" s="32" t="str">
        <f t="shared" si="125"/>
        <v/>
      </c>
      <c r="E486" s="32" t="str">
        <f t="shared" si="126"/>
        <v/>
      </c>
      <c r="F486" s="32" t="str">
        <f t="shared" si="127"/>
        <v/>
      </c>
      <c r="G486" s="34">
        <v>43387</v>
      </c>
      <c r="H486" s="38">
        <v>2</v>
      </c>
      <c r="I486" s="49"/>
      <c r="J486" s="40"/>
      <c r="K486" s="36">
        <f t="shared" si="128"/>
        <v>0</v>
      </c>
      <c r="L486" s="36">
        <f t="shared" si="129"/>
        <v>0</v>
      </c>
      <c r="M486" s="32" t="str">
        <f t="shared" si="130"/>
        <v/>
      </c>
      <c r="N486" s="38">
        <v>217</v>
      </c>
      <c r="O486" s="38" t="s">
        <v>203</v>
      </c>
    </row>
    <row r="487" spans="2:15">
      <c r="B487" s="38">
        <v>218</v>
      </c>
      <c r="C487" s="51"/>
      <c r="D487" s="32" t="str">
        <f t="shared" si="125"/>
        <v/>
      </c>
      <c r="E487" s="32" t="str">
        <f t="shared" si="126"/>
        <v/>
      </c>
      <c r="F487" s="32" t="str">
        <f t="shared" si="127"/>
        <v/>
      </c>
      <c r="G487" s="34">
        <v>43387</v>
      </c>
      <c r="H487" s="38">
        <v>2</v>
      </c>
      <c r="I487" s="49"/>
      <c r="J487" s="40"/>
      <c r="K487" s="36">
        <f t="shared" si="128"/>
        <v>0</v>
      </c>
      <c r="L487" s="36">
        <f t="shared" si="129"/>
        <v>0</v>
      </c>
      <c r="M487" s="32" t="str">
        <f t="shared" si="130"/>
        <v/>
      </c>
      <c r="N487" s="38">
        <v>218</v>
      </c>
      <c r="O487" s="38" t="s">
        <v>203</v>
      </c>
    </row>
    <row r="488" spans="2:15">
      <c r="B488" s="38">
        <v>219</v>
      </c>
      <c r="C488" s="51"/>
      <c r="D488" s="32" t="str">
        <f t="shared" si="125"/>
        <v/>
      </c>
      <c r="E488" s="32" t="str">
        <f t="shared" si="126"/>
        <v/>
      </c>
      <c r="F488" s="32" t="str">
        <f t="shared" si="127"/>
        <v/>
      </c>
      <c r="G488" s="34">
        <v>43387</v>
      </c>
      <c r="H488" s="38">
        <v>2</v>
      </c>
      <c r="I488" s="49"/>
      <c r="J488" s="40"/>
      <c r="K488" s="36">
        <f t="shared" si="128"/>
        <v>0</v>
      </c>
      <c r="L488" s="36">
        <f t="shared" si="129"/>
        <v>0</v>
      </c>
      <c r="M488" s="32" t="str">
        <f t="shared" si="130"/>
        <v/>
      </c>
      <c r="N488" s="38">
        <v>219</v>
      </c>
      <c r="O488" s="38" t="s">
        <v>203</v>
      </c>
    </row>
    <row r="489" spans="2:15">
      <c r="B489" s="38">
        <v>220</v>
      </c>
      <c r="C489" s="51"/>
      <c r="D489" s="32" t="str">
        <f t="shared" si="125"/>
        <v/>
      </c>
      <c r="E489" s="32" t="str">
        <f t="shared" si="126"/>
        <v/>
      </c>
      <c r="F489" s="32" t="str">
        <f t="shared" si="127"/>
        <v/>
      </c>
      <c r="G489" s="34">
        <v>43387</v>
      </c>
      <c r="H489" s="38">
        <v>2</v>
      </c>
      <c r="I489" s="49"/>
      <c r="J489" s="40"/>
      <c r="K489" s="36">
        <f t="shared" si="128"/>
        <v>0</v>
      </c>
      <c r="L489" s="36">
        <f t="shared" si="129"/>
        <v>0</v>
      </c>
      <c r="M489" s="32" t="str">
        <f t="shared" si="130"/>
        <v/>
      </c>
      <c r="N489" s="38">
        <v>220</v>
      </c>
      <c r="O489" s="38" t="s">
        <v>203</v>
      </c>
    </row>
    <row r="490" spans="2:15">
      <c r="B490" s="38">
        <v>221</v>
      </c>
      <c r="C490" s="51"/>
      <c r="D490" s="32" t="str">
        <f t="shared" si="125"/>
        <v/>
      </c>
      <c r="E490" s="32" t="str">
        <f t="shared" si="126"/>
        <v/>
      </c>
      <c r="F490" s="32" t="str">
        <f t="shared" si="127"/>
        <v/>
      </c>
      <c r="G490" s="34">
        <v>43387</v>
      </c>
      <c r="H490" s="38">
        <v>2</v>
      </c>
      <c r="I490" s="49"/>
      <c r="J490" s="40"/>
      <c r="K490" s="36">
        <f t="shared" si="128"/>
        <v>0</v>
      </c>
      <c r="L490" s="36">
        <f t="shared" si="129"/>
        <v>0</v>
      </c>
      <c r="M490" s="32" t="str">
        <f t="shared" si="130"/>
        <v/>
      </c>
      <c r="N490" s="38">
        <v>221</v>
      </c>
      <c r="O490" s="38" t="s">
        <v>203</v>
      </c>
    </row>
    <row r="491" spans="2:15">
      <c r="B491" s="38">
        <v>222</v>
      </c>
      <c r="C491" s="51"/>
      <c r="D491" s="32" t="str">
        <f t="shared" si="125"/>
        <v/>
      </c>
      <c r="E491" s="32" t="str">
        <f t="shared" si="126"/>
        <v/>
      </c>
      <c r="F491" s="32" t="str">
        <f t="shared" si="127"/>
        <v/>
      </c>
      <c r="G491" s="34">
        <v>43387</v>
      </c>
      <c r="H491" s="38">
        <v>2</v>
      </c>
      <c r="I491" s="49"/>
      <c r="J491" s="40"/>
      <c r="K491" s="36">
        <f t="shared" si="128"/>
        <v>0</v>
      </c>
      <c r="L491" s="36">
        <f t="shared" si="129"/>
        <v>0</v>
      </c>
      <c r="M491" s="32" t="str">
        <f t="shared" si="130"/>
        <v/>
      </c>
      <c r="N491" s="38">
        <v>222</v>
      </c>
      <c r="O491" s="38" t="s">
        <v>203</v>
      </c>
    </row>
    <row r="492" spans="2:15">
      <c r="B492" s="38">
        <v>223</v>
      </c>
      <c r="C492" s="51"/>
      <c r="D492" s="32" t="str">
        <f t="shared" ref="D492:D555" si="131">IFERROR(VLOOKUP($C492,Parameter,2,FALSE),"")</f>
        <v/>
      </c>
      <c r="E492" s="32" t="str">
        <f t="shared" ref="E492:E555" si="132">IFERROR(VLOOKUP($C492,Parameter,4,FALSE),"")</f>
        <v/>
      </c>
      <c r="F492" s="32" t="str">
        <f t="shared" ref="F492:F555" si="133">IFERROR(VLOOKUP($C492,Parameter,3,FALSE),"")</f>
        <v/>
      </c>
      <c r="G492" s="34">
        <v>43387</v>
      </c>
      <c r="H492" s="38">
        <v>2</v>
      </c>
      <c r="I492" s="49"/>
      <c r="J492" s="40"/>
      <c r="K492" s="36">
        <f t="shared" si="128"/>
        <v>0</v>
      </c>
      <c r="L492" s="36">
        <f t="shared" si="129"/>
        <v>0</v>
      </c>
      <c r="M492" s="32" t="str">
        <f t="shared" si="130"/>
        <v/>
      </c>
      <c r="N492" s="38">
        <v>223</v>
      </c>
      <c r="O492" s="38" t="s">
        <v>203</v>
      </c>
    </row>
    <row r="493" spans="2:15">
      <c r="B493" s="38">
        <v>224</v>
      </c>
      <c r="C493" s="51"/>
      <c r="D493" s="32" t="str">
        <f t="shared" si="131"/>
        <v/>
      </c>
      <c r="E493" s="32" t="str">
        <f t="shared" si="132"/>
        <v/>
      </c>
      <c r="F493" s="32" t="str">
        <f t="shared" si="133"/>
        <v/>
      </c>
      <c r="G493" s="34">
        <v>43387</v>
      </c>
      <c r="H493" s="38">
        <v>2</v>
      </c>
      <c r="I493" s="49"/>
      <c r="J493" s="40"/>
      <c r="K493" s="36">
        <f t="shared" si="128"/>
        <v>0</v>
      </c>
      <c r="L493" s="36">
        <f t="shared" si="129"/>
        <v>0</v>
      </c>
      <c r="M493" s="32" t="str">
        <f t="shared" si="130"/>
        <v/>
      </c>
      <c r="N493" s="38">
        <v>224</v>
      </c>
      <c r="O493" s="38" t="s">
        <v>203</v>
      </c>
    </row>
    <row r="494" spans="2:15">
      <c r="B494" s="38">
        <v>225</v>
      </c>
      <c r="C494" s="51"/>
      <c r="D494" s="32" t="str">
        <f t="shared" si="131"/>
        <v/>
      </c>
      <c r="E494" s="32" t="str">
        <f t="shared" si="132"/>
        <v/>
      </c>
      <c r="F494" s="32" t="str">
        <f t="shared" si="133"/>
        <v/>
      </c>
      <c r="G494" s="34">
        <v>43387</v>
      </c>
      <c r="H494" s="38">
        <v>2</v>
      </c>
      <c r="I494" s="49"/>
      <c r="J494" s="40"/>
      <c r="K494" s="36">
        <f t="shared" si="128"/>
        <v>0</v>
      </c>
      <c r="L494" s="36">
        <f t="shared" si="129"/>
        <v>0</v>
      </c>
      <c r="M494" s="32" t="str">
        <f t="shared" si="130"/>
        <v/>
      </c>
      <c r="N494" s="38">
        <v>225</v>
      </c>
      <c r="O494" s="38" t="s">
        <v>203</v>
      </c>
    </row>
    <row r="495" spans="2:15">
      <c r="B495" s="38">
        <v>226</v>
      </c>
      <c r="C495" s="51"/>
      <c r="D495" s="32" t="str">
        <f t="shared" si="131"/>
        <v/>
      </c>
      <c r="E495" s="32" t="str">
        <f t="shared" si="132"/>
        <v/>
      </c>
      <c r="F495" s="32" t="str">
        <f t="shared" si="133"/>
        <v/>
      </c>
      <c r="G495" s="34">
        <v>43387</v>
      </c>
      <c r="H495" s="38">
        <v>2</v>
      </c>
      <c r="I495" s="49"/>
      <c r="J495" s="40"/>
      <c r="K495" s="36">
        <f t="shared" si="128"/>
        <v>0</v>
      </c>
      <c r="L495" s="36">
        <f t="shared" si="129"/>
        <v>0</v>
      </c>
      <c r="M495" s="32" t="str">
        <f t="shared" si="130"/>
        <v/>
      </c>
      <c r="N495" s="38">
        <v>226</v>
      </c>
      <c r="O495" s="38" t="s">
        <v>203</v>
      </c>
    </row>
    <row r="496" spans="2:15">
      <c r="B496" s="38">
        <v>227</v>
      </c>
      <c r="C496" s="51"/>
      <c r="D496" s="32" t="str">
        <f t="shared" si="131"/>
        <v/>
      </c>
      <c r="E496" s="32" t="str">
        <f t="shared" si="132"/>
        <v/>
      </c>
      <c r="F496" s="32" t="str">
        <f t="shared" si="133"/>
        <v/>
      </c>
      <c r="G496" s="34">
        <v>43387</v>
      </c>
      <c r="H496" s="38">
        <v>2</v>
      </c>
      <c r="I496" s="49"/>
      <c r="J496" s="40"/>
      <c r="K496" s="36">
        <f t="shared" si="128"/>
        <v>0</v>
      </c>
      <c r="L496" s="36">
        <f t="shared" si="129"/>
        <v>0</v>
      </c>
      <c r="M496" s="32" t="str">
        <f t="shared" si="130"/>
        <v/>
      </c>
      <c r="N496" s="38">
        <v>227</v>
      </c>
      <c r="O496" s="38" t="s">
        <v>203</v>
      </c>
    </row>
    <row r="497" spans="2:20">
      <c r="B497" s="38">
        <v>228</v>
      </c>
      <c r="C497" s="51"/>
      <c r="D497" s="32" t="str">
        <f t="shared" si="131"/>
        <v/>
      </c>
      <c r="E497" s="32" t="str">
        <f t="shared" si="132"/>
        <v/>
      </c>
      <c r="F497" s="32" t="str">
        <f t="shared" si="133"/>
        <v/>
      </c>
      <c r="G497" s="34">
        <v>43387</v>
      </c>
      <c r="H497" s="38">
        <v>2</v>
      </c>
      <c r="I497" s="49"/>
      <c r="J497" s="40"/>
      <c r="K497" s="36">
        <f t="shared" si="128"/>
        <v>0</v>
      </c>
      <c r="L497" s="36">
        <f t="shared" si="129"/>
        <v>0</v>
      </c>
      <c r="M497" s="32" t="str">
        <f t="shared" si="130"/>
        <v/>
      </c>
      <c r="N497" s="38">
        <v>228</v>
      </c>
      <c r="O497" s="38" t="s">
        <v>203</v>
      </c>
    </row>
    <row r="498" spans="2:20">
      <c r="B498" s="38">
        <v>229</v>
      </c>
      <c r="C498" s="51"/>
      <c r="D498" s="32" t="str">
        <f t="shared" si="131"/>
        <v/>
      </c>
      <c r="E498" s="32" t="str">
        <f t="shared" si="132"/>
        <v/>
      </c>
      <c r="F498" s="32" t="str">
        <f t="shared" si="133"/>
        <v/>
      </c>
      <c r="G498" s="34">
        <v>43387</v>
      </c>
      <c r="H498" s="38">
        <v>2</v>
      </c>
      <c r="I498" s="49"/>
      <c r="J498" s="40"/>
      <c r="K498" s="36">
        <f t="shared" si="128"/>
        <v>0</v>
      </c>
      <c r="L498" s="36">
        <f t="shared" si="129"/>
        <v>0</v>
      </c>
      <c r="M498" s="32" t="str">
        <f t="shared" si="130"/>
        <v/>
      </c>
      <c r="N498" s="38">
        <v>229</v>
      </c>
      <c r="O498" s="38" t="s">
        <v>203</v>
      </c>
    </row>
    <row r="499" spans="2:20">
      <c r="B499" s="38">
        <v>230</v>
      </c>
      <c r="C499" s="51"/>
      <c r="D499" s="32" t="str">
        <f t="shared" si="131"/>
        <v/>
      </c>
      <c r="E499" s="32" t="str">
        <f t="shared" si="132"/>
        <v/>
      </c>
      <c r="F499" s="32" t="str">
        <f t="shared" si="133"/>
        <v/>
      </c>
      <c r="G499" s="34">
        <v>43387</v>
      </c>
      <c r="H499" s="38">
        <v>2</v>
      </c>
      <c r="I499" s="49"/>
      <c r="J499" s="40"/>
      <c r="K499" s="36">
        <f t="shared" si="128"/>
        <v>0</v>
      </c>
      <c r="L499" s="36">
        <f t="shared" si="129"/>
        <v>0</v>
      </c>
      <c r="M499" s="32" t="str">
        <f t="shared" si="130"/>
        <v/>
      </c>
      <c r="N499" s="38">
        <v>230</v>
      </c>
      <c r="O499" s="38" t="s">
        <v>203</v>
      </c>
      <c r="T499" s="50"/>
    </row>
    <row r="500" spans="2:20">
      <c r="B500" s="38">
        <v>231</v>
      </c>
      <c r="C500" s="51"/>
      <c r="D500" s="32" t="str">
        <f t="shared" si="131"/>
        <v/>
      </c>
      <c r="E500" s="32" t="str">
        <f t="shared" si="132"/>
        <v/>
      </c>
      <c r="F500" s="32" t="str">
        <f t="shared" si="133"/>
        <v/>
      </c>
      <c r="G500" s="34">
        <v>43387</v>
      </c>
      <c r="H500" s="38">
        <v>2</v>
      </c>
      <c r="I500" s="49"/>
      <c r="J500" s="40"/>
      <c r="K500" s="36">
        <f t="shared" si="128"/>
        <v>0</v>
      </c>
      <c r="L500" s="36">
        <f t="shared" si="129"/>
        <v>0</v>
      </c>
      <c r="M500" s="32" t="str">
        <f t="shared" si="130"/>
        <v/>
      </c>
      <c r="N500" s="38">
        <v>231</v>
      </c>
      <c r="O500" s="38" t="s">
        <v>203</v>
      </c>
    </row>
    <row r="501" spans="2:20">
      <c r="B501" s="38">
        <v>232</v>
      </c>
      <c r="C501" s="51"/>
      <c r="D501" s="32" t="str">
        <f t="shared" si="131"/>
        <v/>
      </c>
      <c r="E501" s="32" t="str">
        <f t="shared" si="132"/>
        <v/>
      </c>
      <c r="F501" s="32" t="str">
        <f t="shared" si="133"/>
        <v/>
      </c>
      <c r="G501" s="34">
        <v>43387</v>
      </c>
      <c r="H501" s="38">
        <v>2</v>
      </c>
      <c r="I501" s="49"/>
      <c r="J501" s="40"/>
      <c r="K501" s="36">
        <f t="shared" si="128"/>
        <v>0</v>
      </c>
      <c r="L501" s="36">
        <f t="shared" si="129"/>
        <v>0</v>
      </c>
      <c r="M501" s="32" t="str">
        <f t="shared" si="130"/>
        <v/>
      </c>
      <c r="N501" s="38">
        <v>232</v>
      </c>
      <c r="O501" s="38" t="s">
        <v>203</v>
      </c>
    </row>
    <row r="502" spans="2:20">
      <c r="B502" s="38">
        <v>233</v>
      </c>
      <c r="C502" s="51"/>
      <c r="D502" s="32" t="str">
        <f t="shared" si="131"/>
        <v/>
      </c>
      <c r="E502" s="32" t="str">
        <f t="shared" si="132"/>
        <v/>
      </c>
      <c r="F502" s="32" t="str">
        <f t="shared" si="133"/>
        <v/>
      </c>
      <c r="G502" s="34">
        <v>43387</v>
      </c>
      <c r="H502" s="38">
        <v>2</v>
      </c>
      <c r="I502" s="49"/>
      <c r="J502" s="40"/>
      <c r="K502" s="36">
        <f t="shared" si="128"/>
        <v>0</v>
      </c>
      <c r="L502" s="36">
        <f t="shared" si="129"/>
        <v>0</v>
      </c>
      <c r="M502" s="32" t="str">
        <f t="shared" si="130"/>
        <v/>
      </c>
      <c r="N502" s="38">
        <v>233</v>
      </c>
      <c r="O502" s="38" t="s">
        <v>203</v>
      </c>
    </row>
    <row r="503" spans="2:20">
      <c r="B503" s="38">
        <v>234</v>
      </c>
      <c r="C503" s="51"/>
      <c r="D503" s="32" t="str">
        <f t="shared" si="131"/>
        <v/>
      </c>
      <c r="E503" s="32" t="str">
        <f t="shared" si="132"/>
        <v/>
      </c>
      <c r="F503" s="32" t="str">
        <f t="shared" si="133"/>
        <v/>
      </c>
      <c r="G503" s="34">
        <v>43387</v>
      </c>
      <c r="H503" s="38">
        <v>2</v>
      </c>
      <c r="I503" s="49"/>
      <c r="J503" s="40"/>
      <c r="K503" s="36">
        <f t="shared" si="128"/>
        <v>0</v>
      </c>
      <c r="L503" s="36">
        <f t="shared" si="129"/>
        <v>0</v>
      </c>
      <c r="M503" s="32" t="str">
        <f t="shared" si="130"/>
        <v/>
      </c>
      <c r="N503" s="38">
        <v>234</v>
      </c>
      <c r="O503" s="38" t="s">
        <v>203</v>
      </c>
    </row>
    <row r="504" spans="2:20">
      <c r="B504" s="38">
        <v>235</v>
      </c>
      <c r="C504" s="51"/>
      <c r="D504" s="32" t="str">
        <f t="shared" si="131"/>
        <v/>
      </c>
      <c r="E504" s="32" t="str">
        <f t="shared" si="132"/>
        <v/>
      </c>
      <c r="F504" s="32" t="str">
        <f t="shared" si="133"/>
        <v/>
      </c>
      <c r="G504" s="34">
        <v>43387</v>
      </c>
      <c r="H504" s="38">
        <v>2</v>
      </c>
      <c r="I504" s="49"/>
      <c r="J504" s="40"/>
      <c r="K504" s="36">
        <f t="shared" si="128"/>
        <v>0</v>
      </c>
      <c r="L504" s="36">
        <f t="shared" si="129"/>
        <v>0</v>
      </c>
      <c r="M504" s="32" t="str">
        <f t="shared" si="130"/>
        <v/>
      </c>
      <c r="N504" s="38">
        <v>235</v>
      </c>
      <c r="O504" s="38" t="s">
        <v>203</v>
      </c>
    </row>
    <row r="505" spans="2:20">
      <c r="B505" s="38">
        <v>236</v>
      </c>
      <c r="C505" s="51"/>
      <c r="D505" s="32" t="str">
        <f t="shared" si="131"/>
        <v/>
      </c>
      <c r="E505" s="32" t="str">
        <f t="shared" si="132"/>
        <v/>
      </c>
      <c r="F505" s="32" t="str">
        <f t="shared" si="133"/>
        <v/>
      </c>
      <c r="G505" s="34">
        <v>43387</v>
      </c>
      <c r="H505" s="38">
        <v>2</v>
      </c>
      <c r="I505" s="49"/>
      <c r="J505" s="40"/>
      <c r="K505" s="36">
        <f t="shared" si="128"/>
        <v>0</v>
      </c>
      <c r="L505" s="36">
        <f t="shared" si="129"/>
        <v>0</v>
      </c>
      <c r="M505" s="32" t="str">
        <f t="shared" si="130"/>
        <v/>
      </c>
      <c r="N505" s="38">
        <v>236</v>
      </c>
      <c r="O505" s="38" t="s">
        <v>203</v>
      </c>
    </row>
    <row r="506" spans="2:20">
      <c r="B506" s="38">
        <v>237</v>
      </c>
      <c r="C506" s="51"/>
      <c r="D506" s="32" t="str">
        <f t="shared" si="131"/>
        <v/>
      </c>
      <c r="E506" s="32" t="str">
        <f t="shared" si="132"/>
        <v/>
      </c>
      <c r="F506" s="32" t="str">
        <f t="shared" si="133"/>
        <v/>
      </c>
      <c r="G506" s="34">
        <v>43387</v>
      </c>
      <c r="H506" s="38">
        <v>2</v>
      </c>
      <c r="I506" s="49"/>
      <c r="J506" s="40"/>
      <c r="K506" s="36">
        <f t="shared" si="128"/>
        <v>0</v>
      </c>
      <c r="L506" s="36">
        <f t="shared" si="129"/>
        <v>0</v>
      </c>
      <c r="M506" s="32" t="str">
        <f t="shared" si="130"/>
        <v/>
      </c>
      <c r="N506" s="38">
        <v>237</v>
      </c>
      <c r="O506" s="38" t="s">
        <v>203</v>
      </c>
    </row>
    <row r="507" spans="2:20">
      <c r="B507" s="38">
        <v>238</v>
      </c>
      <c r="C507" s="51"/>
      <c r="D507" s="32" t="str">
        <f t="shared" si="131"/>
        <v/>
      </c>
      <c r="E507" s="32" t="str">
        <f t="shared" si="132"/>
        <v/>
      </c>
      <c r="F507" s="32" t="str">
        <f t="shared" si="133"/>
        <v/>
      </c>
      <c r="G507" s="34">
        <v>43387</v>
      </c>
      <c r="H507" s="38">
        <v>2</v>
      </c>
      <c r="I507" s="49"/>
      <c r="J507" s="40"/>
      <c r="K507" s="36">
        <f t="shared" si="128"/>
        <v>0</v>
      </c>
      <c r="L507" s="36">
        <f t="shared" si="129"/>
        <v>0</v>
      </c>
      <c r="M507" s="32" t="str">
        <f t="shared" si="130"/>
        <v/>
      </c>
      <c r="N507" s="38">
        <v>238</v>
      </c>
      <c r="O507" s="38" t="s">
        <v>203</v>
      </c>
    </row>
    <row r="508" spans="2:20">
      <c r="B508" s="38">
        <v>239</v>
      </c>
      <c r="C508" s="51"/>
      <c r="D508" s="32" t="str">
        <f t="shared" si="131"/>
        <v/>
      </c>
      <c r="E508" s="32" t="str">
        <f t="shared" si="132"/>
        <v/>
      </c>
      <c r="F508" s="32" t="str">
        <f t="shared" si="133"/>
        <v/>
      </c>
      <c r="G508" s="34">
        <v>43387</v>
      </c>
      <c r="H508" s="38">
        <v>2</v>
      </c>
      <c r="I508" s="49"/>
      <c r="J508" s="40"/>
      <c r="K508" s="36">
        <f t="shared" si="128"/>
        <v>0</v>
      </c>
      <c r="L508" s="36">
        <f t="shared" si="129"/>
        <v>0</v>
      </c>
      <c r="M508" s="32" t="str">
        <f t="shared" si="130"/>
        <v/>
      </c>
      <c r="N508" s="38">
        <v>239</v>
      </c>
      <c r="O508" s="38" t="s">
        <v>203</v>
      </c>
    </row>
    <row r="509" spans="2:20">
      <c r="B509" s="38">
        <v>240</v>
      </c>
      <c r="C509" s="51"/>
      <c r="D509" s="32" t="str">
        <f t="shared" si="131"/>
        <v/>
      </c>
      <c r="E509" s="32" t="str">
        <f t="shared" si="132"/>
        <v/>
      </c>
      <c r="F509" s="32" t="str">
        <f t="shared" si="133"/>
        <v/>
      </c>
      <c r="G509" s="34">
        <v>43387</v>
      </c>
      <c r="H509" s="38">
        <v>2</v>
      </c>
      <c r="I509" s="49"/>
      <c r="J509" s="40"/>
      <c r="K509" s="36">
        <f t="shared" si="128"/>
        <v>0</v>
      </c>
      <c r="L509" s="36">
        <f t="shared" si="129"/>
        <v>0</v>
      </c>
      <c r="M509" s="32" t="str">
        <f t="shared" si="130"/>
        <v/>
      </c>
      <c r="N509" s="38">
        <v>240</v>
      </c>
      <c r="O509" s="38" t="s">
        <v>203</v>
      </c>
    </row>
    <row r="510" spans="2:20">
      <c r="B510" s="38">
        <v>241</v>
      </c>
      <c r="C510" s="51"/>
      <c r="D510" s="32" t="str">
        <f t="shared" si="131"/>
        <v/>
      </c>
      <c r="E510" s="32" t="str">
        <f t="shared" si="132"/>
        <v/>
      </c>
      <c r="F510" s="32" t="str">
        <f t="shared" si="133"/>
        <v/>
      </c>
      <c r="G510" s="34">
        <v>43387</v>
      </c>
      <c r="H510" s="38">
        <v>2</v>
      </c>
      <c r="I510" s="49"/>
      <c r="J510" s="40"/>
      <c r="K510" s="36">
        <f t="shared" si="128"/>
        <v>0</v>
      </c>
      <c r="L510" s="36">
        <f t="shared" si="129"/>
        <v>0</v>
      </c>
      <c r="M510" s="32" t="str">
        <f t="shared" si="130"/>
        <v/>
      </c>
      <c r="N510" s="38">
        <v>241</v>
      </c>
      <c r="O510" s="38" t="s">
        <v>203</v>
      </c>
    </row>
    <row r="511" spans="2:20">
      <c r="B511" s="38">
        <v>242</v>
      </c>
      <c r="C511" s="51"/>
      <c r="D511" s="32" t="str">
        <f t="shared" si="131"/>
        <v/>
      </c>
      <c r="E511" s="32" t="str">
        <f t="shared" si="132"/>
        <v/>
      </c>
      <c r="F511" s="32" t="str">
        <f t="shared" si="133"/>
        <v/>
      </c>
      <c r="G511" s="34">
        <v>43387</v>
      </c>
      <c r="H511" s="38">
        <v>2</v>
      </c>
      <c r="I511" s="49"/>
      <c r="J511" s="40"/>
      <c r="K511" s="36">
        <f t="shared" si="128"/>
        <v>0</v>
      </c>
      <c r="L511" s="36">
        <f t="shared" si="129"/>
        <v>0</v>
      </c>
      <c r="M511" s="32" t="str">
        <f t="shared" si="130"/>
        <v/>
      </c>
      <c r="N511" s="38">
        <v>242</v>
      </c>
      <c r="O511" s="38" t="s">
        <v>203</v>
      </c>
    </row>
    <row r="512" spans="2:20">
      <c r="B512" s="38">
        <v>243</v>
      </c>
      <c r="C512" s="51"/>
      <c r="D512" s="32" t="str">
        <f t="shared" si="131"/>
        <v/>
      </c>
      <c r="E512" s="32" t="str">
        <f t="shared" si="132"/>
        <v/>
      </c>
      <c r="F512" s="32" t="str">
        <f t="shared" si="133"/>
        <v/>
      </c>
      <c r="G512" s="34">
        <v>43387</v>
      </c>
      <c r="H512" s="38">
        <v>2</v>
      </c>
      <c r="I512" s="49"/>
      <c r="J512" s="40"/>
      <c r="K512" s="36">
        <f t="shared" si="128"/>
        <v>0</v>
      </c>
      <c r="L512" s="36">
        <f t="shared" si="129"/>
        <v>0</v>
      </c>
      <c r="M512" s="32" t="str">
        <f t="shared" si="130"/>
        <v/>
      </c>
      <c r="N512" s="38">
        <v>243</v>
      </c>
      <c r="O512" s="38" t="s">
        <v>203</v>
      </c>
    </row>
    <row r="513" spans="2:15">
      <c r="B513" s="38">
        <v>244</v>
      </c>
      <c r="C513" s="51"/>
      <c r="D513" s="32" t="str">
        <f t="shared" si="131"/>
        <v/>
      </c>
      <c r="E513" s="32" t="str">
        <f t="shared" si="132"/>
        <v/>
      </c>
      <c r="F513" s="32" t="str">
        <f t="shared" si="133"/>
        <v/>
      </c>
      <c r="G513" s="34">
        <v>43387</v>
      </c>
      <c r="H513" s="38">
        <v>2</v>
      </c>
      <c r="I513" s="49"/>
      <c r="J513" s="40"/>
      <c r="K513" s="36">
        <f t="shared" si="128"/>
        <v>0</v>
      </c>
      <c r="L513" s="36">
        <f t="shared" si="129"/>
        <v>0</v>
      </c>
      <c r="M513" s="32" t="str">
        <f t="shared" si="130"/>
        <v/>
      </c>
      <c r="N513" s="38">
        <v>244</v>
      </c>
      <c r="O513" s="38" t="s">
        <v>203</v>
      </c>
    </row>
    <row r="514" spans="2:15">
      <c r="B514" s="38">
        <v>245</v>
      </c>
      <c r="C514" s="51"/>
      <c r="D514" s="32" t="str">
        <f t="shared" si="131"/>
        <v/>
      </c>
      <c r="E514" s="32" t="str">
        <f t="shared" si="132"/>
        <v/>
      </c>
      <c r="F514" s="32" t="str">
        <f t="shared" si="133"/>
        <v/>
      </c>
      <c r="G514" s="34">
        <v>43387</v>
      </c>
      <c r="H514" s="38">
        <v>2</v>
      </c>
      <c r="I514" s="49"/>
      <c r="J514" s="40"/>
      <c r="K514" s="36">
        <f t="shared" si="128"/>
        <v>0</v>
      </c>
      <c r="L514" s="36">
        <f t="shared" si="129"/>
        <v>0</v>
      </c>
      <c r="M514" s="32" t="str">
        <f t="shared" si="130"/>
        <v/>
      </c>
      <c r="N514" s="38">
        <v>245</v>
      </c>
      <c r="O514" s="38" t="s">
        <v>203</v>
      </c>
    </row>
    <row r="515" spans="2:15">
      <c r="B515" s="38">
        <v>246</v>
      </c>
      <c r="C515" s="51"/>
      <c r="D515" s="32" t="str">
        <f t="shared" si="131"/>
        <v/>
      </c>
      <c r="E515" s="32" t="str">
        <f t="shared" si="132"/>
        <v/>
      </c>
      <c r="F515" s="32" t="str">
        <f t="shared" si="133"/>
        <v/>
      </c>
      <c r="G515" s="34">
        <v>43387</v>
      </c>
      <c r="H515" s="38">
        <v>2</v>
      </c>
      <c r="I515" s="49"/>
      <c r="J515" s="40"/>
      <c r="K515" s="36">
        <f t="shared" si="128"/>
        <v>0</v>
      </c>
      <c r="L515" s="36">
        <f t="shared" si="129"/>
        <v>0</v>
      </c>
      <c r="M515" s="32" t="str">
        <f t="shared" si="130"/>
        <v/>
      </c>
      <c r="N515" s="38">
        <v>246</v>
      </c>
      <c r="O515" s="38" t="s">
        <v>203</v>
      </c>
    </row>
    <row r="516" spans="2:15">
      <c r="B516" s="38">
        <v>247</v>
      </c>
      <c r="C516" s="51"/>
      <c r="D516" s="32" t="str">
        <f t="shared" si="131"/>
        <v/>
      </c>
      <c r="E516" s="32" t="str">
        <f t="shared" si="132"/>
        <v/>
      </c>
      <c r="F516" s="32" t="str">
        <f t="shared" si="133"/>
        <v/>
      </c>
      <c r="G516" s="34">
        <v>43387</v>
      </c>
      <c r="H516" s="38">
        <v>2</v>
      </c>
      <c r="I516" s="49"/>
      <c r="J516" s="40"/>
      <c r="K516" s="36">
        <f t="shared" si="128"/>
        <v>0</v>
      </c>
      <c r="L516" s="36">
        <f t="shared" si="129"/>
        <v>0</v>
      </c>
      <c r="M516" s="32" t="str">
        <f t="shared" si="130"/>
        <v/>
      </c>
      <c r="N516" s="38">
        <v>247</v>
      </c>
      <c r="O516" s="38" t="s">
        <v>203</v>
      </c>
    </row>
    <row r="517" spans="2:15">
      <c r="B517" s="38">
        <v>248</v>
      </c>
      <c r="C517" s="51"/>
      <c r="D517" s="32" t="str">
        <f t="shared" si="131"/>
        <v/>
      </c>
      <c r="E517" s="32" t="str">
        <f t="shared" si="132"/>
        <v/>
      </c>
      <c r="F517" s="32" t="str">
        <f t="shared" si="133"/>
        <v/>
      </c>
      <c r="G517" s="34">
        <v>43387</v>
      </c>
      <c r="H517" s="38">
        <v>2</v>
      </c>
      <c r="I517" s="49"/>
      <c r="J517" s="40"/>
      <c r="K517" s="36">
        <f t="shared" ref="K517:K559" si="134">IFERROR(VLOOKUP($C517,$Q$49:$R$301,2,FALSE),0)</f>
        <v>0</v>
      </c>
      <c r="L517" s="36">
        <f t="shared" si="129"/>
        <v>0</v>
      </c>
      <c r="M517" s="32" t="str">
        <f t="shared" si="130"/>
        <v/>
      </c>
      <c r="N517" s="38">
        <v>248</v>
      </c>
      <c r="O517" s="38" t="s">
        <v>203</v>
      </c>
    </row>
    <row r="518" spans="2:15">
      <c r="B518" s="38">
        <v>249</v>
      </c>
      <c r="C518" s="51"/>
      <c r="D518" s="32" t="str">
        <f t="shared" si="131"/>
        <v/>
      </c>
      <c r="E518" s="32" t="str">
        <f t="shared" si="132"/>
        <v/>
      </c>
      <c r="F518" s="32" t="str">
        <f t="shared" si="133"/>
        <v/>
      </c>
      <c r="G518" s="34">
        <v>43387</v>
      </c>
      <c r="H518" s="38">
        <v>2</v>
      </c>
      <c r="I518" s="49"/>
      <c r="J518" s="40"/>
      <c r="K518" s="36">
        <f t="shared" si="134"/>
        <v>0</v>
      </c>
      <c r="L518" s="36">
        <f t="shared" si="129"/>
        <v>0</v>
      </c>
      <c r="M518" s="32" t="str">
        <f t="shared" si="130"/>
        <v/>
      </c>
      <c r="N518" s="38">
        <v>249</v>
      </c>
      <c r="O518" s="38" t="s">
        <v>203</v>
      </c>
    </row>
    <row r="519" spans="2:15">
      <c r="B519" s="38">
        <v>250</v>
      </c>
      <c r="C519" s="51"/>
      <c r="D519" s="32" t="str">
        <f t="shared" si="131"/>
        <v/>
      </c>
      <c r="E519" s="32" t="str">
        <f t="shared" si="132"/>
        <v/>
      </c>
      <c r="F519" s="32" t="str">
        <f t="shared" si="133"/>
        <v/>
      </c>
      <c r="G519" s="34">
        <v>43387</v>
      </c>
      <c r="H519" s="38">
        <v>2</v>
      </c>
      <c r="I519" s="49"/>
      <c r="J519" s="40"/>
      <c r="K519" s="36">
        <f t="shared" si="134"/>
        <v>0</v>
      </c>
      <c r="L519" s="36">
        <f t="shared" si="129"/>
        <v>0</v>
      </c>
      <c r="M519" s="32" t="str">
        <f t="shared" si="130"/>
        <v/>
      </c>
      <c r="N519" s="38">
        <v>250</v>
      </c>
      <c r="O519" s="38" t="s">
        <v>203</v>
      </c>
    </row>
    <row r="520" spans="2:15">
      <c r="B520" s="38">
        <v>251</v>
      </c>
      <c r="C520" s="51"/>
      <c r="D520" s="32" t="str">
        <f t="shared" si="131"/>
        <v/>
      </c>
      <c r="E520" s="32" t="str">
        <f t="shared" si="132"/>
        <v/>
      </c>
      <c r="F520" s="32" t="str">
        <f t="shared" si="133"/>
        <v/>
      </c>
      <c r="G520" s="34">
        <v>43387</v>
      </c>
      <c r="H520" s="38">
        <v>2</v>
      </c>
      <c r="I520" s="49"/>
      <c r="J520" s="40"/>
      <c r="K520" s="36">
        <f t="shared" si="134"/>
        <v>0</v>
      </c>
      <c r="L520" s="36">
        <f t="shared" si="129"/>
        <v>0</v>
      </c>
      <c r="M520" s="32" t="str">
        <f t="shared" si="130"/>
        <v/>
      </c>
      <c r="N520" s="38">
        <v>251</v>
      </c>
      <c r="O520" s="38" t="s">
        <v>203</v>
      </c>
    </row>
    <row r="521" spans="2:15">
      <c r="B521" s="38">
        <v>252</v>
      </c>
      <c r="C521" s="51"/>
      <c r="D521" s="32" t="str">
        <f t="shared" si="131"/>
        <v/>
      </c>
      <c r="E521" s="32" t="str">
        <f t="shared" si="132"/>
        <v/>
      </c>
      <c r="F521" s="32" t="str">
        <f t="shared" si="133"/>
        <v/>
      </c>
      <c r="G521" s="34">
        <v>43387</v>
      </c>
      <c r="H521" s="38">
        <v>2</v>
      </c>
      <c r="I521" s="49"/>
      <c r="J521" s="40"/>
      <c r="K521" s="36">
        <f t="shared" si="134"/>
        <v>0</v>
      </c>
      <c r="L521" s="36">
        <f t="shared" si="129"/>
        <v>0</v>
      </c>
      <c r="M521" s="32" t="str">
        <f t="shared" si="130"/>
        <v/>
      </c>
      <c r="N521" s="38">
        <v>252</v>
      </c>
      <c r="O521" s="38" t="s">
        <v>203</v>
      </c>
    </row>
    <row r="522" spans="2:15">
      <c r="B522" s="38">
        <v>253</v>
      </c>
      <c r="C522" s="51"/>
      <c r="D522" s="32" t="str">
        <f t="shared" si="131"/>
        <v/>
      </c>
      <c r="E522" s="32" t="str">
        <f t="shared" si="132"/>
        <v/>
      </c>
      <c r="F522" s="32" t="str">
        <f t="shared" si="133"/>
        <v/>
      </c>
      <c r="G522" s="34">
        <v>43387</v>
      </c>
      <c r="H522" s="38">
        <v>2</v>
      </c>
      <c r="I522" s="49"/>
      <c r="J522" s="40"/>
      <c r="K522" s="36">
        <f t="shared" si="134"/>
        <v>0</v>
      </c>
      <c r="L522" s="36">
        <f t="shared" si="129"/>
        <v>0</v>
      </c>
      <c r="M522" s="32" t="str">
        <f t="shared" si="130"/>
        <v/>
      </c>
      <c r="N522" s="38">
        <v>253</v>
      </c>
      <c r="O522" s="38" t="s">
        <v>203</v>
      </c>
    </row>
    <row r="523" spans="2:15">
      <c r="B523" s="38">
        <v>254</v>
      </c>
      <c r="C523" s="51"/>
      <c r="D523" s="32" t="str">
        <f t="shared" si="131"/>
        <v/>
      </c>
      <c r="E523" s="32" t="str">
        <f t="shared" si="132"/>
        <v/>
      </c>
      <c r="F523" s="32" t="str">
        <f t="shared" si="133"/>
        <v/>
      </c>
      <c r="G523" s="34">
        <v>43387</v>
      </c>
      <c r="H523" s="38">
        <v>2</v>
      </c>
      <c r="I523" s="49"/>
      <c r="J523" s="40"/>
      <c r="K523" s="36">
        <f t="shared" si="134"/>
        <v>0</v>
      </c>
      <c r="L523" s="36">
        <f t="shared" si="129"/>
        <v>0</v>
      </c>
      <c r="M523" s="32" t="str">
        <f t="shared" si="130"/>
        <v/>
      </c>
      <c r="N523" s="38">
        <v>254</v>
      </c>
      <c r="O523" s="38" t="s">
        <v>203</v>
      </c>
    </row>
    <row r="524" spans="2:15">
      <c r="B524" s="38">
        <v>255</v>
      </c>
      <c r="C524" s="51"/>
      <c r="D524" s="32" t="str">
        <f t="shared" si="131"/>
        <v/>
      </c>
      <c r="E524" s="32" t="str">
        <f t="shared" si="132"/>
        <v/>
      </c>
      <c r="F524" s="32" t="str">
        <f t="shared" si="133"/>
        <v/>
      </c>
      <c r="G524" s="34">
        <v>43387</v>
      </c>
      <c r="H524" s="38">
        <v>2</v>
      </c>
      <c r="I524" s="49"/>
      <c r="J524" s="40"/>
      <c r="K524" s="36">
        <f t="shared" si="134"/>
        <v>0</v>
      </c>
      <c r="L524" s="36">
        <f t="shared" si="129"/>
        <v>0</v>
      </c>
      <c r="M524" s="32" t="str">
        <f t="shared" si="130"/>
        <v/>
      </c>
      <c r="N524" s="38">
        <v>255</v>
      </c>
      <c r="O524" s="38" t="s">
        <v>203</v>
      </c>
    </row>
    <row r="525" spans="2:15">
      <c r="B525" s="38">
        <v>256</v>
      </c>
      <c r="C525" s="51"/>
      <c r="D525" s="32" t="str">
        <f t="shared" si="131"/>
        <v/>
      </c>
      <c r="E525" s="32" t="str">
        <f t="shared" si="132"/>
        <v/>
      </c>
      <c r="F525" s="32" t="str">
        <f t="shared" si="133"/>
        <v/>
      </c>
      <c r="G525" s="34">
        <v>43387</v>
      </c>
      <c r="H525" s="38">
        <v>2</v>
      </c>
      <c r="I525" s="49"/>
      <c r="J525" s="40"/>
      <c r="K525" s="36">
        <f t="shared" si="134"/>
        <v>0</v>
      </c>
      <c r="L525" s="36">
        <f t="shared" si="129"/>
        <v>0</v>
      </c>
      <c r="M525" s="32" t="str">
        <f t="shared" si="130"/>
        <v/>
      </c>
      <c r="N525" s="38">
        <v>256</v>
      </c>
      <c r="O525" s="38" t="s">
        <v>203</v>
      </c>
    </row>
    <row r="526" spans="2:15">
      <c r="B526" s="38">
        <v>257</v>
      </c>
      <c r="C526" s="51"/>
      <c r="D526" s="32" t="str">
        <f t="shared" si="131"/>
        <v/>
      </c>
      <c r="E526" s="32" t="str">
        <f t="shared" si="132"/>
        <v/>
      </c>
      <c r="F526" s="32" t="str">
        <f t="shared" si="133"/>
        <v/>
      </c>
      <c r="G526" s="34">
        <v>43387</v>
      </c>
      <c r="H526" s="38">
        <v>2</v>
      </c>
      <c r="I526" s="49"/>
      <c r="J526" s="40"/>
      <c r="K526" s="36">
        <f t="shared" si="134"/>
        <v>0</v>
      </c>
      <c r="L526" s="36">
        <f t="shared" si="129"/>
        <v>0</v>
      </c>
      <c r="M526" s="32" t="str">
        <f t="shared" si="130"/>
        <v/>
      </c>
      <c r="N526" s="38">
        <v>257</v>
      </c>
      <c r="O526" s="38" t="s">
        <v>203</v>
      </c>
    </row>
    <row r="527" spans="2:15">
      <c r="B527" s="38">
        <v>258</v>
      </c>
      <c r="C527" s="51"/>
      <c r="D527" s="32" t="str">
        <f t="shared" si="131"/>
        <v/>
      </c>
      <c r="E527" s="32" t="str">
        <f t="shared" si="132"/>
        <v/>
      </c>
      <c r="F527" s="32" t="str">
        <f t="shared" si="133"/>
        <v/>
      </c>
      <c r="G527" s="34">
        <v>43387</v>
      </c>
      <c r="H527" s="38">
        <v>2</v>
      </c>
      <c r="I527" s="49"/>
      <c r="J527" s="40"/>
      <c r="K527" s="36">
        <f t="shared" si="134"/>
        <v>0</v>
      </c>
      <c r="L527" s="36">
        <f t="shared" si="129"/>
        <v>0</v>
      </c>
      <c r="M527" s="32" t="str">
        <f t="shared" si="130"/>
        <v/>
      </c>
      <c r="N527" s="38">
        <v>258</v>
      </c>
      <c r="O527" s="38" t="s">
        <v>203</v>
      </c>
    </row>
    <row r="528" spans="2:15">
      <c r="B528" s="38">
        <v>259</v>
      </c>
      <c r="C528" s="51"/>
      <c r="D528" s="32" t="str">
        <f t="shared" si="131"/>
        <v/>
      </c>
      <c r="E528" s="32" t="str">
        <f t="shared" si="132"/>
        <v/>
      </c>
      <c r="F528" s="32" t="str">
        <f t="shared" si="133"/>
        <v/>
      </c>
      <c r="G528" s="34">
        <v>43387</v>
      </c>
      <c r="H528" s="38">
        <v>2</v>
      </c>
      <c r="I528" s="49"/>
      <c r="J528" s="40"/>
      <c r="K528" s="36">
        <f t="shared" si="134"/>
        <v>0</v>
      </c>
      <c r="L528" s="36">
        <f t="shared" si="129"/>
        <v>0</v>
      </c>
      <c r="M528" s="32" t="str">
        <f t="shared" si="130"/>
        <v/>
      </c>
      <c r="N528" s="38">
        <v>259</v>
      </c>
      <c r="O528" s="38" t="s">
        <v>203</v>
      </c>
    </row>
    <row r="529" spans="2:15">
      <c r="B529" s="38">
        <v>260</v>
      </c>
      <c r="C529" s="51"/>
      <c r="D529" s="32" t="str">
        <f t="shared" si="131"/>
        <v/>
      </c>
      <c r="E529" s="32" t="str">
        <f t="shared" si="132"/>
        <v/>
      </c>
      <c r="F529" s="32" t="str">
        <f t="shared" si="133"/>
        <v/>
      </c>
      <c r="G529" s="34">
        <v>43387</v>
      </c>
      <c r="H529" s="38">
        <v>2</v>
      </c>
      <c r="I529" s="49"/>
      <c r="J529" s="40"/>
      <c r="K529" s="36">
        <f t="shared" si="134"/>
        <v>0</v>
      </c>
      <c r="L529" s="36">
        <f t="shared" ref="L529:L559" si="135">IFERROR(J529-K529,"")</f>
        <v>0</v>
      </c>
      <c r="M529" s="32" t="str">
        <f t="shared" ref="M529:M559" si="136">IF(L529&gt;0,1,"")</f>
        <v/>
      </c>
      <c r="N529" s="38">
        <v>260</v>
      </c>
      <c r="O529" s="38" t="s">
        <v>203</v>
      </c>
    </row>
    <row r="530" spans="2:15">
      <c r="B530" s="38">
        <v>261</v>
      </c>
      <c r="C530" s="51"/>
      <c r="D530" s="32" t="str">
        <f t="shared" si="131"/>
        <v/>
      </c>
      <c r="E530" s="32" t="str">
        <f t="shared" si="132"/>
        <v/>
      </c>
      <c r="F530" s="32" t="str">
        <f t="shared" si="133"/>
        <v/>
      </c>
      <c r="G530" s="34">
        <v>43387</v>
      </c>
      <c r="H530" s="38">
        <v>2</v>
      </c>
      <c r="I530" s="49"/>
      <c r="J530" s="40"/>
      <c r="K530" s="36">
        <f t="shared" si="134"/>
        <v>0</v>
      </c>
      <c r="L530" s="36">
        <f t="shared" si="135"/>
        <v>0</v>
      </c>
      <c r="M530" s="32" t="str">
        <f t="shared" si="136"/>
        <v/>
      </c>
      <c r="N530" s="38">
        <v>261</v>
      </c>
      <c r="O530" s="38" t="s">
        <v>203</v>
      </c>
    </row>
    <row r="531" spans="2:15">
      <c r="B531" s="38">
        <v>262</v>
      </c>
      <c r="C531" s="51"/>
      <c r="D531" s="32" t="str">
        <f t="shared" si="131"/>
        <v/>
      </c>
      <c r="E531" s="32" t="str">
        <f t="shared" si="132"/>
        <v/>
      </c>
      <c r="F531" s="32" t="str">
        <f t="shared" si="133"/>
        <v/>
      </c>
      <c r="G531" s="34">
        <v>43387</v>
      </c>
      <c r="H531" s="38">
        <v>2</v>
      </c>
      <c r="I531" s="49"/>
      <c r="J531" s="40"/>
      <c r="K531" s="36">
        <f t="shared" si="134"/>
        <v>0</v>
      </c>
      <c r="L531" s="36">
        <f t="shared" si="135"/>
        <v>0</v>
      </c>
      <c r="M531" s="32" t="str">
        <f t="shared" si="136"/>
        <v/>
      </c>
      <c r="N531" s="38">
        <v>262</v>
      </c>
      <c r="O531" s="38" t="s">
        <v>203</v>
      </c>
    </row>
    <row r="532" spans="2:15">
      <c r="B532" s="38">
        <v>263</v>
      </c>
      <c r="C532" s="51"/>
      <c r="D532" s="32" t="str">
        <f t="shared" si="131"/>
        <v/>
      </c>
      <c r="E532" s="32" t="str">
        <f t="shared" si="132"/>
        <v/>
      </c>
      <c r="F532" s="32" t="str">
        <f t="shared" si="133"/>
        <v/>
      </c>
      <c r="G532" s="34">
        <v>43387</v>
      </c>
      <c r="H532" s="38">
        <v>2</v>
      </c>
      <c r="I532" s="49"/>
      <c r="J532" s="40"/>
      <c r="K532" s="36">
        <f t="shared" si="134"/>
        <v>0</v>
      </c>
      <c r="L532" s="36">
        <f t="shared" si="135"/>
        <v>0</v>
      </c>
      <c r="M532" s="32" t="str">
        <f t="shared" si="136"/>
        <v/>
      </c>
      <c r="N532" s="38">
        <v>263</v>
      </c>
      <c r="O532" s="38" t="s">
        <v>203</v>
      </c>
    </row>
    <row r="533" spans="2:15">
      <c r="B533" s="38">
        <v>264</v>
      </c>
      <c r="C533" s="51"/>
      <c r="D533" s="32" t="str">
        <f t="shared" si="131"/>
        <v/>
      </c>
      <c r="E533" s="32" t="str">
        <f t="shared" si="132"/>
        <v/>
      </c>
      <c r="F533" s="32" t="str">
        <f t="shared" si="133"/>
        <v/>
      </c>
      <c r="G533" s="34">
        <v>43387</v>
      </c>
      <c r="H533" s="38">
        <v>2</v>
      </c>
      <c r="I533" s="49"/>
      <c r="J533" s="40"/>
      <c r="K533" s="36">
        <f t="shared" si="134"/>
        <v>0</v>
      </c>
      <c r="L533" s="36">
        <f t="shared" si="135"/>
        <v>0</v>
      </c>
      <c r="M533" s="32" t="str">
        <f t="shared" si="136"/>
        <v/>
      </c>
      <c r="N533" s="38">
        <v>264</v>
      </c>
      <c r="O533" s="38" t="s">
        <v>203</v>
      </c>
    </row>
    <row r="534" spans="2:15">
      <c r="B534" s="38">
        <v>265</v>
      </c>
      <c r="C534" s="51"/>
      <c r="D534" s="32" t="str">
        <f t="shared" si="131"/>
        <v/>
      </c>
      <c r="E534" s="32" t="str">
        <f t="shared" si="132"/>
        <v/>
      </c>
      <c r="F534" s="32" t="str">
        <f t="shared" si="133"/>
        <v/>
      </c>
      <c r="G534" s="34">
        <v>43387</v>
      </c>
      <c r="H534" s="38">
        <v>2</v>
      </c>
      <c r="I534" s="49"/>
      <c r="J534" s="40"/>
      <c r="K534" s="36">
        <f t="shared" si="134"/>
        <v>0</v>
      </c>
      <c r="L534" s="36">
        <f t="shared" si="135"/>
        <v>0</v>
      </c>
      <c r="M534" s="32" t="str">
        <f t="shared" si="136"/>
        <v/>
      </c>
      <c r="N534" s="38">
        <v>265</v>
      </c>
      <c r="O534" s="38" t="s">
        <v>203</v>
      </c>
    </row>
    <row r="535" spans="2:15">
      <c r="B535" s="38">
        <v>266</v>
      </c>
      <c r="C535" s="51"/>
      <c r="D535" s="32" t="str">
        <f t="shared" si="131"/>
        <v/>
      </c>
      <c r="E535" s="32" t="str">
        <f t="shared" si="132"/>
        <v/>
      </c>
      <c r="F535" s="32" t="str">
        <f t="shared" si="133"/>
        <v/>
      </c>
      <c r="G535" s="34">
        <v>43387</v>
      </c>
      <c r="H535" s="38">
        <v>2</v>
      </c>
      <c r="I535" s="49"/>
      <c r="J535" s="40"/>
      <c r="K535" s="36">
        <f t="shared" si="134"/>
        <v>0</v>
      </c>
      <c r="L535" s="36">
        <f t="shared" si="135"/>
        <v>0</v>
      </c>
      <c r="M535" s="32" t="str">
        <f t="shared" si="136"/>
        <v/>
      </c>
      <c r="N535" s="38">
        <v>266</v>
      </c>
      <c r="O535" s="38" t="s">
        <v>203</v>
      </c>
    </row>
    <row r="536" spans="2:15">
      <c r="B536" s="38">
        <v>267</v>
      </c>
      <c r="C536" s="51"/>
      <c r="D536" s="32" t="str">
        <f t="shared" si="131"/>
        <v/>
      </c>
      <c r="E536" s="32" t="str">
        <f t="shared" si="132"/>
        <v/>
      </c>
      <c r="F536" s="32" t="str">
        <f t="shared" si="133"/>
        <v/>
      </c>
      <c r="G536" s="34">
        <v>43387</v>
      </c>
      <c r="H536" s="38">
        <v>2</v>
      </c>
      <c r="I536" s="49"/>
      <c r="J536" s="40"/>
      <c r="K536" s="36">
        <f t="shared" si="134"/>
        <v>0</v>
      </c>
      <c r="L536" s="36">
        <f t="shared" si="135"/>
        <v>0</v>
      </c>
      <c r="M536" s="32" t="str">
        <f t="shared" si="136"/>
        <v/>
      </c>
      <c r="N536" s="38">
        <v>267</v>
      </c>
      <c r="O536" s="38" t="s">
        <v>203</v>
      </c>
    </row>
    <row r="537" spans="2:15">
      <c r="B537" s="38">
        <v>268</v>
      </c>
      <c r="C537" s="51"/>
      <c r="D537" s="32" t="str">
        <f t="shared" si="131"/>
        <v/>
      </c>
      <c r="E537" s="32" t="str">
        <f t="shared" si="132"/>
        <v/>
      </c>
      <c r="F537" s="32" t="str">
        <f t="shared" si="133"/>
        <v/>
      </c>
      <c r="G537" s="34">
        <v>43387</v>
      </c>
      <c r="H537" s="38">
        <v>2</v>
      </c>
      <c r="I537" s="49"/>
      <c r="J537" s="40"/>
      <c r="K537" s="36">
        <f t="shared" si="134"/>
        <v>0</v>
      </c>
      <c r="L537" s="36">
        <f t="shared" si="135"/>
        <v>0</v>
      </c>
      <c r="M537" s="32" t="str">
        <f t="shared" si="136"/>
        <v/>
      </c>
      <c r="N537" s="38">
        <v>268</v>
      </c>
      <c r="O537" s="38" t="s">
        <v>203</v>
      </c>
    </row>
    <row r="538" spans="2:15">
      <c r="B538" s="38">
        <v>269</v>
      </c>
      <c r="C538" s="51"/>
      <c r="D538" s="32" t="str">
        <f t="shared" si="131"/>
        <v/>
      </c>
      <c r="E538" s="32" t="str">
        <f t="shared" si="132"/>
        <v/>
      </c>
      <c r="F538" s="32" t="str">
        <f t="shared" si="133"/>
        <v/>
      </c>
      <c r="G538" s="34">
        <v>43387</v>
      </c>
      <c r="H538" s="38">
        <v>2</v>
      </c>
      <c r="I538" s="49"/>
      <c r="J538" s="40"/>
      <c r="K538" s="36">
        <f t="shared" si="134"/>
        <v>0</v>
      </c>
      <c r="L538" s="36">
        <f t="shared" si="135"/>
        <v>0</v>
      </c>
      <c r="M538" s="32" t="str">
        <f t="shared" si="136"/>
        <v/>
      </c>
      <c r="N538" s="38">
        <v>269</v>
      </c>
      <c r="O538" s="38" t="s">
        <v>203</v>
      </c>
    </row>
    <row r="539" spans="2:15">
      <c r="B539" s="38">
        <v>270</v>
      </c>
      <c r="C539" s="51"/>
      <c r="D539" s="32" t="str">
        <f t="shared" si="131"/>
        <v/>
      </c>
      <c r="E539" s="32" t="str">
        <f t="shared" si="132"/>
        <v/>
      </c>
      <c r="F539" s="32" t="str">
        <f t="shared" si="133"/>
        <v/>
      </c>
      <c r="G539" s="34">
        <v>43387</v>
      </c>
      <c r="H539" s="38">
        <v>2</v>
      </c>
      <c r="I539" s="49"/>
      <c r="J539" s="40"/>
      <c r="K539" s="36">
        <f t="shared" si="134"/>
        <v>0</v>
      </c>
      <c r="L539" s="36">
        <f t="shared" si="135"/>
        <v>0</v>
      </c>
      <c r="M539" s="32" t="str">
        <f t="shared" si="136"/>
        <v/>
      </c>
      <c r="N539" s="38">
        <v>270</v>
      </c>
      <c r="O539" s="38" t="s">
        <v>203</v>
      </c>
    </row>
    <row r="540" spans="2:15">
      <c r="B540" s="38">
        <v>271</v>
      </c>
      <c r="C540" s="51"/>
      <c r="D540" s="32" t="str">
        <f t="shared" si="131"/>
        <v/>
      </c>
      <c r="E540" s="32" t="str">
        <f t="shared" si="132"/>
        <v/>
      </c>
      <c r="F540" s="32" t="str">
        <f t="shared" si="133"/>
        <v/>
      </c>
      <c r="G540" s="34">
        <v>43387</v>
      </c>
      <c r="H540" s="38">
        <v>2</v>
      </c>
      <c r="I540" s="49"/>
      <c r="J540" s="40"/>
      <c r="K540" s="36">
        <f t="shared" si="134"/>
        <v>0</v>
      </c>
      <c r="L540" s="36">
        <f t="shared" si="135"/>
        <v>0</v>
      </c>
      <c r="M540" s="32" t="str">
        <f t="shared" si="136"/>
        <v/>
      </c>
      <c r="N540" s="38">
        <v>271</v>
      </c>
      <c r="O540" s="38" t="s">
        <v>203</v>
      </c>
    </row>
    <row r="541" spans="2:15">
      <c r="B541" s="38">
        <v>272</v>
      </c>
      <c r="C541" s="51"/>
      <c r="D541" s="32" t="str">
        <f t="shared" si="131"/>
        <v/>
      </c>
      <c r="E541" s="32" t="str">
        <f t="shared" si="132"/>
        <v/>
      </c>
      <c r="F541" s="32" t="str">
        <f t="shared" si="133"/>
        <v/>
      </c>
      <c r="G541" s="34">
        <v>43387</v>
      </c>
      <c r="H541" s="38">
        <v>2</v>
      </c>
      <c r="I541" s="49"/>
      <c r="J541" s="40"/>
      <c r="K541" s="36">
        <f t="shared" si="134"/>
        <v>0</v>
      </c>
      <c r="L541" s="36">
        <f t="shared" si="135"/>
        <v>0</v>
      </c>
      <c r="M541" s="32" t="str">
        <f t="shared" si="136"/>
        <v/>
      </c>
      <c r="N541" s="38">
        <v>272</v>
      </c>
      <c r="O541" s="38" t="s">
        <v>203</v>
      </c>
    </row>
    <row r="542" spans="2:15">
      <c r="B542" s="38">
        <v>273</v>
      </c>
      <c r="C542" s="51"/>
      <c r="D542" s="32" t="str">
        <f t="shared" si="131"/>
        <v/>
      </c>
      <c r="E542" s="32" t="str">
        <f t="shared" si="132"/>
        <v/>
      </c>
      <c r="F542" s="32" t="str">
        <f t="shared" si="133"/>
        <v/>
      </c>
      <c r="G542" s="34">
        <v>43387</v>
      </c>
      <c r="H542" s="38">
        <v>2</v>
      </c>
      <c r="I542" s="49"/>
      <c r="J542" s="40"/>
      <c r="K542" s="36">
        <f t="shared" si="134"/>
        <v>0</v>
      </c>
      <c r="L542" s="36">
        <f t="shared" si="135"/>
        <v>0</v>
      </c>
      <c r="M542" s="32" t="str">
        <f t="shared" si="136"/>
        <v/>
      </c>
      <c r="N542" s="38">
        <v>273</v>
      </c>
      <c r="O542" s="38" t="s">
        <v>203</v>
      </c>
    </row>
    <row r="543" spans="2:15">
      <c r="B543" s="38">
        <v>274</v>
      </c>
      <c r="C543" s="51"/>
      <c r="D543" s="32" t="str">
        <f t="shared" si="131"/>
        <v/>
      </c>
      <c r="E543" s="32" t="str">
        <f t="shared" si="132"/>
        <v/>
      </c>
      <c r="F543" s="32" t="str">
        <f t="shared" si="133"/>
        <v/>
      </c>
      <c r="G543" s="34">
        <v>43387</v>
      </c>
      <c r="H543" s="38">
        <v>2</v>
      </c>
      <c r="I543" s="49"/>
      <c r="J543" s="40"/>
      <c r="K543" s="36">
        <f t="shared" si="134"/>
        <v>0</v>
      </c>
      <c r="L543" s="36">
        <f t="shared" si="135"/>
        <v>0</v>
      </c>
      <c r="M543" s="32" t="str">
        <f t="shared" si="136"/>
        <v/>
      </c>
      <c r="N543" s="38">
        <v>274</v>
      </c>
      <c r="O543" s="38" t="s">
        <v>203</v>
      </c>
    </row>
    <row r="544" spans="2:15">
      <c r="B544" s="38">
        <v>275</v>
      </c>
      <c r="C544" s="51"/>
      <c r="D544" s="32" t="str">
        <f t="shared" si="131"/>
        <v/>
      </c>
      <c r="E544" s="32" t="str">
        <f t="shared" si="132"/>
        <v/>
      </c>
      <c r="F544" s="32" t="str">
        <f t="shared" si="133"/>
        <v/>
      </c>
      <c r="G544" s="34">
        <v>43387</v>
      </c>
      <c r="H544" s="38">
        <v>2</v>
      </c>
      <c r="I544" s="49"/>
      <c r="J544" s="40"/>
      <c r="K544" s="36">
        <f t="shared" si="134"/>
        <v>0</v>
      </c>
      <c r="L544" s="36">
        <f t="shared" si="135"/>
        <v>0</v>
      </c>
      <c r="M544" s="32" t="str">
        <f t="shared" si="136"/>
        <v/>
      </c>
      <c r="N544" s="38">
        <v>275</v>
      </c>
      <c r="O544" s="38" t="s">
        <v>203</v>
      </c>
    </row>
    <row r="545" spans="2:15">
      <c r="B545" s="38">
        <v>276</v>
      </c>
      <c r="C545" s="51"/>
      <c r="D545" s="32" t="str">
        <f t="shared" si="131"/>
        <v/>
      </c>
      <c r="E545" s="32" t="str">
        <f t="shared" si="132"/>
        <v/>
      </c>
      <c r="F545" s="32" t="str">
        <f t="shared" si="133"/>
        <v/>
      </c>
      <c r="G545" s="34">
        <v>43387</v>
      </c>
      <c r="H545" s="38">
        <v>2</v>
      </c>
      <c r="I545" s="49"/>
      <c r="J545" s="40"/>
      <c r="K545" s="36">
        <f t="shared" si="134"/>
        <v>0</v>
      </c>
      <c r="L545" s="36">
        <f t="shared" si="135"/>
        <v>0</v>
      </c>
      <c r="M545" s="32" t="str">
        <f t="shared" si="136"/>
        <v/>
      </c>
      <c r="N545" s="38">
        <v>276</v>
      </c>
      <c r="O545" s="38" t="s">
        <v>203</v>
      </c>
    </row>
    <row r="546" spans="2:15">
      <c r="B546" s="38">
        <v>277</v>
      </c>
      <c r="C546" s="51"/>
      <c r="D546" s="32" t="str">
        <f t="shared" si="131"/>
        <v/>
      </c>
      <c r="E546" s="32" t="str">
        <f t="shared" si="132"/>
        <v/>
      </c>
      <c r="F546" s="32" t="str">
        <f t="shared" si="133"/>
        <v/>
      </c>
      <c r="G546" s="34">
        <v>43387</v>
      </c>
      <c r="H546" s="38">
        <v>2</v>
      </c>
      <c r="I546" s="49"/>
      <c r="J546" s="40"/>
      <c r="K546" s="36">
        <f t="shared" si="134"/>
        <v>0</v>
      </c>
      <c r="L546" s="36">
        <f t="shared" si="135"/>
        <v>0</v>
      </c>
      <c r="M546" s="32" t="str">
        <f t="shared" si="136"/>
        <v/>
      </c>
      <c r="N546" s="38">
        <v>277</v>
      </c>
      <c r="O546" s="38" t="s">
        <v>203</v>
      </c>
    </row>
    <row r="547" spans="2:15">
      <c r="B547" s="38">
        <v>278</v>
      </c>
      <c r="C547" s="51"/>
      <c r="D547" s="32" t="str">
        <f t="shared" si="131"/>
        <v/>
      </c>
      <c r="E547" s="32" t="str">
        <f t="shared" si="132"/>
        <v/>
      </c>
      <c r="F547" s="32" t="str">
        <f t="shared" si="133"/>
        <v/>
      </c>
      <c r="G547" s="34">
        <v>43387</v>
      </c>
      <c r="H547" s="38">
        <v>2</v>
      </c>
      <c r="I547" s="49"/>
      <c r="J547" s="40"/>
      <c r="K547" s="36">
        <f t="shared" si="134"/>
        <v>0</v>
      </c>
      <c r="L547" s="36">
        <f t="shared" si="135"/>
        <v>0</v>
      </c>
      <c r="M547" s="32" t="str">
        <f t="shared" si="136"/>
        <v/>
      </c>
      <c r="N547" s="38">
        <v>278</v>
      </c>
      <c r="O547" s="38" t="s">
        <v>203</v>
      </c>
    </row>
    <row r="548" spans="2:15">
      <c r="B548" s="38">
        <v>279</v>
      </c>
      <c r="C548" s="51"/>
      <c r="D548" s="32" t="str">
        <f t="shared" si="131"/>
        <v/>
      </c>
      <c r="E548" s="32" t="str">
        <f t="shared" si="132"/>
        <v/>
      </c>
      <c r="F548" s="32" t="str">
        <f t="shared" si="133"/>
        <v/>
      </c>
      <c r="G548" s="34">
        <v>43387</v>
      </c>
      <c r="H548" s="38">
        <v>2</v>
      </c>
      <c r="I548" s="49"/>
      <c r="J548" s="40"/>
      <c r="K548" s="36">
        <f t="shared" si="134"/>
        <v>0</v>
      </c>
      <c r="L548" s="36">
        <f t="shared" si="135"/>
        <v>0</v>
      </c>
      <c r="M548" s="32" t="str">
        <f t="shared" si="136"/>
        <v/>
      </c>
      <c r="N548" s="38">
        <v>279</v>
      </c>
      <c r="O548" s="38" t="s">
        <v>203</v>
      </c>
    </row>
    <row r="549" spans="2:15">
      <c r="B549" s="38">
        <v>280</v>
      </c>
      <c r="C549" s="51"/>
      <c r="D549" s="32" t="str">
        <f t="shared" si="131"/>
        <v/>
      </c>
      <c r="E549" s="32" t="str">
        <f t="shared" si="132"/>
        <v/>
      </c>
      <c r="F549" s="32" t="str">
        <f t="shared" si="133"/>
        <v/>
      </c>
      <c r="G549" s="34">
        <v>43387</v>
      </c>
      <c r="H549" s="38">
        <v>2</v>
      </c>
      <c r="I549" s="49"/>
      <c r="J549" s="40"/>
      <c r="K549" s="36">
        <f t="shared" si="134"/>
        <v>0</v>
      </c>
      <c r="L549" s="36">
        <f t="shared" si="135"/>
        <v>0</v>
      </c>
      <c r="M549" s="32" t="str">
        <f t="shared" si="136"/>
        <v/>
      </c>
      <c r="N549" s="38">
        <v>280</v>
      </c>
      <c r="O549" s="38" t="s">
        <v>203</v>
      </c>
    </row>
    <row r="550" spans="2:15">
      <c r="B550" s="38">
        <v>281</v>
      </c>
      <c r="C550" s="51"/>
      <c r="D550" s="32" t="str">
        <f t="shared" si="131"/>
        <v/>
      </c>
      <c r="E550" s="32" t="str">
        <f t="shared" si="132"/>
        <v/>
      </c>
      <c r="F550" s="32" t="str">
        <f t="shared" si="133"/>
        <v/>
      </c>
      <c r="G550" s="34">
        <v>43387</v>
      </c>
      <c r="H550" s="38">
        <v>2</v>
      </c>
      <c r="I550" s="49"/>
      <c r="J550" s="40"/>
      <c r="K550" s="36">
        <f t="shared" si="134"/>
        <v>0</v>
      </c>
      <c r="L550" s="36">
        <f t="shared" si="135"/>
        <v>0</v>
      </c>
      <c r="M550" s="32" t="str">
        <f t="shared" si="136"/>
        <v/>
      </c>
      <c r="N550" s="38">
        <v>281</v>
      </c>
      <c r="O550" s="38" t="s">
        <v>203</v>
      </c>
    </row>
    <row r="551" spans="2:15">
      <c r="B551" s="38">
        <v>282</v>
      </c>
      <c r="C551" s="51"/>
      <c r="D551" s="32" t="str">
        <f t="shared" si="131"/>
        <v/>
      </c>
      <c r="E551" s="32" t="str">
        <f t="shared" si="132"/>
        <v/>
      </c>
      <c r="F551" s="32" t="str">
        <f t="shared" si="133"/>
        <v/>
      </c>
      <c r="G551" s="34">
        <v>43387</v>
      </c>
      <c r="H551" s="38">
        <v>2</v>
      </c>
      <c r="I551" s="49"/>
      <c r="J551" s="40"/>
      <c r="K551" s="36">
        <f t="shared" si="134"/>
        <v>0</v>
      </c>
      <c r="L551" s="36">
        <f t="shared" si="135"/>
        <v>0</v>
      </c>
      <c r="M551" s="32" t="str">
        <f t="shared" si="136"/>
        <v/>
      </c>
      <c r="N551" s="38">
        <v>282</v>
      </c>
      <c r="O551" s="38" t="s">
        <v>203</v>
      </c>
    </row>
    <row r="552" spans="2:15">
      <c r="B552" s="38">
        <v>283</v>
      </c>
      <c r="C552" s="51"/>
      <c r="D552" s="32" t="str">
        <f t="shared" si="131"/>
        <v/>
      </c>
      <c r="E552" s="32" t="str">
        <f t="shared" si="132"/>
        <v/>
      </c>
      <c r="F552" s="32" t="str">
        <f t="shared" si="133"/>
        <v/>
      </c>
      <c r="G552" s="34">
        <v>43387</v>
      </c>
      <c r="H552" s="38">
        <v>2</v>
      </c>
      <c r="I552" s="49"/>
      <c r="J552" s="40"/>
      <c r="K552" s="36">
        <f t="shared" si="134"/>
        <v>0</v>
      </c>
      <c r="L552" s="36">
        <f t="shared" si="135"/>
        <v>0</v>
      </c>
      <c r="M552" s="32" t="str">
        <f t="shared" si="136"/>
        <v/>
      </c>
      <c r="N552" s="38">
        <v>283</v>
      </c>
      <c r="O552" s="38" t="s">
        <v>203</v>
      </c>
    </row>
    <row r="553" spans="2:15">
      <c r="B553" s="38">
        <v>284</v>
      </c>
      <c r="C553" s="51"/>
      <c r="D553" s="32" t="str">
        <f t="shared" si="131"/>
        <v/>
      </c>
      <c r="E553" s="32" t="str">
        <f t="shared" si="132"/>
        <v/>
      </c>
      <c r="F553" s="32" t="str">
        <f t="shared" si="133"/>
        <v/>
      </c>
      <c r="G553" s="34">
        <v>43387</v>
      </c>
      <c r="H553" s="38">
        <v>2</v>
      </c>
      <c r="I553" s="49"/>
      <c r="J553" s="40"/>
      <c r="K553" s="36">
        <f t="shared" si="134"/>
        <v>0</v>
      </c>
      <c r="L553" s="36">
        <f t="shared" si="135"/>
        <v>0</v>
      </c>
      <c r="M553" s="32" t="str">
        <f t="shared" si="136"/>
        <v/>
      </c>
      <c r="N553" s="38">
        <v>284</v>
      </c>
      <c r="O553" s="38" t="s">
        <v>203</v>
      </c>
    </row>
    <row r="554" spans="2:15">
      <c r="B554" s="38">
        <v>285</v>
      </c>
      <c r="C554" s="51"/>
      <c r="D554" s="32" t="str">
        <f t="shared" si="131"/>
        <v/>
      </c>
      <c r="E554" s="32" t="str">
        <f t="shared" si="132"/>
        <v/>
      </c>
      <c r="F554" s="32" t="str">
        <f t="shared" si="133"/>
        <v/>
      </c>
      <c r="G554" s="34">
        <v>43387</v>
      </c>
      <c r="H554" s="38">
        <v>2</v>
      </c>
      <c r="I554" s="49"/>
      <c r="J554" s="40"/>
      <c r="K554" s="36">
        <f t="shared" si="134"/>
        <v>0</v>
      </c>
      <c r="L554" s="36">
        <f t="shared" si="135"/>
        <v>0</v>
      </c>
      <c r="M554" s="32" t="str">
        <f t="shared" si="136"/>
        <v/>
      </c>
      <c r="N554" s="38">
        <v>285</v>
      </c>
      <c r="O554" s="38" t="s">
        <v>203</v>
      </c>
    </row>
    <row r="555" spans="2:15">
      <c r="B555" s="38">
        <v>286</v>
      </c>
      <c r="C555" s="51"/>
      <c r="D555" s="32" t="str">
        <f t="shared" si="131"/>
        <v/>
      </c>
      <c r="E555" s="32" t="str">
        <f t="shared" si="132"/>
        <v/>
      </c>
      <c r="F555" s="32" t="str">
        <f t="shared" si="133"/>
        <v/>
      </c>
      <c r="G555" s="34">
        <v>43387</v>
      </c>
      <c r="H555" s="38">
        <v>2</v>
      </c>
      <c r="I555" s="49"/>
      <c r="J555" s="40"/>
      <c r="K555" s="36">
        <f t="shared" si="134"/>
        <v>0</v>
      </c>
      <c r="L555" s="36">
        <f t="shared" si="135"/>
        <v>0</v>
      </c>
      <c r="M555" s="32" t="str">
        <f t="shared" si="136"/>
        <v/>
      </c>
      <c r="N555" s="38">
        <v>286</v>
      </c>
      <c r="O555" s="38" t="s">
        <v>203</v>
      </c>
    </row>
    <row r="556" spans="2:15">
      <c r="B556" s="38">
        <v>287</v>
      </c>
      <c r="C556" s="51"/>
      <c r="D556" s="32" t="str">
        <f t="shared" ref="D556:D559" si="137">IFERROR(VLOOKUP($C556,Parameter,2,FALSE),"")</f>
        <v/>
      </c>
      <c r="E556" s="32" t="str">
        <f t="shared" ref="E556:E559" si="138">IFERROR(VLOOKUP($C556,Parameter,4,FALSE),"")</f>
        <v/>
      </c>
      <c r="F556" s="32" t="str">
        <f t="shared" ref="F556:F559" si="139">IFERROR(VLOOKUP($C556,Parameter,3,FALSE),"")</f>
        <v/>
      </c>
      <c r="G556" s="34">
        <v>43387</v>
      </c>
      <c r="H556" s="38">
        <v>2</v>
      </c>
      <c r="I556" s="49"/>
      <c r="J556" s="40"/>
      <c r="K556" s="36">
        <f t="shared" si="134"/>
        <v>0</v>
      </c>
      <c r="L556" s="36">
        <f t="shared" si="135"/>
        <v>0</v>
      </c>
      <c r="M556" s="32" t="str">
        <f t="shared" si="136"/>
        <v/>
      </c>
      <c r="N556" s="38">
        <v>287</v>
      </c>
      <c r="O556" s="38" t="s">
        <v>203</v>
      </c>
    </row>
    <row r="557" spans="2:15">
      <c r="B557" s="38">
        <v>288</v>
      </c>
      <c r="C557" s="51"/>
      <c r="D557" s="32" t="str">
        <f t="shared" si="137"/>
        <v/>
      </c>
      <c r="E557" s="32" t="str">
        <f t="shared" si="138"/>
        <v/>
      </c>
      <c r="F557" s="32" t="str">
        <f t="shared" si="139"/>
        <v/>
      </c>
      <c r="G557" s="34">
        <v>43387</v>
      </c>
      <c r="H557" s="38">
        <v>2</v>
      </c>
      <c r="I557" s="49"/>
      <c r="J557" s="40"/>
      <c r="K557" s="36">
        <f t="shared" si="134"/>
        <v>0</v>
      </c>
      <c r="L557" s="36">
        <f t="shared" si="135"/>
        <v>0</v>
      </c>
      <c r="M557" s="32" t="str">
        <f t="shared" si="136"/>
        <v/>
      </c>
      <c r="N557" s="38">
        <v>288</v>
      </c>
      <c r="O557" s="38" t="s">
        <v>203</v>
      </c>
    </row>
    <row r="558" spans="2:15">
      <c r="B558" s="38">
        <v>289</v>
      </c>
      <c r="C558" s="51"/>
      <c r="D558" s="32" t="str">
        <f t="shared" si="137"/>
        <v/>
      </c>
      <c r="E558" s="32" t="str">
        <f t="shared" si="138"/>
        <v/>
      </c>
      <c r="F558" s="32" t="str">
        <f t="shared" si="139"/>
        <v/>
      </c>
      <c r="G558" s="34">
        <v>43387</v>
      </c>
      <c r="H558" s="38">
        <v>2</v>
      </c>
      <c r="I558" s="49"/>
      <c r="J558" s="40"/>
      <c r="K558" s="36">
        <f t="shared" si="134"/>
        <v>0</v>
      </c>
      <c r="L558" s="36">
        <f t="shared" si="135"/>
        <v>0</v>
      </c>
      <c r="M558" s="32" t="str">
        <f t="shared" si="136"/>
        <v/>
      </c>
      <c r="N558" s="38">
        <v>289</v>
      </c>
      <c r="O558" s="38" t="s">
        <v>203</v>
      </c>
    </row>
    <row r="559" spans="2:15">
      <c r="B559" s="38">
        <v>290</v>
      </c>
      <c r="C559" s="51"/>
      <c r="D559" s="32" t="str">
        <f t="shared" si="137"/>
        <v/>
      </c>
      <c r="E559" s="32" t="str">
        <f t="shared" si="138"/>
        <v/>
      </c>
      <c r="F559" s="32" t="str">
        <f t="shared" si="139"/>
        <v/>
      </c>
      <c r="G559" s="34">
        <v>43387</v>
      </c>
      <c r="H559" s="38">
        <v>2</v>
      </c>
      <c r="I559" s="49"/>
      <c r="J559" s="40"/>
      <c r="K559" s="36">
        <f t="shared" si="134"/>
        <v>0</v>
      </c>
      <c r="L559" s="36">
        <f t="shared" si="135"/>
        <v>0</v>
      </c>
      <c r="M559" s="32" t="str">
        <f t="shared" si="136"/>
        <v/>
      </c>
      <c r="N559" s="38">
        <v>290</v>
      </c>
      <c r="O559" s="38" t="s">
        <v>203</v>
      </c>
    </row>
    <row r="560" spans="2:15">
      <c r="B560" s="38"/>
      <c r="C560" s="38"/>
      <c r="D560" s="32" t="str">
        <f t="shared" ref="D560:D581" si="140">IFERROR(VLOOKUP($C560,Parameter,2,FALSE),"")</f>
        <v/>
      </c>
      <c r="E560" s="32" t="str">
        <f t="shared" ref="E560:E581" si="141">IFERROR(VLOOKUP($C560,Parameter,4,FALSE),"")</f>
        <v/>
      </c>
      <c r="F560" s="32" t="str">
        <f t="shared" ref="F560:F581" si="142">IFERROR(VLOOKUP($C560,Parameter,3,FALSE),"")</f>
        <v/>
      </c>
      <c r="G560" s="34">
        <v>43387</v>
      </c>
      <c r="H560" s="38">
        <v>2</v>
      </c>
      <c r="K560" s="36"/>
      <c r="L560" s="36"/>
      <c r="M560" s="32"/>
      <c r="N560" s="38"/>
      <c r="O560" s="38"/>
    </row>
    <row r="561" spans="2:15">
      <c r="B561" s="38"/>
      <c r="C561" s="38"/>
      <c r="D561" s="32" t="str">
        <f t="shared" si="140"/>
        <v/>
      </c>
      <c r="E561" s="32" t="str">
        <f t="shared" si="141"/>
        <v/>
      </c>
      <c r="F561" s="32" t="str">
        <f t="shared" si="142"/>
        <v/>
      </c>
      <c r="G561" s="34">
        <v>43387</v>
      </c>
      <c r="H561" s="38">
        <v>2</v>
      </c>
      <c r="K561" s="36"/>
      <c r="L561" s="36"/>
      <c r="M561" s="32"/>
      <c r="N561" s="38"/>
      <c r="O561" s="38"/>
    </row>
    <row r="562" spans="2:15">
      <c r="B562" s="38"/>
      <c r="C562" s="38"/>
      <c r="D562" s="32" t="str">
        <f t="shared" si="140"/>
        <v/>
      </c>
      <c r="E562" s="32" t="str">
        <f t="shared" si="141"/>
        <v/>
      </c>
      <c r="F562" s="32" t="str">
        <f t="shared" si="142"/>
        <v/>
      </c>
      <c r="G562" s="34">
        <v>43387</v>
      </c>
      <c r="H562" s="38">
        <v>2</v>
      </c>
      <c r="K562" s="36"/>
      <c r="L562" s="36"/>
      <c r="M562" s="32"/>
      <c r="N562" s="38"/>
      <c r="O562" s="38"/>
    </row>
    <row r="563" spans="2:15">
      <c r="B563" s="38"/>
      <c r="C563" s="38"/>
      <c r="D563" s="32" t="str">
        <f t="shared" si="140"/>
        <v/>
      </c>
      <c r="E563" s="32" t="str">
        <f t="shared" si="141"/>
        <v/>
      </c>
      <c r="F563" s="32" t="str">
        <f t="shared" si="142"/>
        <v/>
      </c>
      <c r="G563" s="34">
        <v>43387</v>
      </c>
      <c r="H563" s="38">
        <v>2</v>
      </c>
      <c r="K563" s="36"/>
      <c r="L563" s="36"/>
      <c r="M563" s="32"/>
      <c r="N563" s="38"/>
      <c r="O563" s="38"/>
    </row>
    <row r="564" spans="2:15">
      <c r="B564" s="38"/>
      <c r="C564" s="38"/>
      <c r="D564" s="32" t="str">
        <f t="shared" si="140"/>
        <v/>
      </c>
      <c r="E564" s="32" t="str">
        <f t="shared" si="141"/>
        <v/>
      </c>
      <c r="F564" s="32" t="str">
        <f t="shared" si="142"/>
        <v/>
      </c>
      <c r="G564" s="34">
        <v>43387</v>
      </c>
      <c r="H564" s="38">
        <v>2</v>
      </c>
      <c r="K564" s="36"/>
      <c r="L564" s="36"/>
      <c r="M564" s="32"/>
      <c r="N564" s="38"/>
      <c r="O564" s="38"/>
    </row>
    <row r="565" spans="2:15">
      <c r="B565" s="38"/>
      <c r="C565" s="38"/>
      <c r="D565" s="32" t="str">
        <f t="shared" si="140"/>
        <v/>
      </c>
      <c r="E565" s="32" t="str">
        <f t="shared" si="141"/>
        <v/>
      </c>
      <c r="F565" s="32" t="str">
        <f t="shared" si="142"/>
        <v/>
      </c>
      <c r="G565" s="34">
        <v>43387</v>
      </c>
      <c r="H565" s="38">
        <v>2</v>
      </c>
      <c r="K565" s="36"/>
      <c r="L565" s="36"/>
      <c r="M565" s="32"/>
      <c r="N565" s="38"/>
      <c r="O565" s="38"/>
    </row>
    <row r="566" spans="2:15">
      <c r="B566" s="38"/>
      <c r="C566" s="38"/>
      <c r="D566" s="32" t="str">
        <f t="shared" si="140"/>
        <v/>
      </c>
      <c r="E566" s="32" t="str">
        <f t="shared" si="141"/>
        <v/>
      </c>
      <c r="F566" s="32" t="str">
        <f t="shared" si="142"/>
        <v/>
      </c>
      <c r="G566" s="34">
        <v>43387</v>
      </c>
      <c r="H566" s="38">
        <v>2</v>
      </c>
      <c r="K566" s="36"/>
      <c r="L566" s="36"/>
      <c r="M566" s="32"/>
      <c r="N566" s="38"/>
      <c r="O566" s="38"/>
    </row>
    <row r="567" spans="2:15">
      <c r="B567" s="38"/>
      <c r="C567" s="38"/>
      <c r="D567" s="32" t="str">
        <f t="shared" si="140"/>
        <v/>
      </c>
      <c r="E567" s="32" t="str">
        <f t="shared" si="141"/>
        <v/>
      </c>
      <c r="F567" s="32" t="str">
        <f t="shared" si="142"/>
        <v/>
      </c>
      <c r="G567" s="34">
        <v>43387</v>
      </c>
      <c r="H567" s="38">
        <v>2</v>
      </c>
      <c r="K567" s="36"/>
      <c r="L567" s="36"/>
      <c r="M567" s="32"/>
      <c r="N567" s="38"/>
      <c r="O567" s="38"/>
    </row>
    <row r="568" spans="2:15">
      <c r="B568" s="38"/>
      <c r="C568" s="38"/>
      <c r="D568" s="32" t="str">
        <f t="shared" si="140"/>
        <v/>
      </c>
      <c r="E568" s="32" t="str">
        <f t="shared" si="141"/>
        <v/>
      </c>
      <c r="F568" s="32" t="str">
        <f t="shared" si="142"/>
        <v/>
      </c>
      <c r="G568" s="34">
        <v>43387</v>
      </c>
      <c r="H568" s="38">
        <v>2</v>
      </c>
      <c r="K568" s="36"/>
      <c r="L568" s="36"/>
      <c r="M568" s="32"/>
      <c r="N568" s="38"/>
      <c r="O568" s="38"/>
    </row>
    <row r="569" spans="2:15">
      <c r="B569" s="38"/>
      <c r="C569" s="38"/>
      <c r="D569" s="32" t="str">
        <f t="shared" si="140"/>
        <v/>
      </c>
      <c r="E569" s="32" t="str">
        <f t="shared" si="141"/>
        <v/>
      </c>
      <c r="F569" s="32" t="str">
        <f t="shared" si="142"/>
        <v/>
      </c>
      <c r="G569" s="34">
        <v>43387</v>
      </c>
      <c r="H569" s="38">
        <v>2</v>
      </c>
      <c r="K569" s="36"/>
      <c r="L569" s="36"/>
      <c r="M569" s="32"/>
      <c r="N569" s="38"/>
      <c r="O569" s="38"/>
    </row>
    <row r="570" spans="2:15">
      <c r="B570" s="38"/>
      <c r="C570" s="38"/>
      <c r="D570" s="32" t="str">
        <f t="shared" si="140"/>
        <v/>
      </c>
      <c r="E570" s="32" t="str">
        <f t="shared" si="141"/>
        <v/>
      </c>
      <c r="F570" s="32" t="str">
        <f t="shared" si="142"/>
        <v/>
      </c>
      <c r="G570" s="34">
        <v>43387</v>
      </c>
      <c r="H570" s="38">
        <v>2</v>
      </c>
      <c r="K570" s="36"/>
      <c r="L570" s="36"/>
      <c r="M570" s="32"/>
      <c r="N570" s="38"/>
      <c r="O570" s="38"/>
    </row>
    <row r="571" spans="2:15">
      <c r="B571" s="38"/>
      <c r="C571" s="38"/>
      <c r="D571" s="32" t="str">
        <f t="shared" si="140"/>
        <v/>
      </c>
      <c r="E571" s="32" t="str">
        <f t="shared" si="141"/>
        <v/>
      </c>
      <c r="F571" s="32" t="str">
        <f t="shared" si="142"/>
        <v/>
      </c>
      <c r="G571" s="34">
        <v>43387</v>
      </c>
      <c r="H571" s="38">
        <v>2</v>
      </c>
      <c r="K571" s="36"/>
      <c r="L571" s="36"/>
      <c r="M571" s="32"/>
      <c r="N571" s="38"/>
      <c r="O571" s="38"/>
    </row>
    <row r="572" spans="2:15">
      <c r="B572" s="38"/>
      <c r="C572" s="38"/>
      <c r="D572" s="32" t="str">
        <f t="shared" si="140"/>
        <v/>
      </c>
      <c r="E572" s="32" t="str">
        <f t="shared" si="141"/>
        <v/>
      </c>
      <c r="F572" s="32" t="str">
        <f t="shared" si="142"/>
        <v/>
      </c>
      <c r="G572" s="34">
        <v>43387</v>
      </c>
      <c r="H572" s="38">
        <v>2</v>
      </c>
      <c r="K572" s="36"/>
      <c r="L572" s="36"/>
      <c r="M572" s="32"/>
      <c r="N572" s="38"/>
      <c r="O572" s="38"/>
    </row>
    <row r="573" spans="2:15">
      <c r="B573" s="38"/>
      <c r="C573" s="38"/>
      <c r="D573" s="32" t="str">
        <f t="shared" si="140"/>
        <v/>
      </c>
      <c r="E573" s="32" t="str">
        <f t="shared" si="141"/>
        <v/>
      </c>
      <c r="F573" s="32" t="str">
        <f t="shared" si="142"/>
        <v/>
      </c>
      <c r="G573" s="34">
        <v>43387</v>
      </c>
      <c r="H573" s="38">
        <v>2</v>
      </c>
      <c r="K573" s="36"/>
      <c r="L573" s="36"/>
      <c r="M573" s="32"/>
      <c r="N573" s="38"/>
      <c r="O573" s="38"/>
    </row>
    <row r="574" spans="2:15">
      <c r="B574" s="38"/>
      <c r="C574" s="38"/>
      <c r="D574" s="32" t="str">
        <f t="shared" si="140"/>
        <v/>
      </c>
      <c r="E574" s="32" t="str">
        <f t="shared" si="141"/>
        <v/>
      </c>
      <c r="F574" s="32" t="str">
        <f t="shared" si="142"/>
        <v/>
      </c>
      <c r="G574" s="34">
        <v>43387</v>
      </c>
      <c r="H574" s="38">
        <v>2</v>
      </c>
      <c r="K574" s="36"/>
      <c r="L574" s="36"/>
      <c r="M574" s="32"/>
      <c r="N574" s="38"/>
      <c r="O574" s="38"/>
    </row>
    <row r="575" spans="2:15">
      <c r="B575" s="38"/>
      <c r="C575" s="38"/>
      <c r="D575" s="32" t="str">
        <f t="shared" si="140"/>
        <v/>
      </c>
      <c r="E575" s="32" t="str">
        <f t="shared" si="141"/>
        <v/>
      </c>
      <c r="F575" s="32" t="str">
        <f t="shared" si="142"/>
        <v/>
      </c>
      <c r="G575" s="34">
        <v>43387</v>
      </c>
      <c r="H575" s="38">
        <v>2</v>
      </c>
      <c r="K575" s="36"/>
      <c r="L575" s="36"/>
      <c r="M575" s="32"/>
      <c r="N575" s="38"/>
      <c r="O575" s="38"/>
    </row>
    <row r="576" spans="2:15">
      <c r="B576" s="38"/>
      <c r="C576" s="38"/>
      <c r="D576" s="32" t="str">
        <f t="shared" si="140"/>
        <v/>
      </c>
      <c r="E576" s="32" t="str">
        <f t="shared" si="141"/>
        <v/>
      </c>
      <c r="F576" s="32" t="str">
        <f t="shared" si="142"/>
        <v/>
      </c>
      <c r="G576" s="34">
        <v>43387</v>
      </c>
      <c r="H576" s="38">
        <v>2</v>
      </c>
      <c r="K576" s="36"/>
      <c r="L576" s="36"/>
      <c r="M576" s="32"/>
      <c r="N576" s="38"/>
      <c r="O576" s="38"/>
    </row>
    <row r="577" spans="2:15">
      <c r="B577" s="38"/>
      <c r="C577" s="38"/>
      <c r="D577" s="32" t="str">
        <f t="shared" si="140"/>
        <v/>
      </c>
      <c r="E577" s="32" t="str">
        <f t="shared" si="141"/>
        <v/>
      </c>
      <c r="F577" s="32" t="str">
        <f t="shared" si="142"/>
        <v/>
      </c>
      <c r="G577" s="34">
        <v>43387</v>
      </c>
      <c r="H577" s="38">
        <v>2</v>
      </c>
      <c r="K577" s="36"/>
      <c r="L577" s="36"/>
      <c r="M577" s="32"/>
      <c r="N577" s="38"/>
      <c r="O577" s="38"/>
    </row>
    <row r="578" spans="2:15">
      <c r="B578" s="38"/>
      <c r="C578" s="38"/>
      <c r="D578" s="32" t="str">
        <f t="shared" si="140"/>
        <v/>
      </c>
      <c r="E578" s="32" t="str">
        <f t="shared" si="141"/>
        <v/>
      </c>
      <c r="F578" s="32" t="str">
        <f t="shared" si="142"/>
        <v/>
      </c>
      <c r="G578" s="34">
        <v>43387</v>
      </c>
      <c r="H578" s="38">
        <v>2</v>
      </c>
      <c r="K578" s="36"/>
      <c r="L578" s="36"/>
      <c r="M578" s="32"/>
      <c r="N578" s="38"/>
      <c r="O578" s="38"/>
    </row>
    <row r="579" spans="2:15">
      <c r="B579" s="38"/>
      <c r="C579" s="38"/>
      <c r="D579" s="32" t="str">
        <f t="shared" si="140"/>
        <v/>
      </c>
      <c r="E579" s="32" t="str">
        <f t="shared" si="141"/>
        <v/>
      </c>
      <c r="F579" s="32" t="str">
        <f t="shared" si="142"/>
        <v/>
      </c>
      <c r="G579" s="34">
        <v>43387</v>
      </c>
      <c r="H579" s="38">
        <v>2</v>
      </c>
      <c r="K579" s="36"/>
      <c r="L579" s="36"/>
      <c r="M579" s="32"/>
      <c r="N579" s="38"/>
      <c r="O579" s="38"/>
    </row>
    <row r="580" spans="2:15">
      <c r="B580" s="38"/>
      <c r="C580" s="38"/>
      <c r="D580" s="32" t="str">
        <f t="shared" si="140"/>
        <v/>
      </c>
      <c r="E580" s="32" t="str">
        <f t="shared" si="141"/>
        <v/>
      </c>
      <c r="F580" s="32" t="str">
        <f t="shared" si="142"/>
        <v/>
      </c>
      <c r="G580" s="34">
        <v>43387</v>
      </c>
      <c r="H580" s="38">
        <v>2</v>
      </c>
      <c r="K580" s="36"/>
      <c r="L580" s="36"/>
      <c r="M580" s="32"/>
      <c r="N580" s="38"/>
      <c r="O580" s="38"/>
    </row>
    <row r="581" spans="2:15">
      <c r="B581" s="38"/>
      <c r="C581" s="38"/>
      <c r="D581" s="32" t="str">
        <f t="shared" si="140"/>
        <v/>
      </c>
      <c r="E581" s="32" t="str">
        <f t="shared" si="141"/>
        <v/>
      </c>
      <c r="F581" s="32" t="str">
        <f t="shared" si="142"/>
        <v/>
      </c>
      <c r="G581" s="34">
        <v>43387</v>
      </c>
      <c r="H581" s="38">
        <v>2</v>
      </c>
      <c r="K581" s="36"/>
      <c r="L581" s="36"/>
      <c r="M581" s="32"/>
      <c r="N581" s="38"/>
      <c r="O581" s="38"/>
    </row>
    <row r="582" spans="2:15">
      <c r="B582" s="38"/>
      <c r="C582" s="38"/>
      <c r="D582" s="32" t="str">
        <f t="shared" ref="D582:D645" si="143">IFERROR(VLOOKUP($C582,Parameter,2,FALSE),"")</f>
        <v/>
      </c>
      <c r="E582" s="32" t="str">
        <f t="shared" ref="E582:E645" si="144">IFERROR(VLOOKUP($C582,Parameter,4,FALSE),"")</f>
        <v/>
      </c>
      <c r="F582" s="32" t="str">
        <f t="shared" ref="F582:F645" si="145">IFERROR(VLOOKUP($C582,Parameter,3,FALSE),"")</f>
        <v/>
      </c>
      <c r="G582" s="34">
        <v>43387</v>
      </c>
      <c r="H582" s="38">
        <v>2</v>
      </c>
      <c r="K582" s="36"/>
      <c r="L582" s="36"/>
      <c r="M582" s="32"/>
      <c r="N582" s="38"/>
      <c r="O582" s="38"/>
    </row>
    <row r="583" spans="2:15">
      <c r="B583" s="38"/>
      <c r="C583" s="38"/>
      <c r="D583" s="32" t="str">
        <f t="shared" si="143"/>
        <v/>
      </c>
      <c r="E583" s="32" t="str">
        <f t="shared" si="144"/>
        <v/>
      </c>
      <c r="F583" s="32" t="str">
        <f t="shared" si="145"/>
        <v/>
      </c>
      <c r="G583" s="34">
        <v>43387</v>
      </c>
      <c r="H583" s="38">
        <v>2</v>
      </c>
      <c r="K583" s="36"/>
      <c r="L583" s="36"/>
      <c r="M583" s="32"/>
      <c r="N583" s="38"/>
      <c r="O583" s="38"/>
    </row>
    <row r="584" spans="2:15">
      <c r="B584" s="38"/>
      <c r="C584" s="38"/>
      <c r="D584" s="32" t="str">
        <f t="shared" si="143"/>
        <v/>
      </c>
      <c r="E584" s="32" t="str">
        <f t="shared" si="144"/>
        <v/>
      </c>
      <c r="F584" s="32" t="str">
        <f t="shared" si="145"/>
        <v/>
      </c>
      <c r="G584" s="34">
        <v>43387</v>
      </c>
      <c r="H584" s="38">
        <v>2</v>
      </c>
      <c r="K584" s="36"/>
      <c r="L584" s="36"/>
      <c r="M584" s="32"/>
      <c r="N584" s="38"/>
      <c r="O584" s="38"/>
    </row>
    <row r="585" spans="2:15">
      <c r="B585" s="38"/>
      <c r="C585" s="38"/>
      <c r="D585" s="32" t="str">
        <f t="shared" si="143"/>
        <v/>
      </c>
      <c r="E585" s="32" t="str">
        <f t="shared" si="144"/>
        <v/>
      </c>
      <c r="F585" s="32" t="str">
        <f t="shared" si="145"/>
        <v/>
      </c>
      <c r="G585" s="34">
        <v>43387</v>
      </c>
      <c r="H585" s="38">
        <v>2</v>
      </c>
      <c r="K585" s="36"/>
      <c r="L585" s="36"/>
      <c r="M585" s="32"/>
      <c r="N585" s="38"/>
      <c r="O585" s="38"/>
    </row>
    <row r="586" spans="2:15">
      <c r="B586" s="38"/>
      <c r="C586" s="38"/>
      <c r="D586" s="32" t="str">
        <f t="shared" si="143"/>
        <v/>
      </c>
      <c r="E586" s="32" t="str">
        <f t="shared" si="144"/>
        <v/>
      </c>
      <c r="F586" s="32" t="str">
        <f t="shared" si="145"/>
        <v/>
      </c>
      <c r="G586" s="34">
        <v>43387</v>
      </c>
      <c r="H586" s="38">
        <v>2</v>
      </c>
      <c r="K586" s="36"/>
      <c r="L586" s="36"/>
      <c r="M586" s="32"/>
      <c r="N586" s="38"/>
      <c r="O586" s="38"/>
    </row>
    <row r="587" spans="2:15">
      <c r="B587" s="38"/>
      <c r="C587" s="38"/>
      <c r="D587" s="32" t="str">
        <f t="shared" si="143"/>
        <v/>
      </c>
      <c r="E587" s="32" t="str">
        <f t="shared" si="144"/>
        <v/>
      </c>
      <c r="F587" s="32" t="str">
        <f t="shared" si="145"/>
        <v/>
      </c>
      <c r="G587" s="34">
        <v>43387</v>
      </c>
      <c r="H587" s="38">
        <v>2</v>
      </c>
      <c r="K587" s="36"/>
      <c r="L587" s="36"/>
      <c r="M587" s="32"/>
      <c r="N587" s="38"/>
      <c r="O587" s="38"/>
    </row>
    <row r="588" spans="2:15">
      <c r="B588" s="38"/>
      <c r="C588" s="38"/>
      <c r="D588" s="32" t="str">
        <f t="shared" si="143"/>
        <v/>
      </c>
      <c r="E588" s="32" t="str">
        <f t="shared" si="144"/>
        <v/>
      </c>
      <c r="F588" s="32" t="str">
        <f t="shared" si="145"/>
        <v/>
      </c>
      <c r="G588" s="34">
        <v>43387</v>
      </c>
      <c r="H588" s="38">
        <v>2</v>
      </c>
      <c r="K588" s="36"/>
      <c r="L588" s="36"/>
      <c r="M588" s="32"/>
      <c r="N588" s="38"/>
      <c r="O588" s="38"/>
    </row>
    <row r="589" spans="2:15">
      <c r="B589" s="38"/>
      <c r="C589" s="38"/>
      <c r="D589" s="32" t="str">
        <f t="shared" si="143"/>
        <v/>
      </c>
      <c r="E589" s="32" t="str">
        <f t="shared" si="144"/>
        <v/>
      </c>
      <c r="F589" s="32" t="str">
        <f t="shared" si="145"/>
        <v/>
      </c>
      <c r="G589" s="34">
        <v>43387</v>
      </c>
      <c r="H589" s="38">
        <v>2</v>
      </c>
      <c r="K589" s="36"/>
      <c r="L589" s="36"/>
      <c r="M589" s="32"/>
      <c r="N589" s="38"/>
      <c r="O589" s="38"/>
    </row>
    <row r="590" spans="2:15">
      <c r="B590" s="38"/>
      <c r="C590" s="38"/>
      <c r="D590" s="32" t="str">
        <f t="shared" si="143"/>
        <v/>
      </c>
      <c r="E590" s="32" t="str">
        <f t="shared" si="144"/>
        <v/>
      </c>
      <c r="F590" s="32" t="str">
        <f t="shared" si="145"/>
        <v/>
      </c>
      <c r="G590" s="34">
        <v>43387</v>
      </c>
      <c r="H590" s="38">
        <v>2</v>
      </c>
      <c r="K590" s="36"/>
      <c r="L590" s="36"/>
      <c r="M590" s="32"/>
      <c r="N590" s="38"/>
      <c r="O590" s="38"/>
    </row>
    <row r="591" spans="2:15">
      <c r="B591" s="38"/>
      <c r="C591" s="38"/>
      <c r="D591" s="32" t="str">
        <f t="shared" si="143"/>
        <v/>
      </c>
      <c r="E591" s="32" t="str">
        <f t="shared" si="144"/>
        <v/>
      </c>
      <c r="F591" s="32" t="str">
        <f t="shared" si="145"/>
        <v/>
      </c>
      <c r="G591" s="34">
        <v>43387</v>
      </c>
      <c r="H591" s="38">
        <v>2</v>
      </c>
      <c r="K591" s="36"/>
      <c r="L591" s="36"/>
      <c r="M591" s="32"/>
      <c r="N591" s="38"/>
      <c r="O591" s="38"/>
    </row>
    <row r="592" spans="2:15">
      <c r="B592" s="38"/>
      <c r="C592" s="38"/>
      <c r="D592" s="32" t="str">
        <f t="shared" si="143"/>
        <v/>
      </c>
      <c r="E592" s="32" t="str">
        <f t="shared" si="144"/>
        <v/>
      </c>
      <c r="F592" s="32" t="str">
        <f t="shared" si="145"/>
        <v/>
      </c>
      <c r="G592" s="34">
        <v>43387</v>
      </c>
      <c r="H592" s="38">
        <v>2</v>
      </c>
      <c r="K592" s="36"/>
      <c r="L592" s="36"/>
      <c r="M592" s="32"/>
      <c r="N592" s="38"/>
      <c r="O592" s="38"/>
    </row>
    <row r="593" spans="2:15">
      <c r="B593" s="38"/>
      <c r="C593" s="38"/>
      <c r="D593" s="32" t="str">
        <f t="shared" si="143"/>
        <v/>
      </c>
      <c r="E593" s="32" t="str">
        <f t="shared" si="144"/>
        <v/>
      </c>
      <c r="F593" s="32" t="str">
        <f t="shared" si="145"/>
        <v/>
      </c>
      <c r="G593" s="34">
        <v>43387</v>
      </c>
      <c r="H593" s="38">
        <v>2</v>
      </c>
      <c r="K593" s="36"/>
      <c r="L593" s="36"/>
      <c r="M593" s="32"/>
      <c r="N593" s="38"/>
      <c r="O593" s="38"/>
    </row>
    <row r="594" spans="2:15">
      <c r="B594" s="38"/>
      <c r="C594" s="38"/>
      <c r="D594" s="32" t="str">
        <f t="shared" si="143"/>
        <v/>
      </c>
      <c r="E594" s="32" t="str">
        <f t="shared" si="144"/>
        <v/>
      </c>
      <c r="F594" s="32" t="str">
        <f t="shared" si="145"/>
        <v/>
      </c>
      <c r="G594" s="34">
        <v>43387</v>
      </c>
      <c r="H594" s="38">
        <v>2</v>
      </c>
      <c r="K594" s="36"/>
      <c r="L594" s="36"/>
      <c r="M594" s="32"/>
      <c r="N594" s="38"/>
      <c r="O594" s="38"/>
    </row>
    <row r="595" spans="2:15">
      <c r="B595" s="38"/>
      <c r="C595" s="38"/>
      <c r="D595" s="32" t="str">
        <f t="shared" si="143"/>
        <v/>
      </c>
      <c r="E595" s="32" t="str">
        <f t="shared" si="144"/>
        <v/>
      </c>
      <c r="F595" s="32" t="str">
        <f t="shared" si="145"/>
        <v/>
      </c>
      <c r="G595" s="34">
        <v>43387</v>
      </c>
      <c r="H595" s="38">
        <v>2</v>
      </c>
      <c r="K595" s="36"/>
      <c r="L595" s="36"/>
      <c r="M595" s="32"/>
      <c r="N595" s="38"/>
      <c r="O595" s="38"/>
    </row>
    <row r="596" spans="2:15">
      <c r="B596" s="38"/>
      <c r="C596" s="38"/>
      <c r="D596" s="32" t="str">
        <f t="shared" si="143"/>
        <v/>
      </c>
      <c r="E596" s="32" t="str">
        <f t="shared" si="144"/>
        <v/>
      </c>
      <c r="F596" s="32" t="str">
        <f t="shared" si="145"/>
        <v/>
      </c>
      <c r="G596" s="34">
        <v>43387</v>
      </c>
      <c r="H596" s="38">
        <v>2</v>
      </c>
      <c r="K596" s="36"/>
      <c r="L596" s="36"/>
      <c r="M596" s="32"/>
      <c r="N596" s="38"/>
      <c r="O596" s="38"/>
    </row>
    <row r="597" spans="2:15">
      <c r="B597" s="38"/>
      <c r="C597" s="38"/>
      <c r="D597" s="32" t="str">
        <f t="shared" si="143"/>
        <v/>
      </c>
      <c r="E597" s="32" t="str">
        <f t="shared" si="144"/>
        <v/>
      </c>
      <c r="F597" s="32" t="str">
        <f t="shared" si="145"/>
        <v/>
      </c>
      <c r="G597" s="34">
        <v>43387</v>
      </c>
      <c r="H597" s="38">
        <v>2</v>
      </c>
      <c r="K597" s="36"/>
      <c r="L597" s="36"/>
      <c r="M597" s="32"/>
      <c r="N597" s="38"/>
      <c r="O597" s="38"/>
    </row>
    <row r="598" spans="2:15">
      <c r="B598" s="38"/>
      <c r="C598" s="38"/>
      <c r="D598" s="32" t="str">
        <f t="shared" si="143"/>
        <v/>
      </c>
      <c r="E598" s="32" t="str">
        <f t="shared" si="144"/>
        <v/>
      </c>
      <c r="F598" s="32" t="str">
        <f t="shared" si="145"/>
        <v/>
      </c>
      <c r="G598" s="34">
        <v>43387</v>
      </c>
      <c r="H598" s="38">
        <v>2</v>
      </c>
      <c r="K598" s="36"/>
      <c r="L598" s="36"/>
      <c r="M598" s="32"/>
      <c r="N598" s="38"/>
      <c r="O598" s="38"/>
    </row>
    <row r="599" spans="2:15">
      <c r="B599" s="38"/>
      <c r="C599" s="38"/>
      <c r="D599" s="32" t="str">
        <f t="shared" si="143"/>
        <v/>
      </c>
      <c r="E599" s="32" t="str">
        <f t="shared" si="144"/>
        <v/>
      </c>
      <c r="F599" s="32" t="str">
        <f t="shared" si="145"/>
        <v/>
      </c>
      <c r="G599" s="34">
        <v>43387</v>
      </c>
      <c r="H599" s="38">
        <v>2</v>
      </c>
      <c r="K599" s="36"/>
      <c r="L599" s="36"/>
      <c r="M599" s="32"/>
      <c r="N599" s="38"/>
      <c r="O599" s="38"/>
    </row>
    <row r="600" spans="2:15">
      <c r="B600" s="38"/>
      <c r="C600" s="38"/>
      <c r="D600" s="32" t="str">
        <f t="shared" si="143"/>
        <v/>
      </c>
      <c r="E600" s="32" t="str">
        <f t="shared" si="144"/>
        <v/>
      </c>
      <c r="F600" s="32" t="str">
        <f t="shared" si="145"/>
        <v/>
      </c>
      <c r="G600" s="34">
        <v>43387</v>
      </c>
      <c r="H600" s="38">
        <v>2</v>
      </c>
      <c r="K600" s="36"/>
      <c r="L600" s="36"/>
      <c r="M600" s="32"/>
      <c r="N600" s="38"/>
      <c r="O600" s="38"/>
    </row>
    <row r="601" spans="2:15">
      <c r="B601" s="38"/>
      <c r="C601" s="38"/>
      <c r="D601" s="32" t="str">
        <f t="shared" si="143"/>
        <v/>
      </c>
      <c r="E601" s="32" t="str">
        <f t="shared" si="144"/>
        <v/>
      </c>
      <c r="F601" s="32" t="str">
        <f t="shared" si="145"/>
        <v/>
      </c>
      <c r="G601" s="34">
        <v>43387</v>
      </c>
      <c r="H601" s="38">
        <v>2</v>
      </c>
      <c r="K601" s="36"/>
      <c r="L601" s="36"/>
      <c r="M601" s="32"/>
      <c r="N601" s="38"/>
      <c r="O601" s="38"/>
    </row>
    <row r="602" spans="2:15">
      <c r="B602" s="38"/>
      <c r="C602" s="38"/>
      <c r="D602" s="32" t="str">
        <f t="shared" si="143"/>
        <v/>
      </c>
      <c r="E602" s="32" t="str">
        <f t="shared" si="144"/>
        <v/>
      </c>
      <c r="F602" s="32" t="str">
        <f t="shared" si="145"/>
        <v/>
      </c>
      <c r="G602" s="34">
        <v>43387</v>
      </c>
      <c r="H602" s="38">
        <v>2</v>
      </c>
      <c r="K602" s="36"/>
      <c r="L602" s="36"/>
      <c r="M602" s="32"/>
      <c r="N602" s="38"/>
      <c r="O602" s="38"/>
    </row>
    <row r="603" spans="2:15">
      <c r="B603" s="38"/>
      <c r="C603" s="38"/>
      <c r="D603" s="32" t="str">
        <f t="shared" si="143"/>
        <v/>
      </c>
      <c r="E603" s="32" t="str">
        <f t="shared" si="144"/>
        <v/>
      </c>
      <c r="F603" s="32" t="str">
        <f t="shared" si="145"/>
        <v/>
      </c>
      <c r="G603" s="34">
        <v>43387</v>
      </c>
      <c r="H603" s="38">
        <v>2</v>
      </c>
      <c r="K603" s="36"/>
      <c r="L603" s="36"/>
      <c r="M603" s="32"/>
      <c r="N603" s="38"/>
      <c r="O603" s="38"/>
    </row>
    <row r="604" spans="2:15">
      <c r="B604" s="38"/>
      <c r="C604" s="38"/>
      <c r="D604" s="32" t="str">
        <f t="shared" si="143"/>
        <v/>
      </c>
      <c r="E604" s="32" t="str">
        <f t="shared" si="144"/>
        <v/>
      </c>
      <c r="F604" s="32" t="str">
        <f t="shared" si="145"/>
        <v/>
      </c>
      <c r="G604" s="34">
        <v>43387</v>
      </c>
      <c r="H604" s="38">
        <v>2</v>
      </c>
      <c r="K604" s="36"/>
      <c r="L604" s="36"/>
      <c r="M604" s="32"/>
      <c r="N604" s="38"/>
      <c r="O604" s="38"/>
    </row>
    <row r="605" spans="2:15">
      <c r="B605" s="38"/>
      <c r="C605" s="38"/>
      <c r="D605" s="32" t="str">
        <f t="shared" si="143"/>
        <v/>
      </c>
      <c r="E605" s="32" t="str">
        <f t="shared" si="144"/>
        <v/>
      </c>
      <c r="F605" s="32" t="str">
        <f t="shared" si="145"/>
        <v/>
      </c>
      <c r="G605" s="34">
        <v>43387</v>
      </c>
      <c r="H605" s="38">
        <v>2</v>
      </c>
      <c r="K605" s="36"/>
      <c r="L605" s="36"/>
      <c r="M605" s="32"/>
      <c r="N605" s="38"/>
      <c r="O605" s="38"/>
    </row>
    <row r="606" spans="2:15">
      <c r="B606" s="38"/>
      <c r="C606" s="38"/>
      <c r="D606" s="32" t="str">
        <f t="shared" si="143"/>
        <v/>
      </c>
      <c r="E606" s="32" t="str">
        <f t="shared" si="144"/>
        <v/>
      </c>
      <c r="F606" s="32" t="str">
        <f t="shared" si="145"/>
        <v/>
      </c>
      <c r="G606" s="34">
        <v>43387</v>
      </c>
      <c r="H606" s="38">
        <v>2</v>
      </c>
      <c r="K606" s="36"/>
      <c r="L606" s="36"/>
      <c r="M606" s="32"/>
      <c r="N606" s="38"/>
      <c r="O606" s="38"/>
    </row>
    <row r="607" spans="2:15">
      <c r="B607" s="38"/>
      <c r="C607" s="38"/>
      <c r="D607" s="32" t="str">
        <f t="shared" si="143"/>
        <v/>
      </c>
      <c r="E607" s="32" t="str">
        <f t="shared" si="144"/>
        <v/>
      </c>
      <c r="F607" s="32" t="str">
        <f t="shared" si="145"/>
        <v/>
      </c>
      <c r="G607" s="34">
        <v>43387</v>
      </c>
      <c r="H607" s="38">
        <v>2</v>
      </c>
      <c r="K607" s="36"/>
      <c r="L607" s="36"/>
      <c r="M607" s="32"/>
      <c r="N607" s="38"/>
      <c r="O607" s="38"/>
    </row>
    <row r="608" spans="2:15">
      <c r="B608" s="38"/>
      <c r="C608" s="38"/>
      <c r="D608" s="32" t="str">
        <f t="shared" si="143"/>
        <v/>
      </c>
      <c r="E608" s="32" t="str">
        <f t="shared" si="144"/>
        <v/>
      </c>
      <c r="F608" s="32" t="str">
        <f t="shared" si="145"/>
        <v/>
      </c>
      <c r="G608" s="34">
        <v>43387</v>
      </c>
      <c r="H608" s="38">
        <v>2</v>
      </c>
      <c r="K608" s="36"/>
      <c r="L608" s="36"/>
      <c r="M608" s="32"/>
      <c r="N608" s="38"/>
      <c r="O608" s="38"/>
    </row>
    <row r="609" spans="2:15">
      <c r="B609" s="38"/>
      <c r="C609" s="38"/>
      <c r="D609" s="32" t="str">
        <f t="shared" si="143"/>
        <v/>
      </c>
      <c r="E609" s="32" t="str">
        <f t="shared" si="144"/>
        <v/>
      </c>
      <c r="F609" s="32" t="str">
        <f t="shared" si="145"/>
        <v/>
      </c>
      <c r="G609" s="34">
        <v>43387</v>
      </c>
      <c r="H609" s="38">
        <v>2</v>
      </c>
      <c r="K609" s="36"/>
      <c r="L609" s="36"/>
      <c r="M609" s="32"/>
      <c r="N609" s="38"/>
      <c r="O609" s="38"/>
    </row>
    <row r="610" spans="2:15">
      <c r="B610" s="38"/>
      <c r="C610" s="38"/>
      <c r="D610" s="32" t="str">
        <f t="shared" si="143"/>
        <v/>
      </c>
      <c r="E610" s="32" t="str">
        <f t="shared" si="144"/>
        <v/>
      </c>
      <c r="F610" s="32" t="str">
        <f t="shared" si="145"/>
        <v/>
      </c>
      <c r="G610" s="34">
        <v>43387</v>
      </c>
      <c r="H610" s="38">
        <v>2</v>
      </c>
      <c r="K610" s="36"/>
      <c r="L610" s="36"/>
      <c r="M610" s="32"/>
      <c r="N610" s="38"/>
      <c r="O610" s="38"/>
    </row>
    <row r="611" spans="2:15">
      <c r="B611" s="38"/>
      <c r="C611" s="38"/>
      <c r="D611" s="32" t="str">
        <f t="shared" si="143"/>
        <v/>
      </c>
      <c r="E611" s="32" t="str">
        <f t="shared" si="144"/>
        <v/>
      </c>
      <c r="F611" s="32" t="str">
        <f t="shared" si="145"/>
        <v/>
      </c>
      <c r="G611" s="34">
        <v>43387</v>
      </c>
      <c r="H611" s="38">
        <v>2</v>
      </c>
      <c r="K611" s="36"/>
      <c r="L611" s="36"/>
      <c r="M611" s="32"/>
      <c r="N611" s="38"/>
      <c r="O611" s="38"/>
    </row>
    <row r="612" spans="2:15">
      <c r="B612" s="38"/>
      <c r="C612" s="38"/>
      <c r="D612" s="32" t="str">
        <f t="shared" si="143"/>
        <v/>
      </c>
      <c r="E612" s="32" t="str">
        <f t="shared" si="144"/>
        <v/>
      </c>
      <c r="F612" s="32" t="str">
        <f t="shared" si="145"/>
        <v/>
      </c>
      <c r="G612" s="34">
        <v>43387</v>
      </c>
      <c r="H612" s="38">
        <v>2</v>
      </c>
      <c r="K612" s="36"/>
      <c r="L612" s="36"/>
      <c r="M612" s="32"/>
      <c r="N612" s="38"/>
      <c r="O612" s="38"/>
    </row>
    <row r="613" spans="2:15">
      <c r="B613" s="38"/>
      <c r="C613" s="38"/>
      <c r="D613" s="32" t="str">
        <f t="shared" si="143"/>
        <v/>
      </c>
      <c r="E613" s="32" t="str">
        <f t="shared" si="144"/>
        <v/>
      </c>
      <c r="F613" s="32" t="str">
        <f t="shared" si="145"/>
        <v/>
      </c>
      <c r="G613" s="34">
        <v>43387</v>
      </c>
      <c r="H613" s="38">
        <v>2</v>
      </c>
      <c r="K613" s="36"/>
      <c r="L613" s="36"/>
      <c r="M613" s="32"/>
      <c r="N613" s="38"/>
      <c r="O613" s="38"/>
    </row>
    <row r="614" spans="2:15">
      <c r="B614" s="38"/>
      <c r="C614" s="38"/>
      <c r="D614" s="32" t="str">
        <f t="shared" si="143"/>
        <v/>
      </c>
      <c r="E614" s="32" t="str">
        <f t="shared" si="144"/>
        <v/>
      </c>
      <c r="F614" s="32" t="str">
        <f t="shared" si="145"/>
        <v/>
      </c>
      <c r="G614" s="34">
        <v>43387</v>
      </c>
      <c r="H614" s="38">
        <v>2</v>
      </c>
      <c r="K614" s="36"/>
      <c r="L614" s="36"/>
      <c r="M614" s="32"/>
      <c r="N614" s="38"/>
      <c r="O614" s="38"/>
    </row>
    <row r="615" spans="2:15">
      <c r="B615" s="38"/>
      <c r="C615" s="38"/>
      <c r="D615" s="32" t="str">
        <f t="shared" si="143"/>
        <v/>
      </c>
      <c r="E615" s="32" t="str">
        <f t="shared" si="144"/>
        <v/>
      </c>
      <c r="F615" s="32" t="str">
        <f t="shared" si="145"/>
        <v/>
      </c>
      <c r="G615" s="34">
        <v>43387</v>
      </c>
      <c r="H615" s="38">
        <v>2</v>
      </c>
      <c r="K615" s="36"/>
      <c r="L615" s="36"/>
      <c r="M615" s="32"/>
      <c r="N615" s="38"/>
      <c r="O615" s="38"/>
    </row>
    <row r="616" spans="2:15">
      <c r="B616" s="38"/>
      <c r="C616" s="38"/>
      <c r="D616" s="32" t="str">
        <f t="shared" si="143"/>
        <v/>
      </c>
      <c r="E616" s="32" t="str">
        <f t="shared" si="144"/>
        <v/>
      </c>
      <c r="F616" s="32" t="str">
        <f t="shared" si="145"/>
        <v/>
      </c>
      <c r="G616" s="34">
        <v>43387</v>
      </c>
      <c r="H616" s="38">
        <v>2</v>
      </c>
      <c r="K616" s="36"/>
      <c r="L616" s="36"/>
      <c r="M616" s="32"/>
      <c r="N616" s="38"/>
      <c r="O616" s="38"/>
    </row>
    <row r="617" spans="2:15">
      <c r="B617" s="38"/>
      <c r="C617" s="38"/>
      <c r="D617" s="32" t="str">
        <f t="shared" si="143"/>
        <v/>
      </c>
      <c r="E617" s="32" t="str">
        <f t="shared" si="144"/>
        <v/>
      </c>
      <c r="F617" s="32" t="str">
        <f t="shared" si="145"/>
        <v/>
      </c>
      <c r="G617" s="34">
        <v>43387</v>
      </c>
      <c r="H617" s="38">
        <v>2</v>
      </c>
      <c r="K617" s="36"/>
      <c r="L617" s="36"/>
      <c r="M617" s="32"/>
      <c r="N617" s="38"/>
      <c r="O617" s="38"/>
    </row>
    <row r="618" spans="2:15">
      <c r="B618" s="38"/>
      <c r="C618" s="38"/>
      <c r="D618" s="32" t="str">
        <f t="shared" si="143"/>
        <v/>
      </c>
      <c r="E618" s="32" t="str">
        <f t="shared" si="144"/>
        <v/>
      </c>
      <c r="F618" s="32" t="str">
        <f t="shared" si="145"/>
        <v/>
      </c>
      <c r="G618" s="34">
        <v>43387</v>
      </c>
      <c r="H618" s="38">
        <v>2</v>
      </c>
      <c r="K618" s="36"/>
      <c r="L618" s="36"/>
      <c r="M618" s="32"/>
      <c r="N618" s="38"/>
      <c r="O618" s="38"/>
    </row>
    <row r="619" spans="2:15">
      <c r="B619" s="38"/>
      <c r="C619" s="38"/>
      <c r="D619" s="32" t="str">
        <f t="shared" si="143"/>
        <v/>
      </c>
      <c r="E619" s="32" t="str">
        <f t="shared" si="144"/>
        <v/>
      </c>
      <c r="F619" s="32" t="str">
        <f t="shared" si="145"/>
        <v/>
      </c>
      <c r="G619" s="34">
        <v>43387</v>
      </c>
      <c r="H619" s="38">
        <v>2</v>
      </c>
      <c r="K619" s="36"/>
      <c r="L619" s="36"/>
      <c r="M619" s="32"/>
      <c r="N619" s="38"/>
      <c r="O619" s="38"/>
    </row>
    <row r="620" spans="2:15">
      <c r="B620" s="38"/>
      <c r="C620" s="38"/>
      <c r="D620" s="32" t="str">
        <f t="shared" si="143"/>
        <v/>
      </c>
      <c r="E620" s="32" t="str">
        <f t="shared" si="144"/>
        <v/>
      </c>
      <c r="F620" s="32" t="str">
        <f t="shared" si="145"/>
        <v/>
      </c>
      <c r="G620" s="34">
        <v>43387</v>
      </c>
      <c r="H620" s="38">
        <v>2</v>
      </c>
      <c r="K620" s="36"/>
      <c r="L620" s="36"/>
      <c r="M620" s="32"/>
      <c r="N620" s="38"/>
      <c r="O620" s="38"/>
    </row>
    <row r="621" spans="2:15">
      <c r="B621" s="38"/>
      <c r="C621" s="38"/>
      <c r="D621" s="32" t="str">
        <f t="shared" si="143"/>
        <v/>
      </c>
      <c r="E621" s="32" t="str">
        <f t="shared" si="144"/>
        <v/>
      </c>
      <c r="F621" s="32" t="str">
        <f t="shared" si="145"/>
        <v/>
      </c>
      <c r="G621" s="34">
        <v>43387</v>
      </c>
      <c r="H621" s="38">
        <v>2</v>
      </c>
      <c r="K621" s="36"/>
      <c r="L621" s="36"/>
      <c r="M621" s="32"/>
      <c r="N621" s="38"/>
      <c r="O621" s="38"/>
    </row>
    <row r="622" spans="2:15">
      <c r="B622" s="38"/>
      <c r="C622" s="38"/>
      <c r="D622" s="32" t="str">
        <f t="shared" si="143"/>
        <v/>
      </c>
      <c r="E622" s="32" t="str">
        <f t="shared" si="144"/>
        <v/>
      </c>
      <c r="F622" s="32" t="str">
        <f t="shared" si="145"/>
        <v/>
      </c>
      <c r="G622" s="34">
        <v>43387</v>
      </c>
      <c r="H622" s="38">
        <v>2</v>
      </c>
      <c r="K622" s="36"/>
      <c r="L622" s="36"/>
      <c r="M622" s="32"/>
      <c r="N622" s="38"/>
      <c r="O622" s="38"/>
    </row>
    <row r="623" spans="2:15">
      <c r="B623" s="38"/>
      <c r="C623" s="38"/>
      <c r="D623" s="32" t="str">
        <f t="shared" si="143"/>
        <v/>
      </c>
      <c r="E623" s="32" t="str">
        <f t="shared" si="144"/>
        <v/>
      </c>
      <c r="F623" s="32" t="str">
        <f t="shared" si="145"/>
        <v/>
      </c>
      <c r="G623" s="34">
        <v>43387</v>
      </c>
      <c r="H623" s="38">
        <v>2</v>
      </c>
      <c r="K623" s="36"/>
      <c r="L623" s="36"/>
      <c r="M623" s="32"/>
      <c r="N623" s="38"/>
      <c r="O623" s="38"/>
    </row>
    <row r="624" spans="2:15">
      <c r="B624" s="38"/>
      <c r="C624" s="38"/>
      <c r="D624" s="32" t="str">
        <f t="shared" si="143"/>
        <v/>
      </c>
      <c r="E624" s="32" t="str">
        <f t="shared" si="144"/>
        <v/>
      </c>
      <c r="F624" s="32" t="str">
        <f t="shared" si="145"/>
        <v/>
      </c>
      <c r="G624" s="34">
        <v>43387</v>
      </c>
      <c r="H624" s="38">
        <v>2</v>
      </c>
      <c r="K624" s="36"/>
      <c r="L624" s="36"/>
      <c r="M624" s="32"/>
      <c r="N624" s="38"/>
      <c r="O624" s="38"/>
    </row>
    <row r="625" spans="2:15">
      <c r="B625" s="38"/>
      <c r="C625" s="38"/>
      <c r="D625" s="32" t="str">
        <f t="shared" si="143"/>
        <v/>
      </c>
      <c r="E625" s="32" t="str">
        <f t="shared" si="144"/>
        <v/>
      </c>
      <c r="F625" s="32" t="str">
        <f t="shared" si="145"/>
        <v/>
      </c>
      <c r="G625" s="34">
        <v>43387</v>
      </c>
      <c r="H625" s="38">
        <v>2</v>
      </c>
      <c r="K625" s="36"/>
      <c r="L625" s="36"/>
      <c r="M625" s="32"/>
      <c r="N625" s="38"/>
      <c r="O625" s="38"/>
    </row>
    <row r="626" spans="2:15">
      <c r="B626" s="38"/>
      <c r="C626" s="38"/>
      <c r="D626" s="32" t="str">
        <f t="shared" si="143"/>
        <v/>
      </c>
      <c r="E626" s="32" t="str">
        <f t="shared" si="144"/>
        <v/>
      </c>
      <c r="F626" s="32" t="str">
        <f t="shared" si="145"/>
        <v/>
      </c>
      <c r="G626" s="34">
        <v>43387</v>
      </c>
      <c r="H626" s="38">
        <v>2</v>
      </c>
      <c r="K626" s="36"/>
      <c r="L626" s="36"/>
      <c r="M626" s="32"/>
      <c r="N626" s="38"/>
      <c r="O626" s="38"/>
    </row>
    <row r="627" spans="2:15">
      <c r="B627" s="38"/>
      <c r="C627" s="38"/>
      <c r="D627" s="32" t="str">
        <f t="shared" si="143"/>
        <v/>
      </c>
      <c r="E627" s="32" t="str">
        <f t="shared" si="144"/>
        <v/>
      </c>
      <c r="F627" s="32" t="str">
        <f t="shared" si="145"/>
        <v/>
      </c>
      <c r="G627" s="34">
        <v>43387</v>
      </c>
      <c r="H627" s="38">
        <v>2</v>
      </c>
      <c r="K627" s="36"/>
      <c r="L627" s="36"/>
      <c r="M627" s="32"/>
      <c r="N627" s="38"/>
      <c r="O627" s="38"/>
    </row>
    <row r="628" spans="2:15">
      <c r="B628" s="38"/>
      <c r="C628" s="38"/>
      <c r="D628" s="32" t="str">
        <f t="shared" si="143"/>
        <v/>
      </c>
      <c r="E628" s="32" t="str">
        <f t="shared" si="144"/>
        <v/>
      </c>
      <c r="F628" s="32" t="str">
        <f t="shared" si="145"/>
        <v/>
      </c>
      <c r="G628" s="34">
        <v>43387</v>
      </c>
      <c r="H628" s="38">
        <v>2</v>
      </c>
      <c r="K628" s="36"/>
      <c r="L628" s="36"/>
      <c r="M628" s="32"/>
      <c r="N628" s="38"/>
      <c r="O628" s="38"/>
    </row>
    <row r="629" spans="2:15">
      <c r="B629" s="38"/>
      <c r="C629" s="38"/>
      <c r="D629" s="32" t="str">
        <f t="shared" si="143"/>
        <v/>
      </c>
      <c r="E629" s="32" t="str">
        <f t="shared" si="144"/>
        <v/>
      </c>
      <c r="F629" s="32" t="str">
        <f t="shared" si="145"/>
        <v/>
      </c>
      <c r="G629" s="34">
        <v>43387</v>
      </c>
      <c r="H629" s="38">
        <v>2</v>
      </c>
      <c r="K629" s="36"/>
      <c r="L629" s="36"/>
      <c r="M629" s="32"/>
      <c r="N629" s="38"/>
      <c r="O629" s="38"/>
    </row>
    <row r="630" spans="2:15">
      <c r="B630" s="38"/>
      <c r="C630" s="38"/>
      <c r="D630" s="32" t="str">
        <f t="shared" si="143"/>
        <v/>
      </c>
      <c r="E630" s="32" t="str">
        <f t="shared" si="144"/>
        <v/>
      </c>
      <c r="F630" s="32" t="str">
        <f t="shared" si="145"/>
        <v/>
      </c>
      <c r="G630" s="34">
        <v>43387</v>
      </c>
      <c r="H630" s="38">
        <v>2</v>
      </c>
      <c r="K630" s="36"/>
      <c r="L630" s="36"/>
      <c r="M630" s="32"/>
      <c r="N630" s="38"/>
      <c r="O630" s="38"/>
    </row>
    <row r="631" spans="2:15">
      <c r="B631" s="38"/>
      <c r="C631" s="38"/>
      <c r="D631" s="32" t="str">
        <f t="shared" si="143"/>
        <v/>
      </c>
      <c r="E631" s="32" t="str">
        <f t="shared" si="144"/>
        <v/>
      </c>
      <c r="F631" s="32" t="str">
        <f t="shared" si="145"/>
        <v/>
      </c>
      <c r="G631" s="34">
        <v>43387</v>
      </c>
      <c r="H631" s="38">
        <v>2</v>
      </c>
      <c r="K631" s="36"/>
      <c r="L631" s="36"/>
      <c r="M631" s="32"/>
      <c r="N631" s="38"/>
      <c r="O631" s="38"/>
    </row>
    <row r="632" spans="2:15">
      <c r="B632" s="38"/>
      <c r="C632" s="38"/>
      <c r="D632" s="32" t="str">
        <f t="shared" si="143"/>
        <v/>
      </c>
      <c r="E632" s="32" t="str">
        <f t="shared" si="144"/>
        <v/>
      </c>
      <c r="F632" s="32" t="str">
        <f t="shared" si="145"/>
        <v/>
      </c>
      <c r="G632" s="34">
        <v>43387</v>
      </c>
      <c r="H632" s="38">
        <v>2</v>
      </c>
      <c r="K632" s="36"/>
      <c r="L632" s="36"/>
      <c r="M632" s="32"/>
      <c r="N632" s="38"/>
      <c r="O632" s="38"/>
    </row>
    <row r="633" spans="2:15">
      <c r="B633" s="38"/>
      <c r="C633" s="38"/>
      <c r="D633" s="32" t="str">
        <f t="shared" si="143"/>
        <v/>
      </c>
      <c r="E633" s="32" t="str">
        <f t="shared" si="144"/>
        <v/>
      </c>
      <c r="F633" s="32" t="str">
        <f t="shared" si="145"/>
        <v/>
      </c>
      <c r="G633" s="34">
        <v>43387</v>
      </c>
      <c r="H633" s="38">
        <v>2</v>
      </c>
      <c r="K633" s="36"/>
      <c r="L633" s="36"/>
      <c r="M633" s="32"/>
      <c r="N633" s="38"/>
      <c r="O633" s="38"/>
    </row>
    <row r="634" spans="2:15">
      <c r="B634" s="38"/>
      <c r="C634" s="38"/>
      <c r="D634" s="32" t="str">
        <f t="shared" si="143"/>
        <v/>
      </c>
      <c r="E634" s="32" t="str">
        <f t="shared" si="144"/>
        <v/>
      </c>
      <c r="F634" s="32" t="str">
        <f t="shared" si="145"/>
        <v/>
      </c>
      <c r="G634" s="34">
        <v>43387</v>
      </c>
      <c r="H634" s="38">
        <v>2</v>
      </c>
      <c r="K634" s="36"/>
      <c r="L634" s="36"/>
      <c r="M634" s="32"/>
      <c r="N634" s="38"/>
      <c r="O634" s="38"/>
    </row>
    <row r="635" spans="2:15">
      <c r="B635" s="38"/>
      <c r="C635" s="38"/>
      <c r="D635" s="32" t="str">
        <f t="shared" si="143"/>
        <v/>
      </c>
      <c r="E635" s="32" t="str">
        <f t="shared" si="144"/>
        <v/>
      </c>
      <c r="F635" s="32" t="str">
        <f t="shared" si="145"/>
        <v/>
      </c>
      <c r="G635" s="34">
        <v>43387</v>
      </c>
      <c r="H635" s="38">
        <v>2</v>
      </c>
      <c r="K635" s="36"/>
      <c r="L635" s="36"/>
      <c r="M635" s="32"/>
      <c r="N635" s="38"/>
      <c r="O635" s="38"/>
    </row>
    <row r="636" spans="2:15">
      <c r="B636" s="38"/>
      <c r="C636" s="38"/>
      <c r="D636" s="32" t="str">
        <f t="shared" si="143"/>
        <v/>
      </c>
      <c r="E636" s="32" t="str">
        <f t="shared" si="144"/>
        <v/>
      </c>
      <c r="F636" s="32" t="str">
        <f t="shared" si="145"/>
        <v/>
      </c>
      <c r="G636" s="34">
        <v>43387</v>
      </c>
      <c r="H636" s="38">
        <v>2</v>
      </c>
      <c r="K636" s="36"/>
      <c r="L636" s="36"/>
      <c r="M636" s="32"/>
      <c r="N636" s="38"/>
      <c r="O636" s="38"/>
    </row>
    <row r="637" spans="2:15">
      <c r="B637" s="38"/>
      <c r="C637" s="38"/>
      <c r="D637" s="32" t="str">
        <f t="shared" si="143"/>
        <v/>
      </c>
      <c r="E637" s="32" t="str">
        <f t="shared" si="144"/>
        <v/>
      </c>
      <c r="F637" s="32" t="str">
        <f t="shared" si="145"/>
        <v/>
      </c>
      <c r="G637" s="34">
        <v>43387</v>
      </c>
      <c r="H637" s="38">
        <v>2</v>
      </c>
      <c r="K637" s="36">
        <f t="shared" ref="K637:K668" si="146">IFERROR(VLOOKUP($C637,$Q$49:$R$301,2,FALSE),0)</f>
        <v>0</v>
      </c>
      <c r="L637" s="36">
        <f t="shared" ref="L637:L668" si="147">IFERROR(J637-K637,"")</f>
        <v>0</v>
      </c>
      <c r="M637" s="32" t="str">
        <f t="shared" ref="M637:M668" si="148">IF(L637&gt;0,1,"")</f>
        <v/>
      </c>
      <c r="N637" s="38"/>
      <c r="O637" s="38"/>
    </row>
    <row r="638" spans="2:15">
      <c r="B638" s="38"/>
      <c r="C638" s="38"/>
      <c r="D638" s="32" t="str">
        <f t="shared" si="143"/>
        <v/>
      </c>
      <c r="E638" s="32" t="str">
        <f t="shared" si="144"/>
        <v/>
      </c>
      <c r="F638" s="32" t="str">
        <f t="shared" si="145"/>
        <v/>
      </c>
      <c r="G638" s="34">
        <v>43387</v>
      </c>
      <c r="H638" s="38">
        <v>2</v>
      </c>
      <c r="K638" s="36">
        <f t="shared" si="146"/>
        <v>0</v>
      </c>
      <c r="L638" s="36">
        <f t="shared" si="147"/>
        <v>0</v>
      </c>
      <c r="M638" s="32" t="str">
        <f t="shared" si="148"/>
        <v/>
      </c>
      <c r="N638" s="38"/>
      <c r="O638" s="38"/>
    </row>
    <row r="639" spans="2:15">
      <c r="B639" s="38"/>
      <c r="C639" s="38"/>
      <c r="D639" s="32" t="str">
        <f t="shared" si="143"/>
        <v/>
      </c>
      <c r="E639" s="32" t="str">
        <f t="shared" si="144"/>
        <v/>
      </c>
      <c r="F639" s="32" t="str">
        <f t="shared" si="145"/>
        <v/>
      </c>
      <c r="G639" s="34">
        <v>43387</v>
      </c>
      <c r="H639" s="38">
        <v>2</v>
      </c>
      <c r="K639" s="36">
        <f t="shared" si="146"/>
        <v>0</v>
      </c>
      <c r="L639" s="36">
        <f t="shared" si="147"/>
        <v>0</v>
      </c>
      <c r="M639" s="32" t="str">
        <f t="shared" si="148"/>
        <v/>
      </c>
      <c r="N639" s="38"/>
      <c r="O639" s="38"/>
    </row>
    <row r="640" spans="2:15">
      <c r="B640" s="38"/>
      <c r="C640" s="38"/>
      <c r="D640" s="32" t="str">
        <f t="shared" si="143"/>
        <v/>
      </c>
      <c r="E640" s="32" t="str">
        <f t="shared" si="144"/>
        <v/>
      </c>
      <c r="F640" s="32" t="str">
        <f t="shared" si="145"/>
        <v/>
      </c>
      <c r="G640" s="34">
        <v>43387</v>
      </c>
      <c r="H640" s="38">
        <v>2</v>
      </c>
      <c r="K640" s="36">
        <f t="shared" si="146"/>
        <v>0</v>
      </c>
      <c r="L640" s="36">
        <f t="shared" si="147"/>
        <v>0</v>
      </c>
      <c r="M640" s="32" t="str">
        <f t="shared" si="148"/>
        <v/>
      </c>
      <c r="N640" s="38"/>
      <c r="O640" s="38"/>
    </row>
    <row r="641" spans="2:15">
      <c r="B641" s="38"/>
      <c r="C641" s="38"/>
      <c r="D641" s="32" t="str">
        <f t="shared" si="143"/>
        <v/>
      </c>
      <c r="E641" s="32" t="str">
        <f t="shared" si="144"/>
        <v/>
      </c>
      <c r="F641" s="32" t="str">
        <f t="shared" si="145"/>
        <v/>
      </c>
      <c r="G641" s="34">
        <v>43387</v>
      </c>
      <c r="H641" s="38">
        <v>2</v>
      </c>
      <c r="K641" s="36">
        <f t="shared" si="146"/>
        <v>0</v>
      </c>
      <c r="L641" s="36">
        <f t="shared" si="147"/>
        <v>0</v>
      </c>
      <c r="M641" s="32" t="str">
        <f t="shared" si="148"/>
        <v/>
      </c>
      <c r="N641" s="38"/>
      <c r="O641" s="38"/>
    </row>
    <row r="642" spans="2:15">
      <c r="B642" s="38"/>
      <c r="C642" s="38"/>
      <c r="D642" s="32" t="str">
        <f t="shared" si="143"/>
        <v/>
      </c>
      <c r="E642" s="32" t="str">
        <f t="shared" si="144"/>
        <v/>
      </c>
      <c r="F642" s="32" t="str">
        <f t="shared" si="145"/>
        <v/>
      </c>
      <c r="G642" s="34">
        <v>43387</v>
      </c>
      <c r="H642" s="38">
        <v>2</v>
      </c>
      <c r="K642" s="36">
        <f t="shared" si="146"/>
        <v>0</v>
      </c>
      <c r="L642" s="36">
        <f t="shared" si="147"/>
        <v>0</v>
      </c>
      <c r="M642" s="32" t="str">
        <f t="shared" si="148"/>
        <v/>
      </c>
      <c r="N642" s="38"/>
      <c r="O642" s="38"/>
    </row>
    <row r="643" spans="2:15">
      <c r="B643" s="38"/>
      <c r="C643" s="38"/>
      <c r="D643" s="32" t="str">
        <f t="shared" si="143"/>
        <v/>
      </c>
      <c r="E643" s="32" t="str">
        <f t="shared" si="144"/>
        <v/>
      </c>
      <c r="F643" s="32" t="str">
        <f t="shared" si="145"/>
        <v/>
      </c>
      <c r="G643" s="34">
        <v>43387</v>
      </c>
      <c r="H643" s="38">
        <v>2</v>
      </c>
      <c r="K643" s="36">
        <f t="shared" si="146"/>
        <v>0</v>
      </c>
      <c r="L643" s="36">
        <f t="shared" si="147"/>
        <v>0</v>
      </c>
      <c r="M643" s="32" t="str">
        <f t="shared" si="148"/>
        <v/>
      </c>
      <c r="N643" s="38"/>
      <c r="O643" s="38"/>
    </row>
    <row r="644" spans="2:15">
      <c r="B644" s="38"/>
      <c r="C644" s="38"/>
      <c r="D644" s="32" t="str">
        <f t="shared" si="143"/>
        <v/>
      </c>
      <c r="E644" s="32" t="str">
        <f t="shared" si="144"/>
        <v/>
      </c>
      <c r="F644" s="32" t="str">
        <f t="shared" si="145"/>
        <v/>
      </c>
      <c r="G644" s="34">
        <v>43387</v>
      </c>
      <c r="H644" s="38">
        <v>2</v>
      </c>
      <c r="K644" s="36">
        <f t="shared" si="146"/>
        <v>0</v>
      </c>
      <c r="L644" s="36">
        <f t="shared" si="147"/>
        <v>0</v>
      </c>
      <c r="M644" s="32" t="str">
        <f t="shared" si="148"/>
        <v/>
      </c>
      <c r="N644" s="38"/>
      <c r="O644" s="38"/>
    </row>
    <row r="645" spans="2:15">
      <c r="B645" s="38"/>
      <c r="D645" s="32" t="str">
        <f t="shared" si="143"/>
        <v/>
      </c>
      <c r="E645" s="32" t="str">
        <f t="shared" si="144"/>
        <v/>
      </c>
      <c r="F645" s="32" t="str">
        <f t="shared" si="145"/>
        <v/>
      </c>
      <c r="G645" s="34">
        <v>43387</v>
      </c>
      <c r="H645" s="38">
        <v>2</v>
      </c>
      <c r="K645" s="36">
        <f t="shared" si="146"/>
        <v>0</v>
      </c>
      <c r="L645" s="36">
        <f t="shared" si="147"/>
        <v>0</v>
      </c>
      <c r="M645" s="32" t="str">
        <f t="shared" si="148"/>
        <v/>
      </c>
      <c r="N645" s="38"/>
      <c r="O645" s="38"/>
    </row>
    <row r="646" spans="2:15">
      <c r="B646" s="38"/>
      <c r="D646" s="32" t="str">
        <f t="shared" ref="D646:D704" si="149">IFERROR(VLOOKUP($C646,Parameter,2,FALSE),"")</f>
        <v/>
      </c>
      <c r="E646" s="32" t="str">
        <f t="shared" ref="E646:E704" si="150">IFERROR(VLOOKUP($C646,Parameter,4,FALSE),"")</f>
        <v/>
      </c>
      <c r="F646" s="32" t="str">
        <f t="shared" ref="F646:F704" si="151">IFERROR(VLOOKUP($C646,Parameter,3,FALSE),"")</f>
        <v/>
      </c>
      <c r="G646" s="34">
        <v>43387</v>
      </c>
      <c r="H646" s="38">
        <v>2</v>
      </c>
      <c r="K646" s="36">
        <f t="shared" si="146"/>
        <v>0</v>
      </c>
      <c r="L646" s="36">
        <f t="shared" si="147"/>
        <v>0</v>
      </c>
      <c r="M646" s="32" t="str">
        <f t="shared" si="148"/>
        <v/>
      </c>
      <c r="N646" s="38"/>
      <c r="O646" s="38"/>
    </row>
    <row r="647" spans="2:15">
      <c r="B647" s="38"/>
      <c r="D647" s="32" t="str">
        <f t="shared" si="149"/>
        <v/>
      </c>
      <c r="E647" s="32" t="str">
        <f t="shared" si="150"/>
        <v/>
      </c>
      <c r="F647" s="32" t="str">
        <f t="shared" si="151"/>
        <v/>
      </c>
      <c r="G647" s="34">
        <v>43387</v>
      </c>
      <c r="H647" s="38">
        <v>2</v>
      </c>
      <c r="K647" s="36">
        <f t="shared" si="146"/>
        <v>0</v>
      </c>
      <c r="L647" s="36">
        <f t="shared" si="147"/>
        <v>0</v>
      </c>
      <c r="M647" s="32" t="str">
        <f t="shared" si="148"/>
        <v/>
      </c>
      <c r="N647" s="38"/>
      <c r="O647" s="38"/>
    </row>
    <row r="648" spans="2:15">
      <c r="B648" s="38"/>
      <c r="D648" s="32" t="str">
        <f t="shared" si="149"/>
        <v/>
      </c>
      <c r="E648" s="32" t="str">
        <f t="shared" si="150"/>
        <v/>
      </c>
      <c r="F648" s="32" t="str">
        <f t="shared" si="151"/>
        <v/>
      </c>
      <c r="G648" s="34">
        <v>43387</v>
      </c>
      <c r="H648" s="38">
        <v>2</v>
      </c>
      <c r="K648" s="36">
        <f t="shared" si="146"/>
        <v>0</v>
      </c>
      <c r="L648" s="36">
        <f t="shared" si="147"/>
        <v>0</v>
      </c>
      <c r="M648" s="32" t="str">
        <f t="shared" si="148"/>
        <v/>
      </c>
      <c r="N648" s="38"/>
      <c r="O648" s="38"/>
    </row>
    <row r="649" spans="2:15">
      <c r="B649" s="38"/>
      <c r="D649" s="32" t="str">
        <f t="shared" si="149"/>
        <v/>
      </c>
      <c r="E649" s="32" t="str">
        <f t="shared" si="150"/>
        <v/>
      </c>
      <c r="F649" s="32" t="str">
        <f t="shared" si="151"/>
        <v/>
      </c>
      <c r="G649" s="34">
        <v>43387</v>
      </c>
      <c r="H649" s="38">
        <v>2</v>
      </c>
      <c r="K649" s="36">
        <f t="shared" si="146"/>
        <v>0</v>
      </c>
      <c r="L649" s="36">
        <f t="shared" si="147"/>
        <v>0</v>
      </c>
      <c r="M649" s="32" t="str">
        <f t="shared" si="148"/>
        <v/>
      </c>
      <c r="N649" s="38"/>
      <c r="O649" s="38"/>
    </row>
    <row r="650" spans="2:15">
      <c r="D650" s="32" t="str">
        <f t="shared" si="149"/>
        <v/>
      </c>
      <c r="E650" s="32" t="str">
        <f t="shared" si="150"/>
        <v/>
      </c>
      <c r="F650" s="32" t="str">
        <f t="shared" si="151"/>
        <v/>
      </c>
      <c r="G650" s="34">
        <v>43387</v>
      </c>
      <c r="H650" s="38">
        <v>2</v>
      </c>
      <c r="K650" s="36">
        <f t="shared" si="146"/>
        <v>0</v>
      </c>
      <c r="L650" s="36">
        <f t="shared" si="147"/>
        <v>0</v>
      </c>
      <c r="M650" s="32" t="str">
        <f t="shared" si="148"/>
        <v/>
      </c>
      <c r="N650" s="38"/>
      <c r="O650" s="38"/>
    </row>
    <row r="651" spans="2:15">
      <c r="D651" s="32" t="str">
        <f t="shared" si="149"/>
        <v/>
      </c>
      <c r="E651" s="32" t="str">
        <f t="shared" si="150"/>
        <v/>
      </c>
      <c r="F651" s="32" t="str">
        <f t="shared" si="151"/>
        <v/>
      </c>
      <c r="G651" s="34">
        <v>43387</v>
      </c>
      <c r="H651" s="38">
        <v>2</v>
      </c>
      <c r="K651" s="36">
        <f t="shared" si="146"/>
        <v>0</v>
      </c>
      <c r="L651" s="36">
        <f t="shared" si="147"/>
        <v>0</v>
      </c>
      <c r="M651" s="32" t="str">
        <f t="shared" si="148"/>
        <v/>
      </c>
      <c r="N651" s="38"/>
      <c r="O651" s="38"/>
    </row>
    <row r="652" spans="2:15">
      <c r="D652" s="32" t="str">
        <f t="shared" si="149"/>
        <v/>
      </c>
      <c r="E652" s="32" t="str">
        <f t="shared" si="150"/>
        <v/>
      </c>
      <c r="F652" s="32" t="str">
        <f t="shared" si="151"/>
        <v/>
      </c>
      <c r="G652" s="34">
        <v>43387</v>
      </c>
      <c r="H652" s="38">
        <v>2</v>
      </c>
      <c r="K652" s="36">
        <f t="shared" si="146"/>
        <v>0</v>
      </c>
      <c r="L652" s="36">
        <f t="shared" si="147"/>
        <v>0</v>
      </c>
      <c r="M652" s="32" t="str">
        <f t="shared" si="148"/>
        <v/>
      </c>
      <c r="N652" s="38"/>
      <c r="O652" s="38"/>
    </row>
    <row r="653" spans="2:15">
      <c r="D653" s="32" t="str">
        <f t="shared" si="149"/>
        <v/>
      </c>
      <c r="E653" s="32" t="str">
        <f t="shared" si="150"/>
        <v/>
      </c>
      <c r="F653" s="32" t="str">
        <f t="shared" si="151"/>
        <v/>
      </c>
      <c r="G653" s="34">
        <v>43387</v>
      </c>
      <c r="H653" s="38">
        <v>2</v>
      </c>
      <c r="K653" s="36">
        <f t="shared" si="146"/>
        <v>0</v>
      </c>
      <c r="L653" s="36">
        <f t="shared" si="147"/>
        <v>0</v>
      </c>
      <c r="M653" s="32" t="str">
        <f t="shared" si="148"/>
        <v/>
      </c>
      <c r="N653" s="38"/>
      <c r="O653" s="38"/>
    </row>
    <row r="654" spans="2:15">
      <c r="D654" s="32" t="str">
        <f t="shared" si="149"/>
        <v/>
      </c>
      <c r="E654" s="32" t="str">
        <f t="shared" si="150"/>
        <v/>
      </c>
      <c r="F654" s="32" t="str">
        <f t="shared" si="151"/>
        <v/>
      </c>
      <c r="G654" s="34">
        <v>43387</v>
      </c>
      <c r="H654" s="38">
        <v>2</v>
      </c>
      <c r="K654" s="36">
        <f t="shared" si="146"/>
        <v>0</v>
      </c>
      <c r="L654" s="36">
        <f t="shared" si="147"/>
        <v>0</v>
      </c>
      <c r="M654" s="32" t="str">
        <f t="shared" si="148"/>
        <v/>
      </c>
      <c r="N654" s="38"/>
      <c r="O654" s="38"/>
    </row>
    <row r="655" spans="2:15">
      <c r="D655" s="32" t="str">
        <f t="shared" si="149"/>
        <v/>
      </c>
      <c r="E655" s="32" t="str">
        <f t="shared" si="150"/>
        <v/>
      </c>
      <c r="F655" s="32" t="str">
        <f t="shared" si="151"/>
        <v/>
      </c>
      <c r="G655" s="34">
        <v>43387</v>
      </c>
      <c r="H655" s="38">
        <v>2</v>
      </c>
      <c r="K655" s="36">
        <f t="shared" si="146"/>
        <v>0</v>
      </c>
      <c r="L655" s="36">
        <f t="shared" si="147"/>
        <v>0</v>
      </c>
      <c r="M655" s="32" t="str">
        <f t="shared" si="148"/>
        <v/>
      </c>
      <c r="N655" s="38"/>
      <c r="O655" s="38"/>
    </row>
    <row r="656" spans="2:15">
      <c r="D656" s="32" t="str">
        <f t="shared" si="149"/>
        <v/>
      </c>
      <c r="E656" s="32" t="str">
        <f t="shared" si="150"/>
        <v/>
      </c>
      <c r="F656" s="32" t="str">
        <f t="shared" si="151"/>
        <v/>
      </c>
      <c r="G656" s="34">
        <v>43387</v>
      </c>
      <c r="H656" s="38">
        <v>2</v>
      </c>
      <c r="K656" s="36">
        <f t="shared" si="146"/>
        <v>0</v>
      </c>
      <c r="L656" s="36">
        <f t="shared" si="147"/>
        <v>0</v>
      </c>
      <c r="M656" s="32" t="str">
        <f t="shared" si="148"/>
        <v/>
      </c>
      <c r="N656" s="38"/>
      <c r="O656" s="38"/>
    </row>
    <row r="657" spans="4:15">
      <c r="D657" s="32" t="str">
        <f t="shared" si="149"/>
        <v/>
      </c>
      <c r="E657" s="32" t="str">
        <f t="shared" si="150"/>
        <v/>
      </c>
      <c r="F657" s="32" t="str">
        <f t="shared" si="151"/>
        <v/>
      </c>
      <c r="G657" s="34">
        <v>43387</v>
      </c>
      <c r="H657" s="38">
        <v>2</v>
      </c>
      <c r="K657" s="36">
        <f t="shared" si="146"/>
        <v>0</v>
      </c>
      <c r="L657" s="36">
        <f t="shared" si="147"/>
        <v>0</v>
      </c>
      <c r="M657" s="32" t="str">
        <f t="shared" si="148"/>
        <v/>
      </c>
      <c r="N657" s="38"/>
      <c r="O657" s="38"/>
    </row>
    <row r="658" spans="4:15">
      <c r="D658" s="32" t="str">
        <f t="shared" si="149"/>
        <v/>
      </c>
      <c r="E658" s="32" t="str">
        <f t="shared" si="150"/>
        <v/>
      </c>
      <c r="F658" s="32" t="str">
        <f t="shared" si="151"/>
        <v/>
      </c>
      <c r="G658" s="34">
        <v>43387</v>
      </c>
      <c r="H658" s="38">
        <v>2</v>
      </c>
      <c r="K658" s="36">
        <f t="shared" si="146"/>
        <v>0</v>
      </c>
      <c r="L658" s="36">
        <f t="shared" si="147"/>
        <v>0</v>
      </c>
      <c r="M658" s="32" t="str">
        <f t="shared" si="148"/>
        <v/>
      </c>
      <c r="N658" s="38"/>
      <c r="O658" s="38"/>
    </row>
    <row r="659" spans="4:15">
      <c r="D659" s="32" t="str">
        <f t="shared" si="149"/>
        <v/>
      </c>
      <c r="E659" s="32" t="str">
        <f t="shared" si="150"/>
        <v/>
      </c>
      <c r="F659" s="32" t="str">
        <f t="shared" si="151"/>
        <v/>
      </c>
      <c r="G659" s="34">
        <v>43387</v>
      </c>
      <c r="H659" s="38">
        <v>2</v>
      </c>
      <c r="K659" s="36">
        <f t="shared" si="146"/>
        <v>0</v>
      </c>
      <c r="L659" s="36">
        <f t="shared" si="147"/>
        <v>0</v>
      </c>
      <c r="M659" s="32" t="str">
        <f t="shared" si="148"/>
        <v/>
      </c>
      <c r="N659" s="38"/>
      <c r="O659" s="38"/>
    </row>
    <row r="660" spans="4:15">
      <c r="D660" s="32" t="str">
        <f t="shared" si="149"/>
        <v/>
      </c>
      <c r="E660" s="32" t="str">
        <f t="shared" si="150"/>
        <v/>
      </c>
      <c r="F660" s="32" t="str">
        <f t="shared" si="151"/>
        <v/>
      </c>
      <c r="G660" s="34">
        <v>43387</v>
      </c>
      <c r="H660" s="38">
        <v>2</v>
      </c>
      <c r="K660" s="36">
        <f t="shared" si="146"/>
        <v>0</v>
      </c>
      <c r="L660" s="36">
        <f t="shared" si="147"/>
        <v>0</v>
      </c>
      <c r="M660" s="32" t="str">
        <f t="shared" si="148"/>
        <v/>
      </c>
      <c r="N660" s="38"/>
      <c r="O660" s="38"/>
    </row>
    <row r="661" spans="4:15">
      <c r="D661" s="32" t="str">
        <f t="shared" si="149"/>
        <v/>
      </c>
      <c r="E661" s="32" t="str">
        <f t="shared" si="150"/>
        <v/>
      </c>
      <c r="F661" s="32" t="str">
        <f t="shared" si="151"/>
        <v/>
      </c>
      <c r="G661" s="34">
        <v>43387</v>
      </c>
      <c r="H661" s="38">
        <v>2</v>
      </c>
      <c r="K661" s="36">
        <f t="shared" si="146"/>
        <v>0</v>
      </c>
      <c r="L661" s="36">
        <f t="shared" si="147"/>
        <v>0</v>
      </c>
      <c r="M661" s="32" t="str">
        <f t="shared" si="148"/>
        <v/>
      </c>
      <c r="N661" s="38"/>
      <c r="O661" s="38"/>
    </row>
    <row r="662" spans="4:15">
      <c r="D662" s="32" t="str">
        <f t="shared" si="149"/>
        <v/>
      </c>
      <c r="E662" s="32" t="str">
        <f t="shared" si="150"/>
        <v/>
      </c>
      <c r="F662" s="32" t="str">
        <f t="shared" si="151"/>
        <v/>
      </c>
      <c r="G662" s="34">
        <v>43387</v>
      </c>
      <c r="H662" s="38">
        <v>2</v>
      </c>
      <c r="K662" s="36">
        <f t="shared" si="146"/>
        <v>0</v>
      </c>
      <c r="L662" s="36">
        <f t="shared" si="147"/>
        <v>0</v>
      </c>
      <c r="M662" s="32" t="str">
        <f t="shared" si="148"/>
        <v/>
      </c>
      <c r="N662" s="38"/>
      <c r="O662" s="38"/>
    </row>
    <row r="663" spans="4:15">
      <c r="D663" s="32" t="str">
        <f t="shared" si="149"/>
        <v/>
      </c>
      <c r="E663" s="32" t="str">
        <f t="shared" si="150"/>
        <v/>
      </c>
      <c r="F663" s="32" t="str">
        <f t="shared" si="151"/>
        <v/>
      </c>
      <c r="G663" s="34">
        <v>43387</v>
      </c>
      <c r="H663" s="38">
        <v>2</v>
      </c>
      <c r="K663" s="36">
        <f t="shared" si="146"/>
        <v>0</v>
      </c>
      <c r="L663" s="36">
        <f t="shared" si="147"/>
        <v>0</v>
      </c>
      <c r="M663" s="32" t="str">
        <f t="shared" si="148"/>
        <v/>
      </c>
      <c r="N663" s="38"/>
      <c r="O663" s="38"/>
    </row>
    <row r="664" spans="4:15">
      <c r="D664" s="32" t="str">
        <f t="shared" si="149"/>
        <v/>
      </c>
      <c r="E664" s="32" t="str">
        <f t="shared" si="150"/>
        <v/>
      </c>
      <c r="F664" s="32" t="str">
        <f t="shared" si="151"/>
        <v/>
      </c>
      <c r="G664" s="34">
        <v>43387</v>
      </c>
      <c r="H664" s="38">
        <v>2</v>
      </c>
      <c r="K664" s="36">
        <f t="shared" si="146"/>
        <v>0</v>
      </c>
      <c r="L664" s="36">
        <f t="shared" si="147"/>
        <v>0</v>
      </c>
      <c r="M664" s="32" t="str">
        <f t="shared" si="148"/>
        <v/>
      </c>
      <c r="N664" s="38"/>
      <c r="O664" s="38"/>
    </row>
    <row r="665" spans="4:15">
      <c r="D665" s="32" t="str">
        <f t="shared" si="149"/>
        <v/>
      </c>
      <c r="E665" s="32" t="str">
        <f t="shared" si="150"/>
        <v/>
      </c>
      <c r="F665" s="32" t="str">
        <f t="shared" si="151"/>
        <v/>
      </c>
      <c r="G665" s="34">
        <v>43387</v>
      </c>
      <c r="H665" s="38">
        <v>2</v>
      </c>
      <c r="K665" s="36">
        <f t="shared" si="146"/>
        <v>0</v>
      </c>
      <c r="L665" s="36">
        <f t="shared" si="147"/>
        <v>0</v>
      </c>
      <c r="M665" s="32" t="str">
        <f t="shared" si="148"/>
        <v/>
      </c>
      <c r="N665" s="38"/>
      <c r="O665" s="38"/>
    </row>
    <row r="666" spans="4:15">
      <c r="D666" s="32" t="str">
        <f t="shared" si="149"/>
        <v/>
      </c>
      <c r="E666" s="32" t="str">
        <f t="shared" si="150"/>
        <v/>
      </c>
      <c r="F666" s="32" t="str">
        <f t="shared" si="151"/>
        <v/>
      </c>
      <c r="G666" s="34">
        <v>43387</v>
      </c>
      <c r="H666" s="38">
        <v>2</v>
      </c>
      <c r="K666" s="36">
        <f t="shared" si="146"/>
        <v>0</v>
      </c>
      <c r="L666" s="36">
        <f t="shared" si="147"/>
        <v>0</v>
      </c>
      <c r="M666" s="32" t="str">
        <f t="shared" si="148"/>
        <v/>
      </c>
      <c r="N666" s="38"/>
      <c r="O666" s="38"/>
    </row>
    <row r="667" spans="4:15">
      <c r="D667" s="32" t="str">
        <f t="shared" si="149"/>
        <v/>
      </c>
      <c r="E667" s="32" t="str">
        <f t="shared" si="150"/>
        <v/>
      </c>
      <c r="F667" s="32" t="str">
        <f t="shared" si="151"/>
        <v/>
      </c>
      <c r="G667" s="34">
        <v>43387</v>
      </c>
      <c r="H667" s="38">
        <v>2</v>
      </c>
      <c r="K667" s="36">
        <f t="shared" si="146"/>
        <v>0</v>
      </c>
      <c r="L667" s="36">
        <f t="shared" si="147"/>
        <v>0</v>
      </c>
      <c r="M667" s="32" t="str">
        <f t="shared" si="148"/>
        <v/>
      </c>
      <c r="N667" s="38"/>
      <c r="O667" s="38"/>
    </row>
    <row r="668" spans="4:15">
      <c r="D668" s="32" t="str">
        <f t="shared" si="149"/>
        <v/>
      </c>
      <c r="E668" s="32" t="str">
        <f t="shared" si="150"/>
        <v/>
      </c>
      <c r="F668" s="32" t="str">
        <f t="shared" si="151"/>
        <v/>
      </c>
      <c r="G668" s="34">
        <v>43387</v>
      </c>
      <c r="H668" s="38">
        <v>2</v>
      </c>
      <c r="K668" s="36">
        <f t="shared" si="146"/>
        <v>0</v>
      </c>
      <c r="L668" s="36">
        <f t="shared" si="147"/>
        <v>0</v>
      </c>
      <c r="M668" s="32" t="str">
        <f t="shared" si="148"/>
        <v/>
      </c>
      <c r="N668" s="38"/>
      <c r="O668" s="38"/>
    </row>
    <row r="669" spans="4:15">
      <c r="D669" s="32" t="str">
        <f t="shared" si="149"/>
        <v/>
      </c>
      <c r="E669" s="32" t="str">
        <f t="shared" si="150"/>
        <v/>
      </c>
      <c r="F669" s="32" t="str">
        <f t="shared" si="151"/>
        <v/>
      </c>
      <c r="G669" s="34">
        <v>43387</v>
      </c>
      <c r="H669" s="38">
        <v>2</v>
      </c>
      <c r="K669" s="36">
        <f t="shared" ref="K669:K704" si="152">IFERROR(VLOOKUP($C669,$Q$49:$R$301,2,FALSE),0)</f>
        <v>0</v>
      </c>
      <c r="L669" s="36">
        <f t="shared" ref="L669:L700" si="153">IFERROR(J669-K669,"")</f>
        <v>0</v>
      </c>
      <c r="M669" s="32" t="str">
        <f t="shared" ref="M669:M700" si="154">IF(L669&gt;0,1,"")</f>
        <v/>
      </c>
      <c r="N669" s="38"/>
      <c r="O669" s="38"/>
    </row>
    <row r="670" spans="4:15">
      <c r="D670" s="32" t="str">
        <f t="shared" si="149"/>
        <v/>
      </c>
      <c r="E670" s="32" t="str">
        <f t="shared" si="150"/>
        <v/>
      </c>
      <c r="F670" s="32" t="str">
        <f t="shared" si="151"/>
        <v/>
      </c>
      <c r="G670" s="34">
        <v>43387</v>
      </c>
      <c r="H670" s="38">
        <v>2</v>
      </c>
      <c r="K670" s="36">
        <f t="shared" si="152"/>
        <v>0</v>
      </c>
      <c r="L670" s="36">
        <f t="shared" si="153"/>
        <v>0</v>
      </c>
      <c r="M670" s="32" t="str">
        <f t="shared" si="154"/>
        <v/>
      </c>
      <c r="N670" s="38"/>
      <c r="O670" s="38"/>
    </row>
    <row r="671" spans="4:15">
      <c r="D671" s="32" t="str">
        <f t="shared" si="149"/>
        <v/>
      </c>
      <c r="E671" s="32" t="str">
        <f t="shared" si="150"/>
        <v/>
      </c>
      <c r="F671" s="32" t="str">
        <f t="shared" si="151"/>
        <v/>
      </c>
      <c r="G671" s="34">
        <v>43387</v>
      </c>
      <c r="H671" s="38">
        <v>2</v>
      </c>
      <c r="K671" s="36">
        <f t="shared" si="152"/>
        <v>0</v>
      </c>
      <c r="L671" s="36">
        <f t="shared" si="153"/>
        <v>0</v>
      </c>
      <c r="M671" s="32" t="str">
        <f t="shared" si="154"/>
        <v/>
      </c>
      <c r="N671" s="38"/>
      <c r="O671" s="38"/>
    </row>
    <row r="672" spans="4:15">
      <c r="D672" s="32" t="str">
        <f t="shared" si="149"/>
        <v/>
      </c>
      <c r="E672" s="32" t="str">
        <f t="shared" si="150"/>
        <v/>
      </c>
      <c r="F672" s="32" t="str">
        <f t="shared" si="151"/>
        <v/>
      </c>
      <c r="G672" s="34">
        <v>43387</v>
      </c>
      <c r="H672" s="38">
        <v>2</v>
      </c>
      <c r="K672" s="36">
        <f t="shared" si="152"/>
        <v>0</v>
      </c>
      <c r="L672" s="36">
        <f t="shared" si="153"/>
        <v>0</v>
      </c>
      <c r="M672" s="32" t="str">
        <f t="shared" si="154"/>
        <v/>
      </c>
      <c r="N672" s="38"/>
      <c r="O672" s="38"/>
    </row>
    <row r="673" spans="4:15">
      <c r="D673" s="32" t="str">
        <f t="shared" si="149"/>
        <v/>
      </c>
      <c r="E673" s="32" t="str">
        <f t="shared" si="150"/>
        <v/>
      </c>
      <c r="F673" s="32" t="str">
        <f t="shared" si="151"/>
        <v/>
      </c>
      <c r="G673" s="34">
        <v>43387</v>
      </c>
      <c r="H673" s="38">
        <v>2</v>
      </c>
      <c r="K673" s="36">
        <f t="shared" si="152"/>
        <v>0</v>
      </c>
      <c r="L673" s="36">
        <f t="shared" si="153"/>
        <v>0</v>
      </c>
      <c r="M673" s="32" t="str">
        <f t="shared" si="154"/>
        <v/>
      </c>
      <c r="N673" s="38"/>
      <c r="O673" s="38"/>
    </row>
    <row r="674" spans="4:15">
      <c r="D674" s="32" t="str">
        <f t="shared" si="149"/>
        <v/>
      </c>
      <c r="E674" s="32" t="str">
        <f t="shared" si="150"/>
        <v/>
      </c>
      <c r="F674" s="32" t="str">
        <f t="shared" si="151"/>
        <v/>
      </c>
      <c r="G674" s="34">
        <v>43387</v>
      </c>
      <c r="H674" s="38">
        <v>2</v>
      </c>
      <c r="K674" s="36">
        <f t="shared" si="152"/>
        <v>0</v>
      </c>
      <c r="L674" s="36">
        <f t="shared" si="153"/>
        <v>0</v>
      </c>
      <c r="M674" s="32" t="str">
        <f t="shared" si="154"/>
        <v/>
      </c>
      <c r="N674" s="38"/>
      <c r="O674" s="38"/>
    </row>
    <row r="675" spans="4:15">
      <c r="D675" s="32" t="str">
        <f t="shared" si="149"/>
        <v/>
      </c>
      <c r="E675" s="32" t="str">
        <f t="shared" si="150"/>
        <v/>
      </c>
      <c r="F675" s="32" t="str">
        <f t="shared" si="151"/>
        <v/>
      </c>
      <c r="G675" s="34">
        <v>43387</v>
      </c>
      <c r="H675" s="38">
        <v>2</v>
      </c>
      <c r="K675" s="36">
        <f t="shared" si="152"/>
        <v>0</v>
      </c>
      <c r="L675" s="36">
        <f t="shared" si="153"/>
        <v>0</v>
      </c>
      <c r="M675" s="32" t="str">
        <f t="shared" si="154"/>
        <v/>
      </c>
      <c r="N675" s="38"/>
      <c r="O675" s="38"/>
    </row>
    <row r="676" spans="4:15">
      <c r="D676" s="32" t="str">
        <f t="shared" si="149"/>
        <v/>
      </c>
      <c r="E676" s="32" t="str">
        <f t="shared" si="150"/>
        <v/>
      </c>
      <c r="F676" s="32" t="str">
        <f t="shared" si="151"/>
        <v/>
      </c>
      <c r="G676" s="34">
        <v>43387</v>
      </c>
      <c r="H676" s="38">
        <v>2</v>
      </c>
      <c r="K676" s="36">
        <f t="shared" si="152"/>
        <v>0</v>
      </c>
      <c r="L676" s="36">
        <f t="shared" si="153"/>
        <v>0</v>
      </c>
      <c r="M676" s="32" t="str">
        <f t="shared" si="154"/>
        <v/>
      </c>
      <c r="N676" s="38"/>
      <c r="O676" s="38"/>
    </row>
    <row r="677" spans="4:15">
      <c r="D677" s="32" t="str">
        <f t="shared" si="149"/>
        <v/>
      </c>
      <c r="E677" s="32" t="str">
        <f t="shared" si="150"/>
        <v/>
      </c>
      <c r="F677" s="32" t="str">
        <f t="shared" si="151"/>
        <v/>
      </c>
      <c r="G677" s="34">
        <v>43387</v>
      </c>
      <c r="H677" s="38">
        <v>2</v>
      </c>
      <c r="K677" s="36">
        <f t="shared" si="152"/>
        <v>0</v>
      </c>
      <c r="L677" s="36">
        <f t="shared" si="153"/>
        <v>0</v>
      </c>
      <c r="M677" s="32" t="str">
        <f t="shared" si="154"/>
        <v/>
      </c>
      <c r="N677" s="38"/>
      <c r="O677" s="38"/>
    </row>
    <row r="678" spans="4:15">
      <c r="D678" s="32" t="str">
        <f t="shared" si="149"/>
        <v/>
      </c>
      <c r="E678" s="32" t="str">
        <f t="shared" si="150"/>
        <v/>
      </c>
      <c r="F678" s="32" t="str">
        <f t="shared" si="151"/>
        <v/>
      </c>
      <c r="G678" s="34">
        <v>43387</v>
      </c>
      <c r="H678" s="38">
        <v>2</v>
      </c>
      <c r="K678" s="36">
        <f t="shared" si="152"/>
        <v>0</v>
      </c>
      <c r="L678" s="36">
        <f t="shared" si="153"/>
        <v>0</v>
      </c>
      <c r="M678" s="32" t="str">
        <f t="shared" si="154"/>
        <v/>
      </c>
      <c r="N678" s="38"/>
      <c r="O678" s="38"/>
    </row>
    <row r="679" spans="4:15">
      <c r="D679" s="32" t="str">
        <f t="shared" si="149"/>
        <v/>
      </c>
      <c r="E679" s="32" t="str">
        <f t="shared" si="150"/>
        <v/>
      </c>
      <c r="F679" s="32" t="str">
        <f t="shared" si="151"/>
        <v/>
      </c>
      <c r="G679" s="34">
        <v>43387</v>
      </c>
      <c r="H679" s="38">
        <v>2</v>
      </c>
      <c r="K679" s="36">
        <f t="shared" si="152"/>
        <v>0</v>
      </c>
      <c r="L679" s="36">
        <f t="shared" si="153"/>
        <v>0</v>
      </c>
      <c r="M679" s="32" t="str">
        <f t="shared" si="154"/>
        <v/>
      </c>
      <c r="N679" s="38"/>
      <c r="O679" s="38"/>
    </row>
    <row r="680" spans="4:15">
      <c r="D680" s="32" t="str">
        <f t="shared" si="149"/>
        <v/>
      </c>
      <c r="E680" s="32" t="str">
        <f t="shared" si="150"/>
        <v/>
      </c>
      <c r="F680" s="32" t="str">
        <f t="shared" si="151"/>
        <v/>
      </c>
      <c r="G680" s="34">
        <v>43387</v>
      </c>
      <c r="H680" s="38">
        <v>2</v>
      </c>
      <c r="K680" s="36">
        <f t="shared" si="152"/>
        <v>0</v>
      </c>
      <c r="L680" s="36">
        <f t="shared" si="153"/>
        <v>0</v>
      </c>
      <c r="M680" s="32" t="str">
        <f t="shared" si="154"/>
        <v/>
      </c>
      <c r="N680" s="38"/>
      <c r="O680" s="38"/>
    </row>
    <row r="681" spans="4:15">
      <c r="D681" s="32" t="str">
        <f t="shared" si="149"/>
        <v/>
      </c>
      <c r="E681" s="32" t="str">
        <f t="shared" si="150"/>
        <v/>
      </c>
      <c r="F681" s="32" t="str">
        <f t="shared" si="151"/>
        <v/>
      </c>
      <c r="G681" s="34">
        <v>43387</v>
      </c>
      <c r="H681" s="38">
        <v>2</v>
      </c>
      <c r="K681" s="36">
        <f t="shared" si="152"/>
        <v>0</v>
      </c>
      <c r="L681" s="36">
        <f t="shared" si="153"/>
        <v>0</v>
      </c>
      <c r="M681" s="32" t="str">
        <f t="shared" si="154"/>
        <v/>
      </c>
      <c r="N681" s="38"/>
      <c r="O681" s="38"/>
    </row>
    <row r="682" spans="4:15">
      <c r="D682" s="32" t="str">
        <f t="shared" si="149"/>
        <v/>
      </c>
      <c r="E682" s="32" t="str">
        <f t="shared" si="150"/>
        <v/>
      </c>
      <c r="F682" s="32" t="str">
        <f t="shared" si="151"/>
        <v/>
      </c>
      <c r="G682" s="34">
        <v>43387</v>
      </c>
      <c r="H682" s="38">
        <v>2</v>
      </c>
      <c r="K682" s="36">
        <f t="shared" si="152"/>
        <v>0</v>
      </c>
      <c r="L682" s="36">
        <f t="shared" si="153"/>
        <v>0</v>
      </c>
      <c r="M682" s="32" t="str">
        <f t="shared" si="154"/>
        <v/>
      </c>
      <c r="N682" s="38"/>
      <c r="O682" s="38"/>
    </row>
    <row r="683" spans="4:15">
      <c r="D683" s="32" t="str">
        <f t="shared" si="149"/>
        <v/>
      </c>
      <c r="E683" s="32" t="str">
        <f t="shared" si="150"/>
        <v/>
      </c>
      <c r="F683" s="32" t="str">
        <f t="shared" si="151"/>
        <v/>
      </c>
      <c r="G683" s="34">
        <v>43387</v>
      </c>
      <c r="H683" s="38">
        <v>2</v>
      </c>
      <c r="K683" s="36">
        <f t="shared" si="152"/>
        <v>0</v>
      </c>
      <c r="L683" s="36">
        <f t="shared" si="153"/>
        <v>0</v>
      </c>
      <c r="M683" s="32" t="str">
        <f t="shared" si="154"/>
        <v/>
      </c>
      <c r="N683" s="38"/>
      <c r="O683" s="38"/>
    </row>
    <row r="684" spans="4:15">
      <c r="D684" s="32" t="str">
        <f t="shared" si="149"/>
        <v/>
      </c>
      <c r="E684" s="32" t="str">
        <f t="shared" si="150"/>
        <v/>
      </c>
      <c r="F684" s="32" t="str">
        <f t="shared" si="151"/>
        <v/>
      </c>
      <c r="G684" s="34">
        <v>43387</v>
      </c>
      <c r="H684" s="38">
        <v>2</v>
      </c>
      <c r="K684" s="36">
        <f t="shared" si="152"/>
        <v>0</v>
      </c>
      <c r="L684" s="36">
        <f t="shared" si="153"/>
        <v>0</v>
      </c>
      <c r="M684" s="32" t="str">
        <f t="shared" si="154"/>
        <v/>
      </c>
      <c r="N684" s="38"/>
      <c r="O684" s="38"/>
    </row>
    <row r="685" spans="4:15">
      <c r="D685" s="32" t="str">
        <f t="shared" si="149"/>
        <v/>
      </c>
      <c r="E685" s="32" t="str">
        <f t="shared" si="150"/>
        <v/>
      </c>
      <c r="F685" s="32" t="str">
        <f t="shared" si="151"/>
        <v/>
      </c>
      <c r="G685" s="34">
        <v>43387</v>
      </c>
      <c r="H685" s="38">
        <v>2</v>
      </c>
      <c r="K685" s="36">
        <f t="shared" si="152"/>
        <v>0</v>
      </c>
      <c r="L685" s="36">
        <f t="shared" si="153"/>
        <v>0</v>
      </c>
      <c r="M685" s="32" t="str">
        <f t="shared" si="154"/>
        <v/>
      </c>
      <c r="N685" s="38"/>
      <c r="O685" s="38"/>
    </row>
    <row r="686" spans="4:15">
      <c r="D686" s="32" t="str">
        <f t="shared" si="149"/>
        <v/>
      </c>
      <c r="E686" s="32" t="str">
        <f t="shared" si="150"/>
        <v/>
      </c>
      <c r="F686" s="32" t="str">
        <f t="shared" si="151"/>
        <v/>
      </c>
      <c r="G686" s="34">
        <v>43387</v>
      </c>
      <c r="H686" s="38">
        <v>2</v>
      </c>
      <c r="K686" s="36">
        <f t="shared" si="152"/>
        <v>0</v>
      </c>
      <c r="L686" s="36">
        <f t="shared" si="153"/>
        <v>0</v>
      </c>
      <c r="M686" s="32" t="str">
        <f t="shared" si="154"/>
        <v/>
      </c>
      <c r="N686" s="38"/>
      <c r="O686" s="38"/>
    </row>
    <row r="687" spans="4:15">
      <c r="D687" s="32" t="str">
        <f t="shared" si="149"/>
        <v/>
      </c>
      <c r="E687" s="32" t="str">
        <f t="shared" si="150"/>
        <v/>
      </c>
      <c r="F687" s="32" t="str">
        <f t="shared" si="151"/>
        <v/>
      </c>
      <c r="G687" s="34">
        <v>43387</v>
      </c>
      <c r="H687" s="38">
        <v>2</v>
      </c>
      <c r="K687" s="36">
        <f t="shared" si="152"/>
        <v>0</v>
      </c>
      <c r="L687" s="36">
        <f t="shared" si="153"/>
        <v>0</v>
      </c>
      <c r="M687" s="32" t="str">
        <f t="shared" si="154"/>
        <v/>
      </c>
      <c r="N687" s="38"/>
      <c r="O687" s="38"/>
    </row>
    <row r="688" spans="4:15">
      <c r="D688" s="32" t="str">
        <f t="shared" si="149"/>
        <v/>
      </c>
      <c r="E688" s="32" t="str">
        <f t="shared" si="150"/>
        <v/>
      </c>
      <c r="F688" s="32" t="str">
        <f t="shared" si="151"/>
        <v/>
      </c>
      <c r="G688" s="34">
        <v>43387</v>
      </c>
      <c r="H688" s="38">
        <v>2</v>
      </c>
      <c r="K688" s="36">
        <f t="shared" si="152"/>
        <v>0</v>
      </c>
      <c r="L688" s="36">
        <f t="shared" si="153"/>
        <v>0</v>
      </c>
      <c r="M688" s="32" t="str">
        <f t="shared" si="154"/>
        <v/>
      </c>
      <c r="N688" s="38"/>
      <c r="O688" s="38"/>
    </row>
    <row r="689" spans="4:15">
      <c r="D689" s="32" t="str">
        <f t="shared" si="149"/>
        <v/>
      </c>
      <c r="E689" s="32" t="str">
        <f t="shared" si="150"/>
        <v/>
      </c>
      <c r="F689" s="32" t="str">
        <f t="shared" si="151"/>
        <v/>
      </c>
      <c r="G689" s="34">
        <v>43387</v>
      </c>
      <c r="H689" s="38">
        <v>2</v>
      </c>
      <c r="K689" s="36">
        <f t="shared" si="152"/>
        <v>0</v>
      </c>
      <c r="L689" s="36">
        <f t="shared" si="153"/>
        <v>0</v>
      </c>
      <c r="M689" s="32" t="str">
        <f t="shared" si="154"/>
        <v/>
      </c>
      <c r="N689" s="38"/>
      <c r="O689" s="38"/>
    </row>
    <row r="690" spans="4:15">
      <c r="D690" s="32" t="str">
        <f t="shared" si="149"/>
        <v/>
      </c>
      <c r="E690" s="32" t="str">
        <f t="shared" si="150"/>
        <v/>
      </c>
      <c r="F690" s="32" t="str">
        <f t="shared" si="151"/>
        <v/>
      </c>
      <c r="G690" s="34">
        <v>43387</v>
      </c>
      <c r="H690" s="38">
        <v>2</v>
      </c>
      <c r="K690" s="36">
        <f t="shared" si="152"/>
        <v>0</v>
      </c>
      <c r="L690" s="36">
        <f t="shared" si="153"/>
        <v>0</v>
      </c>
      <c r="M690" s="32" t="str">
        <f t="shared" si="154"/>
        <v/>
      </c>
      <c r="N690" s="38"/>
      <c r="O690" s="38"/>
    </row>
    <row r="691" spans="4:15">
      <c r="D691" s="32" t="str">
        <f t="shared" si="149"/>
        <v/>
      </c>
      <c r="E691" s="32" t="str">
        <f t="shared" si="150"/>
        <v/>
      </c>
      <c r="F691" s="32" t="str">
        <f t="shared" si="151"/>
        <v/>
      </c>
      <c r="G691" s="34">
        <v>43387</v>
      </c>
      <c r="H691" s="38">
        <v>2</v>
      </c>
      <c r="K691" s="36">
        <f t="shared" si="152"/>
        <v>0</v>
      </c>
      <c r="L691" s="36">
        <f t="shared" si="153"/>
        <v>0</v>
      </c>
      <c r="M691" s="32" t="str">
        <f t="shared" si="154"/>
        <v/>
      </c>
      <c r="N691" s="38"/>
      <c r="O691" s="38"/>
    </row>
    <row r="692" spans="4:15">
      <c r="D692" s="32" t="str">
        <f t="shared" si="149"/>
        <v/>
      </c>
      <c r="E692" s="32" t="str">
        <f t="shared" si="150"/>
        <v/>
      </c>
      <c r="F692" s="32" t="str">
        <f t="shared" si="151"/>
        <v/>
      </c>
      <c r="G692" s="34">
        <v>43387</v>
      </c>
      <c r="H692" s="38">
        <v>2</v>
      </c>
      <c r="K692" s="36">
        <f t="shared" si="152"/>
        <v>0</v>
      </c>
      <c r="L692" s="36">
        <f t="shared" si="153"/>
        <v>0</v>
      </c>
      <c r="M692" s="32" t="str">
        <f t="shared" si="154"/>
        <v/>
      </c>
      <c r="N692" s="38"/>
      <c r="O692" s="38"/>
    </row>
    <row r="693" spans="4:15">
      <c r="D693" s="32" t="str">
        <f t="shared" si="149"/>
        <v/>
      </c>
      <c r="E693" s="32" t="str">
        <f t="shared" si="150"/>
        <v/>
      </c>
      <c r="F693" s="32" t="str">
        <f t="shared" si="151"/>
        <v/>
      </c>
      <c r="G693" s="34">
        <v>43387</v>
      </c>
      <c r="H693" s="38">
        <v>2</v>
      </c>
      <c r="K693" s="36">
        <f t="shared" si="152"/>
        <v>0</v>
      </c>
      <c r="L693" s="36">
        <f t="shared" si="153"/>
        <v>0</v>
      </c>
      <c r="M693" s="32" t="str">
        <f t="shared" si="154"/>
        <v/>
      </c>
      <c r="N693" s="38"/>
      <c r="O693" s="38"/>
    </row>
    <row r="694" spans="4:15">
      <c r="D694" s="32" t="str">
        <f t="shared" si="149"/>
        <v/>
      </c>
      <c r="E694" s="32" t="str">
        <f t="shared" si="150"/>
        <v/>
      </c>
      <c r="F694" s="32" t="str">
        <f t="shared" si="151"/>
        <v/>
      </c>
      <c r="G694" s="34">
        <v>43387</v>
      </c>
      <c r="H694" s="38">
        <v>2</v>
      </c>
      <c r="K694" s="36">
        <f t="shared" si="152"/>
        <v>0</v>
      </c>
      <c r="L694" s="36">
        <f t="shared" si="153"/>
        <v>0</v>
      </c>
      <c r="M694" s="32" t="str">
        <f t="shared" si="154"/>
        <v/>
      </c>
      <c r="N694" s="38"/>
      <c r="O694" s="38"/>
    </row>
    <row r="695" spans="4:15">
      <c r="D695" s="32" t="str">
        <f t="shared" si="149"/>
        <v/>
      </c>
      <c r="E695" s="32" t="str">
        <f t="shared" si="150"/>
        <v/>
      </c>
      <c r="F695" s="32" t="str">
        <f t="shared" si="151"/>
        <v/>
      </c>
      <c r="G695" s="34">
        <v>43387</v>
      </c>
      <c r="H695" s="38">
        <v>2</v>
      </c>
      <c r="K695" s="36">
        <f t="shared" si="152"/>
        <v>0</v>
      </c>
      <c r="L695" s="36">
        <f t="shared" si="153"/>
        <v>0</v>
      </c>
      <c r="M695" s="32" t="str">
        <f t="shared" si="154"/>
        <v/>
      </c>
    </row>
    <row r="696" spans="4:15">
      <c r="D696" s="32" t="str">
        <f t="shared" si="149"/>
        <v/>
      </c>
      <c r="E696" s="32" t="str">
        <f t="shared" si="150"/>
        <v/>
      </c>
      <c r="F696" s="32" t="str">
        <f t="shared" si="151"/>
        <v/>
      </c>
      <c r="G696" s="34">
        <v>43387</v>
      </c>
      <c r="H696" s="38">
        <v>2</v>
      </c>
      <c r="K696" s="36">
        <f t="shared" si="152"/>
        <v>0</v>
      </c>
      <c r="L696" s="36">
        <f t="shared" si="153"/>
        <v>0</v>
      </c>
      <c r="M696" s="32" t="str">
        <f t="shared" si="154"/>
        <v/>
      </c>
    </row>
    <row r="697" spans="4:15">
      <c r="D697" s="32" t="str">
        <f t="shared" si="149"/>
        <v/>
      </c>
      <c r="E697" s="32" t="str">
        <f t="shared" si="150"/>
        <v/>
      </c>
      <c r="F697" s="32" t="str">
        <f t="shared" si="151"/>
        <v/>
      </c>
      <c r="G697" s="34">
        <v>43387</v>
      </c>
      <c r="H697" s="38">
        <v>2</v>
      </c>
      <c r="K697" s="36">
        <f t="shared" si="152"/>
        <v>0</v>
      </c>
      <c r="L697" s="36">
        <f t="shared" si="153"/>
        <v>0</v>
      </c>
      <c r="M697" s="32" t="str">
        <f t="shared" si="154"/>
        <v/>
      </c>
    </row>
    <row r="698" spans="4:15">
      <c r="D698" s="32" t="str">
        <f t="shared" si="149"/>
        <v/>
      </c>
      <c r="E698" s="32" t="str">
        <f t="shared" si="150"/>
        <v/>
      </c>
      <c r="F698" s="32" t="str">
        <f t="shared" si="151"/>
        <v/>
      </c>
      <c r="G698" s="34">
        <v>43387</v>
      </c>
      <c r="H698" s="38">
        <v>2</v>
      </c>
      <c r="K698" s="36">
        <f t="shared" si="152"/>
        <v>0</v>
      </c>
      <c r="L698" s="36">
        <f t="shared" si="153"/>
        <v>0</v>
      </c>
      <c r="M698" s="32" t="str">
        <f t="shared" si="154"/>
        <v/>
      </c>
    </row>
    <row r="699" spans="4:15">
      <c r="D699" s="32" t="str">
        <f t="shared" si="149"/>
        <v/>
      </c>
      <c r="E699" s="32" t="str">
        <f t="shared" si="150"/>
        <v/>
      </c>
      <c r="F699" s="32" t="str">
        <f t="shared" si="151"/>
        <v/>
      </c>
      <c r="G699" s="34">
        <v>43387</v>
      </c>
      <c r="H699" s="38">
        <v>2</v>
      </c>
      <c r="K699" s="36">
        <f t="shared" si="152"/>
        <v>0</v>
      </c>
      <c r="L699" s="36">
        <f t="shared" si="153"/>
        <v>0</v>
      </c>
      <c r="M699" s="32" t="str">
        <f t="shared" si="154"/>
        <v/>
      </c>
    </row>
    <row r="700" spans="4:15">
      <c r="D700" s="32" t="str">
        <f t="shared" si="149"/>
        <v/>
      </c>
      <c r="E700" s="32" t="str">
        <f t="shared" si="150"/>
        <v/>
      </c>
      <c r="F700" s="32" t="str">
        <f t="shared" si="151"/>
        <v/>
      </c>
      <c r="G700" s="34">
        <v>43387</v>
      </c>
      <c r="H700" s="38">
        <v>2</v>
      </c>
      <c r="K700" s="36">
        <f t="shared" si="152"/>
        <v>0</v>
      </c>
      <c r="L700" s="36">
        <f t="shared" si="153"/>
        <v>0</v>
      </c>
      <c r="M700" s="32" t="str">
        <f t="shared" si="154"/>
        <v/>
      </c>
    </row>
    <row r="701" spans="4:15">
      <c r="D701" s="32" t="str">
        <f t="shared" si="149"/>
        <v/>
      </c>
      <c r="E701" s="32" t="str">
        <f t="shared" si="150"/>
        <v/>
      </c>
      <c r="F701" s="32" t="str">
        <f t="shared" si="151"/>
        <v/>
      </c>
      <c r="G701" s="34">
        <v>43387</v>
      </c>
      <c r="H701" s="38">
        <v>2</v>
      </c>
      <c r="K701" s="36">
        <f t="shared" si="152"/>
        <v>0</v>
      </c>
      <c r="L701" s="36">
        <f t="shared" ref="L701:L704" si="155">IFERROR(J701-K701,"")</f>
        <v>0</v>
      </c>
      <c r="M701" s="32" t="str">
        <f t="shared" ref="M701:M704" si="156">IF(L701&gt;0,1,"")</f>
        <v/>
      </c>
    </row>
    <row r="702" spans="4:15">
      <c r="D702" s="32" t="str">
        <f t="shared" si="149"/>
        <v/>
      </c>
      <c r="E702" s="32" t="str">
        <f t="shared" si="150"/>
        <v/>
      </c>
      <c r="F702" s="32" t="str">
        <f t="shared" si="151"/>
        <v/>
      </c>
      <c r="G702" s="34">
        <v>43387</v>
      </c>
      <c r="H702" s="38">
        <v>2</v>
      </c>
      <c r="K702" s="36">
        <f t="shared" si="152"/>
        <v>0</v>
      </c>
      <c r="L702" s="36">
        <f t="shared" si="155"/>
        <v>0</v>
      </c>
      <c r="M702" s="32" t="str">
        <f t="shared" si="156"/>
        <v/>
      </c>
    </row>
    <row r="703" spans="4:15">
      <c r="D703" s="32" t="str">
        <f t="shared" si="149"/>
        <v/>
      </c>
      <c r="E703" s="32" t="str">
        <f t="shared" si="150"/>
        <v/>
      </c>
      <c r="F703" s="32" t="str">
        <f t="shared" si="151"/>
        <v/>
      </c>
      <c r="G703" s="34">
        <v>43387</v>
      </c>
      <c r="H703" s="38">
        <v>2</v>
      </c>
      <c r="K703" s="36">
        <f t="shared" si="152"/>
        <v>0</v>
      </c>
      <c r="L703" s="36">
        <f t="shared" si="155"/>
        <v>0</v>
      </c>
      <c r="M703" s="32" t="str">
        <f t="shared" si="156"/>
        <v/>
      </c>
    </row>
    <row r="704" spans="4:15">
      <c r="D704" s="32" t="str">
        <f t="shared" si="149"/>
        <v/>
      </c>
      <c r="E704" s="32" t="str">
        <f t="shared" si="150"/>
        <v/>
      </c>
      <c r="F704" s="32" t="str">
        <f t="shared" si="151"/>
        <v/>
      </c>
      <c r="G704" s="34">
        <v>43387</v>
      </c>
      <c r="H704" s="38">
        <v>2</v>
      </c>
      <c r="K704" s="36">
        <f t="shared" si="152"/>
        <v>0</v>
      </c>
      <c r="L704" s="36">
        <f t="shared" si="155"/>
        <v>0</v>
      </c>
      <c r="M704" s="32" t="str">
        <f t="shared" si="156"/>
        <v/>
      </c>
    </row>
  </sheetData>
  <autoFilter ref="A4:O704"/>
  <sortState ref="B5:O257">
    <sortCondition ref="B5"/>
  </sortState>
  <mergeCells count="30">
    <mergeCell ref="AN2:AU2"/>
    <mergeCell ref="AW2:BD2"/>
    <mergeCell ref="BF2:BM2"/>
    <mergeCell ref="Q4:Q5"/>
    <mergeCell ref="R4:R5"/>
    <mergeCell ref="S4:V4"/>
    <mergeCell ref="W4:Z4"/>
    <mergeCell ref="AA4:AD4"/>
    <mergeCell ref="AE4:AH4"/>
    <mergeCell ref="AE19:AH19"/>
    <mergeCell ref="Q24:R24"/>
    <mergeCell ref="Q29:R29"/>
    <mergeCell ref="Q9:R9"/>
    <mergeCell ref="Q14:R14"/>
    <mergeCell ref="Q16:R16"/>
    <mergeCell ref="Q17:R17"/>
    <mergeCell ref="Q19:Q20"/>
    <mergeCell ref="R19:R20"/>
    <mergeCell ref="S34:V34"/>
    <mergeCell ref="Q39:R39"/>
    <mergeCell ref="S19:V19"/>
    <mergeCell ref="W19:Z19"/>
    <mergeCell ref="AA19:AD19"/>
    <mergeCell ref="Q44:R44"/>
    <mergeCell ref="Q46:R46"/>
    <mergeCell ref="Q47:R47"/>
    <mergeCell ref="Q31:R31"/>
    <mergeCell ref="Q32:R32"/>
    <mergeCell ref="Q34:Q35"/>
    <mergeCell ref="R34:R35"/>
  </mergeCells>
  <dataValidations count="2">
    <dataValidation type="list" allowBlank="1" showInputMessage="1" showErrorMessage="1" sqref="O5:O704">
      <formula1>"CC,AW"</formula1>
    </dataValidation>
    <dataValidation type="list" allowBlank="1" showInputMessage="1" showErrorMessage="1" sqref="H5:H704">
      <formula1>"1,2"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Parameter</vt:lpstr>
      <vt:lpstr>1</vt:lpstr>
      <vt:lpstr>AllUnit</vt:lpstr>
      <vt:lpstr>EGI</vt:lpstr>
      <vt:lpstr>'1'!Jam</vt:lpstr>
      <vt:lpstr>'1'!Netto</vt:lpstr>
      <vt:lpstr>Owner</vt:lpstr>
      <vt:lpstr>Parameter</vt:lpstr>
      <vt:lpstr>'1'!Ritase</vt:lpstr>
      <vt:lpstr>Type</vt:lpstr>
      <vt:lpstr>'1'!Unit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Rifki Effendi</dc:creator>
  <cp:lastModifiedBy>keyla</cp:lastModifiedBy>
  <dcterms:created xsi:type="dcterms:W3CDTF">2017-03-08T05:50:43Z</dcterms:created>
  <dcterms:modified xsi:type="dcterms:W3CDTF">2018-10-14T22:10:44Z</dcterms:modified>
</cp:coreProperties>
</file>