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rina\Mosaiq8\"/>
    </mc:Choice>
  </mc:AlternateContent>
  <xr:revisionPtr revIDLastSave="0" documentId="13_ncr:1_{D426B6A3-DAA3-4777-A563-EDCCF79C228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H32" i="1"/>
  <c r="AG3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H15" i="1"/>
  <c r="AG1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F25" i="1"/>
  <c r="AG25" i="1"/>
  <c r="AH25" i="1"/>
  <c r="AE2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19" i="1"/>
</calcChain>
</file>

<file path=xl/sharedStrings.xml><?xml version="1.0" encoding="utf-8"?>
<sst xmlns="http://schemas.openxmlformats.org/spreadsheetml/2006/main" count="57" uniqueCount="57">
  <si>
    <t>metric_name_ro</t>
  </si>
  <si>
    <t>31/12/2016</t>
  </si>
  <si>
    <t>30/06/2017</t>
  </si>
  <si>
    <t>30/09/2017</t>
  </si>
  <si>
    <t>31/12/2017</t>
  </si>
  <si>
    <t>31/03/2018</t>
  </si>
  <si>
    <t>30/06/2018</t>
  </si>
  <si>
    <t>30/09/2018</t>
  </si>
  <si>
    <t>31/12/2018</t>
  </si>
  <si>
    <t>31/03/2019</t>
  </si>
  <si>
    <t>30/06/2019</t>
  </si>
  <si>
    <t>30/09/2019</t>
  </si>
  <si>
    <t>31/12/2019</t>
  </si>
  <si>
    <t>31/03/2020</t>
  </si>
  <si>
    <t>30/06/2020</t>
  </si>
  <si>
    <t>30/09/2020</t>
  </si>
  <si>
    <t>31/12/2020</t>
  </si>
  <si>
    <t>31/03/2021</t>
  </si>
  <si>
    <t>30/06/2021</t>
  </si>
  <si>
    <t>30/09/2021</t>
  </si>
  <si>
    <t>31/12/2021</t>
  </si>
  <si>
    <t>31/03/2022</t>
  </si>
  <si>
    <t>30/06/2022</t>
  </si>
  <si>
    <t>30/09/2022</t>
  </si>
  <si>
    <t>31/12/2022</t>
  </si>
  <si>
    <t>31/03/2023</t>
  </si>
  <si>
    <t>30/06/2023</t>
  </si>
  <si>
    <t>30/09/2023</t>
  </si>
  <si>
    <t>31/12/2023</t>
  </si>
  <si>
    <t>31/03/2024</t>
  </si>
  <si>
    <t>30/06/2024</t>
  </si>
  <si>
    <t>30/09/2024</t>
  </si>
  <si>
    <t>31/12/2024</t>
  </si>
  <si>
    <t>31/03/2025</t>
  </si>
  <si>
    <t>venituri</t>
  </si>
  <si>
    <t>costul vanzarilor</t>
  </si>
  <si>
    <t>profit brut</t>
  </si>
  <si>
    <t>alte venituri din exploatare</t>
  </si>
  <si>
    <t>cheltuielile de marketing si de distributie</t>
  </si>
  <si>
    <t>cheltuieli generale si administrative</t>
  </si>
  <si>
    <t>alte cheltuieli de exploatare</t>
  </si>
  <si>
    <t>profit din exploatare</t>
  </si>
  <si>
    <t>venituri financiare</t>
  </si>
  <si>
    <t>cheltuieli financiare</t>
  </si>
  <si>
    <t>rezultatul financiar net</t>
  </si>
  <si>
    <t>cota neta profitului din asociati</t>
  </si>
  <si>
    <t>impozit pe profit  cheltuiala venit</t>
  </si>
  <si>
    <t>profitul pierderea exercitiului financiar</t>
  </si>
  <si>
    <t>actionarilor societatii</t>
  </si>
  <si>
    <t>intereselor fara control</t>
  </si>
  <si>
    <t>profit inainte de impozitare</t>
  </si>
  <si>
    <t>pierderi din deprecierea creantelor comerciale</t>
  </si>
  <si>
    <t>castig din achizitie in conditii avantajoase</t>
  </si>
  <si>
    <t>modificarea valorii juste a activelor biologice</t>
  </si>
  <si>
    <t>rezultatul din operatiunile intrerupte</t>
  </si>
  <si>
    <t>pierderea din depreciere a investitiei in filiala</t>
  </si>
  <si>
    <t>pierderea neta a activelor la deconsolidarea filialei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</si>
</sst>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workbookViewId="0">
      <pane xSplit="1" ySplit="1" topLeftCell="T22" activePane="bottomRight" state="frozen"/>
      <selection pane="topRight" activeCell="B1" sqref="B1"/>
      <selection pane="bottomLeft" activeCell="A2" sqref="A2"/>
      <selection pane="bottomRight" sqref="A1:XFD45"/>
    </sheetView>
  </sheetViews>
  <sheetFormatPr defaultRowHeight="15" x14ac:dyDescent="0.25"/>
  <cols>
    <col min="1" max="1" width="41.5703125" style="3" customWidth="1"/>
    <col min="2" max="34" width="11.140625" bestFit="1" customWidth="1"/>
  </cols>
  <sheetData>
    <row r="1" spans="1:3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>
        <v>106760242</v>
      </c>
      <c r="C2">
        <v>58842149</v>
      </c>
      <c r="D2">
        <v>94585800</v>
      </c>
      <c r="E2">
        <v>142254440</v>
      </c>
      <c r="F2">
        <v>32781229</v>
      </c>
      <c r="G2">
        <v>69961134</v>
      </c>
      <c r="H2">
        <v>113341860</v>
      </c>
      <c r="I2">
        <v>168118988</v>
      </c>
      <c r="J2">
        <v>42218022</v>
      </c>
      <c r="K2">
        <v>87794126</v>
      </c>
      <c r="L2">
        <v>138559236</v>
      </c>
      <c r="M2">
        <v>199099390</v>
      </c>
      <c r="N2">
        <v>46359781</v>
      </c>
      <c r="O2">
        <v>84892384</v>
      </c>
      <c r="P2">
        <v>138322411</v>
      </c>
      <c r="Q2">
        <v>203672077</v>
      </c>
      <c r="R2">
        <v>49845667</v>
      </c>
      <c r="S2">
        <v>106530849</v>
      </c>
      <c r="T2">
        <v>166439683</v>
      </c>
      <c r="U2">
        <v>248133715</v>
      </c>
      <c r="V2">
        <v>56188149</v>
      </c>
      <c r="W2">
        <v>123880051</v>
      </c>
      <c r="X2">
        <v>199771709</v>
      </c>
      <c r="Y2">
        <v>302486660</v>
      </c>
      <c r="Z2">
        <v>73335804</v>
      </c>
      <c r="AA2">
        <v>161415315</v>
      </c>
      <c r="AB2">
        <v>252511287</v>
      </c>
      <c r="AC2">
        <v>369645266</v>
      </c>
      <c r="AD2">
        <v>81591002</v>
      </c>
      <c r="AE2">
        <v>165891523</v>
      </c>
      <c r="AF2">
        <v>262023437</v>
      </c>
      <c r="AG2">
        <v>382324677</v>
      </c>
      <c r="AH2">
        <v>91050650</v>
      </c>
    </row>
    <row r="3" spans="1:34" x14ac:dyDescent="0.25">
      <c r="A3" s="2" t="s">
        <v>35</v>
      </c>
      <c r="B3">
        <v>-53471103</v>
      </c>
      <c r="C3">
        <v>-28347708</v>
      </c>
      <c r="D3">
        <v>-50644207</v>
      </c>
      <c r="E3">
        <v>-74530289</v>
      </c>
      <c r="F3">
        <v>-18286088</v>
      </c>
      <c r="G3">
        <v>-33936417</v>
      </c>
      <c r="H3">
        <v>-56762919</v>
      </c>
      <c r="I3">
        <v>-85480298</v>
      </c>
      <c r="J3">
        <v>-22015492</v>
      </c>
      <c r="K3">
        <v>-44572795</v>
      </c>
      <c r="L3">
        <v>-69214364</v>
      </c>
      <c r="M3">
        <v>-100153415</v>
      </c>
      <c r="N3">
        <v>-22769369</v>
      </c>
      <c r="O3">
        <v>-44021059</v>
      </c>
      <c r="P3">
        <v>-70066341</v>
      </c>
      <c r="Q3">
        <v>-105886837</v>
      </c>
      <c r="R3">
        <v>-23811295</v>
      </c>
      <c r="S3">
        <v>-53219823</v>
      </c>
      <c r="T3">
        <v>-81502508</v>
      </c>
      <c r="U3">
        <v>-132291220</v>
      </c>
      <c r="V3">
        <v>-26900525</v>
      </c>
      <c r="W3">
        <v>-65221379</v>
      </c>
      <c r="X3">
        <v>-109217866</v>
      </c>
      <c r="Y3">
        <v>-170220228</v>
      </c>
      <c r="Z3">
        <v>-40603700</v>
      </c>
      <c r="AA3">
        <v>-94457732</v>
      </c>
      <c r="AB3">
        <v>-148666169</v>
      </c>
      <c r="AC3">
        <v>-215220969</v>
      </c>
      <c r="AD3">
        <v>-45930277</v>
      </c>
      <c r="AE3">
        <v>-87261084</v>
      </c>
      <c r="AF3">
        <v>-138820435</v>
      </c>
      <c r="AG3">
        <v>-197094401</v>
      </c>
      <c r="AH3">
        <v>-50392034</v>
      </c>
    </row>
    <row r="4" spans="1:34" x14ac:dyDescent="0.25">
      <c r="A4" s="2" t="s">
        <v>36</v>
      </c>
      <c r="B4">
        <v>53289139</v>
      </c>
      <c r="C4">
        <v>30494442</v>
      </c>
      <c r="D4">
        <v>43941593</v>
      </c>
      <c r="E4">
        <v>67724151</v>
      </c>
      <c r="F4">
        <v>14495141</v>
      </c>
      <c r="G4">
        <v>36024717</v>
      </c>
      <c r="H4">
        <v>56578941</v>
      </c>
      <c r="I4">
        <v>82638690</v>
      </c>
      <c r="J4">
        <v>20202531</v>
      </c>
      <c r="K4">
        <v>43221331</v>
      </c>
      <c r="L4">
        <v>69344872</v>
      </c>
      <c r="M4">
        <v>98945975</v>
      </c>
      <c r="N4">
        <v>23590412</v>
      </c>
      <c r="O4">
        <v>40871325</v>
      </c>
      <c r="P4">
        <v>68256070</v>
      </c>
      <c r="Q4">
        <v>97785240</v>
      </c>
      <c r="R4">
        <v>26034372</v>
      </c>
      <c r="S4">
        <v>53311026</v>
      </c>
      <c r="T4">
        <v>84937175</v>
      </c>
      <c r="U4">
        <v>115842495</v>
      </c>
      <c r="V4">
        <v>29287624</v>
      </c>
      <c r="W4">
        <v>58658672</v>
      </c>
      <c r="X4">
        <v>90553843</v>
      </c>
      <c r="Y4">
        <v>132266432</v>
      </c>
      <c r="Z4">
        <v>32732104</v>
      </c>
      <c r="AA4">
        <v>66957583</v>
      </c>
      <c r="AB4">
        <v>103845118</v>
      </c>
      <c r="AC4">
        <v>154424297</v>
      </c>
      <c r="AD4">
        <v>35660725</v>
      </c>
      <c r="AE4">
        <v>78630439</v>
      </c>
      <c r="AF4">
        <v>123203002</v>
      </c>
      <c r="AG4">
        <v>185230276</v>
      </c>
      <c r="AH4">
        <v>40658616</v>
      </c>
    </row>
    <row r="5" spans="1:34" s="5" customFormat="1" x14ac:dyDescent="0.25">
      <c r="A5" s="4"/>
      <c r="B5" s="5">
        <f>B4-(B2+B3)</f>
        <v>0</v>
      </c>
      <c r="C5" s="5">
        <f t="shared" ref="C5:AH5" si="0">C4-(C2+C3)</f>
        <v>1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1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</row>
    <row r="6" spans="1:34" x14ac:dyDescent="0.25">
      <c r="A6" s="2" t="s">
        <v>37</v>
      </c>
      <c r="B6">
        <v>1223583</v>
      </c>
      <c r="C6">
        <v>-303650</v>
      </c>
      <c r="D6">
        <v>170504</v>
      </c>
      <c r="E6">
        <v>502204</v>
      </c>
      <c r="F6">
        <v>1689851</v>
      </c>
      <c r="G6">
        <v>333445</v>
      </c>
      <c r="H6">
        <v>184461</v>
      </c>
      <c r="I6">
        <v>259477</v>
      </c>
      <c r="J6">
        <v>62009</v>
      </c>
      <c r="K6">
        <v>215105</v>
      </c>
      <c r="L6">
        <v>123127</v>
      </c>
      <c r="M6">
        <v>1035439</v>
      </c>
      <c r="N6">
        <v>-16236</v>
      </c>
      <c r="O6">
        <v>165983</v>
      </c>
      <c r="P6">
        <v>456187</v>
      </c>
      <c r="Q6">
        <v>1889887</v>
      </c>
      <c r="R6">
        <v>194368</v>
      </c>
      <c r="S6">
        <v>1071493</v>
      </c>
      <c r="T6">
        <v>1286107</v>
      </c>
      <c r="U6">
        <v>2147737</v>
      </c>
      <c r="V6">
        <v>317131</v>
      </c>
      <c r="W6">
        <v>747876</v>
      </c>
      <c r="X6">
        <v>783973</v>
      </c>
      <c r="Y6">
        <v>2754733</v>
      </c>
      <c r="Z6">
        <v>612028</v>
      </c>
      <c r="AA6">
        <v>1286210</v>
      </c>
      <c r="AB6">
        <v>2706195</v>
      </c>
      <c r="AD6">
        <v>253132</v>
      </c>
      <c r="AE6">
        <v>676225</v>
      </c>
      <c r="AF6">
        <v>1623606</v>
      </c>
      <c r="AH6">
        <v>425791</v>
      </c>
    </row>
    <row r="7" spans="1:34" x14ac:dyDescent="0.25">
      <c r="A7" s="2" t="s">
        <v>38</v>
      </c>
      <c r="B7">
        <v>-9562730</v>
      </c>
      <c r="C7">
        <v>-4077836</v>
      </c>
      <c r="D7">
        <v>-5026686</v>
      </c>
      <c r="E7">
        <v>-11100321</v>
      </c>
      <c r="F7">
        <v>-2624733</v>
      </c>
      <c r="G7">
        <v>-5466399</v>
      </c>
      <c r="H7">
        <v>-8530834</v>
      </c>
      <c r="I7">
        <v>-13868082</v>
      </c>
      <c r="J7">
        <v>-3250047</v>
      </c>
      <c r="K7">
        <v>-6839302</v>
      </c>
      <c r="L7">
        <v>-10691540</v>
      </c>
      <c r="M7">
        <v>-19597134</v>
      </c>
      <c r="N7">
        <v>-3940457</v>
      </c>
      <c r="O7">
        <v>-8876197</v>
      </c>
      <c r="P7">
        <v>-14182652</v>
      </c>
      <c r="Q7">
        <v>-23016528</v>
      </c>
      <c r="R7">
        <v>-4974972</v>
      </c>
      <c r="S7">
        <v>-12751148</v>
      </c>
      <c r="T7">
        <v>-19355393</v>
      </c>
      <c r="U7">
        <v>-30914475</v>
      </c>
      <c r="V7">
        <v>-4882632</v>
      </c>
      <c r="W7">
        <v>-12647388</v>
      </c>
      <c r="X7">
        <v>-19985711</v>
      </c>
      <c r="Y7">
        <v>-38612759</v>
      </c>
      <c r="Z7">
        <v>-9063616</v>
      </c>
      <c r="AA7">
        <v>-19171894</v>
      </c>
      <c r="AB7">
        <v>-29206408</v>
      </c>
      <c r="AC7">
        <v>-44537674</v>
      </c>
      <c r="AD7">
        <v>-10830804</v>
      </c>
      <c r="AE7">
        <v>-23735294</v>
      </c>
      <c r="AF7">
        <v>-36539320</v>
      </c>
      <c r="AG7">
        <v>-57884459</v>
      </c>
      <c r="AH7">
        <v>-13063829</v>
      </c>
    </row>
    <row r="8" spans="1:34" x14ac:dyDescent="0.25">
      <c r="A8" s="2" t="s">
        <v>39</v>
      </c>
      <c r="B8">
        <v>-11801203</v>
      </c>
      <c r="C8">
        <v>-12430176</v>
      </c>
      <c r="D8">
        <v>-12490123</v>
      </c>
      <c r="E8">
        <v>-17459858</v>
      </c>
      <c r="F8">
        <v>-5712912</v>
      </c>
      <c r="G8">
        <v>-12350535</v>
      </c>
      <c r="H8">
        <v>-15571577</v>
      </c>
      <c r="I8">
        <v>-23030030</v>
      </c>
      <c r="J8">
        <v>-5804321</v>
      </c>
      <c r="K8">
        <v>-11412640</v>
      </c>
      <c r="L8">
        <v>-18215640</v>
      </c>
      <c r="M8">
        <v>-23533214</v>
      </c>
      <c r="N8">
        <v>-5555263</v>
      </c>
      <c r="O8">
        <v>-9858666</v>
      </c>
      <c r="P8">
        <v>-14614103</v>
      </c>
      <c r="Q8">
        <v>-24740078</v>
      </c>
      <c r="R8">
        <v>-6043198</v>
      </c>
      <c r="S8">
        <v>-13273556</v>
      </c>
      <c r="T8">
        <v>-17713367</v>
      </c>
      <c r="U8">
        <v>-27242431</v>
      </c>
      <c r="V8">
        <v>-6593720</v>
      </c>
      <c r="W8">
        <v>-14709849</v>
      </c>
      <c r="X8">
        <v>-21664851</v>
      </c>
      <c r="Y8">
        <v>-31600630</v>
      </c>
      <c r="Z8">
        <v>-7769290</v>
      </c>
      <c r="AA8">
        <v>-17465147</v>
      </c>
      <c r="AB8">
        <v>-26757808</v>
      </c>
      <c r="AC8">
        <v>-37569298</v>
      </c>
      <c r="AD8">
        <v>-8570941</v>
      </c>
      <c r="AE8">
        <v>-18607347</v>
      </c>
      <c r="AF8">
        <v>-28002563</v>
      </c>
      <c r="AG8">
        <v>-45501990</v>
      </c>
      <c r="AH8">
        <v>-11536518</v>
      </c>
    </row>
    <row r="9" spans="1:34" x14ac:dyDescent="0.25">
      <c r="A9" s="2" t="s">
        <v>51</v>
      </c>
      <c r="G9">
        <v>0</v>
      </c>
      <c r="H9">
        <v>0</v>
      </c>
      <c r="I9">
        <v>89842</v>
      </c>
      <c r="J9">
        <v>0</v>
      </c>
      <c r="K9">
        <v>-223217</v>
      </c>
      <c r="L9">
        <v>-1090094</v>
      </c>
      <c r="M9">
        <v>-369706</v>
      </c>
      <c r="N9">
        <v>145430</v>
      </c>
      <c r="O9">
        <v>-106633</v>
      </c>
      <c r="P9">
        <v>-1142021</v>
      </c>
      <c r="Q9">
        <v>-331285</v>
      </c>
      <c r="R9">
        <v>157372</v>
      </c>
      <c r="S9">
        <v>-21492</v>
      </c>
      <c r="T9">
        <v>-1371745</v>
      </c>
      <c r="U9">
        <v>-2550417</v>
      </c>
      <c r="V9">
        <v>-1673208</v>
      </c>
      <c r="W9">
        <v>-2192288</v>
      </c>
      <c r="X9">
        <v>-2272788</v>
      </c>
      <c r="Y9">
        <v>119227</v>
      </c>
      <c r="Z9">
        <v>-1770750</v>
      </c>
      <c r="AA9">
        <v>-710779</v>
      </c>
      <c r="AB9">
        <v>-474549</v>
      </c>
      <c r="AC9">
        <v>-915772</v>
      </c>
      <c r="AD9">
        <v>-539024</v>
      </c>
      <c r="AE9">
        <v>1726731</v>
      </c>
      <c r="AF9">
        <v>1972945</v>
      </c>
      <c r="AG9">
        <v>-1584086</v>
      </c>
      <c r="AH9">
        <v>-599040</v>
      </c>
    </row>
    <row r="10" spans="1:34" x14ac:dyDescent="0.25">
      <c r="A10" s="2" t="s">
        <v>55</v>
      </c>
      <c r="AC10">
        <v>0</v>
      </c>
      <c r="AG10">
        <v>-576898</v>
      </c>
    </row>
    <row r="11" spans="1:34" x14ac:dyDescent="0.25">
      <c r="A11" s="2" t="s">
        <v>56</v>
      </c>
      <c r="AC11">
        <v>0</v>
      </c>
      <c r="AG11">
        <v>-4927721</v>
      </c>
    </row>
    <row r="12" spans="1:34" x14ac:dyDescent="0.25">
      <c r="A12" s="2" t="s">
        <v>40</v>
      </c>
      <c r="B12">
        <v>-1449118</v>
      </c>
      <c r="C12">
        <v>243251</v>
      </c>
      <c r="D12">
        <v>-183139</v>
      </c>
      <c r="E12">
        <v>-3594557</v>
      </c>
      <c r="F12">
        <v>416532</v>
      </c>
      <c r="G12">
        <v>39480</v>
      </c>
      <c r="H12">
        <v>-89635</v>
      </c>
      <c r="I12">
        <v>598235</v>
      </c>
      <c r="J12">
        <v>714996</v>
      </c>
      <c r="K12">
        <v>293906</v>
      </c>
      <c r="L12">
        <v>-398227</v>
      </c>
      <c r="M12">
        <v>-1688645</v>
      </c>
      <c r="N12">
        <v>-152163</v>
      </c>
      <c r="O12">
        <v>-205348</v>
      </c>
      <c r="P12">
        <v>-3446351</v>
      </c>
      <c r="Q12">
        <v>-2980186</v>
      </c>
      <c r="R12">
        <v>908213</v>
      </c>
      <c r="S12">
        <v>69216</v>
      </c>
      <c r="T12">
        <v>-106647</v>
      </c>
      <c r="U12">
        <v>5017193</v>
      </c>
      <c r="V12">
        <v>-74499</v>
      </c>
      <c r="W12">
        <v>-65692</v>
      </c>
      <c r="X12">
        <v>324198</v>
      </c>
      <c r="Y12">
        <v>-1546898</v>
      </c>
      <c r="Z12">
        <v>-206429</v>
      </c>
      <c r="AA12">
        <v>226913</v>
      </c>
      <c r="AB12">
        <v>2523077</v>
      </c>
      <c r="AC12">
        <v>-1199339</v>
      </c>
      <c r="AG12">
        <v>6509092</v>
      </c>
    </row>
    <row r="13" spans="1:34" x14ac:dyDescent="0.25">
      <c r="A13" s="2" t="s">
        <v>53</v>
      </c>
      <c r="AC13">
        <v>4012165</v>
      </c>
      <c r="AD13">
        <v>-294859</v>
      </c>
      <c r="AE13">
        <v>436694</v>
      </c>
      <c r="AF13">
        <v>-652521</v>
      </c>
      <c r="AG13">
        <v>-3395813</v>
      </c>
      <c r="AH13">
        <v>61709</v>
      </c>
    </row>
    <row r="14" spans="1:34" x14ac:dyDescent="0.25">
      <c r="A14" s="2" t="s">
        <v>41</v>
      </c>
      <c r="B14">
        <v>31699671</v>
      </c>
      <c r="C14">
        <v>13926031</v>
      </c>
      <c r="D14">
        <v>26412149</v>
      </c>
      <c r="E14">
        <v>36071619</v>
      </c>
      <c r="F14">
        <v>8263880</v>
      </c>
      <c r="G14">
        <v>18580709</v>
      </c>
      <c r="H14">
        <v>32571356</v>
      </c>
      <c r="I14">
        <v>46688132</v>
      </c>
      <c r="J14">
        <v>11925168</v>
      </c>
      <c r="K14">
        <v>25255183</v>
      </c>
      <c r="L14">
        <v>39072498</v>
      </c>
      <c r="M14">
        <v>54792715</v>
      </c>
      <c r="N14">
        <v>14071723</v>
      </c>
      <c r="O14">
        <v>21990464</v>
      </c>
      <c r="P14">
        <v>35327130</v>
      </c>
      <c r="Q14">
        <v>48607050</v>
      </c>
      <c r="R14">
        <v>16276155</v>
      </c>
      <c r="S14">
        <v>28405539</v>
      </c>
      <c r="T14">
        <v>47676130</v>
      </c>
      <c r="U14">
        <v>62300102</v>
      </c>
      <c r="V14">
        <v>16380696</v>
      </c>
      <c r="W14">
        <v>29791331</v>
      </c>
      <c r="X14">
        <v>47738664</v>
      </c>
      <c r="Y14">
        <v>63380105</v>
      </c>
      <c r="Z14">
        <v>14534047</v>
      </c>
      <c r="AA14">
        <v>31122886</v>
      </c>
      <c r="AB14">
        <v>52635625</v>
      </c>
      <c r="AC14">
        <v>74214379</v>
      </c>
      <c r="AD14">
        <v>15678229</v>
      </c>
      <c r="AE14">
        <v>39127448</v>
      </c>
      <c r="AF14">
        <v>61605149</v>
      </c>
      <c r="AG14">
        <v>77868401</v>
      </c>
      <c r="AH14">
        <v>15946729</v>
      </c>
    </row>
    <row r="15" spans="1:34" s="5" customFormat="1" x14ac:dyDescent="0.25">
      <c r="B15" s="5">
        <f t="shared" ref="A15:AF15" si="1">B14-(B4+B6+B7+B8+B9+B12+B13+B10+B11)</f>
        <v>0</v>
      </c>
      <c r="C15" s="5">
        <f t="shared" si="1"/>
        <v>0</v>
      </c>
      <c r="D15" s="5">
        <f t="shared" si="1"/>
        <v>0</v>
      </c>
      <c r="E15" s="5">
        <f t="shared" si="1"/>
        <v>0</v>
      </c>
      <c r="F15" s="5">
        <f t="shared" si="1"/>
        <v>1</v>
      </c>
      <c r="G15" s="5">
        <f t="shared" si="1"/>
        <v>1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>
        <f t="shared" si="1"/>
        <v>0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1"/>
        <v>0</v>
      </c>
      <c r="U15" s="5">
        <f t="shared" si="1"/>
        <v>0</v>
      </c>
      <c r="V15" s="5">
        <f t="shared" si="1"/>
        <v>0</v>
      </c>
      <c r="W15" s="5">
        <f t="shared" si="1"/>
        <v>0</v>
      </c>
      <c r="X15" s="5">
        <f t="shared" si="1"/>
        <v>0</v>
      </c>
      <c r="Y15" s="5">
        <f t="shared" si="1"/>
        <v>0</v>
      </c>
      <c r="Z15" s="5">
        <f t="shared" si="1"/>
        <v>0</v>
      </c>
      <c r="AA15" s="5">
        <f t="shared" si="1"/>
        <v>0</v>
      </c>
      <c r="AB15" s="5">
        <f t="shared" si="1"/>
        <v>0</v>
      </c>
      <c r="AC15" s="5">
        <f t="shared" si="1"/>
        <v>0</v>
      </c>
      <c r="AD15" s="5">
        <f t="shared" si="1"/>
        <v>0</v>
      </c>
      <c r="AE15" s="5">
        <f t="shared" si="1"/>
        <v>0</v>
      </c>
      <c r="AF15" s="5">
        <f t="shared" si="1"/>
        <v>0</v>
      </c>
      <c r="AG15" s="5">
        <f>AG14-(AG4+AG6+AG7+AG8+AG9+AG12+AG13+AG10+AG11)</f>
        <v>0</v>
      </c>
      <c r="AH15" s="5">
        <f>AH14-(AH4+AH6+AH7+AH8+AH9+AH12+AH13+AH10+AH11)</f>
        <v>0</v>
      </c>
    </row>
    <row r="16" spans="1:34" x14ac:dyDescent="0.25">
      <c r="A16" s="2" t="s">
        <v>42</v>
      </c>
      <c r="B16">
        <v>158309</v>
      </c>
      <c r="C16">
        <v>376921</v>
      </c>
      <c r="D16">
        <v>119870</v>
      </c>
      <c r="E16">
        <v>1355670</v>
      </c>
      <c r="F16">
        <v>-557231</v>
      </c>
      <c r="G16">
        <v>719841</v>
      </c>
      <c r="H16">
        <v>72767</v>
      </c>
      <c r="I16">
        <v>4954887</v>
      </c>
      <c r="J16">
        <v>-584830</v>
      </c>
      <c r="K16">
        <v>-2732441</v>
      </c>
      <c r="L16">
        <v>-956520</v>
      </c>
      <c r="M16">
        <v>0</v>
      </c>
      <c r="N16">
        <v>0</v>
      </c>
      <c r="O16">
        <v>0</v>
      </c>
      <c r="P16">
        <v>0</v>
      </c>
      <c r="Q16">
        <v>30398159</v>
      </c>
      <c r="R16">
        <v>453</v>
      </c>
      <c r="S16">
        <v>700079</v>
      </c>
      <c r="T16">
        <v>5532547</v>
      </c>
      <c r="U16">
        <v>7047317</v>
      </c>
      <c r="V16">
        <v>12965</v>
      </c>
      <c r="W16">
        <v>48042</v>
      </c>
      <c r="X16">
        <v>86800</v>
      </c>
      <c r="Y16">
        <v>442950</v>
      </c>
      <c r="Z16">
        <v>2216526</v>
      </c>
      <c r="AA16">
        <v>2171635</v>
      </c>
      <c r="AB16">
        <v>317866</v>
      </c>
      <c r="AC16">
        <v>4421745</v>
      </c>
      <c r="AD16">
        <v>721353</v>
      </c>
      <c r="AE16">
        <v>511470</v>
      </c>
      <c r="AF16">
        <v>82230</v>
      </c>
      <c r="AG16">
        <v>3439305</v>
      </c>
      <c r="AH16">
        <v>9500</v>
      </c>
    </row>
    <row r="17" spans="1:34" x14ac:dyDescent="0.25">
      <c r="A17" s="2" t="s">
        <v>43</v>
      </c>
      <c r="B17">
        <v>-4884140</v>
      </c>
      <c r="C17">
        <v>-489321</v>
      </c>
      <c r="D17">
        <v>-1101230</v>
      </c>
      <c r="E17">
        <v>-2969434</v>
      </c>
      <c r="F17">
        <v>-1246151</v>
      </c>
      <c r="G17">
        <v>-1236265</v>
      </c>
      <c r="H17">
        <v>-3248301</v>
      </c>
      <c r="I17">
        <v>-3908137</v>
      </c>
      <c r="J17">
        <v>-1072727</v>
      </c>
      <c r="K17">
        <v>-2695601</v>
      </c>
      <c r="L17">
        <v>-4168961</v>
      </c>
      <c r="M17">
        <v>-6854103</v>
      </c>
      <c r="N17">
        <v>-4673776</v>
      </c>
      <c r="O17">
        <v>-4016321</v>
      </c>
      <c r="P17">
        <v>-5429177</v>
      </c>
      <c r="Q17">
        <v>-8743977</v>
      </c>
      <c r="R17">
        <v>-3092487</v>
      </c>
      <c r="S17">
        <v>-4227343</v>
      </c>
      <c r="T17">
        <v>-5802751</v>
      </c>
      <c r="U17">
        <v>-6959687</v>
      </c>
      <c r="V17">
        <v>-2371248</v>
      </c>
      <c r="W17">
        <v>-4838061</v>
      </c>
      <c r="X17">
        <v>-5632803</v>
      </c>
      <c r="Y17">
        <v>-10629868</v>
      </c>
      <c r="Z17">
        <v>-1440567</v>
      </c>
      <c r="AA17">
        <v>-3147493</v>
      </c>
      <c r="AB17">
        <v>-1052443</v>
      </c>
      <c r="AC17">
        <v>-7644776</v>
      </c>
      <c r="AD17">
        <v>-2041850</v>
      </c>
      <c r="AE17">
        <v>-4798560</v>
      </c>
      <c r="AF17">
        <v>-9085175</v>
      </c>
      <c r="AG17">
        <v>-10538961</v>
      </c>
      <c r="AH17">
        <v>-4420266</v>
      </c>
    </row>
    <row r="18" spans="1:34" x14ac:dyDescent="0.25">
      <c r="A18" s="2" t="s">
        <v>44</v>
      </c>
      <c r="B18">
        <v>-4725831</v>
      </c>
      <c r="C18">
        <v>-112400</v>
      </c>
      <c r="D18">
        <v>-981360</v>
      </c>
      <c r="E18">
        <v>-1613764</v>
      </c>
      <c r="F18">
        <v>-1803382</v>
      </c>
      <c r="G18">
        <v>-516423</v>
      </c>
      <c r="H18">
        <v>-3175534</v>
      </c>
      <c r="I18">
        <v>1046750</v>
      </c>
      <c r="J18">
        <v>-1657558</v>
      </c>
      <c r="K18">
        <v>-5428042</v>
      </c>
      <c r="L18">
        <v>-5125481</v>
      </c>
      <c r="M18">
        <v>-6854103</v>
      </c>
      <c r="N18">
        <v>-4673776</v>
      </c>
      <c r="O18">
        <v>-4016321</v>
      </c>
      <c r="P18">
        <v>-5429177</v>
      </c>
      <c r="Q18">
        <v>21654182</v>
      </c>
      <c r="R18">
        <v>-3092034</v>
      </c>
      <c r="S18">
        <v>-3527264</v>
      </c>
      <c r="T18">
        <v>-270204</v>
      </c>
      <c r="U18">
        <v>87630</v>
      </c>
      <c r="V18">
        <v>-2358283</v>
      </c>
      <c r="W18">
        <v>-4790019</v>
      </c>
      <c r="X18">
        <v>-5546003</v>
      </c>
      <c r="Y18">
        <v>-10186918</v>
      </c>
      <c r="Z18">
        <v>775959</v>
      </c>
      <c r="AA18">
        <v>-975858</v>
      </c>
      <c r="AB18">
        <v>-734577</v>
      </c>
      <c r="AC18">
        <v>-3223031</v>
      </c>
      <c r="AD18">
        <v>-1320497</v>
      </c>
      <c r="AE18">
        <v>-4287090</v>
      </c>
      <c r="AF18">
        <v>-9002945</v>
      </c>
      <c r="AG18">
        <v>-7099656</v>
      </c>
      <c r="AH18">
        <v>-4410766</v>
      </c>
    </row>
    <row r="19" spans="1:34" s="5" customFormat="1" x14ac:dyDescent="0.25">
      <c r="A19" s="4"/>
      <c r="B19" s="5">
        <f>B18-(B16+B17)</f>
        <v>0</v>
      </c>
      <c r="C19" s="5">
        <f t="shared" ref="C19:AH19" si="2">C18-(C16+C17)</f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1</v>
      </c>
      <c r="H19" s="5">
        <f t="shared" si="2"/>
        <v>0</v>
      </c>
      <c r="I19" s="5">
        <f t="shared" si="2"/>
        <v>0</v>
      </c>
      <c r="J19" s="5">
        <f t="shared" si="2"/>
        <v>-1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5">
        <f t="shared" si="2"/>
        <v>0</v>
      </c>
      <c r="O19" s="5">
        <f t="shared" si="2"/>
        <v>0</v>
      </c>
      <c r="P19" s="5">
        <f t="shared" si="2"/>
        <v>0</v>
      </c>
      <c r="Q19" s="5">
        <f t="shared" si="2"/>
        <v>0</v>
      </c>
      <c r="R19" s="5">
        <f t="shared" si="2"/>
        <v>0</v>
      </c>
      <c r="S19" s="5">
        <f t="shared" si="2"/>
        <v>0</v>
      </c>
      <c r="T19" s="5">
        <f t="shared" si="2"/>
        <v>0</v>
      </c>
      <c r="U19" s="5">
        <f t="shared" si="2"/>
        <v>0</v>
      </c>
      <c r="V19" s="5">
        <f t="shared" si="2"/>
        <v>0</v>
      </c>
      <c r="W19" s="5">
        <f t="shared" si="2"/>
        <v>0</v>
      </c>
      <c r="X19" s="5">
        <f t="shared" si="2"/>
        <v>0</v>
      </c>
      <c r="Y19" s="5">
        <f t="shared" si="2"/>
        <v>0</v>
      </c>
      <c r="Z19" s="5">
        <f t="shared" si="2"/>
        <v>0</v>
      </c>
      <c r="AA19" s="5">
        <f t="shared" si="2"/>
        <v>0</v>
      </c>
      <c r="AB19" s="5">
        <f t="shared" si="2"/>
        <v>0</v>
      </c>
      <c r="AC19" s="5">
        <f t="shared" si="2"/>
        <v>0</v>
      </c>
      <c r="AD19" s="5">
        <f t="shared" si="2"/>
        <v>0</v>
      </c>
      <c r="AE19" s="5">
        <f t="shared" si="2"/>
        <v>0</v>
      </c>
      <c r="AF19" s="5">
        <f t="shared" si="2"/>
        <v>0</v>
      </c>
      <c r="AG19" s="5">
        <f t="shared" si="2"/>
        <v>0</v>
      </c>
      <c r="AH19" s="5">
        <f t="shared" si="2"/>
        <v>0</v>
      </c>
    </row>
    <row r="20" spans="1:34" x14ac:dyDescent="0.25">
      <c r="A20" s="2" t="s">
        <v>45</v>
      </c>
      <c r="B20">
        <v>0</v>
      </c>
      <c r="C20">
        <v>33682</v>
      </c>
      <c r="D20">
        <v>819690</v>
      </c>
      <c r="E20">
        <v>420973</v>
      </c>
      <c r="F20">
        <v>558232</v>
      </c>
      <c r="G20">
        <v>761921</v>
      </c>
      <c r="H20">
        <v>1578428</v>
      </c>
      <c r="I20">
        <v>973260</v>
      </c>
      <c r="J20">
        <v>0</v>
      </c>
      <c r="K20">
        <v>437092</v>
      </c>
      <c r="L20">
        <v>198187</v>
      </c>
      <c r="M20">
        <v>999721</v>
      </c>
      <c r="N20">
        <v>220884</v>
      </c>
      <c r="O20">
        <v>482599</v>
      </c>
      <c r="P20">
        <v>119433</v>
      </c>
      <c r="Q20">
        <v>-200571</v>
      </c>
      <c r="R20">
        <v>78381</v>
      </c>
      <c r="S20">
        <v>156763</v>
      </c>
      <c r="T20">
        <v>-255333</v>
      </c>
      <c r="U20">
        <v>-558114</v>
      </c>
      <c r="W20">
        <v>0</v>
      </c>
      <c r="X20">
        <v>0</v>
      </c>
    </row>
    <row r="21" spans="1:34" x14ac:dyDescent="0.25">
      <c r="A21" s="2" t="s">
        <v>52</v>
      </c>
      <c r="U21">
        <v>0</v>
      </c>
      <c r="Y21">
        <v>28259397</v>
      </c>
      <c r="AC21">
        <v>0</v>
      </c>
    </row>
    <row r="22" spans="1:34" x14ac:dyDescent="0.25">
      <c r="A22" s="2" t="s">
        <v>54</v>
      </c>
      <c r="AA22">
        <v>0</v>
      </c>
      <c r="AB22">
        <v>0</v>
      </c>
      <c r="AE22">
        <v>1705567</v>
      </c>
      <c r="AF22">
        <v>1705567</v>
      </c>
    </row>
    <row r="23" spans="1:34" x14ac:dyDescent="0.25">
      <c r="A23" s="2"/>
    </row>
    <row r="24" spans="1:34" x14ac:dyDescent="0.25">
      <c r="A24" s="2" t="s">
        <v>50</v>
      </c>
      <c r="B24">
        <v>26973840</v>
      </c>
      <c r="C24">
        <v>13847313</v>
      </c>
      <c r="D24">
        <v>26250479</v>
      </c>
      <c r="E24">
        <v>34878828</v>
      </c>
      <c r="F24">
        <v>7018730</v>
      </c>
      <c r="G24">
        <v>18826206</v>
      </c>
      <c r="H24">
        <v>30974250</v>
      </c>
      <c r="I24">
        <v>48708142</v>
      </c>
      <c r="J24">
        <v>10267610</v>
      </c>
      <c r="K24">
        <v>20264233</v>
      </c>
      <c r="L24">
        <v>34145204</v>
      </c>
      <c r="M24">
        <v>48938333</v>
      </c>
      <c r="N24">
        <v>9618831</v>
      </c>
      <c r="O24">
        <v>18456742</v>
      </c>
      <c r="P24">
        <v>30017386</v>
      </c>
      <c r="Q24">
        <v>70060661</v>
      </c>
      <c r="R24">
        <v>13262502</v>
      </c>
      <c r="S24">
        <v>25035038</v>
      </c>
      <c r="T24">
        <v>47150593</v>
      </c>
      <c r="U24">
        <v>61829618</v>
      </c>
      <c r="V24">
        <v>14022413</v>
      </c>
      <c r="W24">
        <v>25001312</v>
      </c>
      <c r="X24">
        <v>42192661</v>
      </c>
      <c r="Y24">
        <v>81452584</v>
      </c>
      <c r="Z24">
        <v>15310006</v>
      </c>
      <c r="AA24">
        <v>30147028</v>
      </c>
      <c r="AB24">
        <v>51901048</v>
      </c>
      <c r="AC24">
        <v>70991348</v>
      </c>
      <c r="AD24">
        <v>14357732</v>
      </c>
      <c r="AE24">
        <v>36545925</v>
      </c>
      <c r="AF24">
        <v>54307771</v>
      </c>
      <c r="AG24">
        <v>70768745</v>
      </c>
      <c r="AH24">
        <v>11535963</v>
      </c>
    </row>
    <row r="25" spans="1:34" s="5" customFormat="1" x14ac:dyDescent="0.25">
      <c r="B25" s="5">
        <f t="shared" ref="A25:AD25" si="3">B24-(B14+B18+B21+B20+B22)</f>
        <v>0</v>
      </c>
      <c r="C25" s="5">
        <f t="shared" si="3"/>
        <v>0</v>
      </c>
      <c r="D25" s="5">
        <f t="shared" si="3"/>
        <v>0</v>
      </c>
      <c r="E25" s="5">
        <f t="shared" si="3"/>
        <v>0</v>
      </c>
      <c r="F25" s="5">
        <f t="shared" si="3"/>
        <v>0</v>
      </c>
      <c r="G25" s="5">
        <f t="shared" si="3"/>
        <v>-1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3"/>
        <v>0</v>
      </c>
      <c r="Q25" s="5">
        <f t="shared" si="3"/>
        <v>0</v>
      </c>
      <c r="R25" s="5">
        <f t="shared" si="3"/>
        <v>0</v>
      </c>
      <c r="S25" s="5">
        <f t="shared" si="3"/>
        <v>0</v>
      </c>
      <c r="T25" s="5">
        <f t="shared" si="3"/>
        <v>0</v>
      </c>
      <c r="U25" s="5">
        <f t="shared" si="3"/>
        <v>0</v>
      </c>
      <c r="V25" s="5">
        <f t="shared" si="3"/>
        <v>0</v>
      </c>
      <c r="W25" s="5">
        <f t="shared" si="3"/>
        <v>0</v>
      </c>
      <c r="X25" s="5">
        <f t="shared" si="3"/>
        <v>0</v>
      </c>
      <c r="Y25" s="5">
        <f t="shared" si="3"/>
        <v>0</v>
      </c>
      <c r="Z25" s="5">
        <f t="shared" si="3"/>
        <v>0</v>
      </c>
      <c r="AA25" s="5">
        <f t="shared" si="3"/>
        <v>0</v>
      </c>
      <c r="AB25" s="5">
        <f t="shared" si="3"/>
        <v>0</v>
      </c>
      <c r="AC25" s="5">
        <f t="shared" si="3"/>
        <v>0</v>
      </c>
      <c r="AD25" s="5">
        <f t="shared" si="3"/>
        <v>0</v>
      </c>
      <c r="AE25" s="5">
        <f>AE24-(AE14+AE18+AE21+AE20+AE22)</f>
        <v>0</v>
      </c>
      <c r="AF25" s="5">
        <f t="shared" ref="AF25:AH25" si="4">AF24-(AF14+AF18+AF21+AF20+AF22)</f>
        <v>0</v>
      </c>
      <c r="AG25" s="5">
        <f t="shared" si="4"/>
        <v>0</v>
      </c>
      <c r="AH25" s="5">
        <f t="shared" si="4"/>
        <v>0</v>
      </c>
    </row>
    <row r="26" spans="1:34" x14ac:dyDescent="0.25">
      <c r="A26" s="2" t="s">
        <v>46</v>
      </c>
      <c r="B26">
        <v>-3861453</v>
      </c>
      <c r="C26">
        <v>-2515449</v>
      </c>
      <c r="D26">
        <v>-4171552</v>
      </c>
      <c r="E26">
        <v>-5919894</v>
      </c>
      <c r="F26">
        <v>-1101322</v>
      </c>
      <c r="G26">
        <v>-2852881</v>
      </c>
      <c r="H26">
        <v>-5333569</v>
      </c>
      <c r="I26">
        <v>-6975212</v>
      </c>
      <c r="J26">
        <v>-1599383</v>
      </c>
      <c r="K26">
        <v>-3146160</v>
      </c>
      <c r="L26">
        <v>-4733508</v>
      </c>
      <c r="M26">
        <v>-8474858</v>
      </c>
      <c r="N26">
        <v>-1585799</v>
      </c>
      <c r="O26">
        <v>-2882722</v>
      </c>
      <c r="P26">
        <v>-4421851</v>
      </c>
      <c r="Q26">
        <v>-10830895</v>
      </c>
      <c r="R26">
        <v>-2981054</v>
      </c>
      <c r="S26">
        <v>-4661136</v>
      </c>
      <c r="T26">
        <v>-7363611</v>
      </c>
      <c r="U26">
        <v>-10457692</v>
      </c>
      <c r="V26">
        <v>-2043691</v>
      </c>
      <c r="W26">
        <v>-4124196</v>
      </c>
      <c r="X26">
        <v>-6823086</v>
      </c>
      <c r="Y26">
        <v>-12049685</v>
      </c>
      <c r="Z26">
        <v>-2530804</v>
      </c>
      <c r="AA26">
        <v>-4610898</v>
      </c>
      <c r="AB26">
        <v>-8138949</v>
      </c>
      <c r="AC26">
        <v>-7017877</v>
      </c>
      <c r="AD26">
        <v>-3512075</v>
      </c>
      <c r="AE26">
        <v>-7266592</v>
      </c>
      <c r="AF26">
        <v>-10933543</v>
      </c>
      <c r="AG26">
        <v>-12038009</v>
      </c>
      <c r="AH26">
        <v>-2535547</v>
      </c>
    </row>
    <row r="27" spans="1:34" x14ac:dyDescent="0.25">
      <c r="A27" s="2"/>
    </row>
    <row r="28" spans="1:34" x14ac:dyDescent="0.25">
      <c r="A28" s="2" t="s">
        <v>47</v>
      </c>
      <c r="B28">
        <v>23112387</v>
      </c>
      <c r="C28">
        <v>11331864</v>
      </c>
      <c r="D28">
        <v>22078927</v>
      </c>
      <c r="E28">
        <v>28958934</v>
      </c>
      <c r="F28">
        <v>5917408</v>
      </c>
      <c r="G28">
        <v>15973325</v>
      </c>
      <c r="H28">
        <v>25640681</v>
      </c>
      <c r="I28">
        <v>41732930</v>
      </c>
      <c r="J28">
        <v>8668227</v>
      </c>
      <c r="K28">
        <v>17118073</v>
      </c>
      <c r="L28">
        <v>29411696</v>
      </c>
      <c r="M28">
        <v>40463475</v>
      </c>
      <c r="N28">
        <v>8033032</v>
      </c>
      <c r="O28">
        <v>15574020</v>
      </c>
      <c r="P28">
        <v>25595535</v>
      </c>
      <c r="Q28">
        <v>59229766</v>
      </c>
      <c r="R28">
        <v>10281448</v>
      </c>
      <c r="S28">
        <v>20373902</v>
      </c>
      <c r="T28">
        <v>39786982</v>
      </c>
      <c r="U28">
        <v>51371926</v>
      </c>
      <c r="V28">
        <v>11978722</v>
      </c>
      <c r="W28">
        <v>20877116</v>
      </c>
      <c r="X28">
        <v>35369575</v>
      </c>
      <c r="Y28">
        <v>69402899</v>
      </c>
      <c r="Z28">
        <v>12779202</v>
      </c>
      <c r="AA28">
        <v>25536130</v>
      </c>
      <c r="AB28">
        <v>43762099</v>
      </c>
      <c r="AC28">
        <v>63973471</v>
      </c>
      <c r="AD28">
        <v>10845657</v>
      </c>
      <c r="AE28">
        <v>29279333</v>
      </c>
      <c r="AF28">
        <v>43374228</v>
      </c>
      <c r="AG28">
        <v>58730736</v>
      </c>
      <c r="AH28">
        <v>9000416</v>
      </c>
    </row>
    <row r="29" spans="1:34" x14ac:dyDescent="0.25">
      <c r="A29" s="2" t="s">
        <v>48</v>
      </c>
      <c r="B29">
        <v>19741620</v>
      </c>
      <c r="C29">
        <v>9988020</v>
      </c>
      <c r="D29">
        <v>19238230</v>
      </c>
      <c r="E29">
        <v>25597420</v>
      </c>
      <c r="F29">
        <v>4939712</v>
      </c>
      <c r="G29">
        <v>14447889</v>
      </c>
      <c r="H29">
        <v>22796723</v>
      </c>
      <c r="I29">
        <v>37965900</v>
      </c>
      <c r="J29">
        <v>7653189</v>
      </c>
      <c r="K29">
        <v>15249656</v>
      </c>
      <c r="L29">
        <v>26165133</v>
      </c>
      <c r="M29">
        <v>36295520</v>
      </c>
      <c r="N29">
        <v>7301586</v>
      </c>
      <c r="O29">
        <v>14595907</v>
      </c>
      <c r="P29">
        <v>23672554</v>
      </c>
      <c r="Q29">
        <v>56386056</v>
      </c>
      <c r="R29">
        <v>9629138</v>
      </c>
      <c r="S29">
        <v>18917826</v>
      </c>
      <c r="T29">
        <v>36120119</v>
      </c>
      <c r="U29">
        <v>47159528</v>
      </c>
      <c r="V29">
        <v>11042627</v>
      </c>
      <c r="W29">
        <v>18750520</v>
      </c>
      <c r="X29">
        <v>31621984</v>
      </c>
      <c r="Y29">
        <v>65478130</v>
      </c>
      <c r="Z29">
        <v>12475096</v>
      </c>
      <c r="AA29">
        <v>23870819</v>
      </c>
      <c r="AB29">
        <v>41040364</v>
      </c>
      <c r="AC29">
        <v>60370521</v>
      </c>
      <c r="AD29">
        <v>10687752</v>
      </c>
      <c r="AE29">
        <v>27064805</v>
      </c>
      <c r="AF29">
        <v>40839229</v>
      </c>
      <c r="AG29">
        <v>55681269</v>
      </c>
      <c r="AH29">
        <v>8367975</v>
      </c>
    </row>
    <row r="30" spans="1:34" x14ac:dyDescent="0.25">
      <c r="A30" s="2" t="s">
        <v>49</v>
      </c>
      <c r="B30">
        <v>3370767</v>
      </c>
      <c r="C30">
        <v>1343843</v>
      </c>
      <c r="D30">
        <v>2840697</v>
      </c>
      <c r="E30">
        <v>3361514</v>
      </c>
      <c r="F30">
        <v>977697</v>
      </c>
      <c r="G30">
        <v>1525437</v>
      </c>
      <c r="H30">
        <v>2843958</v>
      </c>
      <c r="I30">
        <v>3767030</v>
      </c>
      <c r="J30">
        <v>1015037</v>
      </c>
      <c r="K30">
        <v>1868656</v>
      </c>
      <c r="L30">
        <v>3246563</v>
      </c>
      <c r="M30">
        <v>4167955</v>
      </c>
      <c r="N30">
        <v>731446</v>
      </c>
      <c r="O30">
        <v>978113</v>
      </c>
      <c r="P30">
        <v>1922981</v>
      </c>
      <c r="Q30">
        <v>2843710</v>
      </c>
      <c r="R30">
        <v>652310</v>
      </c>
      <c r="S30">
        <v>1456076</v>
      </c>
      <c r="T30">
        <v>3666863</v>
      </c>
      <c r="U30">
        <v>4212398</v>
      </c>
      <c r="V30">
        <v>936095</v>
      </c>
      <c r="W30">
        <v>2126596</v>
      </c>
      <c r="X30">
        <v>3747591</v>
      </c>
      <c r="Y30">
        <v>3924769</v>
      </c>
      <c r="Z30">
        <v>304106</v>
      </c>
      <c r="AA30">
        <v>1665311</v>
      </c>
      <c r="AB30">
        <v>2721735</v>
      </c>
      <c r="AC30">
        <v>3602950</v>
      </c>
      <c r="AD30">
        <v>157905</v>
      </c>
      <c r="AE30">
        <v>2214528</v>
      </c>
      <c r="AF30">
        <v>2534999</v>
      </c>
      <c r="AG30">
        <v>3049467</v>
      </c>
      <c r="AH30">
        <v>632441</v>
      </c>
    </row>
    <row r="31" spans="1:34" s="5" customFormat="1" x14ac:dyDescent="0.25">
      <c r="A31" s="4"/>
      <c r="B31" s="5">
        <f>B28-(B29+B30)</f>
        <v>0</v>
      </c>
      <c r="C31" s="5">
        <f t="shared" ref="C31:AH31" si="5">C28-(C29+C30)</f>
        <v>1</v>
      </c>
      <c r="D31" s="5">
        <f t="shared" si="5"/>
        <v>0</v>
      </c>
      <c r="E31" s="5">
        <f t="shared" si="5"/>
        <v>0</v>
      </c>
      <c r="F31" s="5">
        <f t="shared" si="5"/>
        <v>-1</v>
      </c>
      <c r="G31" s="5">
        <f t="shared" si="5"/>
        <v>-1</v>
      </c>
      <c r="H31" s="5">
        <f t="shared" si="5"/>
        <v>0</v>
      </c>
      <c r="I31" s="5">
        <f t="shared" si="5"/>
        <v>0</v>
      </c>
      <c r="J31" s="5">
        <f t="shared" si="5"/>
        <v>1</v>
      </c>
      <c r="K31" s="5">
        <f t="shared" si="5"/>
        <v>-239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5">
        <f t="shared" si="5"/>
        <v>0</v>
      </c>
      <c r="Y31" s="5">
        <f t="shared" si="5"/>
        <v>0</v>
      </c>
      <c r="Z31" s="5">
        <f t="shared" si="5"/>
        <v>0</v>
      </c>
      <c r="AA31" s="5">
        <f t="shared" si="5"/>
        <v>0</v>
      </c>
      <c r="AB31" s="5">
        <f t="shared" si="5"/>
        <v>0</v>
      </c>
      <c r="AC31" s="5">
        <f t="shared" si="5"/>
        <v>0</v>
      </c>
      <c r="AD31" s="5">
        <f t="shared" si="5"/>
        <v>0</v>
      </c>
      <c r="AE31" s="5">
        <f t="shared" si="5"/>
        <v>0</v>
      </c>
      <c r="AF31" s="5">
        <f t="shared" si="5"/>
        <v>0</v>
      </c>
      <c r="AG31" s="5">
        <f t="shared" si="5"/>
        <v>0</v>
      </c>
      <c r="AH31" s="5">
        <f t="shared" si="5"/>
        <v>0</v>
      </c>
    </row>
    <row r="32" spans="1:34" s="5" customFormat="1" x14ac:dyDescent="0.25">
      <c r="B32" s="5">
        <f t="shared" ref="B32:AF32" si="6">(B4+B6+B22+B7+B9+B8+B12+B18+B20+B26+B21+B13+B10+B11)-B28</f>
        <v>0</v>
      </c>
      <c r="C32" s="5">
        <f t="shared" si="6"/>
        <v>0</v>
      </c>
      <c r="D32" s="5">
        <f t="shared" si="6"/>
        <v>0</v>
      </c>
      <c r="E32" s="5">
        <f t="shared" si="6"/>
        <v>0</v>
      </c>
      <c r="F32" s="5">
        <f t="shared" si="6"/>
        <v>-1</v>
      </c>
      <c r="G32" s="5">
        <f t="shared" si="6"/>
        <v>0</v>
      </c>
      <c r="H32" s="5">
        <f t="shared" si="6"/>
        <v>0</v>
      </c>
      <c r="I32" s="5">
        <f t="shared" si="6"/>
        <v>0</v>
      </c>
      <c r="J32" s="5">
        <f t="shared" si="6"/>
        <v>0</v>
      </c>
      <c r="K32" s="5">
        <f t="shared" si="6"/>
        <v>0</v>
      </c>
      <c r="L32" s="5">
        <f t="shared" si="6"/>
        <v>0</v>
      </c>
      <c r="M32" s="5">
        <f t="shared" si="6"/>
        <v>0</v>
      </c>
      <c r="N32" s="5">
        <f t="shared" si="6"/>
        <v>0</v>
      </c>
      <c r="O32" s="5">
        <f t="shared" si="6"/>
        <v>0</v>
      </c>
      <c r="P32" s="5">
        <f t="shared" si="6"/>
        <v>0</v>
      </c>
      <c r="Q32" s="5">
        <f t="shared" si="6"/>
        <v>0</v>
      </c>
      <c r="R32" s="5">
        <f t="shared" si="6"/>
        <v>0</v>
      </c>
      <c r="S32" s="5">
        <f t="shared" si="6"/>
        <v>0</v>
      </c>
      <c r="T32" s="5">
        <f t="shared" si="6"/>
        <v>0</v>
      </c>
      <c r="U32" s="5">
        <f t="shared" si="6"/>
        <v>0</v>
      </c>
      <c r="V32" s="5">
        <f t="shared" si="6"/>
        <v>0</v>
      </c>
      <c r="W32" s="5">
        <f t="shared" si="6"/>
        <v>0</v>
      </c>
      <c r="X32" s="5">
        <f t="shared" si="6"/>
        <v>0</v>
      </c>
      <c r="Y32" s="5">
        <f t="shared" si="6"/>
        <v>0</v>
      </c>
      <c r="Z32" s="5">
        <f t="shared" si="6"/>
        <v>0</v>
      </c>
      <c r="AA32" s="5">
        <f t="shared" si="6"/>
        <v>0</v>
      </c>
      <c r="AB32" s="5">
        <f t="shared" si="6"/>
        <v>0</v>
      </c>
      <c r="AC32" s="5">
        <f t="shared" si="6"/>
        <v>0</v>
      </c>
      <c r="AD32" s="5">
        <f t="shared" si="6"/>
        <v>0</v>
      </c>
      <c r="AE32" s="5">
        <f t="shared" si="6"/>
        <v>0</v>
      </c>
      <c r="AF32" s="5">
        <f t="shared" si="6"/>
        <v>0</v>
      </c>
      <c r="AG32" s="5">
        <f>(AG4+AG6+AG22+AG7+AG9+AG8+AG12+AG18+AG20+AG26+AG21+AG13+AG10+AG11)-AG28</f>
        <v>0</v>
      </c>
      <c r="AH32" s="5">
        <f>(AH4+AH6+AH22+AH7+AH9+AH8+AH12+AH18+AH20+AH26+AH21+AH13+AH10+AH11)-AH28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Irina Railean</cp:lastModifiedBy>
  <dcterms:created xsi:type="dcterms:W3CDTF">2025-05-19T08:22:05Z</dcterms:created>
  <dcterms:modified xsi:type="dcterms:W3CDTF">2025-05-19T09:27:51Z</dcterms:modified>
</cp:coreProperties>
</file>