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wa\Desktop\Cornell Homework\SYSEN 5300\ESB Project\Project Data\"/>
    </mc:Choice>
  </mc:AlternateContent>
  <xr:revisionPtr revIDLastSave="0" documentId="8_{FF41A44A-C23C-45FD-A4D6-0A2DE2D3AC55}" xr6:coauthVersionLast="47" xr6:coauthVersionMax="47" xr10:uidLastSave="{00000000-0000-0000-0000-000000000000}"/>
  <bookViews>
    <workbookView xWindow="-110" yWindow="-110" windowWidth="19420" windowHeight="11500" xr2:uid="{267AA104-3F8D-4C87-AFF6-7982A7C66EA6}"/>
  </bookViews>
  <sheets>
    <sheet name="3. State-level data" sheetId="1" r:id="rId1"/>
  </sheets>
  <definedNames>
    <definedName name="_xlnm._FilterDatabase" localSheetId="0" hidden="1">'3. State-level data'!$A$1:$Q$61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8" i="1" l="1"/>
  <c r="F58" i="1"/>
  <c r="E58" i="1"/>
  <c r="I58" i="1" s="1"/>
  <c r="D58" i="1"/>
  <c r="C58" i="1"/>
  <c r="B58" i="1"/>
  <c r="G58" i="1" l="1"/>
  <c r="J58" i="1" s="1"/>
  <c r="H58" i="1"/>
</calcChain>
</file>

<file path=xl/sharedStrings.xml><?xml version="1.0" encoding="utf-8"?>
<sst xmlns="http://schemas.openxmlformats.org/spreadsheetml/2006/main" count="146" uniqueCount="127">
  <si>
    <t>1a. State</t>
  </si>
  <si>
    <t>2a. Total number of school buses (SBF 2022-23)</t>
  </si>
  <si>
    <t>2a. Total number of school buses (FHWA 2022)</t>
  </si>
  <si>
    <t>2a. Total number of school buses (WRI 2024)</t>
  </si>
  <si>
    <t>3a. Number of committed ESBs</t>
  </si>
  <si>
    <t>3i. Percent committed ESBs (Atlas)</t>
  </si>
  <si>
    <t>3i. Percent committed ESBs (SBF)</t>
  </si>
  <si>
    <t>3i. Percent committed ESBs (FHWA)</t>
  </si>
  <si>
    <t>3i. Percent committed ESBs (WRI)</t>
  </si>
  <si>
    <t>3i. Average of percentages of committed ESBs (Atlas, SBF, FHWA, WRI)</t>
  </si>
  <si>
    <t>3i. Range of lowest percentage to highest percentage of committed ESBs</t>
  </si>
  <si>
    <t>8a. Approximate total number of students riding ESBs</t>
  </si>
  <si>
    <t>8b. Number of persons, mode to school: school bus</t>
  </si>
  <si>
    <t>8c. Percent of persons, mode to school: school bus</t>
  </si>
  <si>
    <t>8d. Pupil transportation requirement?</t>
  </si>
  <si>
    <t>8e. Details</t>
  </si>
  <si>
    <t>8f. Pupil transportation funding method</t>
  </si>
  <si>
    <t>ALABAMA</t>
  </si>
  <si>
    <t>0.02-0.03%</t>
  </si>
  <si>
    <t>ALASKA</t>
  </si>
  <si>
    <t>0.07-0.14%</t>
  </si>
  <si>
    <t>AMERICAN SAMOA</t>
  </si>
  <si>
    <t>ARIZONA</t>
  </si>
  <si>
    <t>0.08-0.53%</t>
  </si>
  <si>
    <t>ARKANSAS</t>
  </si>
  <si>
    <t>CALIFORNIA</t>
  </si>
  <si>
    <t>3.58-9.66%</t>
  </si>
  <si>
    <t>No</t>
  </si>
  <si>
    <t>Block grant</t>
  </si>
  <si>
    <t>COLORADO</t>
  </si>
  <si>
    <t>0.53-0.57%</t>
  </si>
  <si>
    <t>Density allocation</t>
  </si>
  <si>
    <t>CONNECTICUT</t>
  </si>
  <si>
    <t>0.52-0.90%</t>
  </si>
  <si>
    <t>DELAWARE</t>
  </si>
  <si>
    <t>0.03-0.07%</t>
  </si>
  <si>
    <t>DISTRICT OF COLUMBIA</t>
  </si>
  <si>
    <t>FLORIDA</t>
  </si>
  <si>
    <t>0.88-1.55%</t>
  </si>
  <si>
    <t>General Education Aid Formula</t>
  </si>
  <si>
    <t>GEORGIA</t>
  </si>
  <si>
    <t>0.00-0.01%</t>
  </si>
  <si>
    <t>GUAM</t>
  </si>
  <si>
    <t>HAWAII</t>
  </si>
  <si>
    <t>0.12-0.15%</t>
  </si>
  <si>
    <t>IDAHO</t>
  </si>
  <si>
    <t>ILLINOIS</t>
  </si>
  <si>
    <t>0.29-0.35%</t>
  </si>
  <si>
    <t>Yes</t>
  </si>
  <si>
    <t xml:space="preserve">All districts except old type-unit, community high school, charter-unit, common-other elementary, and township-high school districts are required to provide free transportation to students living further than 1.5 mi from school </t>
  </si>
  <si>
    <t>Partial Reimbursement of Allowable Costs</t>
  </si>
  <si>
    <t>INDIANA</t>
  </si>
  <si>
    <t>0.09-0.53%</t>
  </si>
  <si>
    <t>IOWA</t>
  </si>
  <si>
    <t>0.03-0.04%</t>
  </si>
  <si>
    <t>KANSAS</t>
  </si>
  <si>
    <t>KENTUCKY</t>
  </si>
  <si>
    <t>LOUISIANA</t>
  </si>
  <si>
    <t>MAINE</t>
  </si>
  <si>
    <t>MARYLAND</t>
  </si>
  <si>
    <t>2.47-4.64%</t>
  </si>
  <si>
    <t>Block Grant</t>
  </si>
  <si>
    <t>MASSACHUSETTS</t>
  </si>
  <si>
    <t>0.42-0.51%</t>
  </si>
  <si>
    <t>Regional SDs must transport students living further than 1.5 mi from their designated school</t>
  </si>
  <si>
    <t>MICHIGAN</t>
  </si>
  <si>
    <t>None</t>
  </si>
  <si>
    <t>MINNESOTA</t>
  </si>
  <si>
    <t>0.05-0.11%</t>
  </si>
  <si>
    <t>MISSISSIPPI</t>
  </si>
  <si>
    <t>0.06-0.11%</t>
  </si>
  <si>
    <t>MISSOURI</t>
  </si>
  <si>
    <t>0.04-0.08%</t>
  </si>
  <si>
    <t>MONTANA</t>
  </si>
  <si>
    <t>0.26-1.36%</t>
  </si>
  <si>
    <t>NEBRASKA</t>
  </si>
  <si>
    <t>NEVADA</t>
  </si>
  <si>
    <t>0.10-0.37%</t>
  </si>
  <si>
    <t>NEW HAMPSHIRE</t>
  </si>
  <si>
    <t>NEW JERSEY</t>
  </si>
  <si>
    <t>0.47-0.51%</t>
  </si>
  <si>
    <t xml:space="preserve">All SDs must transport elementary students living further than 2 mi from designated school, secondary students living further than 2.5 mie from designated school </t>
  </si>
  <si>
    <t>Per Unit Base Grant</t>
  </si>
  <si>
    <t>NEW MEXICO</t>
  </si>
  <si>
    <t>0.01-0.05%</t>
  </si>
  <si>
    <t>NEW YORK</t>
  </si>
  <si>
    <t>0.23-0.32%</t>
  </si>
  <si>
    <t xml:space="preserve">All SDs must transport K-8 students living more than 2 mi from the school they legally attend, highs school students living more than 3 mi from the school they legally attend. Transportation provided up to a limit of 15 miles. </t>
  </si>
  <si>
    <t>Equalization Formula</t>
  </si>
  <si>
    <t>No state selected</t>
  </si>
  <si>
    <t>NORTH CAROLINA</t>
  </si>
  <si>
    <t>0.05-0.09%</t>
  </si>
  <si>
    <t>NORTH DAKOTA</t>
  </si>
  <si>
    <t>0.05-0.06%</t>
  </si>
  <si>
    <t>OHIO</t>
  </si>
  <si>
    <t>OKLAHOMA</t>
  </si>
  <si>
    <t>0.02-0.36%</t>
  </si>
  <si>
    <t>OREGON</t>
  </si>
  <si>
    <t>0.08-0.29%</t>
  </si>
  <si>
    <t xml:space="preserve">All SDs must transport elementary students living further than 1 mi from school and secondary students living further than 1.5 mi from school </t>
  </si>
  <si>
    <t>PENNSYLVANIA</t>
  </si>
  <si>
    <t>0.07-0.10%</t>
  </si>
  <si>
    <t>PUERTO RICO</t>
  </si>
  <si>
    <t>RHODE ISLAND</t>
  </si>
  <si>
    <t>0.41-0.53%</t>
  </si>
  <si>
    <t>SOUTH CAROLINA</t>
  </si>
  <si>
    <t>0.14-0.49%</t>
  </si>
  <si>
    <t>All SDs must transport students living further than 1.5 mi from their designated school</t>
  </si>
  <si>
    <t>SOUTH DAKOTA</t>
  </si>
  <si>
    <t>TENNESSEE</t>
  </si>
  <si>
    <t>0.03-0.14%</t>
  </si>
  <si>
    <t>TEXAS</t>
  </si>
  <si>
    <t>Density Allocation</t>
  </si>
  <si>
    <t>U.S. VIRGIN ISLANDS</t>
  </si>
  <si>
    <t>UTAH</t>
  </si>
  <si>
    <t>0.17-0.25%</t>
  </si>
  <si>
    <t>VERMONT</t>
  </si>
  <si>
    <t>0.40-1.62%</t>
  </si>
  <si>
    <t>VIRGINIA</t>
  </si>
  <si>
    <t>1.05-1.07%</t>
  </si>
  <si>
    <t>WASHINGTON</t>
  </si>
  <si>
    <t>0.38-0.45%</t>
  </si>
  <si>
    <t>WEST VIRGINIA</t>
  </si>
  <si>
    <t>WISCONSIN</t>
  </si>
  <si>
    <t>WYOMING</t>
  </si>
  <si>
    <t>#TOTAL</t>
  </si>
  <si>
    <t>2.35-2.88%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</si>
</sst>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69">
    <xf numFmtId="0" fontId="0" fillId="0" borderId="0" xfId="0"/>
    <xf numFmtId="0" fontId="4" fillId="2" borderId="1" xfId="2" applyFont="1" applyFill="1" applyBorder="1"/>
    <xf numFmtId="0" fontId="4" fillId="3" borderId="2" xfId="2" applyFont="1" applyFill="1" applyBorder="1" applyAlignment="1">
      <alignment wrapText="1"/>
    </xf>
    <xf numFmtId="0" fontId="4" fillId="4" borderId="2" xfId="2" applyFont="1" applyFill="1" applyBorder="1" applyAlignment="1">
      <alignment wrapText="1"/>
    </xf>
    <xf numFmtId="0" fontId="5" fillId="4" borderId="2" xfId="2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/>
    <xf numFmtId="0" fontId="2" fillId="5" borderId="3" xfId="0" applyFont="1" applyFill="1" applyBorder="1" applyAlignment="1">
      <alignment wrapText="1"/>
    </xf>
    <xf numFmtId="0" fontId="3" fillId="6" borderId="4" xfId="2" applyFill="1" applyBorder="1"/>
    <xf numFmtId="3" fontId="3" fillId="7" borderId="5" xfId="2" applyNumberFormat="1" applyFill="1" applyBorder="1"/>
    <xf numFmtId="3" fontId="3" fillId="7" borderId="2" xfId="2" applyNumberFormat="1" applyFill="1" applyBorder="1"/>
    <xf numFmtId="3" fontId="0" fillId="8" borderId="5" xfId="0" applyNumberFormat="1" applyFill="1" applyBorder="1"/>
    <xf numFmtId="10" fontId="0" fillId="8" borderId="5" xfId="1" applyNumberFormat="1" applyFont="1" applyFill="1" applyBorder="1"/>
    <xf numFmtId="0" fontId="0" fillId="8" borderId="5" xfId="0" applyFill="1" applyBorder="1"/>
    <xf numFmtId="10" fontId="1" fillId="8" borderId="2" xfId="1" applyNumberFormat="1" applyFont="1" applyFill="1" applyBorder="1"/>
    <xf numFmtId="10" fontId="6" fillId="8" borderId="5" xfId="1" applyNumberFormat="1" applyFont="1" applyFill="1" applyBorder="1"/>
    <xf numFmtId="164" fontId="7" fillId="8" borderId="2" xfId="1" applyNumberFormat="1" applyFont="1" applyFill="1" applyBorder="1"/>
    <xf numFmtId="1" fontId="0" fillId="8" borderId="2" xfId="1" applyNumberFormat="1" applyFont="1" applyFill="1" applyBorder="1"/>
    <xf numFmtId="165" fontId="8" fillId="9" borderId="5" xfId="0" applyNumberFormat="1" applyFont="1" applyFill="1" applyBorder="1"/>
    <xf numFmtId="9" fontId="8" fillId="9" borderId="5" xfId="0" applyNumberFormat="1" applyFont="1" applyFill="1" applyBorder="1"/>
    <xf numFmtId="0" fontId="0" fillId="9" borderId="5" xfId="0" applyFill="1" applyBorder="1"/>
    <xf numFmtId="0" fontId="0" fillId="9" borderId="6" xfId="0" applyFill="1" applyBorder="1"/>
    <xf numFmtId="0" fontId="3" fillId="6" borderId="1" xfId="2" applyFill="1" applyBorder="1"/>
    <xf numFmtId="3" fontId="0" fillId="8" borderId="2" xfId="0" applyNumberFormat="1" applyFill="1" applyBorder="1"/>
    <xf numFmtId="10" fontId="0" fillId="8" borderId="2" xfId="1" applyNumberFormat="1" applyFont="1" applyFill="1" applyBorder="1"/>
    <xf numFmtId="10" fontId="6" fillId="8" borderId="2" xfId="1" applyNumberFormat="1" applyFont="1" applyFill="1" applyBorder="1"/>
    <xf numFmtId="165" fontId="8" fillId="9" borderId="2" xfId="0" applyNumberFormat="1" applyFont="1" applyFill="1" applyBorder="1"/>
    <xf numFmtId="9" fontId="8" fillId="9" borderId="2" xfId="0" applyNumberFormat="1" applyFont="1" applyFill="1" applyBorder="1"/>
    <xf numFmtId="0" fontId="0" fillId="9" borderId="2" xfId="0" applyFill="1" applyBorder="1"/>
    <xf numFmtId="0" fontId="0" fillId="9" borderId="3" xfId="0" applyFill="1" applyBorder="1"/>
    <xf numFmtId="0" fontId="6" fillId="0" borderId="0" xfId="0" applyFont="1"/>
    <xf numFmtId="10" fontId="7" fillId="8" borderId="2" xfId="1" applyNumberFormat="1" applyFont="1" applyFill="1" applyBorder="1"/>
    <xf numFmtId="0" fontId="9" fillId="9" borderId="2" xfId="0" applyFont="1" applyFill="1" applyBorder="1"/>
    <xf numFmtId="0" fontId="0" fillId="8" borderId="2" xfId="0" applyFill="1" applyBorder="1"/>
    <xf numFmtId="0" fontId="10" fillId="9" borderId="3" xfId="0" applyFont="1" applyFill="1" applyBorder="1"/>
    <xf numFmtId="3" fontId="4" fillId="7" borderId="2" xfId="2" applyNumberFormat="1" applyFont="1" applyFill="1" applyBorder="1" applyAlignment="1">
      <alignment wrapText="1"/>
    </xf>
    <xf numFmtId="3" fontId="4" fillId="8" borderId="2" xfId="2" applyNumberFormat="1" applyFont="1" applyFill="1" applyBorder="1" applyAlignment="1">
      <alignment wrapText="1"/>
    </xf>
    <xf numFmtId="10" fontId="0" fillId="8" borderId="2" xfId="1" applyNumberFormat="1" applyFont="1" applyFill="1" applyBorder="1" applyAlignment="1">
      <alignment wrapText="1"/>
    </xf>
    <xf numFmtId="10" fontId="1" fillId="8" borderId="2" xfId="1" applyNumberFormat="1" applyFont="1" applyFill="1" applyBorder="1" applyAlignment="1">
      <alignment wrapText="1"/>
    </xf>
    <xf numFmtId="10" fontId="6" fillId="8" borderId="2" xfId="1" applyNumberFormat="1" applyFont="1" applyFill="1" applyBorder="1" applyAlignment="1">
      <alignment wrapText="1"/>
    </xf>
    <xf numFmtId="164" fontId="7" fillId="8" borderId="2" xfId="1" applyNumberFormat="1" applyFont="1" applyFill="1" applyBorder="1" applyAlignment="1">
      <alignment wrapText="1"/>
    </xf>
    <xf numFmtId="1" fontId="0" fillId="8" borderId="2" xfId="1" applyNumberFormat="1" applyFont="1" applyFill="1" applyBorder="1" applyAlignment="1">
      <alignment wrapText="1"/>
    </xf>
    <xf numFmtId="165" fontId="8" fillId="9" borderId="2" xfId="0" applyNumberFormat="1" applyFont="1" applyFill="1" applyBorder="1" applyAlignment="1">
      <alignment wrapText="1"/>
    </xf>
    <xf numFmtId="9" fontId="8" fillId="9" borderId="2" xfId="0" applyNumberFormat="1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0" fontId="2" fillId="9" borderId="2" xfId="0" applyFont="1" applyFill="1" applyBorder="1"/>
    <xf numFmtId="0" fontId="2" fillId="9" borderId="3" xfId="0" applyFont="1" applyFill="1" applyBorder="1" applyAlignment="1">
      <alignment wrapText="1"/>
    </xf>
    <xf numFmtId="0" fontId="0" fillId="9" borderId="0" xfId="0" applyFill="1"/>
    <xf numFmtId="43" fontId="0" fillId="9" borderId="2" xfId="0" applyNumberFormat="1" applyFill="1" applyBorder="1"/>
    <xf numFmtId="10" fontId="7" fillId="8" borderId="5" xfId="1" applyNumberFormat="1" applyFont="1" applyFill="1" applyBorder="1"/>
    <xf numFmtId="0" fontId="3" fillId="6" borderId="7" xfId="2" applyFill="1" applyBorder="1"/>
    <xf numFmtId="3" fontId="0" fillId="8" borderId="8" xfId="0" applyNumberFormat="1" applyFill="1" applyBorder="1"/>
    <xf numFmtId="10" fontId="0" fillId="8" borderId="8" xfId="1" applyNumberFormat="1" applyFont="1" applyFill="1" applyBorder="1"/>
    <xf numFmtId="10" fontId="7" fillId="8" borderId="8" xfId="1" applyNumberFormat="1" applyFont="1" applyFill="1" applyBorder="1"/>
    <xf numFmtId="165" fontId="8" fillId="9" borderId="8" xfId="0" applyNumberFormat="1" applyFont="1" applyFill="1" applyBorder="1"/>
    <xf numFmtId="9" fontId="8" fillId="9" borderId="8" xfId="0" applyNumberFormat="1" applyFont="1" applyFill="1" applyBorder="1"/>
    <xf numFmtId="0" fontId="0" fillId="9" borderId="8" xfId="0" applyFill="1" applyBorder="1"/>
    <xf numFmtId="0" fontId="11" fillId="6" borderId="0" xfId="2" applyFont="1" applyFill="1"/>
    <xf numFmtId="3" fontId="6" fillId="7" borderId="0" xfId="0" applyNumberFormat="1" applyFont="1" applyFill="1"/>
    <xf numFmtId="3" fontId="0" fillId="8" borderId="0" xfId="0" applyNumberFormat="1" applyFill="1"/>
    <xf numFmtId="10" fontId="6" fillId="8" borderId="0" xfId="1" applyNumberFormat="1" applyFont="1" applyFill="1" applyBorder="1"/>
    <xf numFmtId="10" fontId="6" fillId="0" borderId="0" xfId="1" applyNumberFormat="1" applyFont="1" applyBorder="1"/>
    <xf numFmtId="164" fontId="6" fillId="0" borderId="0" xfId="1" applyNumberFormat="1" applyFont="1" applyBorder="1"/>
    <xf numFmtId="1" fontId="0" fillId="8" borderId="0" xfId="1" applyNumberFormat="1" applyFont="1" applyFill="1" applyBorder="1"/>
    <xf numFmtId="165" fontId="12" fillId="9" borderId="0" xfId="0" applyNumberFormat="1" applyFont="1" applyFill="1"/>
    <xf numFmtId="164" fontId="12" fillId="9" borderId="0" xfId="0" applyNumberFormat="1" applyFont="1" applyFill="1"/>
    <xf numFmtId="0" fontId="6" fillId="9" borderId="0" xfId="0" applyFont="1" applyFill="1"/>
    <xf numFmtId="0" fontId="2" fillId="0" borderId="0" xfId="0" applyFont="1"/>
    <xf numFmtId="164" fontId="13" fillId="0" borderId="0" xfId="0" applyNumberFormat="1" applyFont="1"/>
  </cellXfs>
  <cellStyles count="3">
    <cellStyle name="Normal" xfId="0" builtinId="0"/>
    <cellStyle name="Normal 2" xfId="2" xr:uid="{76246022-83A4-4A57-BB6A-C7B2AFABD529}"/>
    <cellStyle name="Percent" xfId="1" builtinId="5"/>
  </cellStyles>
  <dxfs count="19"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(* #,##0_);_(* \(#,##0\);_(* &quot;-&quot;??_);_(@_)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fill>
        <patternFill>
          <fgColor indexed="64"/>
          <bgColor theme="9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>
          <fgColor indexed="64"/>
          <bgColor theme="9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" formatCode="#,##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" formatCode="#,##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" formatCode="#,##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C2340987-81E2-4A50-A8DC-3EACF135A9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E27DF-F0A4-4AD2-9E89-108E08D4C7C6}" name="Table1" displayName="Table1" ref="A1:Q57" totalsRowShown="0" headerRowDxfId="18" tableBorderDxfId="17">
  <autoFilter ref="A1:Q57" xr:uid="{7B22A6BC-F717-45D7-AE60-42B18DAD46B8}"/>
  <tableColumns count="17">
    <tableColumn id="1" xr3:uid="{71442589-8090-415C-9AE7-7BB35391C401}" name="1a. State" dataDxfId="16" dataCellStyle="Normal 2"/>
    <tableColumn id="12" xr3:uid="{E8C8280C-2B12-4804-AF1D-E524563524B8}" name="2a. Total number of school buses (SBF 2022-23)" dataDxfId="15" dataCellStyle="Normal 2"/>
    <tableColumn id="13" xr3:uid="{C2676E82-682E-4E78-9CBA-74E9BD939AB6}" name="2a. Total number of school buses (FHWA 2022)" dataDxfId="14"/>
    <tableColumn id="14" xr3:uid="{4CC81307-0464-4042-AA76-092E0910D547}" name="2a. Total number of school buses (WRI 2024)" dataDxfId="13"/>
    <tableColumn id="24" xr3:uid="{97203E18-64ED-47D8-BBD4-063B0D33F916}" name="3a. Number of committed ESBs" dataDxfId="12"/>
    <tableColumn id="31" xr3:uid="{C93AD75C-D248-4BBF-BD9A-8C4DEA34E34E}" name="3i. Percent committed ESBs (Atlas)" dataDxfId="11" dataCellStyle="Percent"/>
    <tableColumn id="32" xr3:uid="{34FF6943-8B74-4F39-B972-B569B24AB199}" name="3i. Percent committed ESBs (SBF)" dataDxfId="10" dataCellStyle="Percent"/>
    <tableColumn id="33" xr3:uid="{5129BEA8-5DDB-4151-992A-ADDF339AE9B9}" name="3i. Percent committed ESBs (FHWA)" dataDxfId="9" dataCellStyle="Percent"/>
    <tableColumn id="34" xr3:uid="{67529193-E6BB-4843-B640-4DCC0EFA72C2}" name="3i. Percent committed ESBs (WRI)" dataDxfId="8" dataCellStyle="Percent"/>
    <tableColumn id="35" xr3:uid="{51B0B354-66CD-48EC-A7DC-4D2DCED01110}" name="3i. Average of percentages of committed ESBs (Atlas, SBF, FHWA, WRI)" dataDxfId="7" dataCellStyle="Percent"/>
    <tableColumn id="36" xr3:uid="{1C9609DF-A60E-4A77-A7FF-8AF608D6BA04}" name="3i. Range of lowest percentage to highest percentage of committed ESBs" dataDxfId="6" dataCellStyle="Percent"/>
    <tableColumn id="38" xr3:uid="{75B91CFF-ACB4-4E44-B5C3-7BCE3C432FE2}" name="8a. Approximate total number of students riding ESBs" dataDxfId="5" dataCellStyle="Percent"/>
    <tableColumn id="39" xr3:uid="{CEEF19AE-08A5-4B39-9293-BF9918B155F1}" name="8b. Number of persons, mode to school: school bus" dataDxfId="4"/>
    <tableColumn id="40" xr3:uid="{96EAD9D6-9504-4525-B463-39941C79B4B1}" name="8c. Percent of persons, mode to school: school bus" dataDxfId="3"/>
    <tableColumn id="41" xr3:uid="{AD395175-220F-4743-9889-052E7812E255}" name="8d. Pupil transportation requirement?" dataDxfId="2"/>
    <tableColumn id="42" xr3:uid="{C283B0CF-C117-4D5A-B094-51904B09EEC1}" name="8e. Details" dataDxfId="1"/>
    <tableColumn id="43" xr3:uid="{08739D67-04E3-4391-A628-6C32F1573D2C}" name="8f. Pupil transportation funding method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A1D-075D-490A-A0A9-6AB05BCA9D23}">
  <sheetPr>
    <tabColor rgb="FF92D050"/>
  </sheetPr>
  <dimension ref="A1:Q5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ColWidth="8.54296875" defaultRowHeight="14.5" x14ac:dyDescent="0.35"/>
  <cols>
    <col min="1" max="1" width="15.453125" style="67" customWidth="1"/>
    <col min="2" max="2" width="45.81640625" customWidth="1"/>
    <col min="3" max="3" width="45.54296875" customWidth="1"/>
    <col min="4" max="4" width="43.1796875" customWidth="1"/>
    <col min="5" max="5" width="21.81640625" customWidth="1"/>
    <col min="6" max="6" width="35" customWidth="1"/>
    <col min="7" max="7" width="19" customWidth="1"/>
    <col min="8" max="8" width="14" customWidth="1"/>
    <col min="9" max="9" width="17" customWidth="1"/>
    <col min="10" max="10" width="25.7265625" customWidth="1"/>
    <col min="11" max="11" width="19.26953125" customWidth="1"/>
    <col min="12" max="12" width="47.54296875" bestFit="1" customWidth="1"/>
    <col min="13" max="13" width="42.453125" customWidth="1"/>
    <col min="14" max="14" width="43.26953125" style="68" customWidth="1"/>
    <col min="15" max="15" width="37.7265625" customWidth="1"/>
    <col min="16" max="16" width="17.453125" customWidth="1"/>
    <col min="17" max="17" width="39.1796875" customWidth="1"/>
  </cols>
  <sheetData>
    <row r="1" spans="1:17" ht="67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</row>
    <row r="2" spans="1:17" ht="67.5" customHeight="1" x14ac:dyDescent="0.35">
      <c r="A2" s="8" t="s">
        <v>17</v>
      </c>
      <c r="B2" s="9">
        <v>7820</v>
      </c>
      <c r="C2" s="9">
        <v>0</v>
      </c>
      <c r="D2" s="10">
        <v>10482</v>
      </c>
      <c r="E2" s="11">
        <v>95</v>
      </c>
      <c r="F2" s="12">
        <v>9.299138606108065E-3</v>
      </c>
      <c r="G2" s="12">
        <v>1.2148337595907928E-2</v>
      </c>
      <c r="H2" s="13"/>
      <c r="I2" s="14">
        <v>9.0631558862812444E-3</v>
      </c>
      <c r="J2" s="15">
        <v>1.017021069609908E-2</v>
      </c>
      <c r="K2" s="16" t="s">
        <v>18</v>
      </c>
      <c r="L2" s="17">
        <v>1283.7131713554988</v>
      </c>
      <c r="M2" s="18">
        <v>249000</v>
      </c>
      <c r="N2" s="19">
        <v>0.36299999999999999</v>
      </c>
      <c r="O2" s="20"/>
      <c r="P2" s="20"/>
      <c r="Q2" s="21"/>
    </row>
    <row r="3" spans="1:17" s="30" customFormat="1" ht="45.75" customHeight="1" x14ac:dyDescent="0.35">
      <c r="A3" s="22" t="s">
        <v>19</v>
      </c>
      <c r="B3" s="10">
        <v>962</v>
      </c>
      <c r="C3" s="10">
        <v>1310</v>
      </c>
      <c r="D3" s="10">
        <v>954</v>
      </c>
      <c r="E3" s="23">
        <v>1</v>
      </c>
      <c r="F3" s="24">
        <v>7.347538574577516E-4</v>
      </c>
      <c r="G3" s="24">
        <v>1.0395010395010396E-3</v>
      </c>
      <c r="H3" s="24">
        <v>7.6335877862595419E-4</v>
      </c>
      <c r="I3" s="14">
        <v>1.0482180293501049E-3</v>
      </c>
      <c r="J3" s="25">
        <v>8.9645792623371258E-4</v>
      </c>
      <c r="K3" s="16" t="s">
        <v>20</v>
      </c>
      <c r="L3" s="17">
        <v>82.372141372141371</v>
      </c>
      <c r="M3" s="26">
        <v>34000</v>
      </c>
      <c r="N3" s="27">
        <v>0.30299999999999999</v>
      </c>
      <c r="O3" s="28"/>
      <c r="P3" s="28"/>
      <c r="Q3" s="29"/>
    </row>
    <row r="4" spans="1:17" x14ac:dyDescent="0.35">
      <c r="A4" s="22" t="s">
        <v>21</v>
      </c>
      <c r="B4" s="10"/>
      <c r="C4" s="10"/>
      <c r="D4" s="10"/>
      <c r="E4" s="23">
        <v>8</v>
      </c>
      <c r="F4" s="24"/>
      <c r="G4" s="24"/>
      <c r="H4" s="24"/>
      <c r="I4" s="14"/>
      <c r="J4" s="25"/>
      <c r="K4" s="16"/>
      <c r="L4" s="17">
        <v>46</v>
      </c>
      <c r="M4" s="26"/>
      <c r="N4" s="27"/>
      <c r="O4" s="28"/>
      <c r="P4" s="28"/>
      <c r="Q4" s="29"/>
    </row>
    <row r="5" spans="1:17" x14ac:dyDescent="0.35">
      <c r="A5" s="22" t="s">
        <v>22</v>
      </c>
      <c r="B5" s="10">
        <v>7166</v>
      </c>
      <c r="C5" s="10">
        <v>6433</v>
      </c>
      <c r="D5" s="10">
        <v>6643</v>
      </c>
      <c r="E5" s="23">
        <v>189</v>
      </c>
      <c r="F5" s="24">
        <v>2.4243201641867624E-2</v>
      </c>
      <c r="G5" s="24">
        <v>2.6374546469439018E-2</v>
      </c>
      <c r="H5" s="24">
        <v>2.9379760609357999E-2</v>
      </c>
      <c r="I5" s="14">
        <v>2.8451001053740779E-2</v>
      </c>
      <c r="J5" s="25">
        <v>2.7112127443601353E-2</v>
      </c>
      <c r="K5" s="16" t="s">
        <v>23</v>
      </c>
      <c r="L5" s="17">
        <v>1344.7278816634105</v>
      </c>
      <c r="M5" s="26">
        <v>314000</v>
      </c>
      <c r="N5" s="27">
        <v>0.29899999999999999</v>
      </c>
      <c r="O5" s="28"/>
      <c r="P5" s="28"/>
      <c r="Q5" s="29"/>
    </row>
    <row r="6" spans="1:17" x14ac:dyDescent="0.35">
      <c r="A6" s="22" t="s">
        <v>24</v>
      </c>
      <c r="B6" s="10">
        <v>7000</v>
      </c>
      <c r="C6" s="10">
        <v>5076</v>
      </c>
      <c r="D6" s="10">
        <v>7016</v>
      </c>
      <c r="E6" s="23">
        <v>98</v>
      </c>
      <c r="F6" s="24">
        <v>4.2664344797562037E-2</v>
      </c>
      <c r="G6" s="24">
        <v>1.4E-2</v>
      </c>
      <c r="H6" s="24">
        <v>1.9306540583136328E-2</v>
      </c>
      <c r="I6" s="14">
        <v>1.3968072976054732E-2</v>
      </c>
      <c r="J6" s="25">
        <v>2.2484739589188275E-2</v>
      </c>
      <c r="K6" s="31">
        <v>0</v>
      </c>
      <c r="L6" s="17">
        <v>1176</v>
      </c>
      <c r="M6" s="26">
        <v>265000</v>
      </c>
      <c r="N6" s="27">
        <v>0.52300000000000002</v>
      </c>
      <c r="O6" s="28"/>
      <c r="P6" s="28"/>
      <c r="Q6" s="29"/>
    </row>
    <row r="7" spans="1:17" ht="15.5" x14ac:dyDescent="0.35">
      <c r="A7" s="22" t="s">
        <v>25</v>
      </c>
      <c r="B7" s="10">
        <v>20333</v>
      </c>
      <c r="C7" s="10">
        <v>36825</v>
      </c>
      <c r="D7" s="10">
        <v>24325</v>
      </c>
      <c r="E7" s="23">
        <v>3134</v>
      </c>
      <c r="F7" s="24">
        <v>0.22006881539217751</v>
      </c>
      <c r="G7" s="24">
        <v>0.15413367432252989</v>
      </c>
      <c r="H7" s="24">
        <v>8.5105227427019689E-2</v>
      </c>
      <c r="I7" s="14">
        <v>0.12883864337101747</v>
      </c>
      <c r="J7" s="25">
        <v>0.14703659012818615</v>
      </c>
      <c r="K7" s="16" t="s">
        <v>26</v>
      </c>
      <c r="L7" s="17">
        <v>74061.86986671912</v>
      </c>
      <c r="M7" s="26">
        <v>546000</v>
      </c>
      <c r="N7" s="27">
        <v>8.900000000000001E-2</v>
      </c>
      <c r="O7" s="28" t="s">
        <v>27</v>
      </c>
      <c r="P7" s="32"/>
      <c r="Q7" s="29" t="s">
        <v>28</v>
      </c>
    </row>
    <row r="8" spans="1:17" ht="15.5" x14ac:dyDescent="0.35">
      <c r="A8" s="22" t="s">
        <v>29</v>
      </c>
      <c r="B8" s="10"/>
      <c r="C8" s="10">
        <v>6500</v>
      </c>
      <c r="D8" s="10"/>
      <c r="E8" s="23">
        <v>158</v>
      </c>
      <c r="F8" s="24">
        <v>2.5235585369749243E-2</v>
      </c>
      <c r="G8" s="33"/>
      <c r="H8" s="24">
        <v>2.4307692307692308E-2</v>
      </c>
      <c r="I8" s="14"/>
      <c r="J8" s="25">
        <v>2.4771638838720775E-2</v>
      </c>
      <c r="K8" s="16" t="s">
        <v>30</v>
      </c>
      <c r="L8" s="17">
        <v>2745</v>
      </c>
      <c r="M8" s="26">
        <v>153000</v>
      </c>
      <c r="N8" s="27">
        <v>0.20100000000000001</v>
      </c>
      <c r="O8" s="28" t="s">
        <v>27</v>
      </c>
      <c r="P8" s="32"/>
      <c r="Q8" s="29" t="s">
        <v>31</v>
      </c>
    </row>
    <row r="9" spans="1:17" x14ac:dyDescent="0.35">
      <c r="A9" s="22" t="s">
        <v>32</v>
      </c>
      <c r="B9" s="10">
        <v>8600</v>
      </c>
      <c r="C9" s="10">
        <v>7714</v>
      </c>
      <c r="D9" s="10">
        <v>8804</v>
      </c>
      <c r="E9" s="23">
        <v>226</v>
      </c>
      <c r="F9" s="24">
        <v>4.5073793378540089E-2</v>
      </c>
      <c r="G9" s="24">
        <v>2.6279069767441862E-2</v>
      </c>
      <c r="H9" s="24">
        <v>2.9297381384495721E-2</v>
      </c>
      <c r="I9" s="14">
        <v>2.567014993184916E-2</v>
      </c>
      <c r="J9" s="25">
        <v>3.1580098615581711E-2</v>
      </c>
      <c r="K9" s="16" t="s">
        <v>33</v>
      </c>
      <c r="L9" s="17">
        <v>3801.1627906976746</v>
      </c>
      <c r="M9" s="26">
        <v>203000</v>
      </c>
      <c r="N9" s="27">
        <v>0.47299999999999998</v>
      </c>
      <c r="O9" s="28"/>
      <c r="P9" s="28"/>
      <c r="Q9" s="29"/>
    </row>
    <row r="10" spans="1:17" x14ac:dyDescent="0.35">
      <c r="A10" s="22" t="s">
        <v>34</v>
      </c>
      <c r="B10" s="10">
        <v>1529</v>
      </c>
      <c r="C10" s="10">
        <v>1790</v>
      </c>
      <c r="D10" s="10">
        <v>1551</v>
      </c>
      <c r="E10" s="23">
        <v>5</v>
      </c>
      <c r="F10" s="24">
        <v>1.6914749661705007E-3</v>
      </c>
      <c r="G10" s="24">
        <v>3.2701111837802484E-3</v>
      </c>
      <c r="H10" s="24">
        <v>2.7932960893854749E-3</v>
      </c>
      <c r="I10" s="14">
        <v>3.2237266279819469E-3</v>
      </c>
      <c r="J10" s="25">
        <v>2.7446522168295428E-3</v>
      </c>
      <c r="K10" s="16" t="s">
        <v>35</v>
      </c>
      <c r="L10" s="17">
        <v>329.62720732504903</v>
      </c>
      <c r="M10" s="26">
        <v>67000</v>
      </c>
      <c r="N10" s="27">
        <v>0.629</v>
      </c>
      <c r="O10" s="28"/>
      <c r="P10" s="28"/>
      <c r="Q10" s="29"/>
    </row>
    <row r="11" spans="1:17" x14ac:dyDescent="0.35">
      <c r="A11" s="22" t="s">
        <v>36</v>
      </c>
      <c r="B11" s="10"/>
      <c r="C11" s="10">
        <v>635</v>
      </c>
      <c r="D11" s="10">
        <v>683</v>
      </c>
      <c r="E11" s="23">
        <v>50</v>
      </c>
      <c r="F11" s="24">
        <v>0.21739130434782608</v>
      </c>
      <c r="G11" s="33"/>
      <c r="H11" s="24">
        <v>7.874015748031496E-2</v>
      </c>
      <c r="I11" s="14">
        <v>7.320644216691069E-2</v>
      </c>
      <c r="J11" s="25">
        <v>0.12311263466501725</v>
      </c>
      <c r="K11" s="31">
        <v>0</v>
      </c>
      <c r="L11" s="17">
        <v>329.42898975109813</v>
      </c>
      <c r="M11" s="26">
        <v>9000</v>
      </c>
      <c r="N11" s="27">
        <v>5.7999999999999996E-2</v>
      </c>
      <c r="O11" s="28"/>
      <c r="P11" s="28"/>
      <c r="Q11" s="29"/>
    </row>
    <row r="12" spans="1:17" ht="15.5" x14ac:dyDescent="0.35">
      <c r="A12" s="22" t="s">
        <v>37</v>
      </c>
      <c r="B12" s="10">
        <v>17814</v>
      </c>
      <c r="C12" s="10"/>
      <c r="D12" s="10">
        <v>17949</v>
      </c>
      <c r="E12" s="23">
        <v>467</v>
      </c>
      <c r="F12" s="24">
        <v>1.8946770529049011E-2</v>
      </c>
      <c r="G12" s="24">
        <v>2.6215336252385764E-2</v>
      </c>
      <c r="H12" s="33"/>
      <c r="I12" s="14">
        <v>2.6018162571731014E-2</v>
      </c>
      <c r="J12" s="15">
        <v>2.3726756451055264E-2</v>
      </c>
      <c r="K12" s="16" t="s">
        <v>38</v>
      </c>
      <c r="L12" s="17">
        <v>9388.1013809363412</v>
      </c>
      <c r="M12" s="26">
        <v>854000</v>
      </c>
      <c r="N12" s="27">
        <v>0.30499999999999999</v>
      </c>
      <c r="O12" s="28" t="s">
        <v>27</v>
      </c>
      <c r="P12" s="32"/>
      <c r="Q12" s="29" t="s">
        <v>39</v>
      </c>
    </row>
    <row r="13" spans="1:17" x14ac:dyDescent="0.35">
      <c r="A13" s="22" t="s">
        <v>40</v>
      </c>
      <c r="B13" s="10">
        <v>20282</v>
      </c>
      <c r="C13" s="10"/>
      <c r="D13" s="10">
        <v>20125</v>
      </c>
      <c r="E13" s="23">
        <v>366</v>
      </c>
      <c r="F13" s="24">
        <v>1.567049152252098E-2</v>
      </c>
      <c r="G13" s="24">
        <v>1.8045557637313876E-2</v>
      </c>
      <c r="H13" s="33"/>
      <c r="I13" s="14">
        <v>1.818633540372671E-2</v>
      </c>
      <c r="J13" s="15">
        <v>1.7300794854520522E-2</v>
      </c>
      <c r="K13" s="16" t="s">
        <v>41</v>
      </c>
      <c r="L13" s="17">
        <v>5236.765407750715</v>
      </c>
      <c r="M13" s="26">
        <v>847000</v>
      </c>
      <c r="N13" s="27">
        <v>0.49700000000000005</v>
      </c>
      <c r="O13" s="28"/>
      <c r="P13" s="28"/>
      <c r="Q13" s="29"/>
    </row>
    <row r="14" spans="1:17" x14ac:dyDescent="0.35">
      <c r="A14" s="22" t="s">
        <v>42</v>
      </c>
      <c r="B14" s="10"/>
      <c r="C14" s="10"/>
      <c r="D14" s="10"/>
      <c r="E14" s="23">
        <v>25</v>
      </c>
      <c r="F14" s="24"/>
      <c r="G14" s="24"/>
      <c r="H14" s="33"/>
      <c r="I14" s="14"/>
      <c r="J14" s="25"/>
      <c r="K14" s="16"/>
      <c r="L14" s="17">
        <v>0</v>
      </c>
      <c r="M14" s="26"/>
      <c r="N14" s="27"/>
      <c r="O14" s="28"/>
      <c r="P14" s="28"/>
      <c r="Q14" s="29"/>
    </row>
    <row r="15" spans="1:17" x14ac:dyDescent="0.35">
      <c r="A15" s="22" t="s">
        <v>43</v>
      </c>
      <c r="B15" s="10">
        <v>785</v>
      </c>
      <c r="C15" s="10">
        <v>750</v>
      </c>
      <c r="D15" s="10"/>
      <c r="E15" s="23">
        <v>3</v>
      </c>
      <c r="F15" s="24">
        <v>4.1958041958041958E-3</v>
      </c>
      <c r="G15" s="24">
        <v>3.821656050955414E-3</v>
      </c>
      <c r="H15" s="24">
        <v>4.0000000000000001E-3</v>
      </c>
      <c r="I15" s="14"/>
      <c r="J15" s="25">
        <v>4.0058200822532036E-3</v>
      </c>
      <c r="K15" s="16" t="s">
        <v>44</v>
      </c>
      <c r="L15" s="17">
        <v>149.30828025477706</v>
      </c>
      <c r="M15" s="26">
        <v>21000</v>
      </c>
      <c r="N15" s="27">
        <v>0.124</v>
      </c>
      <c r="O15" s="28"/>
      <c r="P15" s="28"/>
      <c r="Q15" s="29"/>
    </row>
    <row r="16" spans="1:17" x14ac:dyDescent="0.35">
      <c r="A16" s="22" t="s">
        <v>45</v>
      </c>
      <c r="B16" s="10">
        <v>2996</v>
      </c>
      <c r="C16" s="10">
        <v>1301</v>
      </c>
      <c r="D16" s="10">
        <v>3058</v>
      </c>
      <c r="E16" s="23">
        <v>23</v>
      </c>
      <c r="F16" s="24">
        <v>8.0251221214235873E-3</v>
      </c>
      <c r="G16" s="24">
        <v>7.6769025367156209E-3</v>
      </c>
      <c r="H16" s="24">
        <v>1.7678708685626442E-2</v>
      </c>
      <c r="I16" s="14">
        <v>7.5212557226945718E-3</v>
      </c>
      <c r="J16" s="25">
        <v>1.0225497266615056E-2</v>
      </c>
      <c r="K16" s="31">
        <v>0</v>
      </c>
      <c r="L16" s="17">
        <v>388.91522029372499</v>
      </c>
      <c r="M16" s="26">
        <v>210000</v>
      </c>
      <c r="N16" s="27">
        <v>0.48399999999999999</v>
      </c>
      <c r="O16" s="28"/>
      <c r="P16" s="28"/>
      <c r="Q16" s="29"/>
    </row>
    <row r="17" spans="1:17" x14ac:dyDescent="0.35">
      <c r="A17" s="22" t="s">
        <v>46</v>
      </c>
      <c r="B17" s="10">
        <v>26424</v>
      </c>
      <c r="C17" s="10">
        <v>27220</v>
      </c>
      <c r="D17" s="10">
        <v>21820</v>
      </c>
      <c r="E17" s="23">
        <v>616</v>
      </c>
      <c r="F17" s="24">
        <v>2.2382094324540368E-2</v>
      </c>
      <c r="G17" s="24">
        <v>2.3312140478353012E-2</v>
      </c>
      <c r="H17" s="24">
        <v>2.2630418809698752E-2</v>
      </c>
      <c r="I17" s="14">
        <v>2.8230980751604032E-2</v>
      </c>
      <c r="J17" s="25">
        <v>2.413890859104904E-2</v>
      </c>
      <c r="K17" s="16" t="s">
        <v>47</v>
      </c>
      <c r="L17" s="17">
        <v>7967.7589691189833</v>
      </c>
      <c r="M17" s="26">
        <v>754000</v>
      </c>
      <c r="N17" s="27">
        <v>0.371</v>
      </c>
      <c r="O17" s="28" t="s">
        <v>48</v>
      </c>
      <c r="P17" s="28" t="s">
        <v>49</v>
      </c>
      <c r="Q17" s="29" t="s">
        <v>50</v>
      </c>
    </row>
    <row r="18" spans="1:17" x14ac:dyDescent="0.35">
      <c r="A18" s="22" t="s">
        <v>51</v>
      </c>
      <c r="B18" s="10">
        <v>16824</v>
      </c>
      <c r="C18" s="10">
        <v>820</v>
      </c>
      <c r="D18" s="10">
        <v>15666</v>
      </c>
      <c r="E18" s="23">
        <v>110</v>
      </c>
      <c r="F18" s="24">
        <v>6.3345810538439386E-3</v>
      </c>
      <c r="G18" s="24">
        <v>6.5382786495482648E-3</v>
      </c>
      <c r="H18" s="24">
        <v>0.13414634146341464</v>
      </c>
      <c r="I18" s="14">
        <v>7.0215753861866464E-3</v>
      </c>
      <c r="J18" s="25">
        <v>3.8510194138248369E-2</v>
      </c>
      <c r="K18" s="16" t="s">
        <v>52</v>
      </c>
      <c r="L18" s="17">
        <v>1777.2230147408466</v>
      </c>
      <c r="M18" s="26">
        <v>439000</v>
      </c>
      <c r="N18" s="27">
        <v>0.502</v>
      </c>
      <c r="O18" s="28"/>
      <c r="P18" s="28"/>
      <c r="Q18" s="29"/>
    </row>
    <row r="19" spans="1:17" x14ac:dyDescent="0.35">
      <c r="A19" s="22" t="s">
        <v>53</v>
      </c>
      <c r="B19" s="10">
        <v>6000</v>
      </c>
      <c r="C19" s="10">
        <v>5300</v>
      </c>
      <c r="D19" s="10">
        <v>6840</v>
      </c>
      <c r="E19" s="23">
        <v>58</v>
      </c>
      <c r="F19" s="24">
        <v>8.3393242271746944E-3</v>
      </c>
      <c r="G19" s="24">
        <v>9.6666666666666672E-3</v>
      </c>
      <c r="H19" s="24">
        <v>1.0943396226415094E-2</v>
      </c>
      <c r="I19" s="14">
        <v>8.4795321637426892E-3</v>
      </c>
      <c r="J19" s="25">
        <v>9.3572298209997871E-3</v>
      </c>
      <c r="K19" s="16" t="s">
        <v>54</v>
      </c>
      <c r="L19" s="17">
        <v>1080.5690000000002</v>
      </c>
      <c r="M19" s="26">
        <v>185000</v>
      </c>
      <c r="N19" s="27">
        <v>0.34200000000000003</v>
      </c>
      <c r="O19" s="28"/>
      <c r="P19" s="28"/>
      <c r="Q19" s="29"/>
    </row>
    <row r="20" spans="1:17" x14ac:dyDescent="0.35">
      <c r="A20" s="22" t="s">
        <v>55</v>
      </c>
      <c r="B20" s="10">
        <v>4305</v>
      </c>
      <c r="C20" s="10"/>
      <c r="D20" s="10">
        <v>4115</v>
      </c>
      <c r="E20" s="23">
        <v>94</v>
      </c>
      <c r="F20" s="24">
        <v>2.5330099703583939E-2</v>
      </c>
      <c r="G20" s="24">
        <v>2.1835075493612081E-2</v>
      </c>
      <c r="H20" s="24"/>
      <c r="I20" s="14">
        <v>2.2843256379100851E-2</v>
      </c>
      <c r="J20" s="15">
        <v>2.3336143858765621E-2</v>
      </c>
      <c r="K20" s="31">
        <v>0</v>
      </c>
      <c r="L20" s="17">
        <v>820.13101045296173</v>
      </c>
      <c r="M20" s="26">
        <v>156000</v>
      </c>
      <c r="N20" s="27">
        <v>0.25900000000000001</v>
      </c>
      <c r="O20" s="28"/>
      <c r="P20" s="28"/>
      <c r="Q20" s="29"/>
    </row>
    <row r="21" spans="1:17" x14ac:dyDescent="0.35">
      <c r="A21" s="22" t="s">
        <v>56</v>
      </c>
      <c r="B21" s="10">
        <v>9488</v>
      </c>
      <c r="C21" s="10"/>
      <c r="D21" s="10">
        <v>9528</v>
      </c>
      <c r="E21" s="23">
        <v>104</v>
      </c>
      <c r="F21" s="24">
        <v>8.9018231618591109E-3</v>
      </c>
      <c r="G21" s="24">
        <v>1.0961214165261383E-2</v>
      </c>
      <c r="H21" s="33"/>
      <c r="I21" s="14">
        <v>1.09151973131822E-2</v>
      </c>
      <c r="J21" s="15">
        <v>1.0259411546767565E-2</v>
      </c>
      <c r="K21" s="31">
        <v>0</v>
      </c>
      <c r="L21" s="17">
        <v>3002.4381323777402</v>
      </c>
      <c r="M21" s="26">
        <v>473000</v>
      </c>
      <c r="N21" s="27">
        <v>0.65200000000000002</v>
      </c>
      <c r="O21" s="28"/>
      <c r="P21" s="28"/>
      <c r="Q21" s="29"/>
    </row>
    <row r="22" spans="1:17" x14ac:dyDescent="0.35">
      <c r="A22" s="22" t="s">
        <v>57</v>
      </c>
      <c r="B22" s="10">
        <v>6841</v>
      </c>
      <c r="C22" s="10">
        <v>4568</v>
      </c>
      <c r="D22" s="10"/>
      <c r="E22" s="23">
        <v>300</v>
      </c>
      <c r="F22" s="24">
        <v>2.4003840614498319E-2</v>
      </c>
      <c r="G22" s="24">
        <v>4.3853237830726505E-2</v>
      </c>
      <c r="H22" s="24">
        <v>6.5674255691768824E-2</v>
      </c>
      <c r="I22" s="14"/>
      <c r="J22" s="25">
        <v>4.4510444712331211E-2</v>
      </c>
      <c r="K22" s="31">
        <v>0</v>
      </c>
      <c r="L22" s="17">
        <v>5909.6158456366029</v>
      </c>
      <c r="M22" s="26">
        <v>413000</v>
      </c>
      <c r="N22" s="27">
        <v>0.54400000000000004</v>
      </c>
      <c r="O22" s="28"/>
      <c r="P22" s="28"/>
      <c r="Q22" s="29"/>
    </row>
    <row r="23" spans="1:17" x14ac:dyDescent="0.35">
      <c r="A23" s="22" t="s">
        <v>58</v>
      </c>
      <c r="B23" s="10">
        <v>2815</v>
      </c>
      <c r="C23" s="10">
        <v>1025</v>
      </c>
      <c r="D23" s="10">
        <v>2849</v>
      </c>
      <c r="E23" s="23">
        <v>82</v>
      </c>
      <c r="F23" s="24">
        <v>2.3685730791450029E-2</v>
      </c>
      <c r="G23" s="24">
        <v>2.9129662522202487E-2</v>
      </c>
      <c r="H23" s="33"/>
      <c r="I23" s="14">
        <v>2.8782028782028783E-2</v>
      </c>
      <c r="J23" s="15">
        <v>2.7199140698560432E-2</v>
      </c>
      <c r="K23" s="31">
        <v>5.9999999999999995E-4</v>
      </c>
      <c r="L23" s="17">
        <v>2317.9396092362344</v>
      </c>
      <c r="M23" s="26">
        <v>136000</v>
      </c>
      <c r="N23" s="27">
        <v>0.48100000000000004</v>
      </c>
      <c r="O23" s="28"/>
      <c r="P23" s="28"/>
      <c r="Q23" s="29"/>
    </row>
    <row r="24" spans="1:17" ht="15.5" x14ac:dyDescent="0.35">
      <c r="A24" s="22" t="s">
        <v>59</v>
      </c>
      <c r="B24" s="10">
        <v>7074</v>
      </c>
      <c r="C24" s="10">
        <v>10080</v>
      </c>
      <c r="D24" s="10">
        <v>8903</v>
      </c>
      <c r="E24" s="23">
        <v>439</v>
      </c>
      <c r="F24" s="24">
        <v>3.4802600285397181E-2</v>
      </c>
      <c r="G24" s="24">
        <v>6.2058241447554424E-2</v>
      </c>
      <c r="H24" s="24">
        <v>4.35515873015873E-2</v>
      </c>
      <c r="I24" s="14">
        <v>4.9309221610693024E-2</v>
      </c>
      <c r="J24" s="25">
        <v>4.7430412661307986E-2</v>
      </c>
      <c r="K24" s="16" t="s">
        <v>60</v>
      </c>
      <c r="L24" s="17">
        <v>30254.249363867682</v>
      </c>
      <c r="M24" s="26">
        <v>510000</v>
      </c>
      <c r="N24" s="27">
        <v>0.56499999999999995</v>
      </c>
      <c r="O24" s="28" t="s">
        <v>27</v>
      </c>
      <c r="P24" s="32"/>
      <c r="Q24" s="29" t="s">
        <v>61</v>
      </c>
    </row>
    <row r="25" spans="1:17" x14ac:dyDescent="0.35">
      <c r="A25" s="22" t="s">
        <v>62</v>
      </c>
      <c r="B25" s="10">
        <v>9000</v>
      </c>
      <c r="C25" s="10">
        <v>7778</v>
      </c>
      <c r="D25" s="10">
        <v>8182</v>
      </c>
      <c r="E25" s="23">
        <v>439</v>
      </c>
      <c r="F25" s="24">
        <v>5.4540936762330725E-2</v>
      </c>
      <c r="G25" s="24">
        <v>4.8777777777777781E-2</v>
      </c>
      <c r="H25" s="24">
        <v>5.6441244535870405E-2</v>
      </c>
      <c r="I25" s="14">
        <v>5.3654363236372522E-2</v>
      </c>
      <c r="J25" s="25">
        <v>5.3353580578087853E-2</v>
      </c>
      <c r="K25" s="16" t="s">
        <v>63</v>
      </c>
      <c r="L25" s="17">
        <v>7611.1111111111113</v>
      </c>
      <c r="M25" s="26">
        <v>457000</v>
      </c>
      <c r="N25" s="27">
        <v>0.48700000000000004</v>
      </c>
      <c r="O25" s="28" t="s">
        <v>48</v>
      </c>
      <c r="P25" s="28" t="s">
        <v>64</v>
      </c>
      <c r="Q25" s="29" t="s">
        <v>50</v>
      </c>
    </row>
    <row r="26" spans="1:17" ht="15.5" x14ac:dyDescent="0.35">
      <c r="A26" s="22" t="s">
        <v>65</v>
      </c>
      <c r="B26" s="10">
        <v>16844</v>
      </c>
      <c r="C26" s="10"/>
      <c r="D26" s="10">
        <v>16699</v>
      </c>
      <c r="E26" s="23">
        <v>317</v>
      </c>
      <c r="F26" s="24">
        <v>1.5934452598773501E-2</v>
      </c>
      <c r="G26" s="24">
        <v>1.8819757777250059E-2</v>
      </c>
      <c r="H26" s="33"/>
      <c r="I26" s="14">
        <v>1.8983172645068568E-2</v>
      </c>
      <c r="J26" s="15">
        <v>1.791246100703071E-2</v>
      </c>
      <c r="K26" s="16"/>
      <c r="L26" s="17">
        <v>5454.0783661838041</v>
      </c>
      <c r="M26" s="26">
        <v>540000</v>
      </c>
      <c r="N26" s="27">
        <v>0.34399999999999997</v>
      </c>
      <c r="O26" s="28" t="s">
        <v>27</v>
      </c>
      <c r="P26" s="32"/>
      <c r="Q26" s="34" t="s">
        <v>66</v>
      </c>
    </row>
    <row r="27" spans="1:17" x14ac:dyDescent="0.35">
      <c r="A27" s="22" t="s">
        <v>67</v>
      </c>
      <c r="B27" s="10">
        <v>18902</v>
      </c>
      <c r="C27" s="10">
        <v>8547</v>
      </c>
      <c r="D27" s="10">
        <v>2190</v>
      </c>
      <c r="E27" s="23">
        <v>101</v>
      </c>
      <c r="F27" s="24">
        <v>6.5448418869880768E-3</v>
      </c>
      <c r="G27" s="24">
        <v>5.3433499100624272E-3</v>
      </c>
      <c r="H27" s="24">
        <v>1.1817011817011816E-2</v>
      </c>
      <c r="I27" s="14">
        <v>4.6118721461187215E-2</v>
      </c>
      <c r="J27" s="25">
        <v>1.7455981268812384E-2</v>
      </c>
      <c r="K27" s="16" t="s">
        <v>68</v>
      </c>
      <c r="L27" s="17">
        <v>433.87472225161355</v>
      </c>
      <c r="M27" s="26">
        <v>529000</v>
      </c>
      <c r="N27" s="27">
        <v>0.55299999999999994</v>
      </c>
      <c r="O27" s="28"/>
      <c r="P27" s="28"/>
      <c r="Q27" s="29"/>
    </row>
    <row r="28" spans="1:17" x14ac:dyDescent="0.35">
      <c r="A28" s="22" t="s">
        <v>69</v>
      </c>
      <c r="B28" s="10">
        <v>5544</v>
      </c>
      <c r="C28" s="10">
        <v>7822</v>
      </c>
      <c r="D28" s="10">
        <v>3818</v>
      </c>
      <c r="E28" s="23">
        <v>165</v>
      </c>
      <c r="F28" s="24">
        <v>1.6190756549896969E-2</v>
      </c>
      <c r="G28" s="24">
        <v>2.976190476190476E-2</v>
      </c>
      <c r="H28" s="24">
        <v>2.1094349271286117E-2</v>
      </c>
      <c r="I28" s="14">
        <v>4.3216343635411207E-2</v>
      </c>
      <c r="J28" s="25">
        <v>2.7565838554624765E-2</v>
      </c>
      <c r="K28" s="16" t="s">
        <v>70</v>
      </c>
      <c r="L28" s="17">
        <v>3285</v>
      </c>
      <c r="M28" s="26">
        <v>240000</v>
      </c>
      <c r="N28" s="27">
        <v>0.502</v>
      </c>
      <c r="O28" s="28"/>
      <c r="P28" s="28"/>
      <c r="Q28" s="29"/>
    </row>
    <row r="29" spans="1:17" x14ac:dyDescent="0.35">
      <c r="A29" s="22" t="s">
        <v>71</v>
      </c>
      <c r="B29" s="10">
        <v>11678</v>
      </c>
      <c r="C29" s="10">
        <v>17316</v>
      </c>
      <c r="D29" s="10">
        <v>12226</v>
      </c>
      <c r="E29" s="23">
        <v>230</v>
      </c>
      <c r="F29" s="24">
        <v>1.4959349593495935E-2</v>
      </c>
      <c r="G29" s="24">
        <v>1.9695153279671175E-2</v>
      </c>
      <c r="H29" s="24">
        <v>1.3282513282513283E-2</v>
      </c>
      <c r="I29" s="14">
        <v>1.8812367086536889E-2</v>
      </c>
      <c r="J29" s="25">
        <v>1.6687345810554321E-2</v>
      </c>
      <c r="K29" s="16" t="s">
        <v>72</v>
      </c>
      <c r="L29" s="17">
        <v>2345.8638465490667</v>
      </c>
      <c r="M29" s="26">
        <v>422000</v>
      </c>
      <c r="N29" s="27">
        <v>0.61299999999999999</v>
      </c>
      <c r="O29" s="28"/>
      <c r="P29" s="28"/>
      <c r="Q29" s="29"/>
    </row>
    <row r="30" spans="1:17" x14ac:dyDescent="0.35">
      <c r="A30" s="22" t="s">
        <v>73</v>
      </c>
      <c r="B30" s="10">
        <v>3693</v>
      </c>
      <c r="C30" s="10">
        <v>543</v>
      </c>
      <c r="D30" s="10">
        <v>2464</v>
      </c>
      <c r="E30" s="23">
        <v>85</v>
      </c>
      <c r="F30" s="24">
        <v>2.9824561403508771E-2</v>
      </c>
      <c r="G30" s="24">
        <v>2.3016517736257784E-2</v>
      </c>
      <c r="H30" s="24">
        <v>0.15653775322283608</v>
      </c>
      <c r="I30" s="14">
        <v>3.4496753246753248E-2</v>
      </c>
      <c r="J30" s="25">
        <v>6.0968896402338969E-2</v>
      </c>
      <c r="K30" s="16" t="s">
        <v>74</v>
      </c>
      <c r="L30" s="17">
        <v>333.81640942323315</v>
      </c>
      <c r="M30" s="26">
        <v>49000</v>
      </c>
      <c r="N30" s="27">
        <v>0.32600000000000001</v>
      </c>
      <c r="O30" s="28"/>
      <c r="P30" s="28"/>
      <c r="Q30" s="29"/>
    </row>
    <row r="31" spans="1:17" x14ac:dyDescent="0.35">
      <c r="A31" s="22" t="s">
        <v>75</v>
      </c>
      <c r="B31" s="10">
        <v>5706</v>
      </c>
      <c r="C31" s="10">
        <v>5425</v>
      </c>
      <c r="D31" s="10">
        <v>3429</v>
      </c>
      <c r="E31" s="23">
        <v>23</v>
      </c>
      <c r="F31" s="24">
        <v>6.3906640733537093E-3</v>
      </c>
      <c r="G31" s="24">
        <v>4.0308447248510338E-3</v>
      </c>
      <c r="H31" s="24">
        <v>4.23963133640553E-3</v>
      </c>
      <c r="I31" s="14">
        <v>6.7074948964712744E-3</v>
      </c>
      <c r="J31" s="25">
        <v>5.3421587577703869E-3</v>
      </c>
      <c r="K31" s="31">
        <v>0</v>
      </c>
      <c r="L31" s="17">
        <v>49.171398527865406</v>
      </c>
      <c r="M31" s="26">
        <v>31000</v>
      </c>
      <c r="N31" s="27">
        <v>0.11599999999999999</v>
      </c>
      <c r="O31" s="28"/>
      <c r="P31" s="28"/>
      <c r="Q31" s="29"/>
    </row>
    <row r="32" spans="1:17" ht="15.5" x14ac:dyDescent="0.35">
      <c r="A32" s="22" t="s">
        <v>76</v>
      </c>
      <c r="B32" s="10">
        <v>2947</v>
      </c>
      <c r="C32" s="10">
        <v>1047</v>
      </c>
      <c r="D32" s="10">
        <v>2876</v>
      </c>
      <c r="E32" s="23">
        <v>57</v>
      </c>
      <c r="F32" s="24">
        <v>1.4274981217129978E-2</v>
      </c>
      <c r="G32" s="24">
        <v>1.9341703427214117E-2</v>
      </c>
      <c r="H32" s="24">
        <v>5.4441260744985676E-2</v>
      </c>
      <c r="I32" s="14">
        <v>1.9819193324061197E-2</v>
      </c>
      <c r="J32" s="25">
        <v>2.6969284678347739E-2</v>
      </c>
      <c r="K32" s="16" t="s">
        <v>77</v>
      </c>
      <c r="L32" s="17">
        <v>1591.7366813708857</v>
      </c>
      <c r="M32" s="26">
        <v>159000</v>
      </c>
      <c r="N32" s="27">
        <v>0.42899999999999999</v>
      </c>
      <c r="O32" s="28" t="s">
        <v>27</v>
      </c>
      <c r="P32" s="32"/>
      <c r="Q32" s="29" t="s">
        <v>61</v>
      </c>
    </row>
    <row r="33" spans="1:17" x14ac:dyDescent="0.35">
      <c r="A33" s="22" t="s">
        <v>78</v>
      </c>
      <c r="B33" s="10">
        <v>3200</v>
      </c>
      <c r="C33" s="10">
        <v>2422</v>
      </c>
      <c r="D33" s="10"/>
      <c r="E33" s="23">
        <v>117</v>
      </c>
      <c r="F33" s="24">
        <v>3.5999999999999997E-2</v>
      </c>
      <c r="G33" s="24">
        <v>3.6562499999999998E-2</v>
      </c>
      <c r="H33" s="24">
        <v>4.8307184145334435E-2</v>
      </c>
      <c r="I33" s="14"/>
      <c r="J33" s="25">
        <v>4.0289894715111484E-2</v>
      </c>
      <c r="K33" s="31">
        <v>0</v>
      </c>
      <c r="L33" s="17">
        <v>349.125</v>
      </c>
      <c r="M33" s="26">
        <v>160000</v>
      </c>
      <c r="N33" s="27">
        <v>0.65799999999999992</v>
      </c>
      <c r="O33" s="28"/>
      <c r="P33" s="28"/>
      <c r="Q33" s="29"/>
    </row>
    <row r="34" spans="1:17" x14ac:dyDescent="0.35">
      <c r="A34" s="22" t="s">
        <v>79</v>
      </c>
      <c r="B34" s="10">
        <v>16704</v>
      </c>
      <c r="C34" s="10">
        <v>14627</v>
      </c>
      <c r="D34" s="10">
        <v>17866</v>
      </c>
      <c r="E34" s="23">
        <v>346</v>
      </c>
      <c r="F34" s="24">
        <v>2.2034006240845699E-2</v>
      </c>
      <c r="G34" s="24">
        <v>2.0713601532567051E-2</v>
      </c>
      <c r="H34" s="24">
        <v>2.3654884802078349E-2</v>
      </c>
      <c r="I34" s="14">
        <v>1.9366394268442853E-2</v>
      </c>
      <c r="J34" s="25">
        <v>2.1442221710983492E-2</v>
      </c>
      <c r="K34" s="16" t="s">
        <v>80</v>
      </c>
      <c r="L34" s="17">
        <v>5633.9352849616862</v>
      </c>
      <c r="M34" s="26">
        <v>546000</v>
      </c>
      <c r="N34" s="27">
        <v>0.37799999999999995</v>
      </c>
      <c r="O34" s="28" t="s">
        <v>48</v>
      </c>
      <c r="P34" s="28" t="s">
        <v>81</v>
      </c>
      <c r="Q34" s="29" t="s">
        <v>82</v>
      </c>
    </row>
    <row r="35" spans="1:17" x14ac:dyDescent="0.35">
      <c r="A35" s="22" t="s">
        <v>83</v>
      </c>
      <c r="B35" s="10">
        <v>2007</v>
      </c>
      <c r="C35" s="10">
        <v>4760</v>
      </c>
      <c r="D35" s="10">
        <v>1963</v>
      </c>
      <c r="E35" s="23">
        <v>34</v>
      </c>
      <c r="F35" s="24">
        <v>7.3275862068965516E-3</v>
      </c>
      <c r="G35" s="24">
        <v>1.6940707523667164E-2</v>
      </c>
      <c r="H35" s="24">
        <v>7.1428571428571426E-3</v>
      </c>
      <c r="I35" s="14">
        <v>1.7320427916454408E-2</v>
      </c>
      <c r="J35" s="25">
        <v>1.2182894697468818E-2</v>
      </c>
      <c r="K35" s="16" t="s">
        <v>84</v>
      </c>
      <c r="L35" s="17">
        <v>1081.5505729945194</v>
      </c>
      <c r="M35" s="26">
        <v>38000</v>
      </c>
      <c r="N35" s="27">
        <v>0.18600000000000003</v>
      </c>
      <c r="O35" s="28"/>
      <c r="P35" s="28"/>
      <c r="Q35" s="29"/>
    </row>
    <row r="36" spans="1:17" x14ac:dyDescent="0.35">
      <c r="A36" s="22" t="s">
        <v>85</v>
      </c>
      <c r="B36" s="10">
        <v>45600</v>
      </c>
      <c r="C36" s="10">
        <v>49985</v>
      </c>
      <c r="D36" s="10">
        <v>46595</v>
      </c>
      <c r="E36" s="23">
        <v>766</v>
      </c>
      <c r="F36" s="24">
        <v>2.0767249559441509E-2</v>
      </c>
      <c r="G36" s="24">
        <v>1.6798245614035087E-2</v>
      </c>
      <c r="H36" s="24">
        <v>1.5324597379213763E-2</v>
      </c>
      <c r="I36" s="14">
        <v>1.6439532138641483E-2</v>
      </c>
      <c r="J36" s="25">
        <v>1.7332406172832961E-2</v>
      </c>
      <c r="K36" s="16" t="s">
        <v>86</v>
      </c>
      <c r="L36" s="17">
        <v>8513.7647368421058</v>
      </c>
      <c r="M36" s="26">
        <v>1290000</v>
      </c>
      <c r="N36" s="27">
        <v>0.44400000000000001</v>
      </c>
      <c r="O36" s="28" t="s">
        <v>48</v>
      </c>
      <c r="P36" s="28" t="s">
        <v>87</v>
      </c>
      <c r="Q36" s="29" t="s">
        <v>88</v>
      </c>
    </row>
    <row r="37" spans="1:17" x14ac:dyDescent="0.35">
      <c r="A37" s="22" t="s">
        <v>89</v>
      </c>
      <c r="B37" s="10"/>
      <c r="C37" s="35"/>
      <c r="D37" s="10"/>
      <c r="E37" s="36">
        <v>0</v>
      </c>
      <c r="F37" s="37"/>
      <c r="G37" s="37"/>
      <c r="H37" s="37"/>
      <c r="I37" s="38"/>
      <c r="J37" s="39"/>
      <c r="K37" s="40"/>
      <c r="L37" s="41"/>
      <c r="M37" s="42"/>
      <c r="N37" s="43"/>
      <c r="O37" s="44"/>
      <c r="P37" s="45"/>
      <c r="Q37" s="46"/>
    </row>
    <row r="38" spans="1:17" ht="15.5" x14ac:dyDescent="0.35">
      <c r="A38" s="22" t="s">
        <v>90</v>
      </c>
      <c r="B38" s="10">
        <v>14104</v>
      </c>
      <c r="C38" s="10"/>
      <c r="D38" s="10">
        <v>12707</v>
      </c>
      <c r="E38" s="23">
        <v>269</v>
      </c>
      <c r="F38" s="24">
        <v>2.464046899331318E-2</v>
      </c>
      <c r="G38" s="24">
        <v>1.9072603516732841E-2</v>
      </c>
      <c r="H38" s="24"/>
      <c r="I38" s="14">
        <v>2.1169434170142443E-2</v>
      </c>
      <c r="J38" s="15">
        <v>2.1627502226729489E-2</v>
      </c>
      <c r="K38" s="16" t="s">
        <v>91</v>
      </c>
      <c r="L38" s="17">
        <v>5016.3464265456605</v>
      </c>
      <c r="M38" s="26">
        <v>652000</v>
      </c>
      <c r="N38" s="27">
        <v>0.41799999999999998</v>
      </c>
      <c r="O38" s="28" t="s">
        <v>27</v>
      </c>
      <c r="P38" s="32"/>
      <c r="Q38" s="29" t="s">
        <v>61</v>
      </c>
    </row>
    <row r="39" spans="1:17" x14ac:dyDescent="0.35">
      <c r="A39" s="22" t="s">
        <v>92</v>
      </c>
      <c r="B39" s="10">
        <v>2351</v>
      </c>
      <c r="C39" s="10"/>
      <c r="D39" s="10">
        <v>2067</v>
      </c>
      <c r="E39" s="23">
        <v>18</v>
      </c>
      <c r="F39" s="24">
        <v>9.6411355115158005E-3</v>
      </c>
      <c r="G39" s="24">
        <v>7.6563164610803916E-3</v>
      </c>
      <c r="H39" s="33"/>
      <c r="I39" s="14">
        <v>8.708272859216255E-3</v>
      </c>
      <c r="J39" s="15">
        <v>8.6685749439374821E-3</v>
      </c>
      <c r="K39" s="16" t="s">
        <v>93</v>
      </c>
      <c r="L39" s="17">
        <v>129.77243726074011</v>
      </c>
      <c r="M39" s="26">
        <v>49000</v>
      </c>
      <c r="N39" s="27">
        <v>0.502</v>
      </c>
      <c r="O39" s="28"/>
      <c r="P39" s="28"/>
      <c r="Q39" s="29"/>
    </row>
    <row r="40" spans="1:17" x14ac:dyDescent="0.35">
      <c r="A40" s="22" t="s">
        <v>94</v>
      </c>
      <c r="B40" s="10">
        <v>14809</v>
      </c>
      <c r="C40" s="10">
        <v>19323</v>
      </c>
      <c r="D40" s="10">
        <v>19572</v>
      </c>
      <c r="E40" s="23">
        <v>167</v>
      </c>
      <c r="F40" s="24">
        <v>6.4075509342746426E-3</v>
      </c>
      <c r="G40" s="24">
        <v>1.1276926193530962E-2</v>
      </c>
      <c r="H40" s="24">
        <v>8.6425503286239203E-3</v>
      </c>
      <c r="I40" s="14">
        <v>8.5325975883915797E-3</v>
      </c>
      <c r="J40" s="25">
        <v>8.7149062612052759E-3</v>
      </c>
      <c r="K40" s="31">
        <v>0</v>
      </c>
      <c r="L40" s="17">
        <v>760.95023296643933</v>
      </c>
      <c r="M40" s="26">
        <v>927000</v>
      </c>
      <c r="N40" s="27">
        <v>0.44600000000000001</v>
      </c>
      <c r="O40" s="28"/>
      <c r="P40" s="28"/>
      <c r="Q40" s="29"/>
    </row>
    <row r="41" spans="1:17" x14ac:dyDescent="0.35">
      <c r="A41" s="22" t="s">
        <v>95</v>
      </c>
      <c r="B41" s="10">
        <v>562</v>
      </c>
      <c r="C41" s="10">
        <v>1482</v>
      </c>
      <c r="D41" s="10">
        <v>13567</v>
      </c>
      <c r="E41" s="23">
        <v>148</v>
      </c>
      <c r="F41" s="24">
        <v>1.5134471827385212E-2</v>
      </c>
      <c r="G41" s="24">
        <v>0.26334519572953735</v>
      </c>
      <c r="H41" s="24">
        <v>9.9865047233468285E-2</v>
      </c>
      <c r="I41" s="14"/>
      <c r="J41" s="25">
        <v>0.12611490493013028</v>
      </c>
      <c r="K41" s="16" t="s">
        <v>96</v>
      </c>
      <c r="L41" s="17">
        <v>3420</v>
      </c>
      <c r="M41" s="26">
        <v>110000</v>
      </c>
      <c r="N41" s="27">
        <v>0.16800000000000001</v>
      </c>
      <c r="O41" s="28"/>
      <c r="P41" s="28"/>
      <c r="Q41" s="29"/>
    </row>
    <row r="42" spans="1:17" x14ac:dyDescent="0.35">
      <c r="A42" s="22" t="s">
        <v>97</v>
      </c>
      <c r="B42" s="10">
        <v>4913</v>
      </c>
      <c r="C42" s="10">
        <v>16946</v>
      </c>
      <c r="D42" s="10">
        <v>7480</v>
      </c>
      <c r="E42" s="23">
        <v>282</v>
      </c>
      <c r="F42" s="24">
        <v>5.3714285714285714E-2</v>
      </c>
      <c r="G42" s="24">
        <v>5.7398738041929576E-2</v>
      </c>
      <c r="H42" s="24">
        <v>1.6641095243715331E-2</v>
      </c>
      <c r="I42" s="14">
        <v>3.7700534759358285E-2</v>
      </c>
      <c r="J42" s="25">
        <v>4.1363663439822222E-2</v>
      </c>
      <c r="K42" s="16" t="s">
        <v>98</v>
      </c>
      <c r="L42" s="17">
        <v>2571.6991654793405</v>
      </c>
      <c r="M42" s="26">
        <v>187000</v>
      </c>
      <c r="N42" s="27">
        <v>0.29100000000000004</v>
      </c>
      <c r="O42" s="28" t="s">
        <v>48</v>
      </c>
      <c r="P42" s="28" t="s">
        <v>99</v>
      </c>
      <c r="Q42" s="29" t="s">
        <v>50</v>
      </c>
    </row>
    <row r="43" spans="1:17" ht="15.5" x14ac:dyDescent="0.35">
      <c r="A43" s="22" t="s">
        <v>100</v>
      </c>
      <c r="B43" s="10">
        <v>30275</v>
      </c>
      <c r="C43" s="10">
        <v>30963</v>
      </c>
      <c r="D43" s="10">
        <v>15426</v>
      </c>
      <c r="E43" s="23">
        <v>473</v>
      </c>
      <c r="F43" s="24">
        <v>1.8818380743982493E-2</v>
      </c>
      <c r="G43" s="24">
        <v>1.5623451692815855E-2</v>
      </c>
      <c r="H43" s="24">
        <v>1.527629751639053E-2</v>
      </c>
      <c r="I43" s="14">
        <v>3.0662517827045249E-2</v>
      </c>
      <c r="J43" s="25">
        <v>2.0095161945058532E-2</v>
      </c>
      <c r="K43" s="16" t="s">
        <v>101</v>
      </c>
      <c r="L43" s="17">
        <v>6757.1744343517757</v>
      </c>
      <c r="M43" s="26">
        <v>1059000</v>
      </c>
      <c r="N43" s="27">
        <v>0.59599999999999997</v>
      </c>
      <c r="O43" s="28" t="s">
        <v>27</v>
      </c>
      <c r="P43" s="32"/>
      <c r="Q43" s="29" t="s">
        <v>82</v>
      </c>
    </row>
    <row r="44" spans="1:17" ht="15.5" x14ac:dyDescent="0.35">
      <c r="A44" s="22" t="s">
        <v>102</v>
      </c>
      <c r="B44" s="10"/>
      <c r="C44" s="10"/>
      <c r="D44" s="10"/>
      <c r="E44" s="23">
        <v>50</v>
      </c>
      <c r="F44" s="24"/>
      <c r="G44" s="24"/>
      <c r="H44" s="24"/>
      <c r="I44" s="14"/>
      <c r="J44" s="25"/>
      <c r="K44" s="16"/>
      <c r="L44" s="17">
        <v>1150</v>
      </c>
      <c r="M44" s="26"/>
      <c r="N44" s="27"/>
      <c r="O44" s="28"/>
      <c r="P44" s="32"/>
      <c r="Q44" s="29"/>
    </row>
    <row r="45" spans="1:17" x14ac:dyDescent="0.35">
      <c r="A45" s="22" t="s">
        <v>103</v>
      </c>
      <c r="B45" s="10">
        <v>1691</v>
      </c>
      <c r="C45" s="10">
        <v>1701</v>
      </c>
      <c r="D45" s="10">
        <v>862</v>
      </c>
      <c r="E45" s="23">
        <v>79</v>
      </c>
      <c r="F45" s="24">
        <v>3.6355269213069488E-2</v>
      </c>
      <c r="G45" s="24">
        <v>4.6717918391484328E-2</v>
      </c>
      <c r="H45" s="24">
        <v>4.6443268665490887E-2</v>
      </c>
      <c r="I45" s="14">
        <v>9.1647331786542927E-2</v>
      </c>
      <c r="J45" s="25">
        <v>5.5290947014146913E-2</v>
      </c>
      <c r="K45" s="16" t="s">
        <v>104</v>
      </c>
      <c r="L45" s="17">
        <v>1906.0910703725606</v>
      </c>
      <c r="M45" s="26">
        <v>76000</v>
      </c>
      <c r="N45" s="27">
        <v>0.50600000000000001</v>
      </c>
      <c r="O45" s="28"/>
      <c r="P45" s="28"/>
      <c r="Q45" s="29"/>
    </row>
    <row r="46" spans="1:17" x14ac:dyDescent="0.35">
      <c r="A46" s="22" t="s">
        <v>105</v>
      </c>
      <c r="B46" s="10">
        <v>5720</v>
      </c>
      <c r="C46" s="10">
        <v>1712</v>
      </c>
      <c r="D46" s="10">
        <v>5686</v>
      </c>
      <c r="E46" s="23">
        <v>199</v>
      </c>
      <c r="F46" s="24">
        <v>3.5208775654635524E-2</v>
      </c>
      <c r="G46" s="24">
        <v>3.4790209790209789E-2</v>
      </c>
      <c r="H46" s="24">
        <v>0.11623831775700935</v>
      </c>
      <c r="I46" s="14">
        <v>3.4998241294407317E-2</v>
      </c>
      <c r="J46" s="25">
        <v>5.5308886124065496E-2</v>
      </c>
      <c r="K46" s="16" t="s">
        <v>106</v>
      </c>
      <c r="L46" s="17">
        <v>10223.776223776224</v>
      </c>
      <c r="M46" s="26">
        <v>294000</v>
      </c>
      <c r="N46" s="27">
        <v>0.39299999999999996</v>
      </c>
      <c r="O46" s="28" t="s">
        <v>48</v>
      </c>
      <c r="P46" s="28" t="s">
        <v>107</v>
      </c>
      <c r="Q46" s="29" t="s">
        <v>50</v>
      </c>
    </row>
    <row r="47" spans="1:17" x14ac:dyDescent="0.35">
      <c r="A47" s="22" t="s">
        <v>108</v>
      </c>
      <c r="B47" s="10">
        <v>2000</v>
      </c>
      <c r="C47" s="10">
        <v>3159</v>
      </c>
      <c r="D47" s="10">
        <v>3619</v>
      </c>
      <c r="E47" s="23">
        <v>8</v>
      </c>
      <c r="F47" s="24">
        <v>3.7418147801683817E-3</v>
      </c>
      <c r="G47" s="24">
        <v>4.0000000000000001E-3</v>
      </c>
      <c r="H47" s="24">
        <v>2.5324469768914213E-3</v>
      </c>
      <c r="I47" s="14">
        <v>2.2105554020447637E-3</v>
      </c>
      <c r="J47" s="25">
        <v>3.1212042897761417E-3</v>
      </c>
      <c r="K47" s="31">
        <v>0</v>
      </c>
      <c r="L47" s="17">
        <v>153.566</v>
      </c>
      <c r="M47" s="26">
        <v>61000</v>
      </c>
      <c r="N47" s="27">
        <v>0.46299999999999997</v>
      </c>
      <c r="O47" s="47"/>
      <c r="P47" s="28"/>
      <c r="Q47" s="29"/>
    </row>
    <row r="48" spans="1:17" x14ac:dyDescent="0.35">
      <c r="A48" s="22" t="s">
        <v>109</v>
      </c>
      <c r="B48" s="10">
        <v>8200</v>
      </c>
      <c r="C48" s="10">
        <v>4713</v>
      </c>
      <c r="D48" s="10">
        <v>9065</v>
      </c>
      <c r="E48" s="23">
        <v>93</v>
      </c>
      <c r="F48" s="24">
        <v>7.9001019367991848E-3</v>
      </c>
      <c r="G48" s="24">
        <v>1.1341463414634146E-2</v>
      </c>
      <c r="H48" s="24">
        <v>1.9732654360280075E-2</v>
      </c>
      <c r="I48" s="14">
        <v>1.0259238830667402E-2</v>
      </c>
      <c r="J48" s="25">
        <v>1.23083646355952E-2</v>
      </c>
      <c r="K48" s="16" t="s">
        <v>110</v>
      </c>
      <c r="L48" s="17">
        <v>2508.4756097560976</v>
      </c>
      <c r="M48" s="26">
        <v>280000</v>
      </c>
      <c r="N48" s="27">
        <v>0.27100000000000002</v>
      </c>
      <c r="O48" s="28"/>
      <c r="P48" s="28"/>
      <c r="Q48" s="29"/>
    </row>
    <row r="49" spans="1:17" x14ac:dyDescent="0.35">
      <c r="A49" s="22" t="s">
        <v>111</v>
      </c>
      <c r="B49" s="10">
        <v>50327</v>
      </c>
      <c r="C49" s="10">
        <v>46200</v>
      </c>
      <c r="D49" s="10">
        <v>46308</v>
      </c>
      <c r="E49" s="23">
        <v>451</v>
      </c>
      <c r="F49" s="24">
        <v>8.8175490732775481E-3</v>
      </c>
      <c r="G49" s="24">
        <v>8.961392493095157E-3</v>
      </c>
      <c r="H49" s="24">
        <v>9.7619047619047616E-3</v>
      </c>
      <c r="I49" s="14">
        <v>9.7391379459272689E-3</v>
      </c>
      <c r="J49" s="25">
        <v>9.3199960685511844E-3</v>
      </c>
      <c r="K49" s="31">
        <v>1E-4</v>
      </c>
      <c r="L49" s="17">
        <v>2579.2429510998072</v>
      </c>
      <c r="M49" s="26">
        <v>1389000</v>
      </c>
      <c r="N49" s="27">
        <v>0.28399999999999997</v>
      </c>
      <c r="O49" s="28" t="s">
        <v>27</v>
      </c>
      <c r="P49" s="28"/>
      <c r="Q49" s="29" t="s">
        <v>112</v>
      </c>
    </row>
    <row r="50" spans="1:17" x14ac:dyDescent="0.35">
      <c r="A50" s="22" t="s">
        <v>113</v>
      </c>
      <c r="B50" s="10"/>
      <c r="C50" s="10"/>
      <c r="D50" s="10"/>
      <c r="E50" s="23">
        <v>10</v>
      </c>
      <c r="F50" s="24"/>
      <c r="G50" s="24"/>
      <c r="H50" s="24"/>
      <c r="I50" s="14"/>
      <c r="J50" s="25"/>
      <c r="K50" s="31"/>
      <c r="L50" s="17">
        <v>0</v>
      </c>
      <c r="M50" s="26"/>
      <c r="N50" s="27"/>
      <c r="O50" s="28"/>
      <c r="P50" s="28"/>
      <c r="Q50" s="29"/>
    </row>
    <row r="51" spans="1:17" x14ac:dyDescent="0.35">
      <c r="A51" s="22" t="s">
        <v>114</v>
      </c>
      <c r="B51" s="10">
        <v>3240</v>
      </c>
      <c r="C51" s="10">
        <v>4539</v>
      </c>
      <c r="D51" s="10">
        <v>3288</v>
      </c>
      <c r="E51" s="23">
        <v>36</v>
      </c>
      <c r="F51" s="24">
        <v>7.6335877862595417E-3</v>
      </c>
      <c r="G51" s="24">
        <v>1.1111111111111112E-2</v>
      </c>
      <c r="H51" s="24">
        <v>7.9312623925974889E-3</v>
      </c>
      <c r="I51" s="14">
        <v>1.0948905109489052E-2</v>
      </c>
      <c r="J51" s="25">
        <v>9.4062165998642991E-3</v>
      </c>
      <c r="K51" s="16" t="s">
        <v>115</v>
      </c>
      <c r="L51" s="17">
        <v>1731.9166666666665</v>
      </c>
      <c r="M51" s="26">
        <v>191000</v>
      </c>
      <c r="N51" s="27">
        <v>0.23899999999999999</v>
      </c>
      <c r="O51" s="28"/>
      <c r="P51" s="28"/>
      <c r="Q51" s="29"/>
    </row>
    <row r="52" spans="1:17" x14ac:dyDescent="0.35">
      <c r="A52" s="22" t="s">
        <v>116</v>
      </c>
      <c r="B52" s="10">
        <v>1300</v>
      </c>
      <c r="C52" s="10">
        <v>778</v>
      </c>
      <c r="D52" s="10">
        <v>1770</v>
      </c>
      <c r="E52" s="23">
        <v>39</v>
      </c>
      <c r="F52" s="24">
        <v>2.2222222222222223E-2</v>
      </c>
      <c r="G52" s="24">
        <v>0.03</v>
      </c>
      <c r="H52" s="24">
        <v>5.0128534704370183E-2</v>
      </c>
      <c r="I52" s="14">
        <v>2.2033898305084745E-2</v>
      </c>
      <c r="J52" s="25">
        <v>3.1096163807919287E-2</v>
      </c>
      <c r="K52" s="16" t="s">
        <v>117</v>
      </c>
      <c r="L52" s="17">
        <v>896.33076923076931</v>
      </c>
      <c r="M52" s="26">
        <v>23000</v>
      </c>
      <c r="N52" s="27">
        <v>0.27500000000000002</v>
      </c>
      <c r="O52" s="28"/>
      <c r="P52" s="28"/>
      <c r="Q52" s="29"/>
    </row>
    <row r="53" spans="1:17" x14ac:dyDescent="0.35">
      <c r="A53" s="22" t="s">
        <v>118</v>
      </c>
      <c r="B53" s="10">
        <v>12572</v>
      </c>
      <c r="C53" s="10"/>
      <c r="D53" s="10">
        <v>16844</v>
      </c>
      <c r="E53" s="23">
        <v>383</v>
      </c>
      <c r="F53" s="24">
        <v>2.4000501315954381E-2</v>
      </c>
      <c r="G53" s="24">
        <v>3.0464524339802738E-2</v>
      </c>
      <c r="H53" s="33"/>
      <c r="I53" s="14">
        <v>2.273806696746616E-2</v>
      </c>
      <c r="J53" s="15">
        <v>2.5734364207741094E-2</v>
      </c>
      <c r="K53" s="16" t="s">
        <v>119</v>
      </c>
      <c r="L53" s="17">
        <v>19189.242761692651</v>
      </c>
      <c r="M53" s="26">
        <v>586000</v>
      </c>
      <c r="N53" s="27">
        <v>0.496</v>
      </c>
      <c r="O53" s="48"/>
      <c r="P53" s="48"/>
      <c r="Q53" s="29"/>
    </row>
    <row r="54" spans="1:17" x14ac:dyDescent="0.35">
      <c r="A54" s="22" t="s">
        <v>120</v>
      </c>
      <c r="B54" s="10"/>
      <c r="C54" s="10">
        <v>10499</v>
      </c>
      <c r="D54" s="10">
        <v>10762</v>
      </c>
      <c r="E54" s="23">
        <v>263</v>
      </c>
      <c r="F54" s="24">
        <v>2.895519101618408E-2</v>
      </c>
      <c r="G54" s="24"/>
      <c r="H54" s="24">
        <v>2.505000476235832E-2</v>
      </c>
      <c r="I54" s="14">
        <v>2.4437836833302359E-2</v>
      </c>
      <c r="J54" s="25">
        <v>2.6147677537281588E-2</v>
      </c>
      <c r="K54" s="16" t="s">
        <v>121</v>
      </c>
      <c r="L54" s="17">
        <v>2592.8584095840015</v>
      </c>
      <c r="M54" s="26">
        <v>527000</v>
      </c>
      <c r="N54" s="27">
        <v>0.52400000000000002</v>
      </c>
      <c r="O54" s="28"/>
      <c r="P54" s="28"/>
      <c r="Q54" s="29"/>
    </row>
    <row r="55" spans="1:17" x14ac:dyDescent="0.35">
      <c r="A55" s="22" t="s">
        <v>122</v>
      </c>
      <c r="B55" s="10">
        <v>3832</v>
      </c>
      <c r="C55" s="10"/>
      <c r="D55" s="10">
        <v>3918</v>
      </c>
      <c r="E55" s="23">
        <v>109</v>
      </c>
      <c r="F55" s="24">
        <v>2.3152081563296515E-2</v>
      </c>
      <c r="G55" s="24">
        <v>2.8444676409185805E-2</v>
      </c>
      <c r="H55" s="33"/>
      <c r="I55" s="14">
        <v>2.7820316488004083E-2</v>
      </c>
      <c r="J55" s="15">
        <v>2.6472358153495468E-2</v>
      </c>
      <c r="K55" s="31">
        <v>0</v>
      </c>
      <c r="L55" s="17">
        <v>704.5929018789144</v>
      </c>
      <c r="M55" s="26">
        <v>230000</v>
      </c>
      <c r="N55" s="27">
        <v>0.83200000000000007</v>
      </c>
      <c r="O55" s="28"/>
      <c r="P55" s="28"/>
      <c r="Q55" s="29"/>
    </row>
    <row r="56" spans="1:17" x14ac:dyDescent="0.35">
      <c r="A56" s="8" t="s">
        <v>123</v>
      </c>
      <c r="B56" s="10">
        <v>10055</v>
      </c>
      <c r="C56" s="10">
        <v>12528</v>
      </c>
      <c r="D56" s="10">
        <v>10913</v>
      </c>
      <c r="E56" s="11">
        <v>141</v>
      </c>
      <c r="F56" s="12">
        <v>9.6694554930736518E-3</v>
      </c>
      <c r="G56" s="12">
        <v>1.4022874191944307E-2</v>
      </c>
      <c r="H56" s="12">
        <v>1.1254789272030651E-2</v>
      </c>
      <c r="I56" s="14">
        <v>1.2920370200678091E-2</v>
      </c>
      <c r="J56" s="25">
        <v>1.1966872289431675E-2</v>
      </c>
      <c r="K56" s="49">
        <v>0</v>
      </c>
      <c r="L56" s="17">
        <v>1118.2317255096966</v>
      </c>
      <c r="M56" s="18">
        <v>312000</v>
      </c>
      <c r="N56" s="19">
        <v>0.34499999999999997</v>
      </c>
      <c r="O56" s="20"/>
      <c r="P56" s="20"/>
      <c r="Q56" s="21"/>
    </row>
    <row r="57" spans="1:17" ht="15" thickBot="1" x14ac:dyDescent="0.4">
      <c r="A57" s="50" t="s">
        <v>124</v>
      </c>
      <c r="B57" s="10">
        <v>1343</v>
      </c>
      <c r="C57" s="10">
        <v>1172</v>
      </c>
      <c r="D57" s="10">
        <v>1828</v>
      </c>
      <c r="E57" s="51">
        <v>0</v>
      </c>
      <c r="F57" s="52">
        <v>0</v>
      </c>
      <c r="G57" s="52">
        <v>0</v>
      </c>
      <c r="H57" s="52">
        <v>0</v>
      </c>
      <c r="I57" s="14">
        <v>0</v>
      </c>
      <c r="J57" s="25">
        <v>0</v>
      </c>
      <c r="K57" s="53">
        <v>0</v>
      </c>
      <c r="L57" s="17">
        <v>0</v>
      </c>
      <c r="M57" s="54">
        <v>22000</v>
      </c>
      <c r="N57" s="55">
        <v>0.23100000000000001</v>
      </c>
      <c r="O57" s="56"/>
      <c r="P57" s="56"/>
      <c r="Q57" s="56"/>
    </row>
    <row r="58" spans="1:17" x14ac:dyDescent="0.35">
      <c r="A58" s="57" t="s">
        <v>125</v>
      </c>
      <c r="B58" s="58">
        <f>SUM(B2:B57)</f>
        <v>484177</v>
      </c>
      <c r="C58" s="58">
        <f t="shared" ref="C58:D58" si="0">SUM(C2:C57)</f>
        <v>393334</v>
      </c>
      <c r="D58" s="58">
        <f t="shared" si="0"/>
        <v>475301</v>
      </c>
      <c r="E58" s="59">
        <f>SUM(E2:E57)</f>
        <v>12549</v>
      </c>
      <c r="F58" s="60">
        <f>SUBTOTAL(101,Table1[3i. Percent committed ESBs (Atlas)])</f>
        <v>2.6820057348254184E-2</v>
      </c>
      <c r="G58" s="61">
        <f>E58/B58</f>
        <v>2.5918207597634749E-2</v>
      </c>
      <c r="H58" s="61">
        <f>E58/C58</f>
        <v>3.1904183213248789E-2</v>
      </c>
      <c r="I58" s="61">
        <f>E58/D58</f>
        <v>2.6402216700575003E-2</v>
      </c>
      <c r="J58" s="61">
        <f t="shared" ref="J58" si="1">AVERAGE(F58,G58,H58)</f>
        <v>2.8214149386379238E-2</v>
      </c>
      <c r="K58" s="62" t="s">
        <v>126</v>
      </c>
      <c r="L58" s="63">
        <f>SUM(Table1[8a. Approximate total number of students riding ESBs])</f>
        <v>253586.21319993775</v>
      </c>
      <c r="M58" s="64">
        <v>18275000</v>
      </c>
      <c r="N58" s="65">
        <v>0.36499999999999999</v>
      </c>
      <c r="O58" s="66"/>
      <c r="P58" s="66"/>
      <c r="Q58" s="66"/>
    </row>
  </sheetData>
  <conditionalFormatting sqref="L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2:M1048576 M53:M58 M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State-level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Charles Ward</dc:creator>
  <cp:lastModifiedBy>Andrew Charles Ward</cp:lastModifiedBy>
  <dcterms:created xsi:type="dcterms:W3CDTF">2025-10-26T19:14:46Z</dcterms:created>
  <dcterms:modified xsi:type="dcterms:W3CDTF">2025-10-26T19:14:59Z</dcterms:modified>
</cp:coreProperties>
</file>