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omments6.xml" ContentType="application/vnd.openxmlformats-officedocument.spreadsheetml.comments+xml"/>
  <Override PartName="/xl/threadedComments/threadedComment3.xml" ContentType="application/vnd.ms-excel.threaded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omments7.xml" ContentType="application/vnd.openxmlformats-officedocument.spreadsheetml.comments+xml"/>
  <Override PartName="/xl/threadedComments/threadedComment4.xml" ContentType="application/vnd.ms-excel.threaded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omments8.xml" ContentType="application/vnd.openxmlformats-officedocument.spreadsheetml.comments+xml"/>
  <Override PartName="/xl/threadedComments/threadedComment5.xml" ContentType="application/vnd.ms-excel.threaded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omments9.xml" ContentType="application/vnd.openxmlformats-officedocument.spreadsheetml.comments+xml"/>
  <Override PartName="/xl/drawings/drawing7.xml" ContentType="application/vnd.openxmlformats-officedocument.drawing+xml"/>
  <Override PartName="/xl/comments10.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C:\Users\Aluisio\Desktop\"/>
    </mc:Choice>
  </mc:AlternateContent>
  <xr:revisionPtr revIDLastSave="0" documentId="13_ncr:1_{DA9D631D-2F8D-4A5C-AA83-0A6F37BD4AAF}" xr6:coauthVersionLast="45" xr6:coauthVersionMax="45" xr10:uidLastSave="{00000000-0000-0000-0000-000000000000}"/>
  <bookViews>
    <workbookView xWindow="-120" yWindow="-120" windowWidth="20730" windowHeight="11160" tabRatio="797" activeTab="9" xr2:uid="{00000000-000D-0000-FFFF-FFFF00000000}"/>
  </bookViews>
  <sheets>
    <sheet name="Equipe" sheetId="10" r:id="rId1"/>
    <sheet name="Backlog Produto" sheetId="3" r:id="rId2"/>
    <sheet name="Planejamento" sheetId="4" r:id="rId3"/>
    <sheet name="Entregas" sheetId="11" r:id="rId4"/>
    <sheet name="Riscos" sheetId="12" r:id="rId5"/>
    <sheet name="Mudanças" sheetId="17" r:id="rId6"/>
    <sheet name="Sprint1" sheetId="5" r:id="rId7"/>
    <sheet name="Sprint2" sheetId="18" r:id="rId8"/>
    <sheet name="Sprint3" sheetId="19" r:id="rId9"/>
    <sheet name="Sprint4" sheetId="21" r:id="rId10"/>
    <sheet name="#Estimativa-APF#" sheetId="14" r:id="rId11"/>
    <sheet name="#Planejamento-APF#" sheetId="16" r:id="rId12"/>
  </sheets>
  <definedNames>
    <definedName name="_xlnm._FilterDatabase" localSheetId="5" hidden="1">Mudanças!$A$1:$D$13</definedName>
    <definedName name="Restante" localSheetId="7">OFFSET(Sprint2!$B$12,0,0,1,COUNT(Sprint2!$B$12:$L$12))</definedName>
    <definedName name="Restante" localSheetId="8">OFFSET(Sprint3!$B$15,0,0,1,COUNT(Sprint3!$B$15:$L$15))</definedName>
    <definedName name="Restante" localSheetId="9">OFFSET(Sprint4!$B$12,0,0,1,COUNT(Sprint4!$B$12:$L$12))</definedName>
    <definedName name="Restante">OFFSET(Sprint1!$B$12,0,0,1,COUNT(Sprint1!$B$12:$L$12))</definedName>
    <definedName name="Restante2" localSheetId="11">OFFSET(#REF!,0,0,1,COUNT(#REF!))</definedName>
    <definedName name="Restante2">OFFSET(#REF!,0,0,1,COUNT(#REF!))</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6" i="21" l="1"/>
  <c r="L12" i="21"/>
  <c r="K12" i="21"/>
  <c r="J12" i="21"/>
  <c r="B12" i="21"/>
  <c r="B19" i="19"/>
  <c r="B15" i="19"/>
  <c r="C12" i="21" l="1"/>
  <c r="D12" i="21" s="1"/>
  <c r="E12" i="21" s="1"/>
  <c r="F12" i="21" s="1"/>
  <c r="G12" i="21" s="1"/>
  <c r="H12" i="21" s="1"/>
  <c r="I12" i="21" s="1"/>
  <c r="B13" i="21"/>
  <c r="C13" i="21" s="1"/>
  <c r="D13" i="21" s="1"/>
  <c r="E13" i="21" s="1"/>
  <c r="F13" i="21" s="1"/>
  <c r="G13" i="21" s="1"/>
  <c r="H13" i="21" s="1"/>
  <c r="I13" i="21" s="1"/>
  <c r="J13" i="21" s="1"/>
  <c r="K13" i="21" s="1"/>
  <c r="L13" i="21" s="1"/>
  <c r="B16" i="19"/>
  <c r="C16" i="19" s="1"/>
  <c r="D16" i="19" s="1"/>
  <c r="E16" i="19" s="1"/>
  <c r="F16" i="19" s="1"/>
  <c r="G16" i="19" s="1"/>
  <c r="H16" i="19" s="1"/>
  <c r="I16" i="19" s="1"/>
  <c r="J16" i="19" s="1"/>
  <c r="K16" i="19" s="1"/>
  <c r="L16" i="19" s="1"/>
  <c r="C15" i="19"/>
  <c r="D15" i="19" s="1"/>
  <c r="E15" i="19" s="1"/>
  <c r="F15" i="19" s="1"/>
  <c r="G15" i="19" s="1"/>
  <c r="H15" i="19" s="1"/>
  <c r="I15" i="19" s="1"/>
  <c r="J15" i="19" s="1"/>
  <c r="K15" i="19" s="1"/>
  <c r="L15" i="19" s="1"/>
  <c r="D17" i="19" s="1"/>
  <c r="B16" i="18"/>
  <c r="B12" i="18"/>
  <c r="C12" i="18" s="1"/>
  <c r="D12" i="18" s="1"/>
  <c r="E12" i="18" s="1"/>
  <c r="F12" i="18" s="1"/>
  <c r="G12" i="18" s="1"/>
  <c r="H12" i="18" s="1"/>
  <c r="I12" i="18" s="1"/>
  <c r="J12" i="18" s="1"/>
  <c r="K12" i="18" s="1"/>
  <c r="L12" i="18" s="1"/>
  <c r="C14" i="21" l="1"/>
  <c r="H14" i="21"/>
  <c r="H15" i="21" s="1"/>
  <c r="K14" i="21"/>
  <c r="K15" i="21" s="1"/>
  <c r="D14" i="21"/>
  <c r="D15" i="21" s="1"/>
  <c r="G14" i="21"/>
  <c r="G15" i="21" s="1"/>
  <c r="J14" i="21"/>
  <c r="J15" i="21" s="1"/>
  <c r="F14" i="21"/>
  <c r="F15" i="21" s="1"/>
  <c r="B14" i="21"/>
  <c r="B15" i="21" s="1"/>
  <c r="I14" i="21"/>
  <c r="I15" i="21" s="1"/>
  <c r="E14" i="21"/>
  <c r="E15" i="21" s="1"/>
  <c r="C15" i="21"/>
  <c r="L14" i="21"/>
  <c r="L15" i="21" s="1"/>
  <c r="F17" i="19"/>
  <c r="J17" i="19"/>
  <c r="J18" i="19" s="1"/>
  <c r="I17" i="19"/>
  <c r="I18" i="19" s="1"/>
  <c r="H17" i="19"/>
  <c r="H18" i="19" s="1"/>
  <c r="B17" i="19"/>
  <c r="B18" i="19" s="1"/>
  <c r="E17" i="19"/>
  <c r="E18" i="19" s="1"/>
  <c r="F18" i="19"/>
  <c r="D18" i="19"/>
  <c r="K17" i="19"/>
  <c r="K18" i="19" s="1"/>
  <c r="G17" i="19"/>
  <c r="G18" i="19" s="1"/>
  <c r="C17" i="19"/>
  <c r="C18" i="19" s="1"/>
  <c r="L17" i="19"/>
  <c r="L18" i="19" s="1"/>
  <c r="B13" i="18"/>
  <c r="C13" i="18" s="1"/>
  <c r="D13" i="18" s="1"/>
  <c r="E13" i="18" s="1"/>
  <c r="F13" i="18" s="1"/>
  <c r="G13" i="18" s="1"/>
  <c r="H13" i="18" s="1"/>
  <c r="I13" i="18" s="1"/>
  <c r="J13" i="18" s="1"/>
  <c r="K13" i="18" s="1"/>
  <c r="L13" i="18" s="1"/>
  <c r="L14" i="18"/>
  <c r="C14" i="18"/>
  <c r="C15" i="18" s="1"/>
  <c r="E14" i="18"/>
  <c r="G14" i="18"/>
  <c r="G15" i="18" s="1"/>
  <c r="I14" i="18"/>
  <c r="K14" i="18"/>
  <c r="K15" i="18" s="1"/>
  <c r="B14" i="18"/>
  <c r="D14" i="18"/>
  <c r="D15" i="18" s="1"/>
  <c r="F14" i="18"/>
  <c r="H14" i="18"/>
  <c r="H15" i="18" s="1"/>
  <c r="J14" i="18"/>
  <c r="L5" i="3"/>
  <c r="L7" i="3"/>
  <c r="J15" i="18" l="1"/>
  <c r="F15" i="18"/>
  <c r="B15" i="18"/>
  <c r="I15" i="18"/>
  <c r="E15" i="18"/>
  <c r="L15" i="18"/>
  <c r="B4" i="16"/>
  <c r="C2" i="11"/>
  <c r="B8" i="4" l="1"/>
  <c r="D51" i="3"/>
  <c r="D41" i="3"/>
  <c r="D22" i="3"/>
  <c r="L19" i="3"/>
  <c r="L18" i="3"/>
  <c r="L17" i="3"/>
  <c r="L16" i="3"/>
  <c r="L15" i="3"/>
  <c r="L14" i="3"/>
  <c r="L13" i="3"/>
  <c r="L12" i="3"/>
  <c r="L11" i="3"/>
  <c r="D11" i="3"/>
  <c r="L10" i="3"/>
  <c r="L9" i="3"/>
  <c r="L8" i="3"/>
  <c r="L6" i="3"/>
  <c r="D52" i="3" l="1"/>
  <c r="B4" i="4" s="1"/>
  <c r="M15" i="16"/>
  <c r="K15" i="16"/>
  <c r="I15" i="16"/>
  <c r="G15" i="16"/>
  <c r="M12" i="16"/>
  <c r="K12" i="16"/>
  <c r="I12" i="16"/>
  <c r="G12" i="16"/>
  <c r="B10" i="16"/>
  <c r="M16" i="16" l="1"/>
  <c r="G16" i="16"/>
  <c r="I16" i="16"/>
  <c r="K16" i="16"/>
  <c r="K10" i="14"/>
  <c r="K9" i="14"/>
  <c r="K15" i="14"/>
  <c r="K14" i="14"/>
  <c r="K13" i="14"/>
  <c r="N23" i="14"/>
  <c r="N24" i="14" s="1"/>
  <c r="K16" i="14" l="1"/>
  <c r="N25" i="14" s="1"/>
  <c r="N27" i="14" s="1"/>
  <c r="F51" i="12"/>
  <c r="F52" i="12"/>
  <c r="F53" i="12"/>
  <c r="F54" i="12"/>
  <c r="F55" i="12"/>
  <c r="F56" i="12"/>
  <c r="F57" i="12"/>
  <c r="F58" i="12"/>
  <c r="L6" i="16" l="1"/>
  <c r="J6" i="16"/>
  <c r="B6" i="16"/>
  <c r="H6" i="16"/>
  <c r="F60" i="12"/>
  <c r="F59" i="12"/>
  <c r="F50" i="12"/>
  <c r="H10" i="16" l="1"/>
  <c r="H11" i="16"/>
  <c r="H14" i="16"/>
  <c r="H8" i="16"/>
  <c r="H13" i="16"/>
  <c r="H9" i="16"/>
  <c r="H7" i="16"/>
  <c r="J14" i="16"/>
  <c r="J10" i="16"/>
  <c r="J13" i="16"/>
  <c r="J11" i="16"/>
  <c r="J8" i="16"/>
  <c r="J7" i="16"/>
  <c r="J9" i="16"/>
  <c r="B11" i="16"/>
  <c r="F6" i="16"/>
  <c r="B18" i="16"/>
  <c r="L14" i="16"/>
  <c r="L9" i="16"/>
  <c r="L7" i="16"/>
  <c r="L13" i="16"/>
  <c r="L11" i="16"/>
  <c r="L8" i="16"/>
  <c r="L10" i="16"/>
  <c r="I15" i="11"/>
  <c r="E15" i="11"/>
  <c r="J15" i="11"/>
  <c r="L15" i="16" l="1"/>
  <c r="B13" i="16"/>
  <c r="B12" i="16"/>
  <c r="H12" i="16"/>
  <c r="F8" i="16"/>
  <c r="N8" i="16" s="1"/>
  <c r="F11" i="16"/>
  <c r="N11" i="16" s="1"/>
  <c r="F10" i="16"/>
  <c r="N10" i="16" s="1"/>
  <c r="F9" i="16"/>
  <c r="N9" i="16" s="1"/>
  <c r="F7" i="16"/>
  <c r="F13" i="16"/>
  <c r="F14" i="16"/>
  <c r="N14" i="16" s="1"/>
  <c r="J15" i="16"/>
  <c r="L12" i="16"/>
  <c r="L16" i="16" s="1"/>
  <c r="B20" i="16"/>
  <c r="B21" i="16" s="1"/>
  <c r="B23" i="16" s="1"/>
  <c r="B24" i="16" s="1"/>
  <c r="J12" i="16"/>
  <c r="H15" i="16"/>
  <c r="B16" i="5"/>
  <c r="J16" i="16" l="1"/>
  <c r="H16" i="16"/>
  <c r="F12" i="16"/>
  <c r="N7" i="16"/>
  <c r="F15" i="16"/>
  <c r="N13" i="16"/>
  <c r="N16" i="16" l="1"/>
  <c r="F16" i="16"/>
  <c r="B12" i="5"/>
  <c r="C12" i="5" s="1"/>
  <c r="D12" i="5" l="1"/>
  <c r="E12" i="5" s="1"/>
  <c r="F12" i="5" s="1"/>
  <c r="G12" i="5" s="1"/>
  <c r="H12" i="5" s="1"/>
  <c r="I12" i="5" s="1"/>
  <c r="J12" i="5" s="1"/>
  <c r="K12" i="5" s="1"/>
  <c r="L12" i="5" s="1"/>
  <c r="B13" i="5"/>
  <c r="C13" i="5" l="1"/>
  <c r="D13" i="5" s="1"/>
  <c r="E13" i="5" s="1"/>
  <c r="F13" i="5" s="1"/>
  <c r="G13" i="5" s="1"/>
  <c r="H13" i="5" s="1"/>
  <c r="I13" i="5" s="1"/>
  <c r="J13" i="5" s="1"/>
  <c r="K13" i="5" s="1"/>
  <c r="L13" i="5" s="1"/>
  <c r="B14" i="5"/>
  <c r="B15" i="5" s="1"/>
  <c r="L14" i="5"/>
  <c r="L15" i="5" s="1"/>
  <c r="F14" i="5"/>
  <c r="F15" i="5" s="1"/>
  <c r="H14" i="5"/>
  <c r="H15" i="5" s="1"/>
  <c r="C14" i="5"/>
  <c r="C15" i="5" s="1"/>
  <c r="E14" i="5"/>
  <c r="E15" i="5" s="1"/>
  <c r="K14" i="5"/>
  <c r="K15" i="5" s="1"/>
  <c r="J14" i="5"/>
  <c r="J15" i="5" s="1"/>
  <c r="G14" i="5"/>
  <c r="G15" i="5" s="1"/>
  <c r="I14" i="5"/>
  <c r="I15" i="5" s="1"/>
  <c r="D14" i="5"/>
  <c r="D15" i="5" s="1"/>
  <c r="B10" i="4" l="1"/>
  <c r="K2" i="11" s="1"/>
  <c r="B16" i="4" l="1"/>
  <c r="B18" i="4" s="1"/>
  <c r="B19" i="4" s="1"/>
  <c r="B21" i="4" s="1"/>
  <c r="B22" i="4" s="1"/>
  <c r="B11" i="4"/>
  <c r="B12" i="4" l="1"/>
  <c r="B9" i="4"/>
  <c r="F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2" authorId="0" shapeId="0" xr:uid="{00000000-0006-0000-0000-000001000000}">
      <text>
        <r>
          <rPr>
            <b/>
            <sz val="9"/>
            <color indexed="81"/>
            <rFont val="Segoe UI"/>
            <family val="2"/>
          </rPr>
          <t>Preencher as células em amarelo.</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3" authorId="0" shapeId="0" xr:uid="{00000000-0006-0000-0800-000001000000}">
      <text>
        <r>
          <rPr>
            <sz val="9"/>
            <color indexed="81"/>
            <rFont val="Segoe UI"/>
            <family val="2"/>
          </rPr>
          <t>Considerando a estimativa e capacidade da equipe sugere-se o seguinte plajenamento.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3" authorId="0" shapeId="0" xr:uid="{ACFBDA05-6C55-40DB-B469-41D690E58E99}">
      <text>
        <r>
          <rPr>
            <sz val="9"/>
            <color indexed="81"/>
            <rFont val="Tahoma"/>
            <family val="2"/>
          </rPr>
          <t xml:space="preserve">O identificador da trefa auxilia na criação e uso dos "Post-it" dos quadros Kanban ou Scrum.
</t>
        </r>
      </text>
    </comment>
    <comment ref="B3" authorId="0" shapeId="0" xr:uid="{3AFB05F2-9BDD-4C3D-8B5B-440CBF54B70D}">
      <text>
        <r>
          <rPr>
            <sz val="9"/>
            <color indexed="81"/>
            <rFont val="Tahoma"/>
            <family val="2"/>
          </rPr>
          <t>Fase / Caso de Uso / História do Usuário
Esta coluna comporta tarefas das fases do processo, casos de uso e histórias de usuário. O Scrum Master deve complementá-la com as tarefas específicas do projeto.
Quebrar atividades em tarefas menores facilita a distribuição do trabalho aos membros do time.</t>
        </r>
      </text>
    </comment>
    <comment ref="C3" authorId="0" shapeId="0" xr:uid="{62E0B82A-B48A-447A-A416-6D818ABC553A}">
      <text>
        <r>
          <rPr>
            <b/>
            <sz val="9"/>
            <color indexed="81"/>
            <rFont val="Tahoma"/>
            <family val="2"/>
          </rPr>
          <t xml:space="preserve">Tarefas
</t>
        </r>
        <r>
          <rPr>
            <sz val="9"/>
            <color indexed="81"/>
            <rFont val="Tahoma"/>
            <family val="2"/>
          </rPr>
          <t xml:space="preserve">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D3" authorId="0" shapeId="0" xr:uid="{A95F210D-21F4-4E61-BC3E-1D41752F7FC5}">
      <text>
        <r>
          <rPr>
            <sz val="9"/>
            <color indexed="81"/>
            <rFont val="Tahoma"/>
            <family val="2"/>
          </rPr>
          <t xml:space="preserve">Resultado do Planning Poker, convertido para horas.
</t>
        </r>
      </text>
    </comment>
    <comment ref="F3" authorId="0" shapeId="0" xr:uid="{1C371C4F-0F6E-42A3-B2DD-949478EC34AF}">
      <text>
        <r>
          <rPr>
            <sz val="9"/>
            <color indexed="81"/>
            <rFont val="Tahoma"/>
            <family val="2"/>
          </rPr>
          <t xml:space="preserve">O identificador da trefa auxilia na criação e uso dos "Post-it" dos quadros Kanban ou Scrum.
</t>
        </r>
      </text>
    </comment>
    <comment ref="G3" authorId="0" shapeId="0" xr:uid="{867249E9-F89D-4BC8-84EB-D88FEE45E578}">
      <text>
        <r>
          <rPr>
            <b/>
            <sz val="9"/>
            <color indexed="81"/>
            <rFont val="Tahoma"/>
            <family val="2"/>
          </rPr>
          <t xml:space="preserve">Tarefas
</t>
        </r>
        <r>
          <rPr>
            <sz val="9"/>
            <color indexed="81"/>
            <rFont val="Tahoma"/>
            <family val="2"/>
          </rPr>
          <t xml:space="preserve">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H4" authorId="0" shapeId="0" xr:uid="{90C7E29C-6999-46A9-8018-669063095D61}">
      <text>
        <r>
          <rPr>
            <b/>
            <sz val="9"/>
            <color indexed="81"/>
            <rFont val="Tahoma"/>
            <family val="2"/>
          </rPr>
          <t>Pontue de 0 a 10.</t>
        </r>
        <r>
          <rPr>
            <sz val="9"/>
            <color indexed="81"/>
            <rFont val="Tahoma"/>
            <family val="2"/>
          </rPr>
          <t xml:space="preserve">
V = Valor: Quanto de valor a história de usuário representa para o usuário final?
</t>
        </r>
      </text>
    </comment>
    <comment ref="I4" authorId="0" shapeId="0" xr:uid="{D2EFC8EA-484E-4B40-9C74-D7AAB8AC1C70}">
      <text>
        <r>
          <rPr>
            <b/>
            <sz val="9"/>
            <color indexed="81"/>
            <rFont val="Tahoma"/>
            <family val="2"/>
          </rPr>
          <t xml:space="preserve">Pontue de 0 a 10.
</t>
        </r>
        <r>
          <rPr>
            <sz val="9"/>
            <color indexed="81"/>
            <rFont val="Tahoma"/>
            <family val="2"/>
          </rPr>
          <t xml:space="preserve">R = Risco: Qual é o risco desta história não ser entregue? </t>
        </r>
      </text>
    </comment>
    <comment ref="J4" authorId="0" shapeId="0" xr:uid="{7F390D28-0B24-4371-93CA-C69E6E53ED43}">
      <text>
        <r>
          <rPr>
            <b/>
            <sz val="9"/>
            <color indexed="81"/>
            <rFont val="Tahoma"/>
            <family val="2"/>
          </rPr>
          <t xml:space="preserve">Somente 10 quando existe Dependência, do contrário 0.
</t>
        </r>
        <r>
          <rPr>
            <sz val="9"/>
            <color indexed="81"/>
            <rFont val="Tahoma"/>
            <family val="2"/>
          </rPr>
          <t>D = Dependência: A história que será pontuada, irá gerar insumos para “outras” histórias no Backlog?
Ex: Temos duas histórias no Backlog, A e B. A história A não consegue ser entregue pois necessita que a história B seja entregue antes. Diante disso a história B receberá a pontuação “10” no método VRDC pois ela precisa ser completada o mais rápido possível para que a história A também seja entregue.</t>
        </r>
      </text>
    </comment>
    <comment ref="K4" authorId="0" shapeId="0" xr:uid="{23E74D89-E545-487A-99E4-C688109B27B2}">
      <text>
        <r>
          <rPr>
            <b/>
            <sz val="9"/>
            <color indexed="81"/>
            <rFont val="Tahoma"/>
            <family val="2"/>
          </rPr>
          <t>Pontue de 0 a 10.</t>
        </r>
        <r>
          <rPr>
            <sz val="9"/>
            <color indexed="81"/>
            <rFont val="Tahoma"/>
            <family val="2"/>
          </rPr>
          <t xml:space="preserve">
C = Complexidade Técnica: Qual a complexidade técnica (tecnologia) da história?</t>
        </r>
      </text>
    </comment>
    <comment ref="L4" authorId="0" shapeId="0" xr:uid="{ADC2273B-1C0B-4BA1-AD39-AA1F3EDD4630}">
      <text>
        <r>
          <rPr>
            <sz val="9"/>
            <color indexed="81"/>
            <rFont val="Tahoma"/>
            <family val="2"/>
          </rPr>
          <t xml:space="preserve">Tem prioridade as de maior peso.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Murakami Edson</author>
    <author>tc={E9F19792-AE09-49E6-82FD-12140E2265AF}</author>
  </authors>
  <commentList>
    <comment ref="A3" authorId="0" shapeId="0" xr:uid="{00000000-0006-0000-0300-000001000000}">
      <text>
        <r>
          <rPr>
            <sz val="9"/>
            <color indexed="81"/>
            <rFont val="Segoe UI"/>
            <family val="2"/>
          </rPr>
          <t>Considerando a estimativa e capacidade da equipe sugere-se o seguinte plajenamento.</t>
        </r>
      </text>
    </comment>
    <comment ref="B4" authorId="1" shapeId="0" xr:uid="{E9F19792-AE09-49E6-82FD-12140E2265AF}">
      <text>
        <t>[Comentário encadeado]
Sua versão do Excel permite que você leia este comentário encadeado, no entanto, as edições serão removidas se o arquivo for aberto em uma versão mais recente do Excel. Saiba mais: https://go.microsoft.com/fwlink/?linkid=870924
Comentário:
    Informação vinda da estimativa</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Murakami Edson</author>
    <author>luis.monteiro</author>
  </authors>
  <commentList>
    <comment ref="B48" authorId="0" shapeId="0" xr:uid="{00000000-0006-0000-0500-000001000000}">
      <text>
        <r>
          <rPr>
            <b/>
            <sz val="8"/>
            <color indexed="81"/>
            <rFont val="Tahoma"/>
            <family val="2"/>
          </rPr>
          <t>Descrição do Risco</t>
        </r>
        <r>
          <rPr>
            <sz val="8"/>
            <color indexed="81"/>
            <rFont val="Tahoma"/>
            <family val="2"/>
          </rPr>
          <t xml:space="preserve">
Sentença que descreve o risco, definindo o evento que, ao ocorrer, causa impacto no projeto.</t>
        </r>
      </text>
    </comment>
    <comment ref="C48" authorId="1" shapeId="0" xr:uid="{00000000-0006-0000-0500-000002000000}">
      <text>
        <r>
          <rPr>
            <b/>
            <sz val="8"/>
            <color indexed="81"/>
            <rFont val="Tahoma"/>
          </rPr>
          <t xml:space="preserve">Data:
</t>
        </r>
        <r>
          <rPr>
            <sz val="8"/>
            <color indexed="81"/>
            <rFont val="Tahoma"/>
            <family val="2"/>
          </rPr>
          <t>Data da identificação do risco ou da alteração de seus atributos durante o monitoramento e controle de riscos.</t>
        </r>
        <r>
          <rPr>
            <sz val="8"/>
            <color indexed="81"/>
            <rFont val="Tahoma"/>
          </rPr>
          <t xml:space="preserve">
</t>
        </r>
      </text>
    </comment>
    <comment ref="D48" authorId="1" shapeId="0" xr:uid="{00000000-0006-0000-0500-000003000000}">
      <text>
        <r>
          <rPr>
            <b/>
            <sz val="8"/>
            <color indexed="81"/>
            <rFont val="Tahoma"/>
            <family val="2"/>
          </rPr>
          <t xml:space="preserve">Probabilidade de Ocorrência: 
</t>
        </r>
        <r>
          <rPr>
            <sz val="8"/>
            <color indexed="81"/>
            <rFont val="Tahoma"/>
          </rPr>
          <t xml:space="preserve">Probabilidade de o risco ocorrer expressa qualitativamente:
    </t>
        </r>
        <r>
          <rPr>
            <b/>
            <sz val="8"/>
            <color indexed="81"/>
            <rFont val="Tahoma"/>
            <family val="2"/>
          </rPr>
          <t xml:space="preserve">- Alta: </t>
        </r>
        <r>
          <rPr>
            <sz val="8"/>
            <color indexed="81"/>
            <rFont val="Tahoma"/>
          </rPr>
          <t xml:space="preserve">Riscos evidentes ao projeto, cuja ocorrência é esperada à curto prazo ou que possuam probabilidade de ocorrência maior ou igual à 50% em algum momento durante o projeto.
    </t>
        </r>
        <r>
          <rPr>
            <b/>
            <sz val="8"/>
            <color indexed="81"/>
            <rFont val="Tahoma"/>
            <family val="2"/>
          </rPr>
          <t xml:space="preserve">- Média: </t>
        </r>
        <r>
          <rPr>
            <sz val="8"/>
            <color indexed="81"/>
            <rFont val="Tahoma"/>
          </rPr>
          <t xml:space="preserve">Riscos identificados, para os quais é esperado a ocorrência em algum momento do projeto ou cuja probabilidade é igual ou maior que 15% e menor que 50% ou desconhecida.
    </t>
        </r>
        <r>
          <rPr>
            <b/>
            <sz val="8"/>
            <color indexed="81"/>
            <rFont val="Tahoma"/>
            <family val="2"/>
          </rPr>
          <t xml:space="preserve">- Baixa: </t>
        </r>
        <r>
          <rPr>
            <sz val="8"/>
            <color indexed="81"/>
            <rFont val="Tahoma"/>
          </rPr>
          <t xml:space="preserve">Riscos identificados, porém cuja ocorrência não é esperada durante o projeto ou que possuam probabilidade menor que 15%.
</t>
        </r>
      </text>
    </comment>
    <comment ref="E48" authorId="1" shapeId="0" xr:uid="{00000000-0006-0000-0500-000004000000}">
      <text>
        <r>
          <rPr>
            <b/>
            <sz val="8"/>
            <color indexed="81"/>
            <rFont val="Tahoma"/>
            <family val="2"/>
          </rPr>
          <t xml:space="preserve">Impacto do Risco: 
</t>
        </r>
        <r>
          <rPr>
            <sz val="8"/>
            <color indexed="81"/>
            <rFont val="Tahoma"/>
          </rPr>
          <t xml:space="preserve">Os desvios de tempo ou custo do que foi planejado se o risco ocorrer, expresso qualitativamente.
    </t>
        </r>
        <r>
          <rPr>
            <b/>
            <sz val="8"/>
            <color indexed="81"/>
            <rFont val="Tahoma"/>
            <family val="2"/>
          </rPr>
          <t xml:space="preserve">- Alto: </t>
        </r>
        <r>
          <rPr>
            <sz val="8"/>
            <color indexed="81"/>
            <rFont val="Tahoma"/>
          </rPr>
          <t xml:space="preserve">Risco cujo impacto no tempo ou custo seja igual ou maior que 10% do tempo total do projeto respectivamente.
    </t>
        </r>
        <r>
          <rPr>
            <b/>
            <sz val="8"/>
            <color indexed="81"/>
            <rFont val="Tahoma"/>
            <family val="2"/>
          </rPr>
          <t xml:space="preserve">- Médio: </t>
        </r>
        <r>
          <rPr>
            <sz val="8"/>
            <color indexed="81"/>
            <rFont val="Tahoma"/>
          </rPr>
          <t xml:space="preserve">Risco cujo impacto no tempo ou custo seja igual ou maior que 5% e menor que 10% do tempo total do projeto respectivamente.
    </t>
        </r>
        <r>
          <rPr>
            <b/>
            <sz val="8"/>
            <color indexed="81"/>
            <rFont val="Tahoma"/>
            <family val="2"/>
          </rPr>
          <t xml:space="preserve">- Baixo: </t>
        </r>
        <r>
          <rPr>
            <sz val="8"/>
            <color indexed="81"/>
            <rFont val="Tahoma"/>
          </rPr>
          <t xml:space="preserve">Risco cujo impacto no tempo ou custo seja menor que 5% do tempo total do projeto respectivamente.
</t>
        </r>
      </text>
    </comment>
    <comment ref="F48" authorId="1" shapeId="0" xr:uid="{00000000-0006-0000-0500-000005000000}">
      <text>
        <r>
          <rPr>
            <b/>
            <sz val="8"/>
            <color indexed="81"/>
            <rFont val="Tahoma"/>
            <family val="2"/>
          </rPr>
          <t>Perda Esperada do RIsco:</t>
        </r>
        <r>
          <rPr>
            <sz val="8"/>
            <color indexed="81"/>
            <rFont val="Tahoma"/>
          </rPr>
          <t xml:space="preserve">
A Perda Esperada do Risco identifica a prioridade de tratamento dos riscos.
    </t>
        </r>
        <r>
          <rPr>
            <b/>
            <sz val="8"/>
            <color indexed="81"/>
            <rFont val="Tahoma"/>
            <family val="2"/>
          </rPr>
          <t xml:space="preserve">- Perda Esperada Alta: </t>
        </r>
        <r>
          <rPr>
            <sz val="8"/>
            <color indexed="81"/>
            <rFont val="Tahoma"/>
          </rPr>
          <t xml:space="preserve">Riscos de alta prioridade, para os quais devem ser elaborados planos de mitigação ao risco.
    </t>
        </r>
        <r>
          <rPr>
            <b/>
            <sz val="8"/>
            <color indexed="81"/>
            <rFont val="Tahoma"/>
            <family val="2"/>
          </rPr>
          <t xml:space="preserve">- Perda Esperada Média: </t>
        </r>
        <r>
          <rPr>
            <sz val="8"/>
            <color indexed="81"/>
            <rFont val="Tahoma"/>
          </rPr>
          <t xml:space="preserve">Riscos de prioridade moderada, para os quais devem ser elaborados, pelo menos, planos de contingência ao risco.
    </t>
        </r>
        <r>
          <rPr>
            <b/>
            <sz val="8"/>
            <color indexed="81"/>
            <rFont val="Tahoma"/>
            <family val="2"/>
          </rPr>
          <t xml:space="preserve">- Perda Esperada Baixa: </t>
        </r>
        <r>
          <rPr>
            <sz val="8"/>
            <color indexed="81"/>
            <rFont val="Tahoma"/>
          </rPr>
          <t xml:space="preserve">Riscos de baixa prioridade, para os quais não são necessários planos de resposta ao risco.
</t>
        </r>
      </text>
    </comment>
    <comment ref="G48" authorId="1" shapeId="0" xr:uid="{00000000-0006-0000-0500-000006000000}">
      <text>
        <r>
          <rPr>
            <b/>
            <sz val="8"/>
            <color indexed="81"/>
            <rFont val="Tahoma"/>
            <family val="2"/>
          </rPr>
          <t>Situação do Risco:</t>
        </r>
        <r>
          <rPr>
            <sz val="8"/>
            <color indexed="81"/>
            <rFont val="Tahoma"/>
            <family val="2"/>
          </rPr>
          <t xml:space="preserve"> 
Situação atual do risco no projeto:
    </t>
        </r>
        <r>
          <rPr>
            <b/>
            <sz val="8"/>
            <color indexed="81"/>
            <rFont val="Tahoma"/>
            <family val="2"/>
          </rPr>
          <t xml:space="preserve">- Ativo: </t>
        </r>
        <r>
          <rPr>
            <sz val="8"/>
            <color indexed="81"/>
            <rFont val="Tahoma"/>
            <family val="2"/>
          </rPr>
          <t xml:space="preserve">Risco identificado e monitorado, porém sem nenhuma resposta sendo implementada.
    </t>
        </r>
        <r>
          <rPr>
            <b/>
            <sz val="8"/>
            <color indexed="81"/>
            <rFont val="Tahoma"/>
            <family val="2"/>
          </rPr>
          <t xml:space="preserve">- Em mitigação: </t>
        </r>
        <r>
          <rPr>
            <sz val="8"/>
            <color indexed="81"/>
            <rFont val="Tahoma"/>
            <family val="2"/>
          </rPr>
          <t xml:space="preserve">Risco para o qual está sendo executada uma estratégia de mitigação.
    </t>
        </r>
        <r>
          <rPr>
            <b/>
            <sz val="8"/>
            <color indexed="81"/>
            <rFont val="Tahoma"/>
            <family val="2"/>
          </rPr>
          <t xml:space="preserve">- Ocorrido: </t>
        </r>
        <r>
          <rPr>
            <sz val="8"/>
            <color indexed="81"/>
            <rFont val="Tahoma"/>
            <family val="2"/>
          </rPr>
          <t xml:space="preserve">Risco ocorrido no projeto para o qual está sendo aplicada a estratégia de resposta adequada, normalmente a execução de um plano de contingência.
    </t>
        </r>
        <r>
          <rPr>
            <b/>
            <sz val="8"/>
            <color indexed="81"/>
            <rFont val="Tahoma"/>
            <family val="2"/>
          </rPr>
          <t xml:space="preserve">- Inativo: </t>
        </r>
        <r>
          <rPr>
            <sz val="8"/>
            <color indexed="81"/>
            <rFont val="Tahoma"/>
            <family val="2"/>
          </rPr>
          <t>Risco eliminado, naturalmente no decorrer do tempo, por uma ação de resposta ao risco ou por este já ter ocorrido e a ser impossível nova ocorrência.</t>
        </r>
        <r>
          <rPr>
            <b/>
            <sz val="8"/>
            <color indexed="81"/>
            <rFont val="Tahoma"/>
          </rPr>
          <t xml:space="preserve">
</t>
        </r>
        <r>
          <rPr>
            <sz val="8"/>
            <color indexed="81"/>
            <rFont val="Tahoma"/>
          </rPr>
          <t xml:space="preserve">
</t>
        </r>
      </text>
    </comment>
    <comment ref="H48" authorId="1" shapeId="0" xr:uid="{00000000-0006-0000-0500-000007000000}">
      <text>
        <r>
          <rPr>
            <b/>
            <sz val="8"/>
            <color indexed="81"/>
            <rFont val="Tahoma"/>
          </rPr>
          <t xml:space="preserve">Gatilhos do Risco: 
</t>
        </r>
        <r>
          <rPr>
            <sz val="8"/>
            <color indexed="81"/>
            <rFont val="Tahoma"/>
            <family val="2"/>
          </rPr>
          <t xml:space="preserve">Métricas e limites relacionados a um risco que indicam a ocorrência ou a iminência de ocorrência do risco, 
por exemplo: taxa de defeitos nos resultados de testes e revisões técnicas, indicador de retrabalho do projeto, 
indicador de entregas de produtos, indicador de prazo e custo de projeto, etc.
</t>
        </r>
      </text>
    </comment>
    <comment ref="J49" authorId="1" shapeId="0" xr:uid="{00000000-0006-0000-0500-000008000000}">
      <text>
        <r>
          <rPr>
            <b/>
            <sz val="8"/>
            <color indexed="81"/>
            <rFont val="Tahoma"/>
          </rPr>
          <t xml:space="preserve">Plano de Mitigação do Risco: 
</t>
        </r>
        <r>
          <rPr>
            <sz val="8"/>
            <color indexed="81"/>
            <rFont val="Tahoma"/>
            <family val="2"/>
          </rPr>
          <t xml:space="preserve">Planejamento de ações que busquem reduzir a probabilidade e/ou o impacto da ocorrência do risco
</t>
        </r>
      </text>
    </comment>
    <comment ref="K49" authorId="1" shapeId="0" xr:uid="{00000000-0006-0000-0500-000009000000}">
      <text>
        <r>
          <rPr>
            <b/>
            <sz val="8"/>
            <color indexed="81"/>
            <rFont val="Tahoma"/>
          </rPr>
          <t xml:space="preserve">Plano de Contingência do Risco: 
</t>
        </r>
        <r>
          <rPr>
            <sz val="8"/>
            <color indexed="81"/>
            <rFont val="Tahoma"/>
            <family val="2"/>
          </rPr>
          <t xml:space="preserve">Estratégia de reação aos efeitos do risco, caso este venha a ocorrer.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tc={FBCB0187-CFE6-42D9-889B-D8BABA294980}</author>
    <author>Murakami Edson</author>
  </authors>
  <commentList>
    <comment ref="A1" authorId="0" shapeId="0" xr:uid="{FBCB0187-CFE6-42D9-889B-D8BABA294980}">
      <text>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ref="B1" authorId="1" shapeId="0" xr:uid="{00000000-0006-0000-0600-000001000000}">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00000000-0006-0000-0600-000002000000}">
      <text>
        <r>
          <rPr>
            <b/>
            <sz val="9"/>
            <color indexed="81"/>
            <rFont val="Segoe UI"/>
            <family val="2"/>
          </rPr>
          <t>Data de início do sprint</t>
        </r>
        <r>
          <rPr>
            <sz val="9"/>
            <color indexed="81"/>
            <rFont val="Segoe UI"/>
            <family val="2"/>
          </rPr>
          <t xml:space="preserve">
14/11/2020</t>
        </r>
      </text>
    </comment>
    <comment ref="B12" authorId="1" shapeId="0" xr:uid="{00000000-0006-0000-0600-000003000000}">
      <text>
        <r>
          <rPr>
            <b/>
            <sz val="9"/>
            <color indexed="81"/>
            <rFont val="Segoe UI"/>
            <family val="2"/>
          </rPr>
          <t xml:space="preserve">O esforço total do Sprint não pode ultrapassar a capacidade do time.
</t>
        </r>
        <r>
          <rPr>
            <sz val="9"/>
            <color indexed="81"/>
            <rFont val="Segoe UI"/>
            <family val="2"/>
          </rPr>
          <t xml:space="preserve">
</t>
        </r>
      </text>
    </comment>
    <comment ref="N19" authorId="1" shapeId="0" xr:uid="{00000000-0006-0000-0600-000004000000}">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tc={7029A405-900B-4273-BF74-0F2C673CAE38}</author>
    <author>Murakami Edson</author>
  </authors>
  <commentList>
    <comment ref="A1" authorId="0" shapeId="0" xr:uid="{7029A405-900B-4273-BF74-0F2C673CAE38}">
      <text>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ref="B1" authorId="1" shapeId="0" xr:uid="{E159C9D8-DF94-4F5F-AD90-A9EE0A281DE3}">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29FA5EEA-A011-414C-B2BF-652C3C603714}">
      <text>
        <r>
          <rPr>
            <b/>
            <sz val="9"/>
            <color indexed="81"/>
            <rFont val="Segoe UI"/>
            <family val="2"/>
          </rPr>
          <t>Data de início do sprint</t>
        </r>
        <r>
          <rPr>
            <sz val="9"/>
            <color indexed="81"/>
            <rFont val="Segoe UI"/>
            <family val="2"/>
          </rPr>
          <t xml:space="preserve">
29/11/2020</t>
        </r>
      </text>
    </comment>
    <comment ref="B12" authorId="1" shapeId="0" xr:uid="{FD576A6A-DB65-4070-ADB9-3BFD6D08641A}">
      <text>
        <r>
          <rPr>
            <b/>
            <sz val="9"/>
            <color indexed="81"/>
            <rFont val="Segoe UI"/>
            <family val="2"/>
          </rPr>
          <t xml:space="preserve">O esforço total do Sprint não pode ultrapassar a capacidade do time.
</t>
        </r>
        <r>
          <rPr>
            <sz val="9"/>
            <color indexed="81"/>
            <rFont val="Segoe UI"/>
            <family val="2"/>
          </rPr>
          <t xml:space="preserve">
</t>
        </r>
      </text>
    </comment>
    <comment ref="N19" authorId="1" shapeId="0" xr:uid="{5396973A-587A-4491-83E3-41C8FAEF6E5A}">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tc={8842F5DD-3B22-42A9-BF9D-46626832B6AE}</author>
    <author>Murakami Edson</author>
  </authors>
  <commentList>
    <comment ref="A1" authorId="0" shapeId="0" xr:uid="{8842F5DD-3B22-42A9-BF9D-46626832B6AE}">
      <text>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ref="B1" authorId="1" shapeId="0" xr:uid="{97208DAA-7F7B-4AC4-B5BA-797711FF6E14}">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0B4F3A30-6BD6-4E20-9B3B-8EB7502DEA53}">
      <text>
        <r>
          <rPr>
            <b/>
            <sz val="9"/>
            <color indexed="81"/>
            <rFont val="Segoe UI"/>
            <family val="2"/>
          </rPr>
          <t>Data de início do sprint</t>
        </r>
        <r>
          <rPr>
            <sz val="9"/>
            <color indexed="81"/>
            <rFont val="Segoe UI"/>
            <family val="2"/>
          </rPr>
          <t xml:space="preserve">
29/12/2020</t>
        </r>
      </text>
    </comment>
    <comment ref="B15" authorId="1" shapeId="0" xr:uid="{7A53D958-4D72-4B11-A250-5359CAF1F814}">
      <text>
        <r>
          <rPr>
            <b/>
            <sz val="9"/>
            <color indexed="81"/>
            <rFont val="Segoe UI"/>
            <family val="2"/>
          </rPr>
          <t xml:space="preserve">O esforço total do Sprint não pode ultrapassar a capacidade do time.
</t>
        </r>
        <r>
          <rPr>
            <sz val="9"/>
            <color indexed="81"/>
            <rFont val="Segoe UI"/>
            <family val="2"/>
          </rPr>
          <t xml:space="preserve">
</t>
        </r>
      </text>
    </comment>
    <comment ref="N22" authorId="1" shapeId="0" xr:uid="{3A4A421B-EF87-4072-A318-F9476A51F12E}">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tc={4307BEA0-6F3B-4FB2-90ED-77A2ECF820D8}</author>
    <author>Murakami Edson</author>
  </authors>
  <commentList>
    <comment ref="A1" authorId="0" shapeId="0" xr:uid="{4307BEA0-6F3B-4FB2-90ED-77A2ECF820D8}">
      <text>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ref="B1" authorId="1" shapeId="0" xr:uid="{17A15B1F-C4DE-4F5E-B67E-0FE29D0885CE}">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78A13E7D-036F-4EC8-AB54-EF4DE38BFDB2}">
      <text>
        <r>
          <rPr>
            <b/>
            <sz val="9"/>
            <color indexed="81"/>
            <rFont val="Segoe UI"/>
            <family val="2"/>
          </rPr>
          <t>Data de início do sprint</t>
        </r>
        <r>
          <rPr>
            <sz val="9"/>
            <color indexed="81"/>
            <rFont val="Segoe UI"/>
            <family val="2"/>
          </rPr>
          <t xml:space="preserve">
10/01/2021</t>
        </r>
      </text>
    </comment>
    <comment ref="B12" authorId="1" shapeId="0" xr:uid="{7B8349BE-0862-472E-B443-D996DACF18BE}">
      <text>
        <r>
          <rPr>
            <b/>
            <sz val="9"/>
            <color indexed="81"/>
            <rFont val="Segoe UI"/>
            <family val="2"/>
          </rPr>
          <t xml:space="preserve">O esforço total do Sprint não pode ultrapassar a capacidade do time.
</t>
        </r>
        <r>
          <rPr>
            <sz val="9"/>
            <color indexed="81"/>
            <rFont val="Segoe UI"/>
            <family val="2"/>
          </rPr>
          <t xml:space="preserve">
</t>
        </r>
      </text>
    </comment>
    <comment ref="N19" authorId="1" shapeId="0" xr:uid="{3CD9CBF8-3A41-4A55-A280-31DE3A2A5C9A}">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7" authorId="0" shapeId="0" xr:uid="{00000000-0006-0000-0700-000001000000}">
      <text>
        <r>
          <rPr>
            <b/>
            <sz val="9"/>
            <color indexed="81"/>
            <rFont val="Tahoma"/>
            <family val="2"/>
          </rPr>
          <t xml:space="preserve">Arquilo Lógico Interno e Arquivo de Interface Externa
</t>
        </r>
        <r>
          <rPr>
            <sz val="9"/>
            <color indexed="81"/>
            <rFont val="Tahoma"/>
            <family val="2"/>
          </rPr>
          <t>Registros Lógicos são subconjuntos de dados dentro de um ALI/AIE, que foram
reconhecidos pelo usuário.
Um Item de Dados, por sua vez, é um campo único e não repetido. E só devem ser contados os utilizados pela aplicação em contagem.</t>
        </r>
        <r>
          <rPr>
            <b/>
            <sz val="9"/>
            <color indexed="81"/>
            <rFont val="Tahoma"/>
            <family val="2"/>
          </rPr>
          <t xml:space="preserve">
Como contar as funções de dados (arquivos ou tabelas)?
</t>
        </r>
        <r>
          <rPr>
            <sz val="9"/>
            <color indexed="81"/>
            <rFont val="Tahoma"/>
            <family val="2"/>
          </rPr>
          <t>As tabelas/arquivos são contadas uma única vez e para o sistema todo. Portanto, deve-se verificar na tabela 1 a complexidade de cada uma e preencher as quantidades na respectiva coluna (simples, media ou complexa). A planilha calcula a contribuição em pontos.</t>
        </r>
        <r>
          <rPr>
            <b/>
            <sz val="9"/>
            <color indexed="81"/>
            <rFont val="Tahoma"/>
            <family val="2"/>
          </rPr>
          <t xml:space="preserve">
</t>
        </r>
        <r>
          <rPr>
            <sz val="9"/>
            <color indexed="81"/>
            <rFont val="Tahoma"/>
            <family val="2"/>
          </rPr>
          <t xml:space="preserve">
</t>
        </r>
      </text>
    </comment>
    <comment ref="D7" authorId="0" shapeId="0" xr:uid="{00000000-0006-0000-0700-000002000000}">
      <text>
        <r>
          <rPr>
            <b/>
            <sz val="9"/>
            <color indexed="81"/>
            <rFont val="Tahoma"/>
            <family val="2"/>
          </rPr>
          <t xml:space="preserve">EE - Entrada externa
SE - Saída externa
CE - Consulta externa
</t>
        </r>
        <r>
          <rPr>
            <sz val="9"/>
            <color indexed="81"/>
            <rFont val="Tahoma"/>
            <family val="2"/>
          </rPr>
          <t>Registros Lógicos são subconjuntos de dados dentro de um ALI/AIE, que foram reconhecidos pelo usuário e utilizados pela função.
Um Item de Dados, por sua vez, é um campo único e não repetido. E só devem ser contados os utilizados pela aplicação em contagem.</t>
        </r>
        <r>
          <rPr>
            <b/>
            <sz val="9"/>
            <color indexed="81"/>
            <rFont val="Tahoma"/>
            <family val="2"/>
          </rPr>
          <t xml:space="preserve">
Como contar as funções transacionais (funcionalidades, caso de uso, história de usuário)?
</t>
        </r>
        <r>
          <rPr>
            <sz val="9"/>
            <color indexed="81"/>
            <rFont val="Tahoma"/>
            <family val="2"/>
          </rPr>
          <t xml:space="preserve">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r>
          <rPr>
            <b/>
            <sz val="9"/>
            <color indexed="81"/>
            <rFont val="Tahoma"/>
            <family val="2"/>
          </rPr>
          <t xml:space="preserve">
</t>
        </r>
      </text>
    </comment>
    <comment ref="G7" authorId="0" shapeId="0" xr:uid="{00000000-0006-0000-0700-000003000000}">
      <text>
        <r>
          <rPr>
            <b/>
            <sz val="9"/>
            <color indexed="81"/>
            <rFont val="Tahoma"/>
            <family val="2"/>
          </rPr>
          <t xml:space="preserve">Arquilo Lógico Interno e Arquivo de Interface Externa
</t>
        </r>
        <r>
          <rPr>
            <sz val="9"/>
            <color indexed="81"/>
            <rFont val="Tahoma"/>
            <family val="2"/>
          </rPr>
          <t xml:space="preserve">
Registros Lógicos são subconjuntos de dados dentro de um ALI/AIE, que foram reconhecidos pelo usuário.
Um Item de Dados, por sua vez, é um campo único e não repetido. E só devem ser contados os utilizados pela aplicação em contagem.</t>
        </r>
        <r>
          <rPr>
            <b/>
            <sz val="9"/>
            <color indexed="81"/>
            <rFont val="Tahoma"/>
            <family val="2"/>
          </rPr>
          <t xml:space="preserve">
Como contar as funções de dados (arquivos ou tabelas)?
</t>
        </r>
        <r>
          <rPr>
            <sz val="9"/>
            <color indexed="81"/>
            <rFont val="Tahoma"/>
            <family val="2"/>
          </rPr>
          <t xml:space="preserve">As tabelas/arquivos são contadas uma única vez e para o sistema todo. Portanto, deve-se verificar na tabela 1 a complexidade de cada uma e preencher as quantidades na respectiva coluna (simples, media ou complexa). A planilha calcula a contribuição em pontos.
</t>
        </r>
      </text>
    </comment>
    <comment ref="M7" authorId="0" shapeId="0" xr:uid="{00000000-0006-0000-0700-000004000000}">
      <text>
        <r>
          <rPr>
            <sz val="9"/>
            <color indexed="81"/>
            <rFont val="Tahoma"/>
            <family val="2"/>
          </rPr>
          <t xml:space="preserve">Para se calcular o fator de ajuste, são usadas 14 características gerais dos sistemas.
Para cada uma deve-se atribuir um valor de 0 (nenhuma influência) a 5 (forte influência), dito grau ou nível de influência, que indica o quanto determinada característica tem influência no sistema.
</t>
        </r>
      </text>
    </comment>
    <comment ref="N8" authorId="0" shapeId="0" xr:uid="{00000000-0006-0000-0700-000005000000}">
      <text>
        <r>
          <rPr>
            <b/>
            <sz val="9"/>
            <color indexed="81"/>
            <rFont val="Tahoma"/>
            <family val="2"/>
          </rPr>
          <t xml:space="preserve">Grau de Influência
</t>
        </r>
        <r>
          <rPr>
            <sz val="9"/>
            <color indexed="81"/>
            <rFont val="Tahoma"/>
            <family val="2"/>
          </rPr>
          <t xml:space="preserve">
0 (nenhuma influência)
5 (forte influência)</t>
        </r>
      </text>
    </comment>
    <comment ref="G9" authorId="0" shapeId="0" xr:uid="{00000000-0006-0000-0700-000006000000}">
      <text>
        <r>
          <rPr>
            <b/>
            <sz val="9"/>
            <color indexed="81"/>
            <rFont val="Tahoma"/>
            <family val="2"/>
          </rPr>
          <t xml:space="preserve">Arquivo Lógico Interno (ALI)
</t>
        </r>
        <r>
          <rPr>
            <sz val="9"/>
            <color indexed="81"/>
            <rFont val="Tahoma"/>
            <family val="2"/>
          </rPr>
          <t xml:space="preserve">São arquivos/tabelas mantidas dentro da fronteira da aplicação, isto é, armazena dados mantidos através de um ou mais processos elementares da aplicação.
</t>
        </r>
      </text>
    </comment>
    <comment ref="M9" authorId="0" shapeId="0" xr:uid="{00000000-0006-0000-0700-000007000000}">
      <text>
        <r>
          <rPr>
            <b/>
            <sz val="9"/>
            <color indexed="81"/>
            <rFont val="Tahoma"/>
            <family val="2"/>
          </rPr>
          <t xml:space="preserve">Comunicação de dados: </t>
        </r>
        <r>
          <rPr>
            <sz val="9"/>
            <color indexed="81"/>
            <rFont val="Tahoma"/>
            <family val="2"/>
          </rPr>
          <t xml:space="preserve">os aspectos relacionados aos recursos utilizados para a comunicação de dados do sistema deverão ser descritos de forma global. Descrever se a aplicação utiliza protocolos  diferentes para recebimento/envio das informações do sistema.
0. Aplicação batch ou funciona stand-alone;
1. Aplicação batch, mas utiliza entrada de dados ou impressão remota;
2. Aplicação batch, mas utiliza entrada de dados e impressão remota;
3. Aplicação com entrada de dados on-line para alimentar processamento batch ou
sistema de consulta;
4. Aplicação com entrada de dados on-line, mas suporta apenas um tipo de
protocolo de comunicação;
5. Aplicação com entrada de dados on-line e suporta mais de um tipo de protocolo
de comunicação. 
</t>
        </r>
      </text>
    </comment>
    <comment ref="G10" authorId="0" shapeId="0" xr:uid="{00000000-0006-0000-0700-000008000000}">
      <text>
        <r>
          <rPr>
            <b/>
            <sz val="9"/>
            <color indexed="81"/>
            <rFont val="Tahoma"/>
            <family val="2"/>
          </rPr>
          <t xml:space="preserve">Arquivos de Interface Externa (AIEs)
</t>
        </r>
        <r>
          <rPr>
            <sz val="9"/>
            <color indexed="81"/>
            <rFont val="Tahoma"/>
            <family val="2"/>
          </rPr>
          <t xml:space="preserve">São arquivos ou tabelas apenas referenciadas pela aplicação, ou seja, é mantido dentro da fronteira de outra aplicação. Assim, o objetivo de um AIE é armazenar os dados referenciados por um ou mais processos elementares da aplicação sendo contada, mas que são mantidos por outras aplicações. 
</t>
        </r>
      </text>
    </comment>
    <comment ref="M10" authorId="0" shapeId="0" xr:uid="{00000000-0006-0000-0700-000009000000}">
      <text>
        <r>
          <rPr>
            <b/>
            <sz val="9"/>
            <color indexed="81"/>
            <rFont val="Tahoma"/>
            <family val="2"/>
          </rPr>
          <t xml:space="preserve">Processamento de Dados Distribuído: </t>
        </r>
        <r>
          <rPr>
            <sz val="9"/>
            <color indexed="81"/>
            <rFont val="Tahoma"/>
            <family val="2"/>
          </rPr>
          <t xml:space="preserve">Esta característica refere-se a sistemas que
utilizam dados ou processamento distribuído, valendo-se de diversas CPUs.
0. Aplicação não auxilia na transferência de dados ou funções entre os processadores da empresa;
1. Aplicação prepara dados para o usuário final utilizar em outro processador (do usuário final), tal como planilhas;
2. Aplicação prepara dados para transferência, transfere-os para serem processados em outro equipamento da empresa (não pelo usuário final);
3. Processamento é distribuído e a transferência de dados é on-line e apenas em uma direção;
4. Processamento é distribuído e a transferência de dados é on-line e em ambas as direções;
5. As funções de processamento são dinamicamente executadas no equipamento (CPU) mais apropriada; 
</t>
        </r>
      </text>
    </comment>
    <comment ref="G11" authorId="0" shapeId="0" xr:uid="{00000000-0006-0000-0700-00000A000000}">
      <text>
        <r>
          <rPr>
            <b/>
            <sz val="9"/>
            <color indexed="81"/>
            <rFont val="Tahoma"/>
            <family val="2"/>
          </rPr>
          <t xml:space="preserve">EE - Entrada externa
SE - Saída externa
CE - Consulta externa
</t>
        </r>
        <r>
          <rPr>
            <sz val="9"/>
            <color indexed="81"/>
            <rFont val="Tahoma"/>
            <family val="2"/>
          </rPr>
          <t xml:space="preserve">
Registros Lógicos são subconjuntos de dados dentro de um ALI/AIE, que foram reconhecidos pelo usuário e utilizados pela função.
Um Item de Dados, por sua vez, é um campo único e não repetido. E só devem ser contados os utilizados pela aplicação em contagem.
</t>
        </r>
        <r>
          <rPr>
            <b/>
            <sz val="9"/>
            <color indexed="81"/>
            <rFont val="Tahoma"/>
            <family val="2"/>
          </rPr>
          <t>Como contar as funções transacionais (funcionalidades, caso de uso, história de usuário)?</t>
        </r>
        <r>
          <rPr>
            <sz val="9"/>
            <color indexed="81"/>
            <rFont val="Tahoma"/>
            <family val="2"/>
          </rPr>
          <t xml:space="preserve">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text>
    </comment>
    <comment ref="M11" authorId="0" shapeId="0" xr:uid="{00000000-0006-0000-0700-00000B000000}">
      <text>
        <r>
          <rPr>
            <b/>
            <sz val="9"/>
            <color indexed="81"/>
            <rFont val="Tahoma"/>
            <family val="2"/>
          </rPr>
          <t xml:space="preserve">Desempenho: </t>
        </r>
        <r>
          <rPr>
            <sz val="9"/>
            <color indexed="81"/>
            <rFont val="Tahoma"/>
            <family val="2"/>
          </rPr>
          <t xml:space="preserve">Trata-se de parâmetros estabelecidos pelo usuário como aceitáveis, relativos a tempo de resposta.
0. Nenhum requisito especial de desempenho foi solicitado pelo usuário;
1. Requisitos de desempenho foram estabelecidos e revistos, mas nenhuma ação especial foi requerida;
2. Tempo de resposta e volume de processamento são itens críticos durante horários de pico de processamento. Nenhuma determinação especial para a utilização do processador foi estabelecida. A data limite para a disponibilidade de processamento é sempre o próximo dia útil;
3. Tempo de resposta e volume de processamento são itens críticos durante todo o horário comercial. Nenhuma determinação especial para a utilização do processador foi estabelecida. A data-limite necessária para a comunicação com outros sistemas é limitante.
4. Os requisitos de desempenho estabelecidos requerem tarefas de análise de desempenho na fase de planejamento e análise da aplicação.
5. Além do descrito no item anterior, ferramentas de análise de desempenho foram usadas nas fases de planejamento, desenvolvimento e/ou implementação para atingir os requisitos de desempenho estabelecidos pelos usuários. </t>
        </r>
      </text>
    </comment>
    <comment ref="G12" authorId="0" shapeId="0" xr:uid="{00000000-0006-0000-0700-00000C000000}">
      <text>
        <r>
          <rPr>
            <b/>
            <sz val="9"/>
            <color indexed="81"/>
            <rFont val="Tahoma"/>
            <family val="2"/>
          </rPr>
          <t xml:space="preserve">EE - Entrada externa
SE - Saída externa
CE - Consulta externa
</t>
        </r>
        <r>
          <rPr>
            <sz val="9"/>
            <color indexed="81"/>
            <rFont val="Tahoma"/>
            <family val="2"/>
          </rPr>
          <t xml:space="preserve">Registros Lógicos são subconjuntos de dados dentro de um ALI/AIE, que foram reconhecidos pelo usuário e utilizados pela função.
Um Item de Dados, por sua vez, é um campo único e não repetido. E só devem ser contados os utilizados pela aplicação em contagem.
</t>
        </r>
        <r>
          <rPr>
            <b/>
            <sz val="9"/>
            <color indexed="81"/>
            <rFont val="Tahoma"/>
            <family val="2"/>
          </rPr>
          <t>Como contar as funções transacionais (funcionalidades, caso de uso, história de usuário)?</t>
        </r>
        <r>
          <rPr>
            <sz val="9"/>
            <color indexed="81"/>
            <rFont val="Tahoma"/>
            <family val="2"/>
          </rPr>
          <t xml:space="preserve">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t>
        </r>
      </text>
    </comment>
    <comment ref="M12" authorId="0" shapeId="0" xr:uid="{00000000-0006-0000-0700-00000D000000}">
      <text>
        <r>
          <rPr>
            <b/>
            <sz val="9"/>
            <color indexed="81"/>
            <rFont val="Tahoma"/>
            <family val="2"/>
          </rPr>
          <t xml:space="preserve">Utilização do Equipamento: </t>
        </r>
        <r>
          <rPr>
            <sz val="9"/>
            <color indexed="81"/>
            <rFont val="Tahoma"/>
            <family val="2"/>
          </rPr>
          <t xml:space="preserve">Trata-se de observações quanto ao nível de utilização de equipamentos requerido para a execução do sistema. Este aspecto é observado com vista a planejamento de capacidades e custos.
0. Nenhuma restrição operacional explícita ou mesmo implícita foi incluída.
1. Existem restrições operacionais leves. Não é necessário esforço especial para atender às restrições.
2. Algumas considerações de ajuste de desempenho e segurança são necessárias.
3. São necessárias especificações especiais de processador para um módulo específico da aplicação.
4. Restrições operacionais requerem cuidados especiais no processador central ou no processador dedicado para executar a aplicação.
5. Além das características do item anterior, há considerações especiais que exigem utilização de ferramentas de análise de desempenho, para a distribuição do sistema e seus componentes, nas unidades processadoras. 
</t>
        </r>
      </text>
    </comment>
    <comment ref="G13" authorId="0" shapeId="0" xr:uid="{00000000-0006-0000-0700-00000E000000}">
      <text>
        <r>
          <rPr>
            <b/>
            <sz val="9"/>
            <color indexed="81"/>
            <rFont val="Tahoma"/>
            <family val="2"/>
          </rPr>
          <t xml:space="preserve">Entradas Externas (EEs)
</t>
        </r>
        <r>
          <rPr>
            <sz val="9"/>
            <color indexed="81"/>
            <rFont val="Tahoma"/>
            <family val="2"/>
          </rPr>
          <t xml:space="preserve">São processos elementares que processam dados (ou
informações de controle) que entram pela fronteira da aplicação. O objetivo principal de uma EE é manter um ou mais ALIs ou alterar o comportamento do sistema.
</t>
        </r>
      </text>
    </comment>
    <comment ref="M13" authorId="0" shapeId="0" xr:uid="{00000000-0006-0000-0700-00000F000000}">
      <text>
        <r>
          <rPr>
            <b/>
            <sz val="9"/>
            <color indexed="81"/>
            <rFont val="Tahoma"/>
            <family val="2"/>
          </rPr>
          <t xml:space="preserve">Volume de transações: </t>
        </r>
        <r>
          <rPr>
            <sz val="9"/>
            <color indexed="81"/>
            <rFont val="Tahoma"/>
            <family val="2"/>
          </rPr>
          <t xml:space="preserve">Consiste na avaliação do nível de influência do volume de transações no projeto, desenvolvimento, implantação e manutenção do sistema.
0. Não estão previstos períodos de picos de volume de transação.
1. Estão previstos picos de transações mensalmente, trimestralmente, anualmente ou em certo período do ano.
2. São previstos picos semanais.
3. São previstos picos diários.
4. Alto volume de transações foi estabelecido pelo usuário, ou o tempo de resposta necessário atinge nível alto o suficiente para requerer análise de desempenho na fase de projeto.
5. Além do descrito no item anterior, é necessário utilizar ferramentas de análise de desempenho nas fases de projeto, desenvolvimento e/ou implantação. 
</t>
        </r>
      </text>
    </comment>
    <comment ref="G14" authorId="0" shapeId="0" xr:uid="{00000000-0006-0000-0700-000010000000}">
      <text>
        <r>
          <rPr>
            <b/>
            <sz val="9"/>
            <color indexed="81"/>
            <rFont val="Tahoma"/>
            <family val="2"/>
          </rPr>
          <t xml:space="preserve">Saídas Externas (SEs)
</t>
        </r>
        <r>
          <rPr>
            <sz val="9"/>
            <color indexed="81"/>
            <rFont val="Tahoma"/>
            <family val="2"/>
          </rPr>
          <t xml:space="preserve">
São processos elementares que enviam dados (ou informações de controle) para fora da fronteira da aplicação. Seu objetivo é mostrar informações recuperadas através de um processamento lógico (isto é, que envolva cálculos ou criação de dados derivados) e não apenas uma simples recuperação de dados. Uma SE pode, também, manter um ALI ou alterar o comportamento do sistema.
</t>
        </r>
      </text>
    </comment>
    <comment ref="M14" authorId="0" shapeId="0" xr:uid="{00000000-0006-0000-0700-000011000000}">
      <text>
        <r>
          <rPr>
            <b/>
            <sz val="9"/>
            <color indexed="81"/>
            <rFont val="Tahoma"/>
            <family val="2"/>
          </rPr>
          <t xml:space="preserve">Entrada de dados on-line: </t>
        </r>
        <r>
          <rPr>
            <sz val="9"/>
            <color indexed="81"/>
            <rFont val="Tahoma"/>
            <family val="2"/>
          </rPr>
          <t xml:space="preserve">A análise desta característica permite quantificar o nível de influência exercida pela utilização de entrada de dados no modo on-line no sistema.
0. Todas as transações são processadas em modo batch.
1. De 1% a 7% das transações são entradas de dados on-line.
2. De 8% a 15% das transações são entradas de dados on-line.
3. De 16% a 23% das transações são entradas de dados on-line.
4. De 24% a 30% das transações são entradas de dados on-line.
5. Mais de 30% das transações são entradas de dados on-line. 
</t>
        </r>
      </text>
    </comment>
    <comment ref="G15" authorId="0" shapeId="0" xr:uid="{00000000-0006-0000-0700-000012000000}">
      <text>
        <r>
          <rPr>
            <b/>
            <sz val="9"/>
            <color indexed="81"/>
            <rFont val="Tahoma"/>
            <family val="2"/>
          </rPr>
          <t xml:space="preserve">Consulta Externa (CE)
</t>
        </r>
        <r>
          <rPr>
            <sz val="9"/>
            <color indexed="81"/>
            <rFont val="Tahoma"/>
            <family val="2"/>
          </rPr>
          <t xml:space="preserve">Assim como uma SE, é um processo elementar que envia dados (ou informações de controle) para fora da fronteira da aplicação, mas sem realização de nenhum cálculo nem a
criação de dados derivados. Seu objetivo é apresentar informação para o usuário, por meio apenas de uma recuperação das informações. Nenhum ALI é mantido durante sua realização, nem o comportamento do sistema é alterado.
</t>
        </r>
      </text>
    </comment>
    <comment ref="M15" authorId="0" shapeId="0" xr:uid="{00000000-0006-0000-0700-000013000000}">
      <text>
        <r>
          <rPr>
            <b/>
            <sz val="9"/>
            <color indexed="81"/>
            <rFont val="Tahoma"/>
            <family val="2"/>
          </rPr>
          <t xml:space="preserve">Usabilidade: </t>
        </r>
        <r>
          <rPr>
            <sz val="9"/>
            <color indexed="81"/>
            <rFont val="Tahoma"/>
            <family val="2"/>
          </rPr>
          <t xml:space="preserve">a análise desta característica permite quantificar o grau de influência relativo aos recursos implementados com vista a tornar o sistema amigável, permitindo incrementos na eficiência e satisfação do usuário final, tais como:
• Auxílio à navegação (teclas de função, acesso direto e menus dinâmicos)
• Menus Documentação e help on-line
• Movimento automático do cursor.
• Movimento horizontal e vertical de tela.
• Impressão remota (via transações on-line)
• Teclas de função preestabelecidas.
• Processos batch submetidos a partir de transações on-line
• Utilização intensa de campos com vídeo reverso, intensificados, sublinhados, coloridos e outros indicadores.
• Impressão da documentação das transações on-line através de hard copy 
• Utilização de mouse
• Menus pop-up
• O menor número possível de telas para executar as funções de negócio.
• Suporte bilingüe (contar como 4 itens)
• Suporte multilíngüe. (contar como 6 itens)
0. Nenhum dos itens descritos.
1. De um a três itens descritos.
2. De quatro a cinco dos itens descritos.
3. Mais de cinco dos itens descritos, mas não há requisitos específicos do usuário quanto a usabilidade do sistema.
4. Mais de cinco dos itens descritos e foram estabelecidos requisitos quanto à usabilidade fortes o suficiente para gerarem atividades específicas envolvendo fatores, tais como minimização da digitação, para mostrar inicialmente os valores utilizados com mais freqüência.
5. Mais de cinco dos itens descritos e foram estabelecidos requisitos quanto à usabilidade fortes o suficiente para requerer ferramentas e processos especiais para demonstrar antecipadamente que os objetivos foram alcançados. 
</t>
        </r>
      </text>
    </comment>
    <comment ref="M16" authorId="0" shapeId="0" xr:uid="{00000000-0006-0000-0700-000014000000}">
      <text>
        <r>
          <rPr>
            <b/>
            <sz val="9"/>
            <color indexed="81"/>
            <rFont val="Tahoma"/>
            <family val="2"/>
          </rPr>
          <t xml:space="preserve">Atualizações on-line: </t>
        </r>
        <r>
          <rPr>
            <sz val="9"/>
            <color indexed="81"/>
            <rFont val="Tahoma"/>
            <family val="2"/>
          </rPr>
          <t xml:space="preserve">Mede a influência no desenvolvimento do sistema face à utilização de recursos que visem a atualização dos Arquivos Lógicos Internos, no modo online.
0. Nenhuma.
1. Atualização on-line de um a três arquivos lógicos internos. O volume de atualização é baixo e a recuperação de dados é simples.
2. Atualização on-line de mais de três arquivos lógicos internos. O volume de atualização é baixo e a recuperação dos dados é simples.
3. Atualização on-line da maioria dos arquivos lógicos internos.
4. Em adição ao item anterior, é necessário proteção contra perdas de dados que foi projetada e programada no sistema.
5. Além do item anterior, altos volumes trazem considerações de custo no processo de recuperação. Processos para automatizar a recuperação foram incluídos minimizando a intervenção do operador. 
</t>
        </r>
      </text>
    </comment>
    <comment ref="M17" authorId="0" shapeId="0" xr:uid="{00000000-0006-0000-0700-000015000000}">
      <text>
        <r>
          <rPr>
            <b/>
            <sz val="9"/>
            <color indexed="81"/>
            <rFont val="Tahoma"/>
            <family val="2"/>
          </rPr>
          <t>Processamento complexo:</t>
        </r>
        <r>
          <rPr>
            <sz val="9"/>
            <color indexed="81"/>
            <rFont val="Tahoma"/>
            <family val="2"/>
          </rPr>
          <t xml:space="preserve"> a complexidade de processamento influencia no dimensionamento do sistema, e, portanto, deve ser quantificado o seu grau de influência, com base nas seguintes categorias:
• Processamento especial de auditoria e/ou processamento especial de segurança foram considerados na aplicação;
• Processamento lógico extensivo;
• Processamento matemático extensivo;
• Processamento gerando muitas exceções, resultando em transações incompletas que devem ser processadas novamente. Exemplo: transações de autoatendimento bancário interrompidas por problemas de comunicação ou com dados incompletos;
• Processamento complexo para manusear múltiplas possibilidades de entrada/saída. Exemplo: multimídia.
0. Nenhum dos itens descritos.
1. Apenas um dos itens descritos.
2. Dois dos itens descritos.
3. Três dos itens descritos.
4. Quatro dos itens descritos.
5. Todos os cinco itens descritos. 
</t>
        </r>
      </text>
    </comment>
    <comment ref="M18" authorId="0" shapeId="0" xr:uid="{00000000-0006-0000-0700-000016000000}">
      <text>
        <r>
          <rPr>
            <b/>
            <sz val="9"/>
            <color indexed="81"/>
            <rFont val="Tahoma"/>
            <family val="2"/>
          </rPr>
          <t xml:space="preserve">Reusabilidade: </t>
        </r>
        <r>
          <rPr>
            <sz val="9"/>
            <color indexed="81"/>
            <rFont val="Tahoma"/>
            <family val="2"/>
          </rPr>
          <t xml:space="preserve">a preocupação com o reaproveitamento de parte dos programas de uma aplicação em outras aplicações implica em cuidados com padronização. O grau de influência no dimensionamento do sistema é quantificado observando-se os seguintes aspectos:
0. Nenhuma preocupação com reutilização de código.
1. Código reutilizado foi usado somente dentro da aplicação.
2. Menos de 10% da aplicação foi projetada prevendo utilização posterior do código por outra aplicação.
3. 10% ou mais da aplicação foi projetada prevendo utilização posterior do código por outra aplicação.
4. A aplicação foi especificamente projetada e/ou documentada para ter seu código reutilizado por outra aplicação e a aplicação é customizada pelo usuário em nível de código -fonte.
5. A aplicação foi especificamente projetada e/ou documentada para ter seu código facilmente reutilizado por outra aplicação e a aplicação é customizada para uso através de parâmetros que podem ser alterados pelo usuário.
</t>
        </r>
      </text>
    </comment>
    <comment ref="M19" authorId="0" shapeId="0" xr:uid="{00000000-0006-0000-0700-000017000000}">
      <text>
        <r>
          <rPr>
            <b/>
            <sz val="9"/>
            <color indexed="81"/>
            <rFont val="Tahoma"/>
            <family val="2"/>
          </rPr>
          <t>Facilidade de implantação:</t>
        </r>
        <r>
          <rPr>
            <sz val="9"/>
            <color indexed="81"/>
            <rFont val="Tahoma"/>
            <family val="2"/>
          </rPr>
          <t xml:space="preserve"> a quantificação do grau de influência desta característica é feita, observando-se o plano de conversão e implantação e/ou ferramentas utilizadas durante a fase de testes do sistema.
0. Nenhuma consideração especial foi estabelecida pelo usuário e nenhum procedimento especial é requerido na implantação.
1. Nenhuma consideração especial foi estabelecida pelo usuário, mas procedimentos especiais são necessários na implementação.
2. Requisitos de conversão e implantação foram estabelecidos pelo usuário e roteiro de conversão e implantação foram providos e testados. O impacto da conversão no projeto não é considerado importante.
3. Requisitos de conversão e implantação foram estabelecidos pelo usuário e roteiro de conversão e implantação foram providos e testados. O impacto da conversão no projeto é considerado importante.
4. Além do item 2, conversão automática e ferramentas de implantação foram providas e testadas.
5. Além do item 3, conversão automática e ferramentas de implantação foram providas e testadas. 
</t>
        </r>
      </text>
    </comment>
    <comment ref="M20" authorId="0" shapeId="0" xr:uid="{00000000-0006-0000-0700-000018000000}">
      <text>
        <r>
          <rPr>
            <b/>
            <sz val="9"/>
            <color indexed="81"/>
            <rFont val="Tahoma"/>
            <family val="2"/>
          </rPr>
          <t xml:space="preserve">Facilidade operacional: </t>
        </r>
        <r>
          <rPr>
            <sz val="9"/>
            <color indexed="81"/>
            <rFont val="Tahoma"/>
            <family val="2"/>
          </rPr>
          <t xml:space="preserve">a análise desta característica permite quantificar o nível de influência na aplicação, com relação a procedimentos operacionais automáticos que reduzem os procedimentos manuais, bem como mecanismos de inicialização, salvamento e recuperação, verificados durante os testes do sistema.
0. Nenhuma consideração especial de operação, além do processo normal de salvamento foi estabelecida pelo usuário.
1-4. Verifique quais das seguintes afirmativas podem ser identificadas na aplicação. Selecione as que forem aplicadas. Cada item vale um ponto, exceto se definido explicitamente:
• Foram desenvolvidos processos de inicialização, salvamento e recuperação, mas a intervenção do operador é necessária.
• Foram estabelecidos processos de inicialização, salvamento e recuperação, e nenhuma intervenção do operador é necessária (conte como dois itens)
• A aplicação minimiza a necessidade de montar fitas magnéticas.
• A aplicação minimiza a necessidade de manuseio de papel.
5. A aplicação foi desenhada para trabalhar sem operador, nenhuma intervenção do operador é necessária para operar o sistema além de executar e encerrar a aplicação. A aplicação possui rotinas automáticas para recuperação em caso de erro. 
</t>
        </r>
      </text>
    </comment>
    <comment ref="M21" authorId="0" shapeId="0" xr:uid="{00000000-0006-0000-0700-000019000000}">
      <text>
        <r>
          <rPr>
            <b/>
            <sz val="9"/>
            <color indexed="81"/>
            <rFont val="Tahoma"/>
            <family val="2"/>
          </rPr>
          <t xml:space="preserve">Múltiplos Locais e Organizações do Usuário: </t>
        </r>
        <r>
          <rPr>
            <sz val="9"/>
            <color indexed="81"/>
            <rFont val="Tahoma"/>
            <family val="2"/>
          </rPr>
          <t xml:space="preserve">consiste na análise da arquitetura do projeto, observando-se a necessidade de instalação do sistema em diversos lugares.
0. Os requisitos do usuário não consideraram a necessidade de instalação em mais de um local.
1. A necessidade de múltiplos locais foi considerada no projeto e a aplicação foi desenhada para operar apenas em ambientes de software e hardware idênticos.
2. A necessidade de múltiplos locais foi considerada no projeto e a aplicação está preparada para trabalhar apenas em ambientes similares de software e hardware.
3. A necessidade de múltiplos locais foi considerada no projeto e a aplicação está preparada para trabalhar em diferentes ambientes de hardware e/ou software.
4. Plano de documentação e manutenção foram providos e testados para suportar a aplicação em múltiplos locais, além disso, os itens 1 ou 2 caracterizam a aplicação.
5. Plano de documentação e manutenção foram providos e testados para suportar a aplicação em múltiplos locais, além disso, o item 3 caracteriza a aplicação. 
</t>
        </r>
      </text>
    </comment>
    <comment ref="M22" authorId="0" shapeId="0" xr:uid="{00000000-0006-0000-0700-00001A000000}">
      <text>
        <r>
          <rPr>
            <b/>
            <sz val="9"/>
            <color indexed="81"/>
            <rFont val="Tahoma"/>
            <family val="2"/>
          </rPr>
          <t xml:space="preserve"> Facilidade de mudanças: </t>
        </r>
        <r>
          <rPr>
            <sz val="9"/>
            <color indexed="81"/>
            <rFont val="Tahoma"/>
            <family val="2"/>
          </rPr>
          <t xml:space="preserve">focaliza a preocupação com a influencia da manutenção no desenvolvimento do sistema. Esta influência deve ser quantificada baseando na observação de atributos, tais como:
• disponibilidade de facilidades como consultas e relatórios flexíveis para atender necessidades simples (conte como 1 item);
• disponibilidade de facilidades como consultas e relatórios flexíveis para atender necessidades de complexidade média (conte como 2 itens);
• disponibilidade de facilidades como consultas e relatórios flexíveis para atender necessidades complexas (conte 3 itens);
• se os dados de controle são armazenados em tabelas que são mantidas pelo usuário através de processos on-line, mas mudanças têm efeitos somente no dia seguinte;
• se os dados de controle são armazenados em tabelas que são mantidas pelo usuário através de processos on-line, as mudanças têm efeito imediatamente (conte como 2 itens).
0. Nenhum dos itens descritos.
1. Um dos itens descritos.
2. Dois dos itens descritos.
3. Três dos itens descritos.
4. Quatro dos itens descritos.
5. Todos os cinco itens descritos. 
</t>
        </r>
      </text>
    </comment>
  </commentList>
</comments>
</file>

<file path=xl/sharedStrings.xml><?xml version="1.0" encoding="utf-8"?>
<sst xmlns="http://schemas.openxmlformats.org/spreadsheetml/2006/main" count="473" uniqueCount="291">
  <si>
    <t>Iniciação</t>
  </si>
  <si>
    <t>Elaboração</t>
  </si>
  <si>
    <t>Construção</t>
  </si>
  <si>
    <t>Transição</t>
  </si>
  <si>
    <t>Requisitos</t>
  </si>
  <si>
    <t>Análise e Design</t>
  </si>
  <si>
    <t>Implementação</t>
  </si>
  <si>
    <t>Teste</t>
  </si>
  <si>
    <t>Implantação</t>
  </si>
  <si>
    <t>Gerenciamento de Configuração</t>
  </si>
  <si>
    <t>Gerenciamento de Projeto</t>
  </si>
  <si>
    <t>DISCIPLINAS</t>
  </si>
  <si>
    <t>Horas</t>
  </si>
  <si>
    <t>horas</t>
  </si>
  <si>
    <t>Análise Financeira</t>
  </si>
  <si>
    <t>Custo direto</t>
  </si>
  <si>
    <t>Custo indireto</t>
  </si>
  <si>
    <t>Valor hora média desenvolvedor</t>
  </si>
  <si>
    <t>Desenvolvimento</t>
  </si>
  <si>
    <t>Gerenciamento do Projeto</t>
  </si>
  <si>
    <t>Percentual do custo indireto</t>
  </si>
  <si>
    <t>Percentual de lucro desejado</t>
  </si>
  <si>
    <t>Custo total</t>
  </si>
  <si>
    <t>Valor lucro</t>
  </si>
  <si>
    <t>Preço final</t>
  </si>
  <si>
    <t>Prioridade</t>
  </si>
  <si>
    <t>Qde de pessoas (Desenvolvedores)</t>
  </si>
  <si>
    <t>Qde de semanas estimada</t>
  </si>
  <si>
    <t>semanas</t>
  </si>
  <si>
    <t>horas/semana</t>
  </si>
  <si>
    <t>Restante</t>
  </si>
  <si>
    <t>Estimado</t>
  </si>
  <si>
    <t>Dia 2</t>
  </si>
  <si>
    <t>Dia 3</t>
  </si>
  <si>
    <t>Dia 4</t>
  </si>
  <si>
    <t>Dia 5</t>
  </si>
  <si>
    <t>Dia 6</t>
  </si>
  <si>
    <t>Dia 7</t>
  </si>
  <si>
    <t>Dia 8</t>
  </si>
  <si>
    <t>Dia 9</t>
  </si>
  <si>
    <t>Dia 10</t>
  </si>
  <si>
    <t>Backlog Sprint</t>
  </si>
  <si>
    <t>Nome da Planilha</t>
  </si>
  <si>
    <t>Equipe</t>
  </si>
  <si>
    <t>Scrum Master</t>
  </si>
  <si>
    <t>Owner</t>
  </si>
  <si>
    <t>Desenvolvedor</t>
  </si>
  <si>
    <t>Papel</t>
  </si>
  <si>
    <t>Nome</t>
  </si>
  <si>
    <t>E-mail</t>
  </si>
  <si>
    <t>Sprints</t>
  </si>
  <si>
    <t>Sprint</t>
  </si>
  <si>
    <t>meses</t>
  </si>
  <si>
    <t>Status</t>
  </si>
  <si>
    <t>Planejado</t>
  </si>
  <si>
    <t>Entregue</t>
  </si>
  <si>
    <t>% de erro</t>
  </si>
  <si>
    <t>Qde de meses estimada</t>
  </si>
  <si>
    <t>Planejamento Estimado</t>
  </si>
  <si>
    <r>
      <t xml:space="preserve">Jornada de trabalho </t>
    </r>
    <r>
      <rPr>
        <b/>
        <sz val="11"/>
        <color theme="1"/>
        <rFont val="Calibri"/>
        <family val="2"/>
        <scheme val="minor"/>
      </rPr>
      <t>(semanal</t>
    </r>
    <r>
      <rPr>
        <sz val="11"/>
        <color theme="1"/>
        <rFont val="Calibri"/>
        <family val="2"/>
        <scheme val="minor"/>
      </rPr>
      <t xml:space="preserve"> por desenvolvedor)</t>
    </r>
  </si>
  <si>
    <t>Número de semanas por sprint</t>
  </si>
  <si>
    <t>Qde de Sprints</t>
  </si>
  <si>
    <t>Backlog do Produto</t>
  </si>
  <si>
    <t>Data Fim</t>
  </si>
  <si>
    <t>Data Início</t>
  </si>
  <si>
    <t>Diferença estimado/planejado</t>
  </si>
  <si>
    <t>Percentual executado</t>
  </si>
  <si>
    <t>Horas estimadas</t>
  </si>
  <si>
    <t>Capacidade estimada do time/sprint</t>
  </si>
  <si>
    <t>Capacidade do Time</t>
  </si>
  <si>
    <t>Template - Planejamento e Controle do Projeto.xltx'!Restante</t>
  </si>
  <si>
    <t>Revisão (versão)</t>
  </si>
  <si>
    <t>Data Término</t>
  </si>
  <si>
    <t>REALIZADO</t>
  </si>
  <si>
    <t>PREVISTO</t>
  </si>
  <si>
    <t>Diferença (hs)</t>
  </si>
  <si>
    <t>Número de semanas por Sprint</t>
  </si>
  <si>
    <t>Carga Horária Total</t>
  </si>
  <si>
    <t>Estimativa de distribuição de esforço por Fase (horas)</t>
  </si>
  <si>
    <t>Esforço total ajustado</t>
  </si>
  <si>
    <t>Esforço total estimado</t>
  </si>
  <si>
    <t>Lista de Riscos</t>
  </si>
  <si>
    <t>Categorias</t>
  </si>
  <si>
    <t>Gestão - Organização</t>
  </si>
  <si>
    <t>Gestão - Orçamento</t>
  </si>
  <si>
    <t>Gestão - Prazo</t>
  </si>
  <si>
    <t>Gestão - Recursos Humanos</t>
  </si>
  <si>
    <t>Gestão - Processo</t>
  </si>
  <si>
    <t>Gestão - Ambiente</t>
  </si>
  <si>
    <t>Técnico - Requisitos</t>
  </si>
  <si>
    <t>Técnico - Tecnologia</t>
  </si>
  <si>
    <t>Externo - Cliente</t>
  </si>
  <si>
    <t>Externo - Subcontratação</t>
  </si>
  <si>
    <t>Probabilidade/Perda Esperada</t>
  </si>
  <si>
    <t>Baixa</t>
  </si>
  <si>
    <t>Média</t>
  </si>
  <si>
    <t>Alta</t>
  </si>
  <si>
    <t>Impacto</t>
  </si>
  <si>
    <t>Baixo</t>
  </si>
  <si>
    <t>Médio</t>
  </si>
  <si>
    <t>Alto</t>
  </si>
  <si>
    <t>Situação</t>
  </si>
  <si>
    <t>Ativo</t>
  </si>
  <si>
    <t>Em Mitigação</t>
  </si>
  <si>
    <t>Ocorrido</t>
  </si>
  <si>
    <t>Inativo</t>
  </si>
  <si>
    <t>Estratégia</t>
  </si>
  <si>
    <t>Eliminação</t>
  </si>
  <si>
    <t>Transferência</t>
  </si>
  <si>
    <t>Mitigação</t>
  </si>
  <si>
    <t>Aceitação ativa</t>
  </si>
  <si>
    <t>Aceitação passiva</t>
  </si>
  <si>
    <t>Valores Perda Esperada</t>
  </si>
  <si>
    <t>Baixo &amp; Alto</t>
  </si>
  <si>
    <t>Baixo &amp; Medio</t>
  </si>
  <si>
    <t>Baixo &amp; Baixo</t>
  </si>
  <si>
    <t>Médio &amp; Médio</t>
  </si>
  <si>
    <t>Médio &amp; Alto</t>
  </si>
  <si>
    <t>Alto &amp; Alto</t>
  </si>
  <si>
    <t>Instruções de Preenchimento</t>
  </si>
  <si>
    <r>
      <t xml:space="preserve">As colunas em amarelo escuro são prenchidas durante a </t>
    </r>
    <r>
      <rPr>
        <b/>
        <sz val="8"/>
        <rFont val="Arial"/>
        <family val="2"/>
      </rPr>
      <t>identificação</t>
    </r>
    <r>
      <rPr>
        <sz val="8"/>
        <rFont val="Arial"/>
        <family val="2"/>
      </rPr>
      <t xml:space="preserve"> do risco e normalmente não são alteradas durante a execução do projeto.</t>
    </r>
  </si>
  <si>
    <r>
      <t xml:space="preserve">As células em branco contém fórmulas e </t>
    </r>
    <r>
      <rPr>
        <b/>
        <sz val="8"/>
        <rFont val="Arial"/>
        <family val="2"/>
      </rPr>
      <t>não devem ser editadas</t>
    </r>
  </si>
  <si>
    <t>Riscos do Projeto</t>
  </si>
  <si>
    <t>ID</t>
  </si>
  <si>
    <t>Identificação</t>
  </si>
  <si>
    <t>Data</t>
  </si>
  <si>
    <t>Probabilidade</t>
  </si>
  <si>
    <t>Perda Esperada</t>
  </si>
  <si>
    <t>Estratégia de Resposta</t>
  </si>
  <si>
    <t>Plano de Eliminação</t>
  </si>
  <si>
    <t>Plano de Mitigação</t>
  </si>
  <si>
    <t>Plano de Contingência</t>
  </si>
  <si>
    <t>Produtos</t>
  </si>
  <si>
    <t>Descrição do Risco</t>
  </si>
  <si>
    <t>As colunas em amarelo claro são preenchidas durante a avaliação qualitativa dos riscos e periodicamente revisadas durante as reuniões de revisão do processo.</t>
  </si>
  <si>
    <t>Atrasar a entrega do sistema</t>
  </si>
  <si>
    <t>1. Executar horas-extras
2. Contratar mais pessoas
3. Renegociar prazo final</t>
  </si>
  <si>
    <t>Id</t>
  </si>
  <si>
    <t xml:space="preserve">As colunas em amarelo claro são preenchidas durante </t>
  </si>
  <si>
    <t>ALI</t>
  </si>
  <si>
    <t>Funções de Dados</t>
  </si>
  <si>
    <t>AIE</t>
  </si>
  <si>
    <t>Complexidade</t>
  </si>
  <si>
    <t>Contribuição</t>
  </si>
  <si>
    <t>Tipo de Função</t>
  </si>
  <si>
    <t>Funções Transacionais</t>
  </si>
  <si>
    <t>EE</t>
  </si>
  <si>
    <t>SE</t>
  </si>
  <si>
    <t>CE</t>
  </si>
  <si>
    <t xml:space="preserve">PFNA - Pontos de Função Não Ajustados: </t>
  </si>
  <si>
    <t>Simples</t>
  </si>
  <si>
    <t>Complexa</t>
  </si>
  <si>
    <t>Arquivos/Tabelas</t>
  </si>
  <si>
    <t>Endereço</t>
  </si>
  <si>
    <t>Funções de Dados (Arquivo/Tabela)</t>
  </si>
  <si>
    <t>Caso de Uso/História</t>
  </si>
  <si>
    <t>Manter Cliente</t>
  </si>
  <si>
    <t>Comunicação de Dados</t>
  </si>
  <si>
    <t>Processamento de Dados Distribuído</t>
  </si>
  <si>
    <t>Desempenho</t>
  </si>
  <si>
    <t>Volume de Transações</t>
  </si>
  <si>
    <t>Entrada de Dados On-line</t>
  </si>
  <si>
    <t>Usabilidade</t>
  </si>
  <si>
    <t>Atualização On-line</t>
  </si>
  <si>
    <t>Processamento Complexo</t>
  </si>
  <si>
    <t>Reusabilidade</t>
  </si>
  <si>
    <t>Facilidade de Implantação</t>
  </si>
  <si>
    <t>Facilidade Operacional</t>
  </si>
  <si>
    <t>Múltiplos Locais e Organizações do Usuário</t>
  </si>
  <si>
    <t>Manutenibilidade</t>
  </si>
  <si>
    <r>
      <t xml:space="preserve">As colunas em amarelo escuro são prenchidas durante a </t>
    </r>
    <r>
      <rPr>
        <b/>
        <sz val="9"/>
        <rFont val="Arial"/>
        <family val="2"/>
      </rPr>
      <t>contagem</t>
    </r>
    <r>
      <rPr>
        <sz val="9"/>
        <rFont val="Arial"/>
        <family val="2"/>
      </rPr>
      <t xml:space="preserve"> e normalmente não são alteradas durante a execução do projeto.</t>
    </r>
  </si>
  <si>
    <r>
      <t xml:space="preserve">As células em branco contém fórmulas e </t>
    </r>
    <r>
      <rPr>
        <b/>
        <sz val="9"/>
        <rFont val="Arial"/>
        <family val="2"/>
      </rPr>
      <t>não devem ser editadas</t>
    </r>
  </si>
  <si>
    <t>Funções de Transacionais (caso de uso/história)</t>
  </si>
  <si>
    <t>Fator de Ajuste</t>
  </si>
  <si>
    <t>GI</t>
  </si>
  <si>
    <t>Características do sistema</t>
  </si>
  <si>
    <t>NIT - Nível de Influência Total:</t>
  </si>
  <si>
    <t>VFA - Valor do Fator de Ajuste:</t>
  </si>
  <si>
    <t>PFA - Pontos de Função Ajustados:</t>
  </si>
  <si>
    <t xml:space="preserve">Produtividade da Tecnologia Escolhida (hs/pto): </t>
  </si>
  <si>
    <t xml:space="preserve">Esforço estimado (Horas): </t>
  </si>
  <si>
    <t>x</t>
  </si>
  <si>
    <t>Utilização de Equipamento</t>
  </si>
  <si>
    <t>APF (Método de estimativa de tamanho de sistema)</t>
  </si>
  <si>
    <t>Qde de Sprints sugerido</t>
  </si>
  <si>
    <t>Totais/Disciplina</t>
  </si>
  <si>
    <t>Totais/Fase</t>
  </si>
  <si>
    <t>Esta planilha deve ser utilizada como sugestão ou base para o planejamento inicial</t>
  </si>
  <si>
    <t>Monitoramento e Controle do Projeto (Plano de Entregas)</t>
  </si>
  <si>
    <t>Ajuste base histórica (margem de erro da estimativa)</t>
  </si>
  <si>
    <t>Definir escopo</t>
  </si>
  <si>
    <t>Criar ambiente do projeto</t>
  </si>
  <si>
    <t>Planejar o projeto</t>
  </si>
  <si>
    <t>Realizar o pré-projeto</t>
  </si>
  <si>
    <t>Planejar o Sprint</t>
  </si>
  <si>
    <t>Aplicar Checlist da fase</t>
  </si>
  <si>
    <t>Aplicar Checklist da fase</t>
  </si>
  <si>
    <t>Fases</t>
  </si>
  <si>
    <t>Tarefas (Casos de Uso/Histórias de Usuário/Tarefas do Processo/Outras Tarefas)</t>
  </si>
  <si>
    <t>Criar Guia de Implementação</t>
  </si>
  <si>
    <t>Revisar planejamento</t>
  </si>
  <si>
    <t>Revisar Planejamento</t>
  </si>
  <si>
    <t>Implementar e testar a arquitetura</t>
  </si>
  <si>
    <t>Projetar Testes de Sistema</t>
  </si>
  <si>
    <t>Executar Testes de Sistema</t>
  </si>
  <si>
    <t>Planejar Implantação (criar Guia de Implantação)</t>
  </si>
  <si>
    <t>Elaborar Material de Suporte e Treinamento</t>
  </si>
  <si>
    <t>Implantar o Produto no Ambiente de Produção</t>
  </si>
  <si>
    <t>Preparar Ambiente de Produção</t>
  </si>
  <si>
    <t>Corrigir Defeitos</t>
  </si>
  <si>
    <t>Casos de Uso ou Histórias de Usuário</t>
  </si>
  <si>
    <t>Estimativa</t>
  </si>
  <si>
    <t>Priorização VRDC</t>
  </si>
  <si>
    <t>Valor</t>
  </si>
  <si>
    <t>Risco</t>
  </si>
  <si>
    <t>Dependência</t>
  </si>
  <si>
    <t>Complexidade Técnica</t>
  </si>
  <si>
    <t>Descrição</t>
  </si>
  <si>
    <t>Seq.</t>
  </si>
  <si>
    <t>Este Backlog é uma sugestão de tarefas baseado nas tarefas do SpinOff , mas pode ser complementado com outras tarefas que forem necessárias para a execução do projeto.
Desse modo, basta inserir os casos de uso/histórias específicos do projeto.</t>
  </si>
  <si>
    <t>Estudar tecnologias</t>
  </si>
  <si>
    <t>Preparar Ambiente de Desenvolvimento</t>
  </si>
  <si>
    <t>Jornada de trabalho semanal por desenvolvedor</t>
  </si>
  <si>
    <t>Qde desenvolvedores</t>
  </si>
  <si>
    <t>% de erro de estimativa</t>
  </si>
  <si>
    <t>Número de SPRINTs (sprint = 2 semanas)</t>
  </si>
  <si>
    <t>Prazo em semanas</t>
  </si>
  <si>
    <t>Prazo em meses</t>
  </si>
  <si>
    <t>Esforço total</t>
  </si>
  <si>
    <t>Capacidade do Time por Sprint</t>
  </si>
  <si>
    <t>Custo</t>
  </si>
  <si>
    <t>Preço</t>
  </si>
  <si>
    <t>A priorização é importante para saber o que entregar primeiro ou desenvolver primeiro. O Owner ou o próprio cliente são importantes nessa decisão. Isso vai ajudar a planejar os Sprints.</t>
  </si>
  <si>
    <t>sprints</t>
  </si>
  <si>
    <t>Esforço total estimado (Planilha Estimativa)</t>
  </si>
  <si>
    <t>Monitoramento e Controle do Projeto (Controle de Mudanças no Escopo)</t>
  </si>
  <si>
    <t>Número da RM - Requisição da mudança</t>
  </si>
  <si>
    <t>Data Solicitação</t>
  </si>
  <si>
    <t>Resolvido</t>
  </si>
  <si>
    <t>JOB SEA - Mar de Oportunidades</t>
  </si>
  <si>
    <t>Aluisio Santos</t>
  </si>
  <si>
    <t xml:space="preserve">aluisio.santos@aluno.ifsp.edu.br </t>
  </si>
  <si>
    <t>Iago Fernandes</t>
  </si>
  <si>
    <t>Rogério Viana</t>
  </si>
  <si>
    <t>rogerio.viana@aluno.ifsp.edu.b</t>
  </si>
  <si>
    <t>iago.f@aluno.ifsp.edu.br</t>
  </si>
  <si>
    <t>Executar horas-extras</t>
  </si>
  <si>
    <t>Perda de integrante da equipe</t>
  </si>
  <si>
    <t>Contratar novo desenvolvedor</t>
  </si>
  <si>
    <t xml:space="preserve">INICIAÇÃO </t>
  </si>
  <si>
    <t>Manter Usuários</t>
  </si>
  <si>
    <t>Manter Projetos</t>
  </si>
  <si>
    <t>Especificar -Manter Usuários (escolhido para testar a arquitetura)</t>
  </si>
  <si>
    <t>Modelar e Arquitetura</t>
  </si>
  <si>
    <t xml:space="preserve">Implementar e testar unitariamente </t>
  </si>
  <si>
    <t>Especificar -Manter Projetos</t>
  </si>
  <si>
    <t>Modelar Caso de Uso Manter Usuário</t>
  </si>
  <si>
    <t xml:space="preserve">Implementar e testar </t>
  </si>
  <si>
    <t xml:space="preserve">Projetar Testes </t>
  </si>
  <si>
    <t xml:space="preserve">Executar Testes </t>
  </si>
  <si>
    <t xml:space="preserve">Modelar </t>
  </si>
  <si>
    <t>Revisão (versão 01)</t>
  </si>
  <si>
    <t>Usuário</t>
  </si>
  <si>
    <t>Orientadora</t>
  </si>
  <si>
    <t>Ana Paula da Rosa</t>
  </si>
  <si>
    <t xml:space="preserve">anapaula.darosa@ifsp.edu.br  </t>
  </si>
  <si>
    <t>Revisão (versão 02)</t>
  </si>
  <si>
    <t>Revisão (versão 03)</t>
  </si>
  <si>
    <t xml:space="preserve"> Planejar o Sprint</t>
  </si>
  <si>
    <t xml:space="preserve"> Estudar tecnologias</t>
  </si>
  <si>
    <t xml:space="preserve"> Preparar ambiente de desenvolvimento</t>
  </si>
  <si>
    <t xml:space="preserve"> Criar guia de emplementação</t>
  </si>
  <si>
    <t xml:space="preserve"> Implementar e testar arquitetura</t>
  </si>
  <si>
    <t xml:space="preserve"> Revisar planejamento</t>
  </si>
  <si>
    <t xml:space="preserve"> Aplicar checklist da fase</t>
  </si>
  <si>
    <t xml:space="preserve"> </t>
  </si>
  <si>
    <t xml:space="preserve"> Manter Usuário(escolhido para testar arquitetura)</t>
  </si>
  <si>
    <t xml:space="preserve"> Modelar caso de Uso-Manter Usuário</t>
  </si>
  <si>
    <t xml:space="preserve"> Implementar e Testar</t>
  </si>
  <si>
    <t>Projetar Testes</t>
  </si>
  <si>
    <t>Executar Testes</t>
  </si>
  <si>
    <t xml:space="preserve"> Modelar</t>
  </si>
  <si>
    <t xml:space="preserve"> Implementar e Testar unitariamente</t>
  </si>
  <si>
    <t xml:space="preserve"> Projetar Testes</t>
  </si>
  <si>
    <t xml:space="preserve"> Executar testes</t>
  </si>
  <si>
    <t xml:space="preserve"> Aplicar Checklist da fase</t>
  </si>
  <si>
    <t>Planejar Sprint</t>
  </si>
  <si>
    <t>Projetar Testes do Sistema</t>
  </si>
  <si>
    <t>Executar Testes do Sistema</t>
  </si>
  <si>
    <t>Planejar Implantação</t>
  </si>
  <si>
    <t>Revisão (versão 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</si>
</sst>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R$&quot;\ * #,##0.00_-;\-&quot;R$&quot;\ * #,##0.00_-;_-&quot;R$&quot;\ * &quot;-&quot;??_-;_-@_-"/>
    <numFmt numFmtId="43" formatCode="_-* #,##0.00_-;\-* #,##0.00_-;_-* &quot;-&quot;??_-;_-@_-"/>
    <numFmt numFmtId="164" formatCode="_-* #,##0.0_-;\-* #,##0.0_-;_-* &quot;-&quot;??_-;_-@_-"/>
    <numFmt numFmtId="165" formatCode="_-* #,##0_-;\-* #,##0_-;_-* &quot;-&quot;??_-;_-@_-"/>
    <numFmt numFmtId="166" formatCode="dd/mm/yy"/>
  </numFmts>
  <fonts count="44" x14ac:knownFonts="1">
    <font>
      <sz val="11"/>
      <color theme="1"/>
      <name val="Calibri"/>
      <family val="2"/>
      <scheme val="minor"/>
    </font>
    <font>
      <sz val="11"/>
      <color theme="1"/>
      <name val="Calibri"/>
      <family val="2"/>
      <scheme val="minor"/>
    </font>
    <font>
      <b/>
      <sz val="10"/>
      <color theme="0"/>
      <name val="Segoe UI"/>
      <family val="2"/>
    </font>
    <font>
      <b/>
      <sz val="8"/>
      <name val="Arial"/>
      <family val="2"/>
    </font>
    <font>
      <b/>
      <sz val="10"/>
      <name val="Arial"/>
      <family val="2"/>
    </font>
    <font>
      <sz val="10"/>
      <name val="Arial"/>
      <family val="2"/>
    </font>
    <font>
      <b/>
      <sz val="10"/>
      <color theme="1"/>
      <name val="Calibri"/>
      <family val="2"/>
      <scheme val="minor"/>
    </font>
    <font>
      <sz val="10"/>
      <color theme="1"/>
      <name val="Calibri"/>
      <family val="2"/>
      <scheme val="minor"/>
    </font>
    <font>
      <b/>
      <sz val="11"/>
      <color theme="1"/>
      <name val="Calibri"/>
      <family val="2"/>
      <scheme val="minor"/>
    </font>
    <font>
      <sz val="11"/>
      <color theme="0"/>
      <name val="Calibri"/>
      <family val="2"/>
      <scheme val="minor"/>
    </font>
    <font>
      <sz val="9"/>
      <color indexed="81"/>
      <name val="Segoe UI"/>
      <family val="2"/>
    </font>
    <font>
      <b/>
      <sz val="9"/>
      <color indexed="81"/>
      <name val="Segoe UI"/>
      <family val="2"/>
    </font>
    <font>
      <b/>
      <sz val="12"/>
      <color theme="0"/>
      <name val="Calibri"/>
      <family val="2"/>
      <scheme val="minor"/>
    </font>
    <font>
      <b/>
      <sz val="14"/>
      <color theme="0"/>
      <name val="Calibri"/>
      <family val="2"/>
      <scheme val="minor"/>
    </font>
    <font>
      <b/>
      <sz val="12"/>
      <color theme="1"/>
      <name val="Calibri"/>
      <family val="2"/>
      <scheme val="minor"/>
    </font>
    <font>
      <b/>
      <sz val="11"/>
      <color theme="0"/>
      <name val="Calibri"/>
      <family val="2"/>
      <scheme val="minor"/>
    </font>
    <font>
      <b/>
      <sz val="11"/>
      <name val="Calibri"/>
      <family val="2"/>
      <scheme val="minor"/>
    </font>
    <font>
      <sz val="9"/>
      <color theme="1"/>
      <name val="Calibri"/>
      <family val="2"/>
      <scheme val="minor"/>
    </font>
    <font>
      <b/>
      <sz val="16"/>
      <color theme="0"/>
      <name val="Calibri"/>
      <family val="2"/>
      <scheme val="minor"/>
    </font>
    <font>
      <b/>
      <sz val="14"/>
      <color theme="1"/>
      <name val="Calibri"/>
      <family val="2"/>
      <scheme val="minor"/>
    </font>
    <font>
      <sz val="14"/>
      <color theme="1"/>
      <name val="Calibri"/>
      <family val="2"/>
      <scheme val="minor"/>
    </font>
    <font>
      <b/>
      <sz val="16"/>
      <name val="Segoe UI"/>
      <family val="2"/>
    </font>
    <font>
      <sz val="8"/>
      <name val="Arial"/>
      <family val="2"/>
    </font>
    <font>
      <b/>
      <sz val="8"/>
      <color indexed="81"/>
      <name val="Tahoma"/>
    </font>
    <font>
      <sz val="8"/>
      <color indexed="81"/>
      <name val="Tahoma"/>
      <family val="2"/>
    </font>
    <font>
      <sz val="8"/>
      <color indexed="81"/>
      <name val="Tahoma"/>
    </font>
    <font>
      <b/>
      <sz val="8"/>
      <color indexed="81"/>
      <name val="Tahoma"/>
      <family val="2"/>
    </font>
    <font>
      <b/>
      <sz val="9"/>
      <name val="Arial"/>
      <family val="2"/>
    </font>
    <font>
      <b/>
      <sz val="10"/>
      <color theme="0"/>
      <name val="Calibri"/>
      <family val="2"/>
      <scheme val="minor"/>
    </font>
    <font>
      <sz val="10"/>
      <name val="Calibri"/>
      <family val="2"/>
      <scheme val="minor"/>
    </font>
    <font>
      <b/>
      <sz val="10"/>
      <name val="Calibri"/>
      <family val="2"/>
      <scheme val="minor"/>
    </font>
    <font>
      <sz val="9"/>
      <name val="Arial"/>
      <family val="2"/>
    </font>
    <font>
      <sz val="9"/>
      <color indexed="81"/>
      <name val="Tahoma"/>
      <family val="2"/>
    </font>
    <font>
      <b/>
      <sz val="9"/>
      <color indexed="81"/>
      <name val="Tahoma"/>
      <family val="2"/>
    </font>
    <font>
      <b/>
      <sz val="12"/>
      <color theme="0"/>
      <name val="Arial"/>
      <family val="2"/>
    </font>
    <font>
      <b/>
      <sz val="9"/>
      <color theme="1"/>
      <name val="Calibri"/>
      <family val="2"/>
      <scheme val="minor"/>
    </font>
    <font>
      <b/>
      <sz val="18"/>
      <color theme="0"/>
      <name val="Calibri"/>
      <family val="2"/>
      <scheme val="minor"/>
    </font>
    <font>
      <b/>
      <sz val="14"/>
      <color theme="0"/>
      <name val="Segoe UI"/>
      <family val="2"/>
    </font>
    <font>
      <b/>
      <sz val="9"/>
      <color theme="0"/>
      <name val="Segoe UI"/>
      <family val="2"/>
    </font>
    <font>
      <i/>
      <sz val="9"/>
      <color rgb="FFFF0000"/>
      <name val="Arial"/>
      <family val="2"/>
    </font>
    <font>
      <i/>
      <sz val="9"/>
      <color theme="4" tint="-0.249977111117893"/>
      <name val="Arial"/>
      <family val="2"/>
    </font>
    <font>
      <i/>
      <sz val="9"/>
      <name val="Arial"/>
      <family val="2"/>
    </font>
    <font>
      <u/>
      <sz val="11"/>
      <color theme="10"/>
      <name val="Calibri"/>
      <family val="2"/>
      <scheme val="minor"/>
    </font>
    <font>
      <sz val="11"/>
      <name val="Calibri"/>
      <family val="2"/>
      <scheme val="minor"/>
    </font>
  </fonts>
  <fills count="18">
    <fill>
      <patternFill patternType="none"/>
    </fill>
    <fill>
      <patternFill patternType="gray125"/>
    </fill>
    <fill>
      <patternFill patternType="solid">
        <fgColor theme="7" tint="0.39997558519241921"/>
        <bgColor indexed="64"/>
      </patternFill>
    </fill>
    <fill>
      <patternFill patternType="solid">
        <fgColor theme="8" tint="0.39997558519241921"/>
        <bgColor indexed="64"/>
      </patternFill>
    </fill>
    <fill>
      <patternFill patternType="solid">
        <fgColor rgb="FFFFFF00"/>
        <bgColor indexed="64"/>
      </patternFill>
    </fill>
    <fill>
      <patternFill patternType="solid">
        <fgColor rgb="FFC00000"/>
        <bgColor indexed="64"/>
      </patternFill>
    </fill>
    <fill>
      <patternFill patternType="solid">
        <fgColor rgb="FFFF0000"/>
        <bgColor indexed="64"/>
      </patternFill>
    </fill>
    <fill>
      <patternFill patternType="solid">
        <fgColor rgb="FF00B0F0"/>
        <bgColor indexed="64"/>
      </patternFill>
    </fill>
    <fill>
      <patternFill patternType="solid">
        <fgColor theme="8" tint="0.79998168889431442"/>
        <bgColor indexed="64"/>
      </patternFill>
    </fill>
    <fill>
      <patternFill patternType="solid">
        <fgColor rgb="FFFFFF99"/>
        <bgColor indexed="64"/>
      </patternFill>
    </fill>
    <fill>
      <patternFill patternType="solid">
        <fgColor indexed="22"/>
        <bgColor indexed="64"/>
      </patternFill>
    </fill>
    <fill>
      <patternFill patternType="solid">
        <fgColor indexed="9"/>
        <bgColor indexed="64"/>
      </patternFill>
    </fill>
    <fill>
      <patternFill patternType="solid">
        <fgColor indexed="26"/>
        <bgColor indexed="64"/>
      </patternFill>
    </fill>
    <fill>
      <patternFill patternType="solid">
        <fgColor indexed="22"/>
        <bgColor indexed="9"/>
      </patternFill>
    </fill>
    <fill>
      <patternFill patternType="mediumGray">
        <fgColor indexed="9"/>
        <bgColor indexed="22"/>
      </patternFill>
    </fill>
    <fill>
      <patternFill patternType="solid">
        <fgColor theme="0"/>
        <bgColor indexed="64"/>
      </patternFill>
    </fill>
    <fill>
      <patternFill patternType="solid">
        <fgColor rgb="FFFFC000"/>
        <bgColor indexed="64"/>
      </patternFill>
    </fill>
    <fill>
      <patternFill patternType="solid">
        <fgColor theme="4" tint="0.59999389629810485"/>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bottom/>
      <diagonal/>
    </border>
  </borders>
  <cellStyleXfs count="5">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42" fillId="0" borderId="0" applyNumberFormat="0" applyFill="0" applyBorder="0" applyAlignment="0" applyProtection="0"/>
  </cellStyleXfs>
  <cellXfs count="212">
    <xf numFmtId="0" fontId="0" fillId="0" borderId="0" xfId="0"/>
    <xf numFmtId="0" fontId="7" fillId="0" borderId="0" xfId="0" applyFont="1"/>
    <xf numFmtId="0" fontId="7" fillId="3" borderId="1" xfId="0" applyFont="1" applyFill="1" applyBorder="1" applyAlignment="1">
      <alignment horizontal="left"/>
    </xf>
    <xf numFmtId="0" fontId="0" fillId="0" borderId="0" xfId="0" applyAlignment="1">
      <alignment horizontal="center"/>
    </xf>
    <xf numFmtId="0" fontId="7" fillId="3" borderId="1" xfId="0" applyFont="1" applyFill="1" applyBorder="1"/>
    <xf numFmtId="44" fontId="7" fillId="3" borderId="1" xfId="1" applyFont="1" applyFill="1" applyBorder="1" applyAlignment="1">
      <alignment horizontal="center"/>
    </xf>
    <xf numFmtId="44" fontId="7" fillId="3" borderId="1" xfId="0" applyNumberFormat="1" applyFont="1" applyFill="1" applyBorder="1" applyAlignment="1">
      <alignment horizontal="center"/>
    </xf>
    <xf numFmtId="44" fontId="7" fillId="3" borderId="1" xfId="0" applyNumberFormat="1" applyFont="1" applyFill="1" applyBorder="1"/>
    <xf numFmtId="0" fontId="0" fillId="3" borderId="1" xfId="0" applyFill="1" applyBorder="1"/>
    <xf numFmtId="0" fontId="8" fillId="3" borderId="1" xfId="0" applyFont="1" applyFill="1" applyBorder="1"/>
    <xf numFmtId="0" fontId="12" fillId="6" borderId="1" xfId="0" applyFont="1" applyFill="1" applyBorder="1"/>
    <xf numFmtId="0" fontId="12" fillId="6" borderId="1" xfId="0" applyFont="1" applyFill="1" applyBorder="1" applyAlignment="1">
      <alignment horizontal="center"/>
    </xf>
    <xf numFmtId="0" fontId="15" fillId="5" borderId="1" xfId="0" applyFont="1" applyFill="1" applyBorder="1"/>
    <xf numFmtId="0" fontId="2" fillId="5" borderId="1" xfId="0" applyFont="1" applyFill="1" applyBorder="1" applyAlignment="1" applyProtection="1">
      <alignment horizontal="center" vertical="center" wrapText="1"/>
    </xf>
    <xf numFmtId="0" fontId="15" fillId="5" borderId="0" xfId="0" applyFont="1" applyFill="1" applyBorder="1"/>
    <xf numFmtId="0" fontId="0" fillId="4" borderId="1" xfId="0" applyFill="1" applyBorder="1" applyAlignment="1" applyProtection="1">
      <alignment horizontal="center"/>
      <protection locked="0"/>
    </xf>
    <xf numFmtId="44" fontId="6" fillId="4" borderId="1" xfId="1" applyFont="1" applyFill="1" applyBorder="1" applyAlignment="1" applyProtection="1">
      <alignment horizontal="center"/>
      <protection locked="0"/>
    </xf>
    <xf numFmtId="9" fontId="7" fillId="4" borderId="1" xfId="2" applyFont="1" applyFill="1" applyBorder="1" applyAlignment="1" applyProtection="1">
      <alignment horizontal="center"/>
      <protection locked="0"/>
    </xf>
    <xf numFmtId="0" fontId="5" fillId="4" borderId="1" xfId="0" applyFont="1" applyFill="1" applyBorder="1" applyProtection="1">
      <protection locked="0"/>
    </xf>
    <xf numFmtId="0" fontId="0" fillId="4" borderId="1" xfId="0" applyFill="1" applyBorder="1" applyAlignment="1" applyProtection="1">
      <alignment horizontal="left"/>
      <protection locked="0"/>
    </xf>
    <xf numFmtId="0" fontId="16" fillId="4" borderId="1" xfId="0" applyFont="1" applyFill="1" applyBorder="1" applyProtection="1">
      <protection locked="0"/>
    </xf>
    <xf numFmtId="0" fontId="15" fillId="5" borderId="1" xfId="0" applyFont="1" applyFill="1" applyBorder="1" applyAlignment="1">
      <alignment horizontal="center" wrapText="1"/>
    </xf>
    <xf numFmtId="0" fontId="17" fillId="0" borderId="0" xfId="0" applyFont="1"/>
    <xf numFmtId="0" fontId="17" fillId="0" borderId="0" xfId="0" applyFont="1" applyAlignment="1">
      <alignment horizontal="center"/>
    </xf>
    <xf numFmtId="0" fontId="14" fillId="3" borderId="1" xfId="0" applyFont="1" applyFill="1" applyBorder="1"/>
    <xf numFmtId="44" fontId="14" fillId="3" borderId="1" xfId="0" applyNumberFormat="1" applyFont="1" applyFill="1" applyBorder="1"/>
    <xf numFmtId="9" fontId="7" fillId="4" borderId="1" xfId="0" applyNumberFormat="1" applyFont="1" applyFill="1" applyBorder="1" applyAlignment="1" applyProtection="1">
      <alignment horizontal="center"/>
      <protection locked="0"/>
    </xf>
    <xf numFmtId="0" fontId="19" fillId="3" borderId="1" xfId="0" applyFont="1" applyFill="1" applyBorder="1"/>
    <xf numFmtId="9" fontId="20" fillId="3" borderId="1" xfId="2" applyFont="1" applyFill="1" applyBorder="1" applyAlignment="1">
      <alignment horizontal="center"/>
    </xf>
    <xf numFmtId="0" fontId="0" fillId="3" borderId="1" xfId="0" applyFont="1" applyFill="1" applyBorder="1"/>
    <xf numFmtId="0" fontId="0" fillId="4" borderId="1" xfId="0" applyFont="1" applyFill="1" applyBorder="1" applyAlignment="1" applyProtection="1">
      <alignment horizontal="center"/>
      <protection locked="0"/>
    </xf>
    <xf numFmtId="0" fontId="7" fillId="0" borderId="7" xfId="0" applyFont="1" applyBorder="1"/>
    <xf numFmtId="0" fontId="7" fillId="0" borderId="7" xfId="0" applyFont="1" applyBorder="1" applyAlignment="1">
      <alignment horizontal="left"/>
    </xf>
    <xf numFmtId="0" fontId="4" fillId="0" borderId="7" xfId="0" applyFont="1" applyBorder="1" applyAlignment="1">
      <alignment horizontal="left"/>
    </xf>
    <xf numFmtId="0" fontId="0" fillId="7" borderId="0" xfId="0" applyFill="1"/>
    <xf numFmtId="0" fontId="16" fillId="6" borderId="1" xfId="0" applyFont="1" applyFill="1" applyBorder="1"/>
    <xf numFmtId="0" fontId="16" fillId="6" borderId="1" xfId="0" applyFont="1" applyFill="1" applyBorder="1" applyAlignment="1">
      <alignment horizontal="center"/>
    </xf>
    <xf numFmtId="1" fontId="16" fillId="6" borderId="1" xfId="0" applyNumberFormat="1" applyFont="1" applyFill="1" applyBorder="1" applyAlignment="1">
      <alignment horizontal="center"/>
    </xf>
    <xf numFmtId="0" fontId="16" fillId="7" borderId="1" xfId="0" applyFont="1" applyFill="1" applyBorder="1"/>
    <xf numFmtId="0" fontId="16" fillId="7" borderId="1" xfId="0" applyFont="1" applyFill="1" applyBorder="1" applyAlignment="1">
      <alignment horizontal="center"/>
    </xf>
    <xf numFmtId="0" fontId="9" fillId="5" borderId="1" xfId="0" applyFont="1" applyFill="1" applyBorder="1"/>
    <xf numFmtId="0" fontId="9" fillId="5" borderId="1" xfId="0" applyFont="1" applyFill="1" applyBorder="1" applyAlignment="1">
      <alignment horizontal="center"/>
    </xf>
    <xf numFmtId="9" fontId="9" fillId="5" borderId="1" xfId="2" applyFont="1" applyFill="1" applyBorder="1" applyAlignment="1">
      <alignment horizontal="center"/>
    </xf>
    <xf numFmtId="0" fontId="15" fillId="5" borderId="1" xfId="0" applyFont="1" applyFill="1" applyBorder="1" applyAlignment="1" applyProtection="1">
      <alignment horizontal="center"/>
    </xf>
    <xf numFmtId="16" fontId="16" fillId="4" borderId="1" xfId="0" applyNumberFormat="1" applyFont="1" applyFill="1" applyBorder="1" applyAlignment="1" applyProtection="1">
      <alignment horizontal="center"/>
      <protection locked="0"/>
    </xf>
    <xf numFmtId="0" fontId="13" fillId="5" borderId="1" xfId="0" applyFont="1" applyFill="1" applyBorder="1"/>
    <xf numFmtId="1" fontId="8" fillId="3" borderId="1" xfId="0" applyNumberFormat="1" applyFont="1" applyFill="1" applyBorder="1" applyAlignment="1">
      <alignment horizontal="center"/>
    </xf>
    <xf numFmtId="0" fontId="0" fillId="0" borderId="0" xfId="0" quotePrefix="1"/>
    <xf numFmtId="0" fontId="7" fillId="0" borderId="0" xfId="0" applyFont="1" applyBorder="1"/>
    <xf numFmtId="164" fontId="7" fillId="0" borderId="7" xfId="0" applyNumberFormat="1" applyFont="1" applyBorder="1"/>
    <xf numFmtId="164" fontId="7" fillId="0" borderId="7" xfId="0" applyNumberFormat="1" applyFont="1" applyBorder="1" applyAlignment="1">
      <alignment horizontal="center" vertical="center"/>
    </xf>
    <xf numFmtId="0" fontId="17" fillId="0" borderId="0" xfId="0" applyFont="1" applyAlignment="1">
      <alignment horizontal="center" vertical="center"/>
    </xf>
    <xf numFmtId="1" fontId="12" fillId="6" borderId="1" xfId="0" applyNumberFormat="1" applyFont="1" applyFill="1" applyBorder="1" applyAlignment="1">
      <alignment horizontal="center"/>
    </xf>
    <xf numFmtId="0" fontId="6" fillId="2" borderId="1" xfId="0" applyFont="1" applyFill="1" applyBorder="1"/>
    <xf numFmtId="9" fontId="6" fillId="2" borderId="1" xfId="2" applyFont="1" applyFill="1" applyBorder="1" applyAlignment="1">
      <alignment horizontal="center"/>
    </xf>
    <xf numFmtId="0" fontId="8" fillId="3" borderId="1" xfId="0" applyFont="1" applyFill="1" applyBorder="1" applyAlignment="1">
      <alignment horizontal="left"/>
    </xf>
    <xf numFmtId="0" fontId="0" fillId="3" borderId="1" xfId="0" applyFont="1" applyFill="1" applyBorder="1" applyAlignment="1">
      <alignment horizontal="left"/>
    </xf>
    <xf numFmtId="0" fontId="0" fillId="11" borderId="0" xfId="0" applyFill="1" applyAlignment="1">
      <alignment wrapText="1"/>
    </xf>
    <xf numFmtId="0" fontId="22" fillId="11" borderId="0" xfId="0" applyFont="1" applyFill="1" applyAlignment="1">
      <alignment wrapText="1"/>
    </xf>
    <xf numFmtId="0" fontId="3" fillId="10" borderId="9" xfId="0" applyFont="1" applyFill="1" applyBorder="1" applyAlignment="1">
      <alignment wrapText="1"/>
    </xf>
    <xf numFmtId="0" fontId="22" fillId="11" borderId="10" xfId="0" applyFont="1" applyFill="1" applyBorder="1" applyAlignment="1">
      <alignment wrapText="1"/>
    </xf>
    <xf numFmtId="0" fontId="3" fillId="10" borderId="10" xfId="0" applyFont="1" applyFill="1" applyBorder="1" applyAlignment="1">
      <alignment wrapText="1"/>
    </xf>
    <xf numFmtId="0" fontId="22" fillId="11" borderId="0" xfId="0" applyFont="1" applyFill="1" applyBorder="1" applyAlignment="1">
      <alignment horizontal="left" wrapText="1"/>
    </xf>
    <xf numFmtId="0" fontId="22" fillId="11" borderId="10" xfId="0" applyFont="1" applyFill="1" applyBorder="1" applyAlignment="1">
      <alignment horizontal="left" wrapText="1"/>
    </xf>
    <xf numFmtId="0" fontId="22" fillId="11" borderId="0" xfId="0" applyFont="1" applyFill="1" applyAlignment="1">
      <alignment horizontal="left" wrapText="1"/>
    </xf>
    <xf numFmtId="0" fontId="22" fillId="11" borderId="0" xfId="0" applyFont="1" applyFill="1" applyBorder="1" applyAlignment="1">
      <alignment wrapText="1"/>
    </xf>
    <xf numFmtId="0" fontId="22" fillId="11" borderId="11" xfId="0" applyFont="1" applyFill="1" applyBorder="1" applyAlignment="1">
      <alignment wrapText="1"/>
    </xf>
    <xf numFmtId="0" fontId="22" fillId="11" borderId="14" xfId="0" applyFont="1" applyFill="1" applyBorder="1" applyAlignment="1">
      <alignment wrapText="1"/>
    </xf>
    <xf numFmtId="0" fontId="22" fillId="11" borderId="15" xfId="0" applyFont="1" applyFill="1" applyBorder="1" applyAlignment="1">
      <alignment wrapText="1"/>
    </xf>
    <xf numFmtId="0" fontId="22" fillId="11" borderId="16" xfId="0" applyFont="1" applyFill="1" applyBorder="1" applyAlignment="1">
      <alignment wrapText="1"/>
    </xf>
    <xf numFmtId="0" fontId="22" fillId="11" borderId="17" xfId="0" applyFont="1" applyFill="1" applyBorder="1" applyAlignment="1">
      <alignment wrapText="1"/>
    </xf>
    <xf numFmtId="0" fontId="3" fillId="11" borderId="0" xfId="0" applyFont="1" applyFill="1" applyAlignment="1">
      <alignment horizontal="center" vertical="center" wrapText="1"/>
    </xf>
    <xf numFmtId="0" fontId="22" fillId="11" borderId="0" xfId="0" applyFont="1" applyFill="1" applyAlignment="1">
      <alignment vertical="top" wrapText="1"/>
    </xf>
    <xf numFmtId="0" fontId="3" fillId="14" borderId="1" xfId="0" applyFont="1" applyFill="1" applyBorder="1" applyAlignment="1">
      <alignment horizontal="center" vertical="center" wrapText="1"/>
    </xf>
    <xf numFmtId="166" fontId="22" fillId="12" borderId="1" xfId="0" applyNumberFormat="1" applyFont="1" applyFill="1" applyBorder="1" applyAlignment="1">
      <alignment horizontal="center" vertical="center" wrapText="1"/>
    </xf>
    <xf numFmtId="0" fontId="22" fillId="12" borderId="1"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22" fillId="12" borderId="2" xfId="0" applyFont="1" applyFill="1" applyBorder="1" applyAlignment="1">
      <alignment vertical="top" wrapText="1"/>
    </xf>
    <xf numFmtId="0" fontId="22" fillId="12" borderId="3" xfId="0" applyFont="1" applyFill="1" applyBorder="1" applyAlignment="1">
      <alignment vertical="top" wrapText="1"/>
    </xf>
    <xf numFmtId="0" fontId="22" fillId="12" borderId="1" xfId="0" applyFont="1" applyFill="1" applyBorder="1" applyAlignment="1">
      <alignment vertical="top" wrapText="1"/>
    </xf>
    <xf numFmtId="0" fontId="3" fillId="10" borderId="20" xfId="0" applyFont="1" applyFill="1" applyBorder="1" applyAlignment="1">
      <alignment horizontal="center" vertical="center" wrapText="1"/>
    </xf>
    <xf numFmtId="0" fontId="3" fillId="10" borderId="21" xfId="0" applyFont="1" applyFill="1" applyBorder="1" applyAlignment="1">
      <alignment vertical="center" wrapText="1"/>
    </xf>
    <xf numFmtId="0" fontId="12" fillId="5" borderId="1" xfId="0" applyFont="1" applyFill="1" applyBorder="1" applyAlignment="1">
      <alignment horizontal="center"/>
    </xf>
    <xf numFmtId="1" fontId="12" fillId="5" borderId="1" xfId="0" applyNumberFormat="1" applyFont="1" applyFill="1" applyBorder="1" applyAlignment="1">
      <alignment horizontal="center"/>
    </xf>
    <xf numFmtId="0" fontId="28" fillId="6" borderId="8" xfId="0" applyFont="1" applyFill="1" applyBorder="1" applyAlignment="1">
      <alignment horizontal="left"/>
    </xf>
    <xf numFmtId="1" fontId="28" fillId="6" borderId="5" xfId="0" applyNumberFormat="1" applyFont="1" applyFill="1" applyBorder="1" applyAlignment="1">
      <alignment horizontal="center"/>
    </xf>
    <xf numFmtId="0" fontId="28" fillId="6" borderId="5" xfId="0" applyFont="1" applyFill="1" applyBorder="1" applyAlignment="1">
      <alignment horizontal="left"/>
    </xf>
    <xf numFmtId="0" fontId="28" fillId="6" borderId="5" xfId="0" applyFont="1" applyFill="1" applyBorder="1" applyAlignment="1">
      <alignment horizontal="center" vertical="center"/>
    </xf>
    <xf numFmtId="0" fontId="28" fillId="6" borderId="5" xfId="0" applyFont="1" applyFill="1" applyBorder="1" applyAlignment="1">
      <alignment horizontal="center"/>
    </xf>
    <xf numFmtId="0" fontId="28" fillId="6" borderId="1" xfId="0" applyFont="1" applyFill="1" applyBorder="1" applyAlignment="1">
      <alignment horizontal="center"/>
    </xf>
    <xf numFmtId="0" fontId="28" fillId="6" borderId="1" xfId="0" applyFont="1" applyFill="1" applyBorder="1" applyAlignment="1">
      <alignment horizontal="center" vertical="center"/>
    </xf>
    <xf numFmtId="0" fontId="29" fillId="3" borderId="1" xfId="0" applyNumberFormat="1" applyFont="1" applyFill="1" applyBorder="1" applyAlignment="1" applyProtection="1">
      <alignment horizontal="center"/>
      <protection locked="0"/>
    </xf>
    <xf numFmtId="0" fontId="29" fillId="4" borderId="1" xfId="0" applyNumberFormat="1" applyFont="1" applyFill="1" applyBorder="1" applyAlignment="1" applyProtection="1">
      <alignment horizontal="left" wrapText="1"/>
      <protection locked="0"/>
    </xf>
    <xf numFmtId="14" fontId="29" fillId="9" borderId="1" xfId="0" applyNumberFormat="1" applyFont="1" applyFill="1" applyBorder="1" applyAlignment="1" applyProtection="1">
      <alignment horizontal="center"/>
      <protection locked="0"/>
    </xf>
    <xf numFmtId="164" fontId="29" fillId="9" borderId="1" xfId="3" applyNumberFormat="1" applyFont="1" applyFill="1" applyBorder="1" applyAlignment="1" applyProtection="1">
      <alignment horizontal="center" vertical="center"/>
      <protection locked="0"/>
    </xf>
    <xf numFmtId="0" fontId="30" fillId="4" borderId="1" xfId="0" applyFont="1" applyFill="1" applyBorder="1" applyProtection="1">
      <protection locked="0"/>
    </xf>
    <xf numFmtId="164" fontId="29" fillId="8" borderId="1" xfId="3" applyNumberFormat="1" applyFont="1" applyFill="1" applyBorder="1" applyAlignment="1" applyProtection="1">
      <alignment horizontal="center" vertical="center"/>
      <protection locked="0"/>
    </xf>
    <xf numFmtId="0" fontId="29" fillId="4" borderId="1" xfId="0" applyFont="1" applyFill="1" applyBorder="1" applyAlignment="1" applyProtection="1">
      <alignment horizontal="center"/>
      <protection locked="0"/>
    </xf>
    <xf numFmtId="165" fontId="29" fillId="9" borderId="1" xfId="3" applyNumberFormat="1" applyFont="1" applyFill="1" applyBorder="1" applyAlignment="1" applyProtection="1">
      <alignment horizontal="center" vertical="center"/>
      <protection locked="0"/>
    </xf>
    <xf numFmtId="165" fontId="29" fillId="8" borderId="1" xfId="3" applyNumberFormat="1" applyFont="1" applyFill="1" applyBorder="1" applyAlignment="1" applyProtection="1">
      <alignment horizontal="center" vertical="center"/>
      <protection locked="0"/>
    </xf>
    <xf numFmtId="1" fontId="22" fillId="4" borderId="1" xfId="0" applyNumberFormat="1" applyFont="1" applyFill="1" applyBorder="1" applyAlignment="1">
      <alignment horizontal="center" vertical="center" wrapText="1"/>
    </xf>
    <xf numFmtId="1" fontId="22" fillId="4" borderId="1" xfId="0" applyNumberFormat="1" applyFont="1" applyFill="1" applyBorder="1" applyAlignment="1">
      <alignment horizontal="left" vertical="center" wrapText="1"/>
    </xf>
    <xf numFmtId="0" fontId="31" fillId="4" borderId="1" xfId="0" applyFont="1" applyFill="1" applyBorder="1" applyAlignment="1">
      <alignment horizontal="center" wrapText="1"/>
    </xf>
    <xf numFmtId="0" fontId="17" fillId="11" borderId="0" xfId="0" applyFont="1" applyFill="1" applyAlignment="1">
      <alignment wrapText="1"/>
    </xf>
    <xf numFmtId="0" fontId="27" fillId="14" borderId="1" xfId="0" applyFont="1" applyFill="1" applyBorder="1" applyAlignment="1">
      <alignment vertical="center" wrapText="1"/>
    </xf>
    <xf numFmtId="0" fontId="27" fillId="14" borderId="1" xfId="0" applyFont="1" applyFill="1" applyBorder="1" applyAlignment="1">
      <alignment horizontal="center" vertical="center" wrapText="1"/>
    </xf>
    <xf numFmtId="0" fontId="31" fillId="12" borderId="1" xfId="0" applyFont="1" applyFill="1" applyBorder="1" applyAlignment="1">
      <alignment horizontal="center" wrapText="1"/>
    </xf>
    <xf numFmtId="0" fontId="35" fillId="0" borderId="1" xfId="0" applyFont="1" applyBorder="1" applyAlignment="1">
      <alignment horizontal="center" vertical="center"/>
    </xf>
    <xf numFmtId="0" fontId="31" fillId="14" borderId="1" xfId="0" applyFont="1" applyFill="1" applyBorder="1" applyAlignment="1">
      <alignment vertical="center" wrapText="1"/>
    </xf>
    <xf numFmtId="0" fontId="27" fillId="10" borderId="2" xfId="0" applyFont="1" applyFill="1" applyBorder="1" applyAlignment="1">
      <alignment horizontal="right" vertical="center" wrapText="1"/>
    </xf>
    <xf numFmtId="0" fontId="31" fillId="12" borderId="1" xfId="0" applyFont="1" applyFill="1" applyBorder="1" applyAlignment="1">
      <alignment horizontal="center" vertical="center" wrapText="1"/>
    </xf>
    <xf numFmtId="0" fontId="27" fillId="15" borderId="1" xfId="0" applyFont="1" applyFill="1" applyBorder="1" applyAlignment="1">
      <alignment horizontal="center" vertical="center" wrapText="1"/>
    </xf>
    <xf numFmtId="0" fontId="16" fillId="15" borderId="1" xfId="0" applyFont="1" applyFill="1" applyBorder="1" applyAlignment="1">
      <alignment horizontal="center" vertical="center"/>
    </xf>
    <xf numFmtId="0" fontId="0" fillId="4" borderId="1" xfId="0" applyFill="1" applyBorder="1" applyAlignment="1">
      <alignment horizontal="center" vertical="center"/>
    </xf>
    <xf numFmtId="0" fontId="34" fillId="5" borderId="1" xfId="0" applyFont="1" applyFill="1" applyBorder="1" applyAlignment="1">
      <alignment horizontal="right" vertical="center" wrapText="1"/>
    </xf>
    <xf numFmtId="1" fontId="18" fillId="5" borderId="1" xfId="0" applyNumberFormat="1" applyFont="1" applyFill="1" applyBorder="1" applyAlignment="1">
      <alignment horizontal="center" vertical="center"/>
    </xf>
    <xf numFmtId="1" fontId="7" fillId="3" borderId="1" xfId="0" applyNumberFormat="1" applyFont="1" applyFill="1" applyBorder="1" applyAlignment="1">
      <alignment horizontal="center"/>
    </xf>
    <xf numFmtId="1" fontId="6" fillId="2" borderId="1" xfId="0" applyNumberFormat="1" applyFont="1" applyFill="1" applyBorder="1" applyAlignment="1">
      <alignment horizontal="center"/>
    </xf>
    <xf numFmtId="1" fontId="19" fillId="15" borderId="1" xfId="0" applyNumberFormat="1" applyFont="1" applyFill="1" applyBorder="1" applyAlignment="1">
      <alignment horizontal="center"/>
    </xf>
    <xf numFmtId="1" fontId="14" fillId="0" borderId="1" xfId="0" applyNumberFormat="1" applyFont="1" applyBorder="1" applyAlignment="1">
      <alignment horizontal="center" vertical="center"/>
    </xf>
    <xf numFmtId="0" fontId="6" fillId="3" borderId="1" xfId="0" applyFont="1" applyFill="1" applyBorder="1" applyAlignment="1"/>
    <xf numFmtId="1" fontId="19" fillId="0" borderId="1" xfId="0" applyNumberFormat="1" applyFont="1" applyBorder="1" applyAlignment="1">
      <alignment horizontal="center" vertical="center"/>
    </xf>
    <xf numFmtId="0" fontId="31" fillId="4" borderId="1" xfId="0" applyFont="1" applyFill="1" applyBorder="1" applyAlignment="1" applyProtection="1">
      <protection locked="0"/>
    </xf>
    <xf numFmtId="0" fontId="27" fillId="16" borderId="6" xfId="0" applyFont="1" applyFill="1" applyBorder="1" applyAlignment="1" applyProtection="1">
      <alignment vertical="center" wrapText="1"/>
      <protection locked="0"/>
    </xf>
    <xf numFmtId="0" fontId="0" fillId="0" borderId="0" xfId="0" applyAlignment="1">
      <alignment horizontal="center" vertical="center"/>
    </xf>
    <xf numFmtId="0" fontId="31" fillId="4" borderId="1" xfId="0" applyFont="1" applyFill="1" applyBorder="1" applyAlignment="1" applyProtection="1">
      <alignment horizontal="left"/>
      <protection locked="0"/>
    </xf>
    <xf numFmtId="0" fontId="27" fillId="16" borderId="6" xfId="0" applyFont="1" applyFill="1" applyBorder="1" applyAlignment="1" applyProtection="1">
      <alignment horizontal="center" vertical="center" wrapText="1"/>
      <protection locked="0"/>
    </xf>
    <xf numFmtId="0" fontId="27" fillId="4" borderId="6" xfId="0" applyFont="1" applyFill="1" applyBorder="1" applyAlignment="1" applyProtection="1">
      <alignment horizontal="center" vertical="center" wrapText="1"/>
      <protection locked="0"/>
    </xf>
    <xf numFmtId="0" fontId="27" fillId="4" borderId="1" xfId="0" applyFont="1" applyFill="1" applyBorder="1" applyAlignment="1" applyProtection="1">
      <alignment horizontal="center" vertical="center" wrapText="1"/>
      <protection locked="0"/>
    </xf>
    <xf numFmtId="0" fontId="27" fillId="16" borderId="22" xfId="0" applyFont="1" applyFill="1" applyBorder="1" applyAlignment="1" applyProtection="1">
      <alignment horizontal="center" vertical="center" wrapText="1"/>
      <protection locked="0"/>
    </xf>
    <xf numFmtId="0" fontId="31" fillId="4" borderId="1" xfId="0" applyFont="1" applyFill="1" applyBorder="1" applyAlignment="1" applyProtection="1">
      <alignment horizontal="center" vertical="center"/>
      <protection locked="0"/>
    </xf>
    <xf numFmtId="0" fontId="27" fillId="16" borderId="1" xfId="0" applyFont="1" applyFill="1" applyBorder="1" applyAlignment="1" applyProtection="1">
      <alignment horizontal="center" vertical="center"/>
      <protection locked="0"/>
    </xf>
    <xf numFmtId="0" fontId="4" fillId="17" borderId="1" xfId="0" applyFont="1" applyFill="1" applyBorder="1" applyAlignment="1" applyProtection="1">
      <alignment horizontal="center" vertical="center"/>
      <protection locked="0"/>
    </xf>
    <xf numFmtId="0" fontId="4" fillId="4" borderId="1" xfId="0" applyFont="1" applyFill="1" applyBorder="1" applyAlignment="1" applyProtection="1">
      <alignment horizontal="center" vertical="center"/>
      <protection locked="0"/>
    </xf>
    <xf numFmtId="1" fontId="0" fillId="17" borderId="1" xfId="0" applyNumberFormat="1" applyFill="1" applyBorder="1" applyAlignment="1">
      <alignment horizontal="center"/>
    </xf>
    <xf numFmtId="1" fontId="6" fillId="3" borderId="1" xfId="0" applyNumberFormat="1" applyFont="1" applyFill="1" applyBorder="1" applyAlignment="1">
      <alignment horizontal="center"/>
    </xf>
    <xf numFmtId="0" fontId="27" fillId="16" borderId="1" xfId="0" applyFont="1" applyFill="1" applyBorder="1" applyAlignment="1" applyProtection="1">
      <alignment horizontal="center" vertical="center" wrapText="1"/>
      <protection locked="0"/>
    </xf>
    <xf numFmtId="0" fontId="27" fillId="16" borderId="1" xfId="0" applyFont="1" applyFill="1" applyBorder="1" applyAlignment="1" applyProtection="1">
      <alignment vertical="center" wrapText="1"/>
      <protection locked="0"/>
    </xf>
    <xf numFmtId="0" fontId="27" fillId="3" borderId="1" xfId="0" applyFont="1" applyFill="1" applyBorder="1" applyAlignment="1">
      <alignment horizontal="center" vertical="center" wrapText="1"/>
    </xf>
    <xf numFmtId="0" fontId="27" fillId="3" borderId="1" xfId="0" applyFont="1" applyFill="1" applyBorder="1" applyAlignment="1">
      <alignment wrapText="1"/>
    </xf>
    <xf numFmtId="0" fontId="31" fillId="4" borderId="1" xfId="0" applyFont="1" applyFill="1" applyBorder="1" applyProtection="1">
      <protection locked="0"/>
    </xf>
    <xf numFmtId="0" fontId="41" fillId="4" borderId="1" xfId="0" applyFont="1" applyFill="1" applyBorder="1" applyAlignment="1" applyProtection="1">
      <alignment horizontal="left"/>
      <protection locked="0"/>
    </xf>
    <xf numFmtId="0" fontId="39" fillId="9" borderId="1" xfId="0" applyFont="1" applyFill="1" applyBorder="1" applyAlignment="1" applyProtection="1">
      <alignment horizontal="left"/>
      <protection locked="0"/>
    </xf>
    <xf numFmtId="0" fontId="14" fillId="0" borderId="0" xfId="0" applyFont="1" applyAlignment="1">
      <alignment horizontal="center" vertical="center"/>
    </xf>
    <xf numFmtId="1" fontId="19" fillId="3" borderId="1" xfId="0" applyNumberFormat="1" applyFont="1" applyFill="1" applyBorder="1" applyAlignment="1">
      <alignment horizontal="center"/>
    </xf>
    <xf numFmtId="1" fontId="0" fillId="3" borderId="1" xfId="0" applyNumberFormat="1" applyFont="1" applyFill="1" applyBorder="1" applyAlignment="1">
      <alignment horizontal="center"/>
    </xf>
    <xf numFmtId="0" fontId="7" fillId="3" borderId="1" xfId="0" applyFont="1" applyFill="1" applyBorder="1" applyAlignment="1">
      <alignment horizontal="center"/>
    </xf>
    <xf numFmtId="0" fontId="19" fillId="3" borderId="1" xfId="0" applyFont="1" applyFill="1" applyBorder="1" applyAlignment="1">
      <alignment horizontal="center"/>
    </xf>
    <xf numFmtId="44" fontId="19" fillId="3" borderId="1" xfId="0" applyNumberFormat="1" applyFont="1" applyFill="1" applyBorder="1"/>
    <xf numFmtId="44" fontId="7" fillId="4" borderId="1" xfId="1" applyFont="1" applyFill="1" applyBorder="1" applyAlignment="1" applyProtection="1">
      <alignment horizontal="center"/>
      <protection locked="0"/>
    </xf>
    <xf numFmtId="0" fontId="42" fillId="4" borderId="1" xfId="4" applyFill="1" applyBorder="1" applyProtection="1">
      <protection locked="0"/>
    </xf>
    <xf numFmtId="0" fontId="31" fillId="9" borderId="1" xfId="0" applyFont="1" applyFill="1" applyBorder="1" applyAlignment="1" applyProtection="1">
      <alignment horizontal="left"/>
      <protection locked="0"/>
    </xf>
    <xf numFmtId="0" fontId="41" fillId="9" borderId="1" xfId="0" applyFont="1" applyFill="1" applyBorder="1" applyAlignment="1" applyProtection="1">
      <alignment horizontal="left"/>
      <protection locked="0"/>
    </xf>
    <xf numFmtId="0" fontId="37" fillId="5" borderId="1" xfId="0" applyFont="1" applyFill="1" applyBorder="1" applyAlignment="1" applyProtection="1">
      <alignment horizontal="center" vertical="center" wrapText="1"/>
    </xf>
    <xf numFmtId="0" fontId="21" fillId="4" borderId="1" xfId="0" applyFont="1" applyFill="1" applyBorder="1" applyAlignment="1" applyProtection="1">
      <alignment horizontal="center" vertical="center" wrapText="1"/>
      <protection locked="0"/>
    </xf>
    <xf numFmtId="0" fontId="27" fillId="16" borderId="2" xfId="0" applyFont="1" applyFill="1" applyBorder="1" applyAlignment="1" applyProtection="1">
      <alignment horizontal="center" vertical="center" wrapText="1"/>
      <protection locked="0"/>
    </xf>
    <xf numFmtId="0" fontId="27" fillId="16" borderId="3" xfId="0" applyFont="1" applyFill="1" applyBorder="1" applyAlignment="1" applyProtection="1">
      <alignment horizontal="center" vertical="center" wrapText="1"/>
      <protection locked="0"/>
    </xf>
    <xf numFmtId="0" fontId="27" fillId="16" borderId="4" xfId="0" applyFont="1" applyFill="1" applyBorder="1" applyAlignment="1" applyProtection="1">
      <alignment horizontal="center" vertical="center" wrapText="1"/>
      <protection locked="0"/>
    </xf>
    <xf numFmtId="0" fontId="38" fillId="5" borderId="8" xfId="0" applyFont="1" applyFill="1" applyBorder="1" applyAlignment="1">
      <alignment horizontal="center" vertical="center" wrapText="1"/>
    </xf>
    <xf numFmtId="0" fontId="38" fillId="5" borderId="5" xfId="0" applyFont="1" applyFill="1" applyBorder="1" applyAlignment="1">
      <alignment horizontal="center" vertical="center" wrapText="1"/>
    </xf>
    <xf numFmtId="0" fontId="40" fillId="3" borderId="8" xfId="0" applyFont="1" applyFill="1" applyBorder="1" applyAlignment="1">
      <alignment horizontal="center" vertical="center" wrapText="1"/>
    </xf>
    <xf numFmtId="0" fontId="40" fillId="3" borderId="5" xfId="0" applyFont="1" applyFill="1" applyBorder="1" applyAlignment="1">
      <alignment horizontal="center" vertical="center" wrapText="1"/>
    </xf>
    <xf numFmtId="0" fontId="40" fillId="3" borderId="2" xfId="0" applyFont="1" applyFill="1" applyBorder="1" applyAlignment="1">
      <alignment horizontal="center" vertical="center" wrapText="1"/>
    </xf>
    <xf numFmtId="0" fontId="40" fillId="3" borderId="3" xfId="0" applyFont="1" applyFill="1" applyBorder="1" applyAlignment="1">
      <alignment horizontal="center" vertical="center" wrapText="1"/>
    </xf>
    <xf numFmtId="0" fontId="27" fillId="3" borderId="1" xfId="0" applyFont="1" applyFill="1" applyBorder="1" applyAlignment="1">
      <alignment horizontal="center" vertical="center" wrapText="1"/>
    </xf>
    <xf numFmtId="0" fontId="38" fillId="5" borderId="23" xfId="0" applyFont="1" applyFill="1" applyBorder="1" applyAlignment="1">
      <alignment horizontal="center" vertical="center" wrapText="1"/>
    </xf>
    <xf numFmtId="0" fontId="38" fillId="5" borderId="0" xfId="0" applyFont="1" applyFill="1" applyAlignment="1">
      <alignment horizontal="center" vertical="center" wrapText="1"/>
    </xf>
    <xf numFmtId="0" fontId="12" fillId="5" borderId="1" xfId="0" applyFont="1" applyFill="1" applyBorder="1" applyAlignment="1">
      <alignment horizontal="center"/>
    </xf>
    <xf numFmtId="0" fontId="12" fillId="5" borderId="0" xfId="0" applyFont="1" applyFill="1" applyAlignment="1">
      <alignment horizontal="center"/>
    </xf>
    <xf numFmtId="0" fontId="36" fillId="5" borderId="8" xfId="0" applyFont="1" applyFill="1" applyBorder="1" applyAlignment="1">
      <alignment horizontal="center"/>
    </xf>
    <xf numFmtId="0" fontId="36" fillId="5" borderId="5" xfId="0" applyFont="1" applyFill="1" applyBorder="1" applyAlignment="1">
      <alignment horizontal="center"/>
    </xf>
    <xf numFmtId="1" fontId="12" fillId="5" borderId="1" xfId="0" applyNumberFormat="1" applyFont="1" applyFill="1" applyBorder="1" applyAlignment="1">
      <alignment horizontal="right"/>
    </xf>
    <xf numFmtId="0" fontId="12" fillId="5" borderId="2" xfId="0" applyFont="1" applyFill="1" applyBorder="1" applyAlignment="1">
      <alignment horizontal="right"/>
    </xf>
    <xf numFmtId="0" fontId="12" fillId="5" borderId="3" xfId="0" applyFont="1" applyFill="1" applyBorder="1" applyAlignment="1">
      <alignment horizontal="right"/>
    </xf>
    <xf numFmtId="0" fontId="12" fillId="5" borderId="4" xfId="0" applyFont="1" applyFill="1" applyBorder="1" applyAlignment="1">
      <alignment horizontal="right"/>
    </xf>
    <xf numFmtId="1" fontId="28" fillId="6" borderId="1" xfId="0" applyNumberFormat="1" applyFont="1" applyFill="1" applyBorder="1" applyAlignment="1">
      <alignment horizontal="center"/>
    </xf>
    <xf numFmtId="0" fontId="28" fillId="6" borderId="2" xfId="0" applyFont="1" applyFill="1" applyBorder="1" applyAlignment="1">
      <alignment horizontal="center"/>
    </xf>
    <xf numFmtId="0" fontId="28" fillId="6" borderId="3" xfId="0" applyFont="1" applyFill="1" applyBorder="1" applyAlignment="1">
      <alignment horizontal="center"/>
    </xf>
    <xf numFmtId="0" fontId="28" fillId="6" borderId="4" xfId="0" applyFont="1" applyFill="1" applyBorder="1" applyAlignment="1">
      <alignment horizontal="center"/>
    </xf>
    <xf numFmtId="0" fontId="22" fillId="12" borderId="2" xfId="0" applyFont="1" applyFill="1" applyBorder="1" applyAlignment="1">
      <alignment vertical="top" wrapText="1"/>
    </xf>
    <xf numFmtId="0" fontId="22" fillId="12" borderId="3" xfId="0" applyFont="1" applyFill="1" applyBorder="1" applyAlignment="1">
      <alignment vertical="top" wrapText="1"/>
    </xf>
    <xf numFmtId="0" fontId="3" fillId="14" borderId="1" xfId="0" applyFont="1" applyFill="1" applyBorder="1" applyAlignment="1">
      <alignment horizontal="center" vertical="center" wrapText="1"/>
    </xf>
    <xf numFmtId="0" fontId="3" fillId="14" borderId="2" xfId="0" applyFont="1" applyFill="1" applyBorder="1" applyAlignment="1">
      <alignment horizontal="center" vertical="center" wrapText="1"/>
    </xf>
    <xf numFmtId="0" fontId="3" fillId="14" borderId="3" xfId="0" applyFont="1" applyFill="1" applyBorder="1" applyAlignment="1">
      <alignment horizontal="center" vertical="center" wrapText="1"/>
    </xf>
    <xf numFmtId="0" fontId="3" fillId="10" borderId="12" xfId="0" applyFont="1" applyFill="1" applyBorder="1" applyAlignment="1">
      <alignment horizontal="center" wrapText="1"/>
    </xf>
    <xf numFmtId="0" fontId="3" fillId="10" borderId="13" xfId="0" applyFont="1" applyFill="1" applyBorder="1" applyAlignment="1">
      <alignment horizontal="center" wrapText="1"/>
    </xf>
    <xf numFmtId="0" fontId="15" fillId="5" borderId="8" xfId="0" applyFont="1" applyFill="1" applyBorder="1" applyAlignment="1">
      <alignment horizontal="center"/>
    </xf>
    <xf numFmtId="0" fontId="15" fillId="5" borderId="5" xfId="0" applyFont="1" applyFill="1" applyBorder="1" applyAlignment="1">
      <alignment horizontal="center"/>
    </xf>
    <xf numFmtId="0" fontId="3" fillId="13" borderId="18" xfId="0" applyFont="1" applyFill="1" applyBorder="1" applyAlignment="1">
      <alignment horizontal="center" vertical="center" wrapText="1"/>
    </xf>
    <xf numFmtId="0" fontId="3" fillId="14" borderId="19" xfId="0" applyFont="1" applyFill="1" applyBorder="1" applyAlignment="1">
      <alignment horizontal="center" vertical="center" wrapText="1"/>
    </xf>
    <xf numFmtId="0" fontId="0" fillId="0" borderId="7" xfId="0" applyBorder="1" applyAlignment="1">
      <alignment horizontal="center" vertical="center" wrapText="1"/>
    </xf>
    <xf numFmtId="0" fontId="3" fillId="6" borderId="1" xfId="0" applyFont="1" applyFill="1" applyBorder="1" applyAlignment="1">
      <alignment horizontal="center" wrapText="1"/>
    </xf>
    <xf numFmtId="0" fontId="22" fillId="4" borderId="1" xfId="0" applyFont="1" applyFill="1" applyBorder="1" applyAlignment="1">
      <alignment horizontal="center" wrapText="1"/>
    </xf>
    <xf numFmtId="0" fontId="22" fillId="12" borderId="1" xfId="0" applyFont="1" applyFill="1" applyBorder="1" applyAlignment="1">
      <alignment horizontal="center" wrapText="1"/>
    </xf>
    <xf numFmtId="0" fontId="22" fillId="11" borderId="1" xfId="0" applyFont="1" applyFill="1" applyBorder="1" applyAlignment="1">
      <alignment horizontal="center" wrapText="1"/>
    </xf>
    <xf numFmtId="0" fontId="13" fillId="5" borderId="8" xfId="0" applyFont="1" applyFill="1" applyBorder="1" applyAlignment="1">
      <alignment horizontal="center"/>
    </xf>
    <xf numFmtId="0" fontId="13" fillId="5" borderId="5" xfId="0" applyFont="1" applyFill="1" applyBorder="1" applyAlignment="1">
      <alignment horizontal="center"/>
    </xf>
    <xf numFmtId="0" fontId="27" fillId="10" borderId="1" xfId="0" applyFont="1" applyFill="1" applyBorder="1" applyAlignment="1">
      <alignment horizontal="center" vertical="center" wrapText="1"/>
    </xf>
    <xf numFmtId="0" fontId="27" fillId="10" borderId="2" xfId="0" applyFont="1" applyFill="1" applyBorder="1" applyAlignment="1">
      <alignment horizontal="right" vertical="center" wrapText="1"/>
    </xf>
    <xf numFmtId="0" fontId="27" fillId="10" borderId="3" xfId="0" applyFont="1" applyFill="1" applyBorder="1" applyAlignment="1">
      <alignment horizontal="right" vertical="center" wrapText="1"/>
    </xf>
    <xf numFmtId="0" fontId="27" fillId="10" borderId="4" xfId="0" applyFont="1" applyFill="1" applyBorder="1" applyAlignment="1">
      <alignment horizontal="right" vertical="center" wrapText="1"/>
    </xf>
    <xf numFmtId="0" fontId="27" fillId="10" borderId="2" xfId="0" applyFont="1" applyFill="1" applyBorder="1" applyAlignment="1">
      <alignment horizontal="center" vertical="center" wrapText="1"/>
    </xf>
    <xf numFmtId="0" fontId="27" fillId="10" borderId="4" xfId="0" applyFont="1" applyFill="1" applyBorder="1" applyAlignment="1">
      <alignment horizontal="center" vertical="center" wrapText="1"/>
    </xf>
    <xf numFmtId="0" fontId="18" fillId="5" borderId="1" xfId="0" applyFont="1" applyFill="1" applyBorder="1" applyAlignment="1">
      <alignment horizontal="center"/>
    </xf>
    <xf numFmtId="0" fontId="27" fillId="6" borderId="1" xfId="0" applyFont="1" applyFill="1" applyBorder="1" applyAlignment="1">
      <alignment horizontal="center" wrapText="1"/>
    </xf>
    <xf numFmtId="0" fontId="31" fillId="4" borderId="1" xfId="0" applyFont="1" applyFill="1" applyBorder="1" applyAlignment="1">
      <alignment horizontal="center" wrapText="1"/>
    </xf>
    <xf numFmtId="0" fontId="31" fillId="12" borderId="1" xfId="0" applyFont="1" applyFill="1" applyBorder="1" applyAlignment="1">
      <alignment horizontal="center" wrapText="1"/>
    </xf>
    <xf numFmtId="0" fontId="31" fillId="11" borderId="1" xfId="0" applyFont="1" applyFill="1" applyBorder="1" applyAlignment="1">
      <alignment horizontal="center" wrapText="1"/>
    </xf>
    <xf numFmtId="0" fontId="6" fillId="3" borderId="1" xfId="0" applyFont="1" applyFill="1" applyBorder="1" applyAlignment="1">
      <alignment horizontal="center"/>
    </xf>
    <xf numFmtId="0" fontId="13" fillId="5" borderId="0" xfId="0" applyFont="1" applyFill="1" applyAlignment="1">
      <alignment horizontal="center"/>
    </xf>
    <xf numFmtId="0" fontId="6" fillId="3" borderId="1" xfId="0" applyFont="1" applyFill="1" applyBorder="1" applyAlignment="1">
      <alignment horizontal="center" vertical="center"/>
    </xf>
    <xf numFmtId="0" fontId="43" fillId="4" borderId="1" xfId="0" applyFont="1" applyFill="1" applyBorder="1" applyProtection="1">
      <protection locked="0"/>
    </xf>
  </cellXfs>
  <cellStyles count="5">
    <cellStyle name="Hiperlink" xfId="4" builtinId="8"/>
    <cellStyle name="Moeda" xfId="1" builtinId="4"/>
    <cellStyle name="Normal" xfId="0" builtinId="0"/>
    <cellStyle name="Porcentagem" xfId="2" builtinId="5"/>
    <cellStyle name="Vírgula" xfId="3" builtinId="3"/>
  </cellStyles>
  <dxfs count="12">
    <dxf>
      <font>
        <b/>
        <i val="0"/>
        <condense val="0"/>
        <extend val="0"/>
      </font>
    </dxf>
    <dxf>
      <font>
        <condense val="0"/>
        <extend val="0"/>
        <color indexed="54"/>
      </font>
    </dxf>
    <dxf>
      <fill>
        <patternFill>
          <bgColor indexed="29"/>
        </patternFill>
      </fill>
    </dxf>
    <dxf>
      <fill>
        <patternFill>
          <bgColor indexed="13"/>
        </patternFill>
      </fill>
    </dxf>
    <dxf>
      <fill>
        <patternFill>
          <bgColor indexed="42"/>
        </patternFill>
      </fill>
    </dxf>
    <dxf>
      <font>
        <b/>
        <i val="0"/>
        <condense val="0"/>
        <extend val="0"/>
      </font>
    </dxf>
    <dxf>
      <font>
        <condense val="0"/>
        <extend val="0"/>
        <color indexed="54"/>
      </font>
    </dxf>
    <dxf>
      <font>
        <b/>
        <i val="0"/>
        <condense val="0"/>
        <extend val="0"/>
      </font>
    </dxf>
    <dxf>
      <font>
        <condense val="0"/>
        <extend val="0"/>
        <color indexed="54"/>
      </font>
    </dxf>
    <dxf>
      <font>
        <condense val="0"/>
        <extend val="0"/>
        <color indexed="9"/>
      </font>
    </dxf>
    <dxf>
      <font>
        <b/>
        <i val="0"/>
        <condense val="0"/>
        <extend val="0"/>
      </font>
    </dxf>
    <dxf>
      <font>
        <condense val="0"/>
        <extend val="0"/>
        <color indexed="54"/>
      </font>
    </dxf>
  </dxfs>
  <tableStyles count="1" defaultTableStyle="TableStyleMedium9" defaultPivotStyle="PivotStyleLight16">
    <tableStyle name="MySqlDefault" pivot="0" table="0" count="0" xr9:uid="{00000000-0011-0000-FFFF-FFFF00000000}"/>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Sprint1!$A$12</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14/nov</c:v>
                </c:pt>
                <c:pt idx="2">
                  <c:v>Dia 2</c:v>
                </c:pt>
                <c:pt idx="3">
                  <c:v>Dia 3</c:v>
                </c:pt>
                <c:pt idx="4">
                  <c:v>Dia 4</c:v>
                </c:pt>
                <c:pt idx="5">
                  <c:v>Dia 5</c:v>
                </c:pt>
                <c:pt idx="6">
                  <c:v>Dia 6</c:v>
                </c:pt>
                <c:pt idx="7">
                  <c:v>Dia 7</c:v>
                </c:pt>
                <c:pt idx="8">
                  <c:v>Dia 8</c:v>
                </c:pt>
                <c:pt idx="9">
                  <c:v>Dia 9</c:v>
                </c:pt>
                <c:pt idx="10">
                  <c:v>Dia 10</c:v>
                </c:pt>
              </c:strCache>
            </c:strRef>
          </c:cat>
          <c:val>
            <c:numRef>
              <c:f>[0]!Restante</c:f>
              <c:numCache>
                <c:formatCode>General</c:formatCode>
                <c:ptCount val="8"/>
                <c:pt idx="0">
                  <c:v>29</c:v>
                </c:pt>
                <c:pt idx="1">
                  <c:v>26</c:v>
                </c:pt>
                <c:pt idx="2">
                  <c:v>17</c:v>
                </c:pt>
                <c:pt idx="3">
                  <c:v>13</c:v>
                </c:pt>
                <c:pt idx="4">
                  <c:v>11</c:v>
                </c:pt>
                <c:pt idx="5">
                  <c:v>9</c:v>
                </c:pt>
                <c:pt idx="6">
                  <c:v>7</c:v>
                </c:pt>
                <c:pt idx="7">
                  <c:v>0</c:v>
                </c:pt>
              </c:numCache>
            </c:numRef>
          </c:val>
          <c:smooth val="0"/>
          <c:extLst>
            <c:ext xmlns:c16="http://schemas.microsoft.com/office/drawing/2014/chart" uri="{C3380CC4-5D6E-409C-BE32-E72D297353CC}">
              <c16:uniqueId val="{00000000-9D65-48CA-9EE5-0F2855324CF5}"/>
            </c:ext>
          </c:extLst>
        </c:ser>
        <c:ser>
          <c:idx val="1"/>
          <c:order val="1"/>
          <c:tx>
            <c:strRef>
              <c:f>Sprint1!$A$13</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14/nov</c:v>
                </c:pt>
                <c:pt idx="2">
                  <c:v>Dia 2</c:v>
                </c:pt>
                <c:pt idx="3">
                  <c:v>Dia 3</c:v>
                </c:pt>
                <c:pt idx="4">
                  <c:v>Dia 4</c:v>
                </c:pt>
                <c:pt idx="5">
                  <c:v>Dia 5</c:v>
                </c:pt>
                <c:pt idx="6">
                  <c:v>Dia 6</c:v>
                </c:pt>
                <c:pt idx="7">
                  <c:v>Dia 7</c:v>
                </c:pt>
                <c:pt idx="8">
                  <c:v>Dia 8</c:v>
                </c:pt>
                <c:pt idx="9">
                  <c:v>Dia 9</c:v>
                </c:pt>
                <c:pt idx="10">
                  <c:v>Dia 10</c:v>
                </c:pt>
              </c:strCache>
            </c:strRef>
          </c:cat>
          <c:val>
            <c:numRef>
              <c:f>Sprint1!$B$13:$L$13</c:f>
              <c:numCache>
                <c:formatCode>0</c:formatCode>
                <c:ptCount val="11"/>
                <c:pt idx="0" formatCode="General">
                  <c:v>29</c:v>
                </c:pt>
                <c:pt idx="1">
                  <c:v>26.1</c:v>
                </c:pt>
                <c:pt idx="2">
                  <c:v>23.200000000000003</c:v>
                </c:pt>
                <c:pt idx="3">
                  <c:v>20.300000000000004</c:v>
                </c:pt>
                <c:pt idx="4">
                  <c:v>17.400000000000006</c:v>
                </c:pt>
                <c:pt idx="5">
                  <c:v>14.500000000000005</c:v>
                </c:pt>
                <c:pt idx="6">
                  <c:v>11.600000000000005</c:v>
                </c:pt>
                <c:pt idx="7">
                  <c:v>8.7000000000000046</c:v>
                </c:pt>
                <c:pt idx="8">
                  <c:v>5.8000000000000043</c:v>
                </c:pt>
                <c:pt idx="9">
                  <c:v>2.9000000000000044</c:v>
                </c:pt>
                <c:pt idx="10">
                  <c:v>4.4408920985006262E-15</c:v>
                </c:pt>
              </c:numCache>
            </c:numRef>
          </c:val>
          <c:smooth val="0"/>
          <c:extLst>
            <c:ext xmlns:c16="http://schemas.microsoft.com/office/drawing/2014/chart" uri="{C3380CC4-5D6E-409C-BE32-E72D297353CC}">
              <c16:uniqueId val="{00000001-9D65-48CA-9EE5-0F2855324CF5}"/>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Sprint2!$A$12</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Sprint2!$B$1:$L$1</c:f>
              <c:strCache>
                <c:ptCount val="11"/>
                <c:pt idx="0">
                  <c:v>Horas estimadas</c:v>
                </c:pt>
                <c:pt idx="1">
                  <c:v>29/nov</c:v>
                </c:pt>
                <c:pt idx="2">
                  <c:v>Dia 2</c:v>
                </c:pt>
                <c:pt idx="3">
                  <c:v>Dia 3</c:v>
                </c:pt>
                <c:pt idx="4">
                  <c:v>Dia 4</c:v>
                </c:pt>
                <c:pt idx="5">
                  <c:v>Dia 5</c:v>
                </c:pt>
                <c:pt idx="6">
                  <c:v>Dia 6</c:v>
                </c:pt>
                <c:pt idx="7">
                  <c:v>Dia 7</c:v>
                </c:pt>
                <c:pt idx="8">
                  <c:v>Dia 8</c:v>
                </c:pt>
                <c:pt idx="9">
                  <c:v>Dia 9</c:v>
                </c:pt>
                <c:pt idx="10">
                  <c:v>Dia 10</c:v>
                </c:pt>
              </c:strCache>
            </c:strRef>
          </c:cat>
          <c:val>
            <c:numRef>
              <c:f>Sprint2!$B$12:$I$12</c:f>
              <c:numCache>
                <c:formatCode>General</c:formatCode>
                <c:ptCount val="8"/>
                <c:pt idx="0">
                  <c:v>28</c:v>
                </c:pt>
                <c:pt idx="1">
                  <c:v>25</c:v>
                </c:pt>
                <c:pt idx="2">
                  <c:v>22</c:v>
                </c:pt>
                <c:pt idx="3">
                  <c:v>19</c:v>
                </c:pt>
                <c:pt idx="4">
                  <c:v>17</c:v>
                </c:pt>
                <c:pt idx="5">
                  <c:v>14</c:v>
                </c:pt>
                <c:pt idx="6">
                  <c:v>12</c:v>
                </c:pt>
                <c:pt idx="7">
                  <c:v>9</c:v>
                </c:pt>
              </c:numCache>
            </c:numRef>
          </c:val>
          <c:smooth val="0"/>
          <c:extLst>
            <c:ext xmlns:c16="http://schemas.microsoft.com/office/drawing/2014/chart" uri="{C3380CC4-5D6E-409C-BE32-E72D297353CC}">
              <c16:uniqueId val="{00000000-84B6-44E4-84A0-A3154F4FDF4B}"/>
            </c:ext>
          </c:extLst>
        </c:ser>
        <c:ser>
          <c:idx val="1"/>
          <c:order val="1"/>
          <c:tx>
            <c:strRef>
              <c:f>Sprint2!$A$13</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Sprint2!$B$1:$L$1</c:f>
              <c:strCache>
                <c:ptCount val="11"/>
                <c:pt idx="0">
                  <c:v>Horas estimadas</c:v>
                </c:pt>
                <c:pt idx="1">
                  <c:v>29/nov</c:v>
                </c:pt>
                <c:pt idx="2">
                  <c:v>Dia 2</c:v>
                </c:pt>
                <c:pt idx="3">
                  <c:v>Dia 3</c:v>
                </c:pt>
                <c:pt idx="4">
                  <c:v>Dia 4</c:v>
                </c:pt>
                <c:pt idx="5">
                  <c:v>Dia 5</c:v>
                </c:pt>
                <c:pt idx="6">
                  <c:v>Dia 6</c:v>
                </c:pt>
                <c:pt idx="7">
                  <c:v>Dia 7</c:v>
                </c:pt>
                <c:pt idx="8">
                  <c:v>Dia 8</c:v>
                </c:pt>
                <c:pt idx="9">
                  <c:v>Dia 9</c:v>
                </c:pt>
                <c:pt idx="10">
                  <c:v>Dia 10</c:v>
                </c:pt>
              </c:strCache>
            </c:strRef>
          </c:cat>
          <c:val>
            <c:numRef>
              <c:f>Sprint2!$B$13:$L$13</c:f>
              <c:numCache>
                <c:formatCode>0</c:formatCode>
                <c:ptCount val="11"/>
                <c:pt idx="0" formatCode="General">
                  <c:v>28</c:v>
                </c:pt>
                <c:pt idx="1">
                  <c:v>25.2</c:v>
                </c:pt>
                <c:pt idx="2">
                  <c:v>22.4</c:v>
                </c:pt>
                <c:pt idx="3">
                  <c:v>19.599999999999998</c:v>
                </c:pt>
                <c:pt idx="4">
                  <c:v>16.799999999999997</c:v>
                </c:pt>
                <c:pt idx="5">
                  <c:v>13.999999999999996</c:v>
                </c:pt>
                <c:pt idx="6">
                  <c:v>11.199999999999996</c:v>
                </c:pt>
                <c:pt idx="7">
                  <c:v>8.399999999999995</c:v>
                </c:pt>
                <c:pt idx="8">
                  <c:v>5.5999999999999952</c:v>
                </c:pt>
                <c:pt idx="9">
                  <c:v>2.7999999999999954</c:v>
                </c:pt>
                <c:pt idx="10">
                  <c:v>-4.4408920985006262E-15</c:v>
                </c:pt>
              </c:numCache>
            </c:numRef>
          </c:val>
          <c:smooth val="0"/>
          <c:extLst>
            <c:ext xmlns:c16="http://schemas.microsoft.com/office/drawing/2014/chart" uri="{C3380CC4-5D6E-409C-BE32-E72D297353CC}">
              <c16:uniqueId val="{00000001-84B6-44E4-84A0-A3154F4FDF4B}"/>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Sprint3!$A$15</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Sprint3!$B$1:$L$1</c:f>
              <c:strCache>
                <c:ptCount val="11"/>
                <c:pt idx="0">
                  <c:v>Horas estimadas</c:v>
                </c:pt>
                <c:pt idx="1">
                  <c:v>29/dez</c:v>
                </c:pt>
                <c:pt idx="2">
                  <c:v>Dia 2</c:v>
                </c:pt>
                <c:pt idx="3">
                  <c:v>Dia 3</c:v>
                </c:pt>
                <c:pt idx="4">
                  <c:v>Dia 4</c:v>
                </c:pt>
                <c:pt idx="5">
                  <c:v>Dia 5</c:v>
                </c:pt>
                <c:pt idx="6">
                  <c:v>Dia 6</c:v>
                </c:pt>
                <c:pt idx="7">
                  <c:v>Dia 7</c:v>
                </c:pt>
                <c:pt idx="8">
                  <c:v>Dia 8</c:v>
                </c:pt>
                <c:pt idx="9">
                  <c:v>Dia 9</c:v>
                </c:pt>
                <c:pt idx="10">
                  <c:v>Dia 10</c:v>
                </c:pt>
              </c:strCache>
            </c:strRef>
          </c:cat>
          <c:val>
            <c:numRef>
              <c:f>Sprint3!$B$15:$I$15</c:f>
              <c:numCache>
                <c:formatCode>General</c:formatCode>
                <c:ptCount val="8"/>
                <c:pt idx="0">
                  <c:v>53</c:v>
                </c:pt>
                <c:pt idx="1">
                  <c:v>47</c:v>
                </c:pt>
                <c:pt idx="2">
                  <c:v>43</c:v>
                </c:pt>
                <c:pt idx="3">
                  <c:v>38</c:v>
                </c:pt>
                <c:pt idx="4">
                  <c:v>32</c:v>
                </c:pt>
                <c:pt idx="5">
                  <c:v>26</c:v>
                </c:pt>
                <c:pt idx="6">
                  <c:v>22</c:v>
                </c:pt>
                <c:pt idx="7">
                  <c:v>17</c:v>
                </c:pt>
              </c:numCache>
            </c:numRef>
          </c:val>
          <c:smooth val="0"/>
          <c:extLst>
            <c:ext xmlns:c16="http://schemas.microsoft.com/office/drawing/2014/chart" uri="{C3380CC4-5D6E-409C-BE32-E72D297353CC}">
              <c16:uniqueId val="{00000000-6C85-4E51-B2D5-E87C9F27CEE8}"/>
            </c:ext>
          </c:extLst>
        </c:ser>
        <c:ser>
          <c:idx val="1"/>
          <c:order val="1"/>
          <c:tx>
            <c:strRef>
              <c:f>Sprint3!$A$16</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Sprint3!$B$1:$L$1</c:f>
              <c:strCache>
                <c:ptCount val="11"/>
                <c:pt idx="0">
                  <c:v>Horas estimadas</c:v>
                </c:pt>
                <c:pt idx="1">
                  <c:v>29/dez</c:v>
                </c:pt>
                <c:pt idx="2">
                  <c:v>Dia 2</c:v>
                </c:pt>
                <c:pt idx="3">
                  <c:v>Dia 3</c:v>
                </c:pt>
                <c:pt idx="4">
                  <c:v>Dia 4</c:v>
                </c:pt>
                <c:pt idx="5">
                  <c:v>Dia 5</c:v>
                </c:pt>
                <c:pt idx="6">
                  <c:v>Dia 6</c:v>
                </c:pt>
                <c:pt idx="7">
                  <c:v>Dia 7</c:v>
                </c:pt>
                <c:pt idx="8">
                  <c:v>Dia 8</c:v>
                </c:pt>
                <c:pt idx="9">
                  <c:v>Dia 9</c:v>
                </c:pt>
                <c:pt idx="10">
                  <c:v>Dia 10</c:v>
                </c:pt>
              </c:strCache>
            </c:strRef>
          </c:cat>
          <c:val>
            <c:numRef>
              <c:f>Sprint3!$B$16:$L$16</c:f>
              <c:numCache>
                <c:formatCode>0</c:formatCode>
                <c:ptCount val="11"/>
                <c:pt idx="0" formatCode="General">
                  <c:v>53</c:v>
                </c:pt>
                <c:pt idx="1">
                  <c:v>47.7</c:v>
                </c:pt>
                <c:pt idx="2">
                  <c:v>42.400000000000006</c:v>
                </c:pt>
                <c:pt idx="3">
                  <c:v>37.100000000000009</c:v>
                </c:pt>
                <c:pt idx="4">
                  <c:v>31.800000000000008</c:v>
                </c:pt>
                <c:pt idx="5">
                  <c:v>26.500000000000007</c:v>
                </c:pt>
                <c:pt idx="6">
                  <c:v>21.200000000000006</c:v>
                </c:pt>
                <c:pt idx="7">
                  <c:v>15.900000000000006</c:v>
                </c:pt>
                <c:pt idx="8">
                  <c:v>10.600000000000005</c:v>
                </c:pt>
                <c:pt idx="9">
                  <c:v>5.3000000000000052</c:v>
                </c:pt>
                <c:pt idx="10">
                  <c:v>0</c:v>
                </c:pt>
              </c:numCache>
            </c:numRef>
          </c:val>
          <c:smooth val="0"/>
          <c:extLst>
            <c:ext xmlns:c16="http://schemas.microsoft.com/office/drawing/2014/chart" uri="{C3380CC4-5D6E-409C-BE32-E72D297353CC}">
              <c16:uniqueId val="{00000001-6C85-4E51-B2D5-E87C9F27CEE8}"/>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Sprint4!$A$12</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Sprint4!$B$1:$L$1</c:f>
              <c:strCache>
                <c:ptCount val="11"/>
                <c:pt idx="0">
                  <c:v>Horas estimadas</c:v>
                </c:pt>
                <c:pt idx="1">
                  <c:v>10/jan</c:v>
                </c:pt>
                <c:pt idx="2">
                  <c:v>Dia 2</c:v>
                </c:pt>
                <c:pt idx="3">
                  <c:v>Dia 3</c:v>
                </c:pt>
                <c:pt idx="4">
                  <c:v>Dia 4</c:v>
                </c:pt>
                <c:pt idx="5">
                  <c:v>Dia 5</c:v>
                </c:pt>
                <c:pt idx="6">
                  <c:v>Dia 6</c:v>
                </c:pt>
                <c:pt idx="7">
                  <c:v>Dia 7</c:v>
                </c:pt>
                <c:pt idx="8">
                  <c:v>Dia 8</c:v>
                </c:pt>
                <c:pt idx="9">
                  <c:v>Dia 9</c:v>
                </c:pt>
                <c:pt idx="10">
                  <c:v>Dia 10</c:v>
                </c:pt>
              </c:strCache>
            </c:strRef>
          </c:cat>
          <c:val>
            <c:numRef>
              <c:f>Sprint4!$B$12:$I$12</c:f>
              <c:numCache>
                <c:formatCode>General</c:formatCode>
                <c:ptCount val="8"/>
                <c:pt idx="0">
                  <c:v>31</c:v>
                </c:pt>
                <c:pt idx="1">
                  <c:v>28</c:v>
                </c:pt>
                <c:pt idx="2">
                  <c:v>23</c:v>
                </c:pt>
                <c:pt idx="3">
                  <c:v>18</c:v>
                </c:pt>
                <c:pt idx="4">
                  <c:v>15</c:v>
                </c:pt>
                <c:pt idx="5">
                  <c:v>12</c:v>
                </c:pt>
                <c:pt idx="6">
                  <c:v>7</c:v>
                </c:pt>
                <c:pt idx="7">
                  <c:v>3</c:v>
                </c:pt>
              </c:numCache>
            </c:numRef>
          </c:val>
          <c:smooth val="0"/>
          <c:extLst>
            <c:ext xmlns:c16="http://schemas.microsoft.com/office/drawing/2014/chart" uri="{C3380CC4-5D6E-409C-BE32-E72D297353CC}">
              <c16:uniqueId val="{00000000-97E8-4671-8446-D91C83BC2416}"/>
            </c:ext>
          </c:extLst>
        </c:ser>
        <c:ser>
          <c:idx val="1"/>
          <c:order val="1"/>
          <c:tx>
            <c:strRef>
              <c:f>Sprint4!$A$13</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Sprint4!$B$1:$L$1</c:f>
              <c:strCache>
                <c:ptCount val="11"/>
                <c:pt idx="0">
                  <c:v>Horas estimadas</c:v>
                </c:pt>
                <c:pt idx="1">
                  <c:v>10/jan</c:v>
                </c:pt>
                <c:pt idx="2">
                  <c:v>Dia 2</c:v>
                </c:pt>
                <c:pt idx="3">
                  <c:v>Dia 3</c:v>
                </c:pt>
                <c:pt idx="4">
                  <c:v>Dia 4</c:v>
                </c:pt>
                <c:pt idx="5">
                  <c:v>Dia 5</c:v>
                </c:pt>
                <c:pt idx="6">
                  <c:v>Dia 6</c:v>
                </c:pt>
                <c:pt idx="7">
                  <c:v>Dia 7</c:v>
                </c:pt>
                <c:pt idx="8">
                  <c:v>Dia 8</c:v>
                </c:pt>
                <c:pt idx="9">
                  <c:v>Dia 9</c:v>
                </c:pt>
                <c:pt idx="10">
                  <c:v>Dia 10</c:v>
                </c:pt>
              </c:strCache>
            </c:strRef>
          </c:cat>
          <c:val>
            <c:numRef>
              <c:f>Sprint4!$B$13:$L$13</c:f>
              <c:numCache>
                <c:formatCode>0</c:formatCode>
                <c:ptCount val="11"/>
                <c:pt idx="0" formatCode="General">
                  <c:v>31</c:v>
                </c:pt>
                <c:pt idx="1">
                  <c:v>27.9</c:v>
                </c:pt>
                <c:pt idx="2">
                  <c:v>24.799999999999997</c:v>
                </c:pt>
                <c:pt idx="3">
                  <c:v>21.699999999999996</c:v>
                </c:pt>
                <c:pt idx="4">
                  <c:v>18.599999999999994</c:v>
                </c:pt>
                <c:pt idx="5">
                  <c:v>15.499999999999995</c:v>
                </c:pt>
                <c:pt idx="6">
                  <c:v>12.399999999999995</c:v>
                </c:pt>
                <c:pt idx="7">
                  <c:v>9.2999999999999954</c:v>
                </c:pt>
                <c:pt idx="8">
                  <c:v>6.1999999999999957</c:v>
                </c:pt>
                <c:pt idx="9">
                  <c:v>3.0999999999999956</c:v>
                </c:pt>
                <c:pt idx="10">
                  <c:v>-4.4408920985006262E-15</c:v>
                </c:pt>
              </c:numCache>
            </c:numRef>
          </c:val>
          <c:smooth val="0"/>
          <c:extLst>
            <c:ext xmlns:c16="http://schemas.microsoft.com/office/drawing/2014/chart" uri="{C3380CC4-5D6E-409C-BE32-E72D297353CC}">
              <c16:uniqueId val="{00000001-97E8-4671-8446-D91C83BC2416}"/>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723900</xdr:colOff>
      <xdr:row>19</xdr:row>
      <xdr:rowOff>76200</xdr:rowOff>
    </xdr:from>
    <xdr:to>
      <xdr:col>11</xdr:col>
      <xdr:colOff>9525</xdr:colOff>
      <xdr:row>26</xdr:row>
      <xdr:rowOff>76200</xdr:rowOff>
    </xdr:to>
    <xdr:pic>
      <xdr:nvPicPr>
        <xdr:cNvPr id="3" name="Imagem 2" descr="https://agilemomentum.files.wordpress.com/2019/01/image.png">
          <a:extLst>
            <a:ext uri="{FF2B5EF4-FFF2-40B4-BE49-F238E27FC236}">
              <a16:creationId xmlns:a16="http://schemas.microsoft.com/office/drawing/2014/main" id="{D02927C1-4B27-4328-BB74-8C0C8321D8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34325" y="3829050"/>
          <a:ext cx="3476625" cy="1247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17</xdr:row>
      <xdr:rowOff>95250</xdr:rowOff>
    </xdr:to>
    <xdr:graphicFrame macro="">
      <xdr:nvGraphicFramePr>
        <xdr:cNvPr id="2" name="Gráfico 1">
          <a:extLst>
            <a:ext uri="{FF2B5EF4-FFF2-40B4-BE49-F238E27FC236}">
              <a16:creationId xmlns:a16="http://schemas.microsoft.com/office/drawing/2014/main" id="{195444BF-56C1-454E-963A-7A74D4EB9B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17</xdr:row>
      <xdr:rowOff>95250</xdr:rowOff>
    </xdr:to>
    <xdr:graphicFrame macro="">
      <xdr:nvGraphicFramePr>
        <xdr:cNvPr id="2" name="Gráfico 1">
          <a:extLst>
            <a:ext uri="{FF2B5EF4-FFF2-40B4-BE49-F238E27FC236}">
              <a16:creationId xmlns:a16="http://schemas.microsoft.com/office/drawing/2014/main" id="{3B2712D4-E61F-4CEA-9905-06B05471AE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20</xdr:row>
      <xdr:rowOff>95250</xdr:rowOff>
    </xdr:to>
    <xdr:graphicFrame macro="">
      <xdr:nvGraphicFramePr>
        <xdr:cNvPr id="2" name="Gráfico 1">
          <a:extLst>
            <a:ext uri="{FF2B5EF4-FFF2-40B4-BE49-F238E27FC236}">
              <a16:creationId xmlns:a16="http://schemas.microsoft.com/office/drawing/2014/main" id="{EE03A212-9DCD-4FBF-988A-A7BC3E2803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17</xdr:row>
      <xdr:rowOff>95250</xdr:rowOff>
    </xdr:to>
    <xdr:graphicFrame macro="">
      <xdr:nvGraphicFramePr>
        <xdr:cNvPr id="2" name="Gráfico 1">
          <a:extLst>
            <a:ext uri="{FF2B5EF4-FFF2-40B4-BE49-F238E27FC236}">
              <a16:creationId xmlns:a16="http://schemas.microsoft.com/office/drawing/2014/main" id="{2E22640D-A98D-43BF-8878-ECEF1B135A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19050</xdr:colOff>
      <xdr:row>22</xdr:row>
      <xdr:rowOff>66675</xdr:rowOff>
    </xdr:from>
    <xdr:to>
      <xdr:col>3</xdr:col>
      <xdr:colOff>1371600</xdr:colOff>
      <xdr:row>26</xdr:row>
      <xdr:rowOff>83454</xdr:rowOff>
    </xdr:to>
    <xdr:pic>
      <xdr:nvPicPr>
        <xdr:cNvPr id="4" name="Imagem 3">
          <a:extLst>
            <a:ext uri="{FF2B5EF4-FFF2-40B4-BE49-F238E27FC236}">
              <a16:creationId xmlns:a16="http://schemas.microsoft.com/office/drawing/2014/main" id="{00000000-0008-0000-07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 y="3990975"/>
          <a:ext cx="3533775" cy="8835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1425690</xdr:colOff>
      <xdr:row>22</xdr:row>
      <xdr:rowOff>83455</xdr:rowOff>
    </xdr:from>
    <xdr:to>
      <xdr:col>9</xdr:col>
      <xdr:colOff>141606</xdr:colOff>
      <xdr:row>31</xdr:row>
      <xdr:rowOff>123825</xdr:rowOff>
    </xdr:to>
    <xdr:pic>
      <xdr:nvPicPr>
        <xdr:cNvPr id="5" name="Imagem 4">
          <a:extLst>
            <a:ext uri="{FF2B5EF4-FFF2-40B4-BE49-F238E27FC236}">
              <a16:creationId xmlns:a16="http://schemas.microsoft.com/office/drawing/2014/main" id="{00000000-0008-0000-07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606915" y="4007755"/>
          <a:ext cx="3468891" cy="18596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771525</xdr:colOff>
      <xdr:row>5</xdr:row>
      <xdr:rowOff>19050</xdr:rowOff>
    </xdr:from>
    <xdr:to>
      <xdr:col>1</xdr:col>
      <xdr:colOff>0</xdr:colOff>
      <xdr:row>6</xdr:row>
      <xdr:rowOff>0</xdr:rowOff>
    </xdr:to>
    <xdr:sp macro="" textlink="">
      <xdr:nvSpPr>
        <xdr:cNvPr id="7" name="Fluxograma: Conector 6">
          <a:extLst>
            <a:ext uri="{FF2B5EF4-FFF2-40B4-BE49-F238E27FC236}">
              <a16:creationId xmlns:a16="http://schemas.microsoft.com/office/drawing/2014/main" id="{00000000-0008-0000-0700-000007000000}"/>
            </a:ext>
          </a:extLst>
        </xdr:cNvPr>
        <xdr:cNvSpPr/>
      </xdr:nvSpPr>
      <xdr:spPr>
        <a:xfrm>
          <a:off x="771525" y="1028700"/>
          <a:ext cx="238125" cy="238125"/>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1</a:t>
          </a:r>
          <a:endParaRPr lang="pt-BR" sz="1100" b="1"/>
        </a:p>
      </xdr:txBody>
    </xdr:sp>
    <xdr:clientData/>
  </xdr:twoCellAnchor>
  <xdr:twoCellAnchor>
    <xdr:from>
      <xdr:col>3</xdr:col>
      <xdr:colOff>1295400</xdr:colOff>
      <xdr:row>5</xdr:row>
      <xdr:rowOff>19050</xdr:rowOff>
    </xdr:from>
    <xdr:to>
      <xdr:col>3</xdr:col>
      <xdr:colOff>1571625</xdr:colOff>
      <xdr:row>5</xdr:row>
      <xdr:rowOff>323850</xdr:rowOff>
    </xdr:to>
    <xdr:sp macro="" textlink="">
      <xdr:nvSpPr>
        <xdr:cNvPr id="8" name="Fluxograma: Conector 7">
          <a:extLst>
            <a:ext uri="{FF2B5EF4-FFF2-40B4-BE49-F238E27FC236}">
              <a16:creationId xmlns:a16="http://schemas.microsoft.com/office/drawing/2014/main" id="{00000000-0008-0000-0700-000008000000}"/>
            </a:ext>
          </a:extLst>
        </xdr:cNvPr>
        <xdr:cNvSpPr/>
      </xdr:nvSpPr>
      <xdr:spPr>
        <a:xfrm>
          <a:off x="3457575" y="1028700"/>
          <a:ext cx="27622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2</a:t>
          </a:r>
          <a:endParaRPr lang="pt-BR" sz="1100" b="1"/>
        </a:p>
      </xdr:txBody>
    </xdr:sp>
    <xdr:clientData/>
  </xdr:twoCellAnchor>
  <xdr:twoCellAnchor>
    <xdr:from>
      <xdr:col>7</xdr:col>
      <xdr:colOff>476250</xdr:colOff>
      <xdr:row>5</xdr:row>
      <xdr:rowOff>19050</xdr:rowOff>
    </xdr:from>
    <xdr:to>
      <xdr:col>8</xdr:col>
      <xdr:colOff>257175</xdr:colOff>
      <xdr:row>5</xdr:row>
      <xdr:rowOff>323850</xdr:rowOff>
    </xdr:to>
    <xdr:sp macro="" textlink="">
      <xdr:nvSpPr>
        <xdr:cNvPr id="9" name="Fluxograma: Conector 8">
          <a:extLst>
            <a:ext uri="{FF2B5EF4-FFF2-40B4-BE49-F238E27FC236}">
              <a16:creationId xmlns:a16="http://schemas.microsoft.com/office/drawing/2014/main" id="{00000000-0008-0000-0700-000009000000}"/>
            </a:ext>
          </a:extLst>
        </xdr:cNvPr>
        <xdr:cNvSpPr/>
      </xdr:nvSpPr>
      <xdr:spPr>
        <a:xfrm>
          <a:off x="6429375" y="1028700"/>
          <a:ext cx="27622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3</a:t>
          </a:r>
          <a:endParaRPr lang="pt-BR" sz="1100" b="1"/>
        </a:p>
      </xdr:txBody>
    </xdr:sp>
    <xdr:clientData/>
  </xdr:twoCellAnchor>
  <xdr:twoCellAnchor>
    <xdr:from>
      <xdr:col>12</xdr:col>
      <xdr:colOff>990600</xdr:colOff>
      <xdr:row>5</xdr:row>
      <xdr:rowOff>9525</xdr:rowOff>
    </xdr:from>
    <xdr:to>
      <xdr:col>12</xdr:col>
      <xdr:colOff>1285875</xdr:colOff>
      <xdr:row>5</xdr:row>
      <xdr:rowOff>314325</xdr:rowOff>
    </xdr:to>
    <xdr:sp macro="" textlink="">
      <xdr:nvSpPr>
        <xdr:cNvPr id="10" name="Fluxograma: Conector 9">
          <a:extLst>
            <a:ext uri="{FF2B5EF4-FFF2-40B4-BE49-F238E27FC236}">
              <a16:creationId xmlns:a16="http://schemas.microsoft.com/office/drawing/2014/main" id="{00000000-0008-0000-0700-00000A000000}"/>
            </a:ext>
          </a:extLst>
        </xdr:cNvPr>
        <xdr:cNvSpPr/>
      </xdr:nvSpPr>
      <xdr:spPr>
        <a:xfrm>
          <a:off x="9391650" y="1019175"/>
          <a:ext cx="29527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4</a:t>
          </a:r>
          <a:endParaRPr lang="pt-BR" sz="1100" b="1"/>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4</xdr:col>
      <xdr:colOff>161924</xdr:colOff>
      <xdr:row>18</xdr:row>
      <xdr:rowOff>95249</xdr:rowOff>
    </xdr:from>
    <xdr:to>
      <xdr:col>13</xdr:col>
      <xdr:colOff>571499</xdr:colOff>
      <xdr:row>20</xdr:row>
      <xdr:rowOff>152400</xdr:rowOff>
    </xdr:to>
    <xdr:sp macro="" textlink="">
      <xdr:nvSpPr>
        <xdr:cNvPr id="2" name="Retângulo: Cantos Arredondados 2">
          <a:extLst>
            <a:ext uri="{FF2B5EF4-FFF2-40B4-BE49-F238E27FC236}">
              <a16:creationId xmlns:a16="http://schemas.microsoft.com/office/drawing/2014/main" id="{87BEF04F-0A2D-4637-88D2-EEF4A260EF97}"/>
            </a:ext>
          </a:extLst>
        </xdr:cNvPr>
        <xdr:cNvSpPr/>
      </xdr:nvSpPr>
      <xdr:spPr>
        <a:xfrm>
          <a:off x="5314949" y="3714749"/>
          <a:ext cx="6429375" cy="438151"/>
        </a:xfrm>
        <a:prstGeom prst="roundRect">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600"/>
            <a:t>Observar</a:t>
          </a:r>
          <a:r>
            <a:rPr lang="pt-BR" sz="1600" baseline="0"/>
            <a:t> a capacidade do time para dimensionar o esforço nos sprints.</a:t>
          </a:r>
          <a:endParaRPr lang="pt-BR" sz="1600"/>
        </a:p>
      </xdr:txBody>
    </xdr:sp>
    <xdr:clientData/>
  </xdr:twoCellAnchor>
  <xdr:twoCellAnchor>
    <xdr:from>
      <xdr:col>1</xdr:col>
      <xdr:colOff>695327</xdr:colOff>
      <xdr:row>9</xdr:row>
      <xdr:rowOff>142876</xdr:rowOff>
    </xdr:from>
    <xdr:to>
      <xdr:col>8</xdr:col>
      <xdr:colOff>138112</xdr:colOff>
      <xdr:row>18</xdr:row>
      <xdr:rowOff>95249</xdr:rowOff>
    </xdr:to>
    <xdr:cxnSp macro="">
      <xdr:nvCxnSpPr>
        <xdr:cNvPr id="3" name="Conector de Seta Reta 5">
          <a:extLst>
            <a:ext uri="{FF2B5EF4-FFF2-40B4-BE49-F238E27FC236}">
              <a16:creationId xmlns:a16="http://schemas.microsoft.com/office/drawing/2014/main" id="{D94D33E4-5933-4011-BCC3-B356CF97BECE}"/>
            </a:ext>
          </a:extLst>
        </xdr:cNvPr>
        <xdr:cNvCxnSpPr>
          <a:stCxn id="2" idx="0"/>
        </xdr:cNvCxnSpPr>
      </xdr:nvCxnSpPr>
      <xdr:spPr>
        <a:xfrm flipH="1" flipV="1">
          <a:off x="3952877" y="1962151"/>
          <a:ext cx="4576760" cy="17525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266700</xdr:colOff>
      <xdr:row>16</xdr:row>
      <xdr:rowOff>76200</xdr:rowOff>
    </xdr:from>
    <xdr:to>
      <xdr:col>8</xdr:col>
      <xdr:colOff>138112</xdr:colOff>
      <xdr:row>18</xdr:row>
      <xdr:rowOff>95249</xdr:rowOff>
    </xdr:to>
    <xdr:cxnSp macro="">
      <xdr:nvCxnSpPr>
        <xdr:cNvPr id="4" name="Conector de Seta Reta 6">
          <a:extLst>
            <a:ext uri="{FF2B5EF4-FFF2-40B4-BE49-F238E27FC236}">
              <a16:creationId xmlns:a16="http://schemas.microsoft.com/office/drawing/2014/main" id="{87BC1432-5583-489F-9B9E-1BDD98AD464F}"/>
            </a:ext>
          </a:extLst>
        </xdr:cNvPr>
        <xdr:cNvCxnSpPr>
          <a:stCxn id="2" idx="0"/>
        </xdr:cNvCxnSpPr>
      </xdr:nvCxnSpPr>
      <xdr:spPr>
        <a:xfrm flipH="1" flipV="1">
          <a:off x="7200900" y="3314700"/>
          <a:ext cx="1328737" cy="4000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333377</xdr:colOff>
      <xdr:row>16</xdr:row>
      <xdr:rowOff>47627</xdr:rowOff>
    </xdr:from>
    <xdr:to>
      <xdr:col>8</xdr:col>
      <xdr:colOff>138112</xdr:colOff>
      <xdr:row>18</xdr:row>
      <xdr:rowOff>95249</xdr:rowOff>
    </xdr:to>
    <xdr:cxnSp macro="">
      <xdr:nvCxnSpPr>
        <xdr:cNvPr id="5" name="Conector de Seta Reta 9">
          <a:extLst>
            <a:ext uri="{FF2B5EF4-FFF2-40B4-BE49-F238E27FC236}">
              <a16:creationId xmlns:a16="http://schemas.microsoft.com/office/drawing/2014/main" id="{2063F1DF-3A03-417A-A2AE-0F81C9327FE8}"/>
            </a:ext>
          </a:extLst>
        </xdr:cNvPr>
        <xdr:cNvCxnSpPr>
          <a:stCxn id="2" idx="0"/>
        </xdr:cNvCxnSpPr>
      </xdr:nvCxnSpPr>
      <xdr:spPr>
        <a:xfrm flipH="1" flipV="1">
          <a:off x="8258177" y="3286127"/>
          <a:ext cx="271460" cy="4286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138112</xdr:colOff>
      <xdr:row>16</xdr:row>
      <xdr:rowOff>95251</xdr:rowOff>
    </xdr:from>
    <xdr:to>
      <xdr:col>9</xdr:col>
      <xdr:colOff>342900</xdr:colOff>
      <xdr:row>18</xdr:row>
      <xdr:rowOff>95249</xdr:rowOff>
    </xdr:to>
    <xdr:cxnSp macro="">
      <xdr:nvCxnSpPr>
        <xdr:cNvPr id="6" name="Conector de Seta Reta 12">
          <a:extLst>
            <a:ext uri="{FF2B5EF4-FFF2-40B4-BE49-F238E27FC236}">
              <a16:creationId xmlns:a16="http://schemas.microsoft.com/office/drawing/2014/main" id="{5319EEA5-42E1-428A-9C01-33A66A160256}"/>
            </a:ext>
          </a:extLst>
        </xdr:cNvPr>
        <xdr:cNvCxnSpPr>
          <a:stCxn id="2" idx="0"/>
        </xdr:cNvCxnSpPr>
      </xdr:nvCxnSpPr>
      <xdr:spPr>
        <a:xfrm flipV="1">
          <a:off x="8529637" y="3333751"/>
          <a:ext cx="709613" cy="3809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138112</xdr:colOff>
      <xdr:row>16</xdr:row>
      <xdr:rowOff>95251</xdr:rowOff>
    </xdr:from>
    <xdr:to>
      <xdr:col>11</xdr:col>
      <xdr:colOff>295275</xdr:colOff>
      <xdr:row>18</xdr:row>
      <xdr:rowOff>95249</xdr:rowOff>
    </xdr:to>
    <xdr:cxnSp macro="">
      <xdr:nvCxnSpPr>
        <xdr:cNvPr id="7" name="Conector de Seta Reta 15">
          <a:extLst>
            <a:ext uri="{FF2B5EF4-FFF2-40B4-BE49-F238E27FC236}">
              <a16:creationId xmlns:a16="http://schemas.microsoft.com/office/drawing/2014/main" id="{1F250729-6545-4FDB-8F1B-3DB04E1D8827}"/>
            </a:ext>
          </a:extLst>
        </xdr:cNvPr>
        <xdr:cNvCxnSpPr>
          <a:stCxn id="2" idx="0"/>
        </xdr:cNvCxnSpPr>
      </xdr:nvCxnSpPr>
      <xdr:spPr>
        <a:xfrm flipV="1">
          <a:off x="8529637" y="3333751"/>
          <a:ext cx="1890713" cy="3809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Murakami Edson" id="{4BA3E4D5-FB76-4039-BD95-D685A580FAAB}" userId="97f0a7bec8f54cb3" providerId="Windows Live"/>
</personList>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4" dT="2020-07-11T11:50:10.90" personId="{4BA3E4D5-FB76-4039-BD95-D685A580FAAB}" id="{E9F19792-AE09-49E6-82FD-12140E2265AF}">
    <text>Informação vinda da estimativa</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0-07-11T12:05:52.80" personId="{4BA3E4D5-FB76-4039-BD95-D685A580FAAB}" id="{FBCB0187-CFE6-42D9-889B-D8BABA294980}">
    <text>Essas tarefas devem vir do backlog do produto, conforme a priorização.</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0-07-11T12:05:52.80" personId="{4BA3E4D5-FB76-4039-BD95-D685A580FAAB}" id="{7029A405-900B-4273-BF74-0F2C673CAE38}">
    <text>Essas tarefas devem vir do backlog do produto, conforme a priorização.</text>
  </threadedComment>
</ThreadedComments>
</file>

<file path=xl/threadedComments/threadedComment4.xml><?xml version="1.0" encoding="utf-8"?>
<ThreadedComments xmlns="http://schemas.microsoft.com/office/spreadsheetml/2018/threadedcomments" xmlns:x="http://schemas.openxmlformats.org/spreadsheetml/2006/main">
  <threadedComment ref="A1" dT="2020-07-11T12:05:52.80" personId="{4BA3E4D5-FB76-4039-BD95-D685A580FAAB}" id="{8842F5DD-3B22-42A9-BF9D-46626832B6AE}">
    <text>Essas tarefas devem vir do backlog do produto, conforme a priorização.</text>
  </threadedComment>
</ThreadedComments>
</file>

<file path=xl/threadedComments/threadedComment5.xml><?xml version="1.0" encoding="utf-8"?>
<ThreadedComments xmlns="http://schemas.microsoft.com/office/spreadsheetml/2018/threadedcomments" xmlns:x="http://schemas.openxmlformats.org/spreadsheetml/2006/main">
  <threadedComment ref="A1" dT="2020-07-11T12:05:52.80" personId="{4BA3E4D5-FB76-4039-BD95-D685A580FAAB}" id="{4307BEA0-6F3B-4FB2-90ED-77A2ECF820D8}">
    <text>Essas tarefas devem vir do backlog do produto, conforme a priorização.</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mailto:rogerio.viana@aluno.ifsp.edu.b" TargetMode="External"/><Relationship Id="rId7" Type="http://schemas.openxmlformats.org/officeDocument/2006/relationships/comments" Target="../comments1.xml"/><Relationship Id="rId2" Type="http://schemas.openxmlformats.org/officeDocument/2006/relationships/hyperlink" Target="mailto:iago.f@aluno.ifsp.edu.br" TargetMode="External"/><Relationship Id="rId1" Type="http://schemas.openxmlformats.org/officeDocument/2006/relationships/hyperlink" Target="mailto:aluisio.santos@aluno.ifsp.edu.br" TargetMode="External"/><Relationship Id="rId6" Type="http://schemas.openxmlformats.org/officeDocument/2006/relationships/vmlDrawing" Target="../drawings/vmlDrawing1.vml"/><Relationship Id="rId5" Type="http://schemas.openxmlformats.org/officeDocument/2006/relationships/hyperlink" Target="mailto:anapaula.darosa@ifsp.edu.br" TargetMode="External"/><Relationship Id="rId4" Type="http://schemas.openxmlformats.org/officeDocument/2006/relationships/hyperlink" Target="mailto:iago.f@aluno.ifsp.edu.br"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microsoft.com/office/2017/10/relationships/threadedComment" Target="../threadedComments/threadedComment5.xml"/><Relationship Id="rId4" Type="http://schemas.openxmlformats.org/officeDocument/2006/relationships/comments" Target="../comments8.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6.xml"/><Relationship Id="rId1" Type="http://schemas.openxmlformats.org/officeDocument/2006/relationships/printerSettings" Target="../printerSettings/printerSettings8.bin"/><Relationship Id="rId4" Type="http://schemas.openxmlformats.org/officeDocument/2006/relationships/comments" Target="../comments9.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7.xml"/><Relationship Id="rId1" Type="http://schemas.openxmlformats.org/officeDocument/2006/relationships/printerSettings" Target="../printerSettings/printerSettings9.bin"/><Relationship Id="rId4" Type="http://schemas.openxmlformats.org/officeDocument/2006/relationships/comments" Target="../comments10.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microsoft.com/office/2017/10/relationships/threadedComment" Target="../threadedComments/threadedComment2.xml"/><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3.xml"/><Relationship Id="rId1" Type="http://schemas.openxmlformats.org/officeDocument/2006/relationships/printerSettings" Target="../printerSettings/printerSettings5.bin"/><Relationship Id="rId5" Type="http://schemas.microsoft.com/office/2017/10/relationships/threadedComment" Target="../threadedComments/threadedComment3.xml"/><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4.xml"/><Relationship Id="rId1" Type="http://schemas.openxmlformats.org/officeDocument/2006/relationships/printerSettings" Target="../printerSettings/printerSettings6.bin"/><Relationship Id="rId5" Type="http://schemas.microsoft.com/office/2017/10/relationships/threadedComment" Target="../threadedComments/threadedComment4.xml"/><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7"/>
  <sheetViews>
    <sheetView workbookViewId="0">
      <selection activeCell="C13" sqref="C13"/>
    </sheetView>
  </sheetViews>
  <sheetFormatPr defaultRowHeight="15" x14ac:dyDescent="0.25"/>
  <cols>
    <col min="1" max="1" width="23.28515625" customWidth="1"/>
    <col min="2" max="2" width="48.140625" customWidth="1"/>
    <col min="3" max="3" width="31.7109375" customWidth="1"/>
  </cols>
  <sheetData>
    <row r="1" spans="1:3" ht="20.25" x14ac:dyDescent="0.25">
      <c r="A1" s="153" t="s">
        <v>43</v>
      </c>
      <c r="B1" s="153"/>
      <c r="C1" s="153"/>
    </row>
    <row r="2" spans="1:3" ht="25.5" x14ac:dyDescent="0.25">
      <c r="A2" s="154" t="s">
        <v>239</v>
      </c>
      <c r="B2" s="154"/>
      <c r="C2" s="154"/>
    </row>
    <row r="3" spans="1:3" x14ac:dyDescent="0.25">
      <c r="A3" s="13" t="s">
        <v>47</v>
      </c>
      <c r="B3" s="13" t="s">
        <v>48</v>
      </c>
      <c r="C3" s="13" t="s">
        <v>49</v>
      </c>
    </row>
    <row r="4" spans="1:3" x14ac:dyDescent="0.25">
      <c r="A4" s="18" t="s">
        <v>44</v>
      </c>
      <c r="B4" s="18" t="s">
        <v>240</v>
      </c>
      <c r="C4" s="150" t="s">
        <v>241</v>
      </c>
    </row>
    <row r="5" spans="1:3" x14ac:dyDescent="0.25">
      <c r="A5" s="18" t="s">
        <v>45</v>
      </c>
      <c r="B5" s="18" t="s">
        <v>242</v>
      </c>
      <c r="C5" s="150" t="s">
        <v>245</v>
      </c>
    </row>
    <row r="6" spans="1:3" x14ac:dyDescent="0.25">
      <c r="A6" s="18" t="s">
        <v>46</v>
      </c>
      <c r="B6" s="18" t="s">
        <v>242</v>
      </c>
      <c r="C6" s="150" t="s">
        <v>245</v>
      </c>
    </row>
    <row r="7" spans="1:3" x14ac:dyDescent="0.25">
      <c r="A7" s="18" t="s">
        <v>46</v>
      </c>
      <c r="B7" s="18" t="s">
        <v>243</v>
      </c>
      <c r="C7" s="150" t="s">
        <v>244</v>
      </c>
    </row>
    <row r="8" spans="1:3" x14ac:dyDescent="0.25">
      <c r="A8" s="18" t="s">
        <v>263</v>
      </c>
      <c r="B8" s="18" t="s">
        <v>264</v>
      </c>
      <c r="C8" s="150" t="s">
        <v>265</v>
      </c>
    </row>
    <row r="9" spans="1:3" x14ac:dyDescent="0.25">
      <c r="A9" s="18"/>
      <c r="B9" s="18"/>
      <c r="C9" s="18"/>
    </row>
    <row r="10" spans="1:3" x14ac:dyDescent="0.25">
      <c r="A10" s="18"/>
      <c r="B10" s="18"/>
      <c r="C10" s="18"/>
    </row>
    <row r="11" spans="1:3" x14ac:dyDescent="0.25">
      <c r="A11" s="18"/>
      <c r="B11" s="18"/>
      <c r="C11" s="18"/>
    </row>
    <row r="12" spans="1:3" x14ac:dyDescent="0.25">
      <c r="A12" s="18"/>
      <c r="B12" s="18"/>
      <c r="C12" s="18"/>
    </row>
    <row r="13" spans="1:3" x14ac:dyDescent="0.25">
      <c r="A13" s="18"/>
      <c r="B13" s="18"/>
      <c r="C13" s="18"/>
    </row>
    <row r="14" spans="1:3" x14ac:dyDescent="0.25">
      <c r="A14" s="18"/>
      <c r="B14" s="18"/>
      <c r="C14" s="18"/>
    </row>
    <row r="15" spans="1:3" x14ac:dyDescent="0.25">
      <c r="A15" s="18"/>
      <c r="B15" s="18"/>
      <c r="C15" s="18"/>
    </row>
    <row r="16" spans="1:3" x14ac:dyDescent="0.25">
      <c r="A16" s="18"/>
      <c r="B16" s="18"/>
      <c r="C16" s="18"/>
    </row>
    <row r="17" spans="1:3" x14ac:dyDescent="0.25">
      <c r="A17" s="18"/>
      <c r="B17" s="18"/>
      <c r="C17" s="18"/>
    </row>
  </sheetData>
  <mergeCells count="2">
    <mergeCell ref="A1:C1"/>
    <mergeCell ref="A2:C2"/>
  </mergeCells>
  <hyperlinks>
    <hyperlink ref="C4" r:id="rId1" xr:uid="{8A56955A-6E14-42D6-9C56-BC7AE2929D92}"/>
    <hyperlink ref="C5" r:id="rId2" xr:uid="{8C601AB4-7E52-4CF7-862B-458BF48D3FCA}"/>
    <hyperlink ref="C7" r:id="rId3" xr:uid="{57230A33-ACB7-41AC-9B63-435CEE3AD9BD}"/>
    <hyperlink ref="C6" r:id="rId4" xr:uid="{8B199529-3A9A-4562-A8A9-9756814BF39D}"/>
    <hyperlink ref="C8" r:id="rId5" xr:uid="{E501F24A-0948-4114-9BF3-0926A6D5A52D}"/>
  </hyperlinks>
  <pageMargins left="0.511811024" right="0.511811024" top="0.78740157499999996" bottom="0.78740157499999996" header="0.31496062000000002" footer="0.31496062000000002"/>
  <legacyDrawing r:id="rId6"/>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70594-DF52-46E9-9A67-C003AF01D134}">
  <dimension ref="A1:O19"/>
  <sheetViews>
    <sheetView tabSelected="1" workbookViewId="0">
      <selection activeCell="F3" sqref="F3"/>
    </sheetView>
  </sheetViews>
  <sheetFormatPr defaultRowHeight="15" x14ac:dyDescent="0.25"/>
  <cols>
    <col min="1" max="1" width="28.140625" bestFit="1" customWidth="1"/>
    <col min="2" max="2" width="10" style="3" customWidth="1"/>
    <col min="3" max="3" width="10.85546875" style="3" customWidth="1"/>
    <col min="4" max="4" width="8.7109375" style="3" bestFit="1" customWidth="1"/>
    <col min="5" max="12" width="7" style="3" customWidth="1"/>
    <col min="13" max="13" width="1.42578125" customWidth="1"/>
    <col min="14" max="14" width="16.7109375" bestFit="1" customWidth="1"/>
  </cols>
  <sheetData>
    <row r="1" spans="1:13" ht="37.5" customHeight="1" x14ac:dyDescent="0.25">
      <c r="A1" s="12" t="s">
        <v>41</v>
      </c>
      <c r="B1" s="21" t="s">
        <v>67</v>
      </c>
      <c r="C1" s="44">
        <v>44206</v>
      </c>
      <c r="D1" s="43" t="s">
        <v>32</v>
      </c>
      <c r="E1" s="43" t="s">
        <v>33</v>
      </c>
      <c r="F1" s="43" t="s">
        <v>34</v>
      </c>
      <c r="G1" s="43" t="s">
        <v>35</v>
      </c>
      <c r="H1" s="43" t="s">
        <v>36</v>
      </c>
      <c r="I1" s="43" t="s">
        <v>37</v>
      </c>
      <c r="J1" s="43" t="s">
        <v>38</v>
      </c>
      <c r="K1" s="43" t="s">
        <v>39</v>
      </c>
      <c r="L1" s="43" t="s">
        <v>40</v>
      </c>
    </row>
    <row r="2" spans="1:13" x14ac:dyDescent="0.25">
      <c r="A2" s="122" t="s">
        <v>286</v>
      </c>
      <c r="B2" s="15">
        <v>3</v>
      </c>
      <c r="C2" s="15">
        <v>3</v>
      </c>
      <c r="D2" s="15"/>
      <c r="E2" s="15"/>
      <c r="F2" s="15"/>
      <c r="G2" s="15"/>
      <c r="H2" s="15"/>
      <c r="I2" s="15"/>
      <c r="J2" s="15"/>
      <c r="K2" s="15"/>
      <c r="L2" s="15"/>
    </row>
    <row r="3" spans="1:13" x14ac:dyDescent="0.25">
      <c r="A3" s="122" t="s">
        <v>287</v>
      </c>
      <c r="B3" s="15">
        <v>5</v>
      </c>
      <c r="C3" s="15"/>
      <c r="D3" s="15">
        <v>5</v>
      </c>
      <c r="E3" s="15"/>
      <c r="F3" s="15"/>
      <c r="G3" s="15"/>
      <c r="H3" s="15"/>
      <c r="I3" s="15"/>
      <c r="J3" s="15"/>
      <c r="K3" s="15"/>
      <c r="L3" s="15"/>
    </row>
    <row r="4" spans="1:13" x14ac:dyDescent="0.25">
      <c r="A4" s="122" t="s">
        <v>288</v>
      </c>
      <c r="B4" s="15">
        <v>5</v>
      </c>
      <c r="C4" s="15"/>
      <c r="D4" s="15"/>
      <c r="E4" s="15">
        <v>5</v>
      </c>
      <c r="F4" s="15"/>
      <c r="G4" s="15"/>
      <c r="H4" s="15"/>
      <c r="I4" s="15"/>
      <c r="J4" s="15"/>
      <c r="K4" s="15"/>
      <c r="L4" s="15"/>
    </row>
    <row r="5" spans="1:13" x14ac:dyDescent="0.25">
      <c r="A5" s="122" t="s">
        <v>209</v>
      </c>
      <c r="B5" s="15">
        <v>6</v>
      </c>
      <c r="C5" s="15"/>
      <c r="D5" s="15"/>
      <c r="E5" s="15"/>
      <c r="F5" s="15">
        <v>3</v>
      </c>
      <c r="G5" s="15">
        <v>3</v>
      </c>
      <c r="H5" s="15"/>
      <c r="I5" s="15"/>
      <c r="J5" s="15"/>
      <c r="K5" s="15"/>
      <c r="L5" s="15"/>
    </row>
    <row r="6" spans="1:13" x14ac:dyDescent="0.25">
      <c r="A6" s="122" t="s">
        <v>289</v>
      </c>
      <c r="B6" s="15">
        <v>0</v>
      </c>
      <c r="C6" s="15"/>
      <c r="D6" s="15"/>
      <c r="E6" s="15"/>
      <c r="F6" s="15">
        <v>0</v>
      </c>
      <c r="G6" s="15"/>
      <c r="H6" s="15"/>
      <c r="I6" s="15"/>
      <c r="J6" s="15"/>
      <c r="K6" s="15"/>
      <c r="L6" s="15"/>
    </row>
    <row r="7" spans="1:13" x14ac:dyDescent="0.25">
      <c r="A7" s="122" t="s">
        <v>206</v>
      </c>
      <c r="B7" s="15">
        <v>0</v>
      </c>
      <c r="C7" s="15"/>
      <c r="D7" s="15"/>
      <c r="E7" s="15"/>
      <c r="F7" s="15"/>
      <c r="G7" s="15">
        <v>0</v>
      </c>
      <c r="H7" s="15"/>
      <c r="I7" s="15"/>
      <c r="J7" s="15"/>
      <c r="K7" s="15"/>
      <c r="L7" s="15"/>
    </row>
    <row r="8" spans="1:13" x14ac:dyDescent="0.25">
      <c r="A8" s="19" t="s">
        <v>208</v>
      </c>
      <c r="B8" s="15">
        <v>5</v>
      </c>
      <c r="C8" s="15"/>
      <c r="D8" s="15"/>
      <c r="E8" s="15"/>
      <c r="F8" s="15"/>
      <c r="G8" s="15"/>
      <c r="H8" s="15">
        <v>5</v>
      </c>
      <c r="I8" s="15"/>
      <c r="J8" s="15"/>
      <c r="K8" s="15"/>
      <c r="L8" s="15"/>
    </row>
    <row r="9" spans="1:13" x14ac:dyDescent="0.25">
      <c r="A9" s="211" t="s">
        <v>207</v>
      </c>
      <c r="B9" s="15">
        <v>4</v>
      </c>
      <c r="C9" s="15"/>
      <c r="D9" s="15"/>
      <c r="E9" s="15"/>
      <c r="F9" s="15"/>
      <c r="G9" s="15"/>
      <c r="H9" s="15"/>
      <c r="I9" s="15">
        <v>4</v>
      </c>
      <c r="J9" s="15"/>
      <c r="K9" s="15"/>
      <c r="L9" s="15"/>
    </row>
    <row r="10" spans="1:13" x14ac:dyDescent="0.25">
      <c r="A10" s="211" t="s">
        <v>196</v>
      </c>
      <c r="B10" s="15">
        <v>3</v>
      </c>
      <c r="C10" s="15"/>
      <c r="D10" s="15"/>
      <c r="E10" s="15"/>
      <c r="F10" s="15"/>
      <c r="G10" s="15"/>
      <c r="H10" s="15"/>
      <c r="I10" s="15"/>
      <c r="J10" s="15">
        <v>3</v>
      </c>
      <c r="K10" s="15"/>
      <c r="L10" s="15"/>
    </row>
    <row r="11" spans="1:13" x14ac:dyDescent="0.25">
      <c r="A11" s="20"/>
      <c r="B11" s="15"/>
      <c r="C11" s="15"/>
      <c r="D11" s="15"/>
      <c r="E11" s="15"/>
      <c r="F11" s="15"/>
      <c r="G11" s="15"/>
      <c r="H11" s="15"/>
      <c r="I11" s="15"/>
      <c r="J11" s="15"/>
      <c r="K11" s="15"/>
      <c r="L11" s="15"/>
    </row>
    <row r="12" spans="1:13" x14ac:dyDescent="0.25">
      <c r="A12" s="38" t="s">
        <v>30</v>
      </c>
      <c r="B12" s="39">
        <f>SUM(B2:B11)</f>
        <v>31</v>
      </c>
      <c r="C12" s="39">
        <f>IF(SUM(C2:C11)&gt;0,B12-SUM(C2:C11), "")</f>
        <v>28</v>
      </c>
      <c r="D12" s="39">
        <f t="shared" ref="D12:K12" si="0">IF(SUM(D2:D11)&gt;0,C12-SUM(D2:D11), "")</f>
        <v>23</v>
      </c>
      <c r="E12" s="39">
        <f t="shared" si="0"/>
        <v>18</v>
      </c>
      <c r="F12" s="39">
        <f t="shared" si="0"/>
        <v>15</v>
      </c>
      <c r="G12" s="39">
        <f t="shared" si="0"/>
        <v>12</v>
      </c>
      <c r="H12" s="39">
        <f t="shared" si="0"/>
        <v>7</v>
      </c>
      <c r="I12" s="39">
        <f t="shared" si="0"/>
        <v>3</v>
      </c>
      <c r="J12" s="39">
        <f t="shared" si="0"/>
        <v>0</v>
      </c>
      <c r="K12" s="39" t="str">
        <f t="shared" si="0"/>
        <v/>
      </c>
      <c r="L12" s="39" t="str">
        <f>IF(SUM(L2:L11)&gt;0,K12-SUM(L2:L11), "")</f>
        <v/>
      </c>
      <c r="M12" s="34"/>
    </row>
    <row r="13" spans="1:13" x14ac:dyDescent="0.25">
      <c r="A13" s="35" t="s">
        <v>31</v>
      </c>
      <c r="B13" s="36">
        <f>B12</f>
        <v>31</v>
      </c>
      <c r="C13" s="37">
        <f>B13-($B$13/COUNTA($C$1:$L$1))</f>
        <v>27.9</v>
      </c>
      <c r="D13" s="37">
        <f t="shared" ref="D13:L13" si="1">C13-($B$13/COUNTA($C$1:$L$1))</f>
        <v>24.799999999999997</v>
      </c>
      <c r="E13" s="37">
        <f t="shared" si="1"/>
        <v>21.699999999999996</v>
      </c>
      <c r="F13" s="37">
        <f t="shared" si="1"/>
        <v>18.599999999999994</v>
      </c>
      <c r="G13" s="37">
        <f t="shared" si="1"/>
        <v>15.499999999999995</v>
      </c>
      <c r="H13" s="37">
        <f t="shared" si="1"/>
        <v>12.399999999999995</v>
      </c>
      <c r="I13" s="37">
        <f t="shared" si="1"/>
        <v>9.2999999999999954</v>
      </c>
      <c r="J13" s="37">
        <f t="shared" si="1"/>
        <v>6.1999999999999957</v>
      </c>
      <c r="K13" s="37">
        <f t="shared" si="1"/>
        <v>3.0999999999999956</v>
      </c>
      <c r="L13" s="37">
        <f t="shared" si="1"/>
        <v>-4.4408920985006262E-15</v>
      </c>
    </row>
    <row r="14" spans="1:13" x14ac:dyDescent="0.25">
      <c r="A14" s="40" t="s">
        <v>65</v>
      </c>
      <c r="B14" s="41">
        <f ca="1">OFFSET(Sprint4!$B$12,0,0,1,COUNT(Sprint4!$B$12:$L$12))</f>
        <v>31</v>
      </c>
      <c r="C14" s="41">
        <f ca="1">OFFSET(Sprint4!$B$12,0,0,1,COUNT(Sprint4!$B$12:$L$12))</f>
        <v>28</v>
      </c>
      <c r="D14" s="41">
        <f ca="1">OFFSET(Sprint4!$B$12,0,0,1,COUNT(Sprint4!$B$12:$L$12))</f>
        <v>23</v>
      </c>
      <c r="E14" s="41">
        <f ca="1">OFFSET(Sprint4!$B$12,0,0,1,COUNT(Sprint4!$B$12:$L$12))</f>
        <v>18</v>
      </c>
      <c r="F14" s="41">
        <f ca="1">OFFSET(Sprint4!$B$12,0,0,1,COUNT(Sprint4!$B$12:$L$12))</f>
        <v>15</v>
      </c>
      <c r="G14" s="41">
        <f ca="1">OFFSET(Sprint4!$B$12,0,0,1,COUNT(Sprint4!$B$12:$L$12))</f>
        <v>12</v>
      </c>
      <c r="H14" s="41">
        <f ca="1">OFFSET(Sprint4!$B$12,0,0,1,COUNT(Sprint4!$B$12:$L$12))</f>
        <v>7</v>
      </c>
      <c r="I14" s="41">
        <f ca="1">OFFSET(Sprint4!$B$12,0,0,1,COUNT(Sprint4!$B$12:$L$12))</f>
        <v>3</v>
      </c>
      <c r="J14" s="41">
        <f ca="1">OFFSET(Sprint4!$B$12,0,0,1,COUNT(Sprint4!$B$12:$L$12))</f>
        <v>0</v>
      </c>
      <c r="K14" s="41" t="e">
        <f ca="1">OFFSET(Sprint4!$B$12,0,0,1,COUNT(Sprint4!$B$12:$L$12))</f>
        <v>#VALUE!</v>
      </c>
      <c r="L14" s="41" t="e">
        <f ca="1">OFFSET(Sprint4!$B$12,0,0,1,COUNT(Sprint4!$B$12:$L$12))</f>
        <v>#VALUE!</v>
      </c>
    </row>
    <row r="15" spans="1:13" x14ac:dyDescent="0.25">
      <c r="A15" s="40" t="s">
        <v>66</v>
      </c>
      <c r="B15" s="42">
        <f ca="1">B14/$B$13</f>
        <v>1</v>
      </c>
      <c r="C15" s="42">
        <f ca="1">100%-(C14/$B$13)</f>
        <v>9.6774193548387122E-2</v>
      </c>
      <c r="D15" s="42">
        <f t="shared" ref="D15:L15" ca="1" si="2">100%-(D14/$B$13)</f>
        <v>0.25806451612903225</v>
      </c>
      <c r="E15" s="42">
        <f t="shared" ca="1" si="2"/>
        <v>0.41935483870967738</v>
      </c>
      <c r="F15" s="42">
        <f t="shared" ca="1" si="2"/>
        <v>0.5161290322580645</v>
      </c>
      <c r="G15" s="42">
        <f t="shared" ca="1" si="2"/>
        <v>0.61290322580645162</v>
      </c>
      <c r="H15" s="42">
        <f t="shared" ca="1" si="2"/>
        <v>0.77419354838709675</v>
      </c>
      <c r="I15" s="42">
        <f t="shared" ca="1" si="2"/>
        <v>0.90322580645161288</v>
      </c>
      <c r="J15" s="42">
        <f t="shared" ca="1" si="2"/>
        <v>1</v>
      </c>
      <c r="K15" s="42" t="e">
        <f t="shared" ca="1" si="2"/>
        <v>#VALUE!</v>
      </c>
      <c r="L15" s="42" t="e">
        <f t="shared" ca="1" si="2"/>
        <v>#VALUE!</v>
      </c>
    </row>
    <row r="16" spans="1:13" ht="18.75" x14ac:dyDescent="0.3">
      <c r="A16" s="45" t="s">
        <v>69</v>
      </c>
      <c r="B16" s="45">
        <f>Planejamento!B8</f>
        <v>48</v>
      </c>
      <c r="C16" s="45" t="s">
        <v>12</v>
      </c>
    </row>
    <row r="19" spans="14:15" x14ac:dyDescent="0.25">
      <c r="N19" s="14" t="s">
        <v>42</v>
      </c>
      <c r="O19" s="47" t="s">
        <v>70</v>
      </c>
    </row>
  </sheetData>
  <pageMargins left="0.511811024" right="0.511811024" top="0.78740157499999996" bottom="0.78740157499999996" header="0.31496062000000002" footer="0.31496062000000002"/>
  <pageSetup paperSize="9" orientation="portrait"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27"/>
  <sheetViews>
    <sheetView topLeftCell="A7" workbookViewId="0">
      <selection activeCell="D14" sqref="D14"/>
    </sheetView>
  </sheetViews>
  <sheetFormatPr defaultRowHeight="15" x14ac:dyDescent="0.25"/>
  <cols>
    <col min="1" max="1" width="15.140625" bestFit="1" customWidth="1"/>
    <col min="2" max="2" width="12.5703125" customWidth="1"/>
    <col min="3" max="3" width="1" customWidth="1"/>
    <col min="4" max="4" width="30.28515625" customWidth="1"/>
    <col min="5" max="5" width="12.5703125" bestFit="1" customWidth="1"/>
    <col min="6" max="6" width="1.140625" customWidth="1"/>
    <col min="7" max="7" width="13.28515625" bestFit="1" customWidth="1"/>
    <col min="8" max="8" width="7.5703125" customWidth="1"/>
    <col min="9" max="9" width="5.85546875" bestFit="1" customWidth="1"/>
    <col min="10" max="10" width="9.140625" bestFit="1" customWidth="1"/>
    <col min="11" max="11" width="11.28515625" bestFit="1" customWidth="1"/>
    <col min="12" max="12" width="1.42578125" customWidth="1"/>
    <col min="13" max="13" width="40.140625" bestFit="1" customWidth="1"/>
    <col min="14" max="14" width="10.7109375" bestFit="1" customWidth="1"/>
  </cols>
  <sheetData>
    <row r="1" spans="1:23" s="57" customFormat="1" ht="21" customHeight="1" x14ac:dyDescent="0.35">
      <c r="A1" s="203" t="s">
        <v>183</v>
      </c>
      <c r="B1" s="203"/>
      <c r="C1" s="203"/>
      <c r="D1" s="203"/>
      <c r="E1" s="203"/>
      <c r="F1" s="203"/>
      <c r="G1" s="203"/>
      <c r="H1" s="203"/>
      <c r="I1" s="203"/>
      <c r="J1" s="203"/>
      <c r="K1" s="203"/>
      <c r="L1" s="203"/>
      <c r="M1" s="203"/>
      <c r="N1" s="203"/>
    </row>
    <row r="2" spans="1:23" s="103" customFormat="1" ht="12.75" customHeight="1" x14ac:dyDescent="0.2">
      <c r="A2" s="204" t="s">
        <v>119</v>
      </c>
      <c r="B2" s="204"/>
      <c r="C2" s="204"/>
      <c r="D2" s="204"/>
      <c r="E2" s="204"/>
      <c r="F2" s="204"/>
      <c r="G2" s="204"/>
      <c r="H2" s="204"/>
      <c r="I2" s="204"/>
      <c r="J2" s="204"/>
      <c r="K2" s="204"/>
      <c r="L2" s="204"/>
      <c r="M2" s="204"/>
      <c r="N2" s="204"/>
    </row>
    <row r="3" spans="1:23" s="103" customFormat="1" ht="15" customHeight="1" x14ac:dyDescent="0.2">
      <c r="A3" s="205" t="s">
        <v>170</v>
      </c>
      <c r="B3" s="205"/>
      <c r="C3" s="205"/>
      <c r="D3" s="205"/>
      <c r="E3" s="205"/>
      <c r="F3" s="205"/>
      <c r="G3" s="205"/>
      <c r="H3" s="205"/>
      <c r="I3" s="205"/>
      <c r="J3" s="205"/>
      <c r="K3" s="205"/>
      <c r="L3" s="205"/>
      <c r="M3" s="205"/>
      <c r="N3" s="205"/>
    </row>
    <row r="4" spans="1:23" s="103" customFormat="1" ht="15" customHeight="1" x14ac:dyDescent="0.2">
      <c r="A4" s="206" t="s">
        <v>138</v>
      </c>
      <c r="B4" s="206"/>
      <c r="C4" s="206"/>
      <c r="D4" s="206"/>
      <c r="E4" s="206"/>
      <c r="F4" s="206"/>
      <c r="G4" s="206"/>
      <c r="H4" s="206"/>
      <c r="I4" s="206"/>
      <c r="J4" s="206"/>
      <c r="K4" s="206"/>
      <c r="L4" s="206"/>
      <c r="M4" s="206"/>
      <c r="N4" s="206"/>
    </row>
    <row r="5" spans="1:23" s="103" customFormat="1" ht="15.75" customHeight="1" x14ac:dyDescent="0.2">
      <c r="A5" s="207" t="s">
        <v>171</v>
      </c>
      <c r="B5" s="207"/>
      <c r="C5" s="207"/>
      <c r="D5" s="207"/>
      <c r="E5" s="207"/>
      <c r="F5" s="207"/>
      <c r="G5" s="207"/>
      <c r="H5" s="207"/>
      <c r="I5" s="207"/>
      <c r="J5" s="207"/>
      <c r="K5" s="207"/>
      <c r="L5" s="207"/>
      <c r="M5" s="207"/>
      <c r="N5" s="207"/>
    </row>
    <row r="6" spans="1:23" s="22" customFormat="1" ht="20.25" customHeight="1" x14ac:dyDescent="0.2"/>
    <row r="7" spans="1:23" s="22" customFormat="1" ht="12" x14ac:dyDescent="0.2">
      <c r="A7" s="201" t="s">
        <v>154</v>
      </c>
      <c r="B7" s="202"/>
      <c r="D7" s="201" t="s">
        <v>172</v>
      </c>
      <c r="E7" s="202"/>
      <c r="G7" s="197" t="s">
        <v>140</v>
      </c>
      <c r="H7" s="197"/>
      <c r="I7" s="197"/>
      <c r="J7" s="197"/>
      <c r="K7" s="197"/>
      <c r="M7" s="201" t="s">
        <v>173</v>
      </c>
      <c r="N7" s="202"/>
    </row>
    <row r="8" spans="1:23" s="22" customFormat="1" ht="17.25" customHeight="1" x14ac:dyDescent="0.2">
      <c r="A8" s="104" t="s">
        <v>152</v>
      </c>
      <c r="B8" s="105" t="s">
        <v>142</v>
      </c>
      <c r="D8" s="104" t="s">
        <v>155</v>
      </c>
      <c r="E8" s="105" t="s">
        <v>142</v>
      </c>
      <c r="G8" s="104" t="s">
        <v>144</v>
      </c>
      <c r="H8" s="104" t="s">
        <v>150</v>
      </c>
      <c r="I8" s="104" t="s">
        <v>95</v>
      </c>
      <c r="J8" s="105" t="s">
        <v>151</v>
      </c>
      <c r="K8" s="105" t="s">
        <v>143</v>
      </c>
      <c r="M8" s="105" t="s">
        <v>175</v>
      </c>
      <c r="N8" s="105" t="s">
        <v>174</v>
      </c>
    </row>
    <row r="9" spans="1:23" s="22" customFormat="1" ht="12" x14ac:dyDescent="0.2">
      <c r="A9" s="102" t="s">
        <v>262</v>
      </c>
      <c r="B9" s="106" t="s">
        <v>150</v>
      </c>
      <c r="D9" s="102" t="s">
        <v>156</v>
      </c>
      <c r="E9" s="106" t="s">
        <v>150</v>
      </c>
      <c r="G9" s="104" t="s">
        <v>139</v>
      </c>
      <c r="H9" s="102">
        <v>2</v>
      </c>
      <c r="I9" s="102">
        <v>0</v>
      </c>
      <c r="J9" s="102">
        <v>0</v>
      </c>
      <c r="K9" s="105">
        <f>(H9*4)+(I9*6)+(J9*8)</f>
        <v>8</v>
      </c>
      <c r="M9" s="108" t="s">
        <v>157</v>
      </c>
      <c r="N9" s="110"/>
    </row>
    <row r="10" spans="1:23" s="22" customFormat="1" ht="12" x14ac:dyDescent="0.2">
      <c r="A10" s="102" t="s">
        <v>153</v>
      </c>
      <c r="B10" s="106" t="s">
        <v>150</v>
      </c>
      <c r="D10" s="102"/>
      <c r="E10" s="106"/>
      <c r="G10" s="104" t="s">
        <v>141</v>
      </c>
      <c r="H10" s="102"/>
      <c r="I10" s="102"/>
      <c r="J10" s="102"/>
      <c r="K10" s="105">
        <f>(H10*3)+(I10*4)+(J10*6)</f>
        <v>0</v>
      </c>
      <c r="M10" s="108" t="s">
        <v>158</v>
      </c>
      <c r="N10" s="110"/>
    </row>
    <row r="11" spans="1:23" s="22" customFormat="1" ht="12" x14ac:dyDescent="0.2">
      <c r="A11" s="102"/>
      <c r="B11" s="106"/>
      <c r="D11" s="102"/>
      <c r="E11" s="106"/>
      <c r="G11" s="197" t="s">
        <v>145</v>
      </c>
      <c r="H11" s="197"/>
      <c r="I11" s="197"/>
      <c r="J11" s="197"/>
      <c r="K11" s="197"/>
      <c r="M11" s="108" t="s">
        <v>159</v>
      </c>
      <c r="N11" s="110"/>
    </row>
    <row r="12" spans="1:23" s="22" customFormat="1" ht="12" x14ac:dyDescent="0.2">
      <c r="A12" s="102"/>
      <c r="B12" s="106"/>
      <c r="D12" s="102"/>
      <c r="E12" s="106"/>
      <c r="G12" s="104" t="s">
        <v>144</v>
      </c>
      <c r="H12" s="104" t="s">
        <v>150</v>
      </c>
      <c r="I12" s="104" t="s">
        <v>95</v>
      </c>
      <c r="J12" s="105" t="s">
        <v>151</v>
      </c>
      <c r="K12" s="105" t="s">
        <v>143</v>
      </c>
      <c r="M12" s="108" t="s">
        <v>182</v>
      </c>
      <c r="N12" s="110"/>
    </row>
    <row r="13" spans="1:23" s="22" customFormat="1" ht="12" x14ac:dyDescent="0.2">
      <c r="A13" s="102"/>
      <c r="B13" s="106"/>
      <c r="D13" s="102"/>
      <c r="E13" s="106"/>
      <c r="G13" s="104" t="s">
        <v>146</v>
      </c>
      <c r="H13" s="102">
        <v>1</v>
      </c>
      <c r="I13" s="102"/>
      <c r="J13" s="102"/>
      <c r="K13" s="105">
        <f>(H13*3)+(I13*4)+(J13*6)</f>
        <v>3</v>
      </c>
      <c r="M13" s="108" t="s">
        <v>160</v>
      </c>
      <c r="N13" s="110"/>
      <c r="W13" s="22" t="s">
        <v>181</v>
      </c>
    </row>
    <row r="14" spans="1:23" s="22" customFormat="1" ht="12" x14ac:dyDescent="0.2">
      <c r="A14" s="102"/>
      <c r="B14" s="106"/>
      <c r="D14" s="102"/>
      <c r="E14" s="106"/>
      <c r="G14" s="104" t="s">
        <v>147</v>
      </c>
      <c r="H14" s="102"/>
      <c r="I14" s="102"/>
      <c r="J14" s="102"/>
      <c r="K14" s="105">
        <f>(H14*4)+(I14*5)+(J14*7)</f>
        <v>0</v>
      </c>
      <c r="M14" s="108" t="s">
        <v>161</v>
      </c>
      <c r="N14" s="110"/>
    </row>
    <row r="15" spans="1:23" s="22" customFormat="1" ht="12" x14ac:dyDescent="0.2">
      <c r="A15" s="102"/>
      <c r="B15" s="106"/>
      <c r="D15" s="102"/>
      <c r="E15" s="106"/>
      <c r="G15" s="104" t="s">
        <v>148</v>
      </c>
      <c r="H15" s="102">
        <v>1</v>
      </c>
      <c r="I15" s="102"/>
      <c r="J15" s="102"/>
      <c r="K15" s="105">
        <f>(H15*3)+(I15*4)+(J15*6)</f>
        <v>3</v>
      </c>
      <c r="M15" s="108" t="s">
        <v>162</v>
      </c>
      <c r="N15" s="110"/>
    </row>
    <row r="16" spans="1:23" s="22" customFormat="1" ht="12" customHeight="1" x14ac:dyDescent="0.2">
      <c r="A16" s="102"/>
      <c r="B16" s="106"/>
      <c r="D16" s="102"/>
      <c r="E16" s="106"/>
      <c r="G16" s="198" t="s">
        <v>149</v>
      </c>
      <c r="H16" s="199"/>
      <c r="I16" s="199"/>
      <c r="J16" s="200"/>
      <c r="K16" s="107">
        <f>SUM(K9,K10,K13,K14,K15)</f>
        <v>14</v>
      </c>
      <c r="M16" s="108" t="s">
        <v>163</v>
      </c>
      <c r="N16" s="110"/>
    </row>
    <row r="17" spans="1:14" s="22" customFormat="1" ht="12" x14ac:dyDescent="0.2">
      <c r="A17" s="102"/>
      <c r="B17" s="106"/>
      <c r="D17" s="102"/>
      <c r="E17" s="106"/>
      <c r="M17" s="108" t="s">
        <v>164</v>
      </c>
      <c r="N17" s="110"/>
    </row>
    <row r="18" spans="1:14" s="22" customFormat="1" ht="12" x14ac:dyDescent="0.2">
      <c r="A18" s="102"/>
      <c r="B18" s="106"/>
      <c r="D18" s="102"/>
      <c r="E18" s="106"/>
      <c r="M18" s="108" t="s">
        <v>165</v>
      </c>
      <c r="N18" s="110"/>
    </row>
    <row r="19" spans="1:14" s="22" customFormat="1" ht="12" x14ac:dyDescent="0.2">
      <c r="A19" s="102"/>
      <c r="B19" s="106"/>
      <c r="D19" s="102"/>
      <c r="E19" s="106"/>
      <c r="M19" s="108" t="s">
        <v>166</v>
      </c>
      <c r="N19" s="110"/>
    </row>
    <row r="20" spans="1:14" s="22" customFormat="1" ht="12" x14ac:dyDescent="0.2">
      <c r="A20" s="102"/>
      <c r="B20" s="106"/>
      <c r="D20" s="102"/>
      <c r="E20" s="106"/>
      <c r="M20" s="108" t="s">
        <v>167</v>
      </c>
      <c r="N20" s="110"/>
    </row>
    <row r="21" spans="1:14" s="22" customFormat="1" ht="12" x14ac:dyDescent="0.2">
      <c r="M21" s="108" t="s">
        <v>168</v>
      </c>
      <c r="N21" s="110"/>
    </row>
    <row r="22" spans="1:14" s="22" customFormat="1" ht="12" x14ac:dyDescent="0.2">
      <c r="M22" s="108" t="s">
        <v>169</v>
      </c>
      <c r="N22" s="110"/>
    </row>
    <row r="23" spans="1:14" s="22" customFormat="1" ht="12" x14ac:dyDescent="0.2">
      <c r="M23" s="109" t="s">
        <v>176</v>
      </c>
      <c r="N23" s="111">
        <f>SUM(N9:N22)</f>
        <v>0</v>
      </c>
    </row>
    <row r="24" spans="1:14" x14ac:dyDescent="0.25">
      <c r="M24" s="109" t="s">
        <v>177</v>
      </c>
      <c r="N24" s="107">
        <f>(N23*0.01)+0.65</f>
        <v>0.65</v>
      </c>
    </row>
    <row r="25" spans="1:14" x14ac:dyDescent="0.25">
      <c r="M25" s="109" t="s">
        <v>178</v>
      </c>
      <c r="N25" s="112">
        <f>K16*N24</f>
        <v>9.1</v>
      </c>
    </row>
    <row r="26" spans="1:14" x14ac:dyDescent="0.25">
      <c r="M26" s="109" t="s">
        <v>179</v>
      </c>
      <c r="N26" s="113">
        <v>19</v>
      </c>
    </row>
    <row r="27" spans="1:14" ht="21" x14ac:dyDescent="0.25">
      <c r="M27" s="114" t="s">
        <v>180</v>
      </c>
      <c r="N27" s="115">
        <f>N25*N26</f>
        <v>172.9</v>
      </c>
    </row>
  </sheetData>
  <mergeCells count="11">
    <mergeCell ref="G11:K11"/>
    <mergeCell ref="G16:J16"/>
    <mergeCell ref="M7:N7"/>
    <mergeCell ref="A1:N1"/>
    <mergeCell ref="A2:N2"/>
    <mergeCell ref="A3:N3"/>
    <mergeCell ref="A4:N4"/>
    <mergeCell ref="A5:N5"/>
    <mergeCell ref="D7:E7"/>
    <mergeCell ref="A7:B7"/>
    <mergeCell ref="G7:K7"/>
  </mergeCells>
  <dataValidations count="2">
    <dataValidation type="list" allowBlank="1" showInputMessage="1" showErrorMessage="1" sqref="B9:B20 E9:E20" xr:uid="{00000000-0002-0000-0700-000000000000}">
      <formula1>"Simples,Média,Complexa"</formula1>
    </dataValidation>
    <dataValidation type="list" allowBlank="1" showInputMessage="1" showErrorMessage="1" sqref="N9:N22" xr:uid="{00000000-0002-0000-0700-000001000000}">
      <formula1>"1,2,3,4,5"</formula1>
    </dataValidation>
  </dataValidations>
  <pageMargins left="0.511811024" right="0.511811024" top="0.78740157499999996" bottom="0.78740157499999996" header="0.31496062000000002" footer="0.31496062000000002"/>
  <pageSetup paperSize="9" orientation="landscape" horizontalDpi="4294967294" verticalDpi="0"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29"/>
  <sheetViews>
    <sheetView workbookViewId="0">
      <selection activeCell="C7" sqref="C7"/>
    </sheetView>
  </sheetViews>
  <sheetFormatPr defaultRowHeight="15" x14ac:dyDescent="0.25"/>
  <cols>
    <col min="1" max="1" width="48.85546875" bestFit="1" customWidth="1"/>
    <col min="2" max="2" width="13.5703125" style="3" bestFit="1" customWidth="1"/>
    <col min="3" max="3" width="13.7109375" bestFit="1" customWidth="1"/>
    <col min="4" max="4" width="1.140625" customWidth="1"/>
    <col min="5" max="5" width="26.7109375" bestFit="1" customWidth="1"/>
    <col min="6" max="6" width="7.28515625" customWidth="1"/>
    <col min="7" max="7" width="7.5703125" bestFit="1" customWidth="1"/>
    <col min="8" max="8" width="7" customWidth="1"/>
    <col min="9" max="9" width="7.5703125" bestFit="1" customWidth="1"/>
    <col min="10" max="10" width="10.85546875" customWidth="1"/>
    <col min="11" max="11" width="7.5703125" bestFit="1" customWidth="1"/>
    <col min="12" max="12" width="8.140625" bestFit="1" customWidth="1"/>
    <col min="13" max="13" width="7.5703125" bestFit="1" customWidth="1"/>
    <col min="14" max="14" width="20.5703125" bestFit="1" customWidth="1"/>
  </cols>
  <sheetData>
    <row r="1" spans="1:14" ht="21" x14ac:dyDescent="0.35">
      <c r="A1" s="203" t="s">
        <v>187</v>
      </c>
      <c r="B1" s="203"/>
      <c r="C1" s="203"/>
      <c r="D1" s="203"/>
      <c r="E1" s="203"/>
      <c r="F1" s="203"/>
      <c r="G1" s="203"/>
      <c r="H1" s="203"/>
      <c r="I1" s="203"/>
      <c r="J1" s="203"/>
      <c r="K1" s="203"/>
      <c r="L1" s="203"/>
      <c r="M1" s="203"/>
      <c r="N1" s="203"/>
    </row>
    <row r="2" spans="1:14" ht="7.5" customHeight="1" x14ac:dyDescent="0.25"/>
    <row r="3" spans="1:14" ht="18.75" x14ac:dyDescent="0.3">
      <c r="A3" s="209" t="s">
        <v>58</v>
      </c>
      <c r="B3" s="209"/>
      <c r="C3" s="209"/>
      <c r="E3" s="196" t="s">
        <v>78</v>
      </c>
      <c r="F3" s="196"/>
      <c r="G3" s="196"/>
      <c r="H3" s="196"/>
      <c r="I3" s="196"/>
      <c r="J3" s="196"/>
      <c r="K3" s="196"/>
      <c r="L3" s="196"/>
      <c r="M3" s="196"/>
      <c r="N3" s="196"/>
    </row>
    <row r="4" spans="1:14" x14ac:dyDescent="0.25">
      <c r="A4" s="9" t="s">
        <v>80</v>
      </c>
      <c r="B4" s="134">
        <f>'#Estimativa-APF#'!$N$27</f>
        <v>172.9</v>
      </c>
      <c r="C4" s="8" t="s">
        <v>13</v>
      </c>
      <c r="E4" s="210" t="s">
        <v>11</v>
      </c>
      <c r="F4" s="208" t="s">
        <v>0</v>
      </c>
      <c r="G4" s="208"/>
      <c r="H4" s="208" t="s">
        <v>1</v>
      </c>
      <c r="I4" s="208"/>
      <c r="J4" s="208" t="s">
        <v>2</v>
      </c>
      <c r="K4" s="208"/>
      <c r="L4" s="208" t="s">
        <v>3</v>
      </c>
      <c r="M4" s="208"/>
      <c r="N4" s="120"/>
    </row>
    <row r="5" spans="1:14" ht="18.75" x14ac:dyDescent="0.3">
      <c r="A5" s="56" t="s">
        <v>189</v>
      </c>
      <c r="B5" s="26">
        <v>0.1</v>
      </c>
      <c r="C5" s="2" t="s">
        <v>56</v>
      </c>
      <c r="E5" s="210"/>
      <c r="F5" s="208" t="s">
        <v>12</v>
      </c>
      <c r="G5" s="208"/>
      <c r="H5" s="208" t="s">
        <v>12</v>
      </c>
      <c r="I5" s="208"/>
      <c r="J5" s="208" t="s">
        <v>12</v>
      </c>
      <c r="K5" s="208"/>
      <c r="L5" s="208" t="s">
        <v>12</v>
      </c>
      <c r="M5" s="208"/>
      <c r="N5" s="27" t="s">
        <v>185</v>
      </c>
    </row>
    <row r="6" spans="1:14" x14ac:dyDescent="0.25">
      <c r="A6" s="55" t="s">
        <v>79</v>
      </c>
      <c r="B6" s="135">
        <f>B4+(B4*B5)</f>
        <v>190.19</v>
      </c>
      <c r="C6" s="2" t="s">
        <v>13</v>
      </c>
      <c r="E6" s="210"/>
      <c r="F6" s="116">
        <f>B6*G6</f>
        <v>9.509500000000001</v>
      </c>
      <c r="G6" s="17">
        <v>0.05</v>
      </c>
      <c r="H6" s="116">
        <f>B4*I6</f>
        <v>34.580000000000005</v>
      </c>
      <c r="I6" s="17">
        <v>0.2</v>
      </c>
      <c r="J6" s="116">
        <f>B4*K6</f>
        <v>112.38500000000001</v>
      </c>
      <c r="K6" s="17">
        <v>0.65</v>
      </c>
      <c r="L6" s="116">
        <f>B4*M6</f>
        <v>17.290000000000003</v>
      </c>
      <c r="M6" s="17">
        <v>0.1</v>
      </c>
      <c r="N6" s="116"/>
    </row>
    <row r="7" spans="1:14" ht="15.75" x14ac:dyDescent="0.25">
      <c r="A7" s="8" t="s">
        <v>26</v>
      </c>
      <c r="B7" s="15">
        <v>3</v>
      </c>
      <c r="C7" s="8"/>
      <c r="E7" s="4" t="s">
        <v>4</v>
      </c>
      <c r="F7" s="116">
        <f>F6*G7</f>
        <v>5.2302250000000008</v>
      </c>
      <c r="G7" s="17">
        <v>0.55000000000000004</v>
      </c>
      <c r="H7" s="116">
        <f>H6*I7</f>
        <v>10.374000000000001</v>
      </c>
      <c r="I7" s="17">
        <v>0.3</v>
      </c>
      <c r="J7" s="116">
        <f>J6*K7</f>
        <v>13.4862</v>
      </c>
      <c r="K7" s="17">
        <v>0.12</v>
      </c>
      <c r="L7" s="116">
        <f>L6*M7</f>
        <v>0.86450000000000016</v>
      </c>
      <c r="M7" s="17">
        <v>0.05</v>
      </c>
      <c r="N7" s="119">
        <f>SUM(F7,H7,J7,L7)</f>
        <v>29.954925000000003</v>
      </c>
    </row>
    <row r="8" spans="1:14" ht="15.75" x14ac:dyDescent="0.25">
      <c r="A8" s="8" t="s">
        <v>59</v>
      </c>
      <c r="B8" s="15">
        <v>8</v>
      </c>
      <c r="C8" s="8" t="s">
        <v>29</v>
      </c>
      <c r="E8" s="4" t="s">
        <v>5</v>
      </c>
      <c r="F8" s="116">
        <f>F6*G8</f>
        <v>1.4264250000000001</v>
      </c>
      <c r="G8" s="17">
        <v>0.15</v>
      </c>
      <c r="H8" s="116">
        <f>H6*I8</f>
        <v>6.9160000000000013</v>
      </c>
      <c r="I8" s="17">
        <v>0.2</v>
      </c>
      <c r="J8" s="116">
        <f>J6*K8</f>
        <v>11.238500000000002</v>
      </c>
      <c r="K8" s="17">
        <v>0.1</v>
      </c>
      <c r="L8" s="116">
        <f>L6*M8</f>
        <v>0.86450000000000016</v>
      </c>
      <c r="M8" s="17">
        <v>0.05</v>
      </c>
      <c r="N8" s="119">
        <f t="shared" ref="N8:N14" si="0">SUM(F8,H8,J8,L8)</f>
        <v>20.445425000000004</v>
      </c>
    </row>
    <row r="9" spans="1:14" ht="15.75" x14ac:dyDescent="0.25">
      <c r="A9" s="29" t="s">
        <v>60</v>
      </c>
      <c r="B9" s="30">
        <v>2</v>
      </c>
      <c r="C9" s="29" t="s">
        <v>28</v>
      </c>
      <c r="E9" s="4" t="s">
        <v>6</v>
      </c>
      <c r="F9" s="116">
        <f>F6*G9</f>
        <v>0.19019000000000003</v>
      </c>
      <c r="G9" s="17">
        <v>0.02</v>
      </c>
      <c r="H9" s="116">
        <f>H6*I9</f>
        <v>6.9160000000000013</v>
      </c>
      <c r="I9" s="17">
        <v>0.2</v>
      </c>
      <c r="J9" s="116">
        <f>J6*K9</f>
        <v>44.954000000000008</v>
      </c>
      <c r="K9" s="17">
        <v>0.4</v>
      </c>
      <c r="L9" s="116">
        <f>L6*M9</f>
        <v>2.5935000000000001</v>
      </c>
      <c r="M9" s="17">
        <v>0.15</v>
      </c>
      <c r="N9" s="119">
        <f t="shared" si="0"/>
        <v>54.653690000000005</v>
      </c>
    </row>
    <row r="10" spans="1:14" ht="15.75" x14ac:dyDescent="0.25">
      <c r="A10" s="10" t="s">
        <v>68</v>
      </c>
      <c r="B10" s="11">
        <f>(B7*B8)*B9</f>
        <v>48</v>
      </c>
      <c r="C10" s="10" t="s">
        <v>13</v>
      </c>
      <c r="E10" s="4" t="s">
        <v>7</v>
      </c>
      <c r="F10" s="116">
        <f>F6*G10</f>
        <v>0.47547500000000009</v>
      </c>
      <c r="G10" s="17">
        <v>0.05</v>
      </c>
      <c r="H10" s="116">
        <f>H6*I10</f>
        <v>2.7664000000000004</v>
      </c>
      <c r="I10" s="17">
        <v>0.08</v>
      </c>
      <c r="J10" s="116">
        <f>J6*K10</f>
        <v>11.238500000000002</v>
      </c>
      <c r="K10" s="17">
        <v>0.1</v>
      </c>
      <c r="L10" s="116">
        <f>L6*M10</f>
        <v>1.7290000000000003</v>
      </c>
      <c r="M10" s="17">
        <v>0.1</v>
      </c>
      <c r="N10" s="119">
        <f t="shared" si="0"/>
        <v>16.209375000000001</v>
      </c>
    </row>
    <row r="11" spans="1:14" ht="15.75" x14ac:dyDescent="0.25">
      <c r="A11" s="9" t="s">
        <v>27</v>
      </c>
      <c r="B11" s="46">
        <f>B6/B10*2</f>
        <v>7.9245833333333335</v>
      </c>
      <c r="C11" s="9" t="s">
        <v>28</v>
      </c>
      <c r="E11" s="4" t="s">
        <v>8</v>
      </c>
      <c r="F11" s="116">
        <f>F6*G11</f>
        <v>0</v>
      </c>
      <c r="G11" s="17">
        <v>0</v>
      </c>
      <c r="H11" s="116">
        <f>H6*I11</f>
        <v>0.6916000000000001</v>
      </c>
      <c r="I11" s="17">
        <v>0.02</v>
      </c>
      <c r="J11" s="116">
        <f>J6*K11</f>
        <v>5.619250000000001</v>
      </c>
      <c r="K11" s="17">
        <v>0.05</v>
      </c>
      <c r="L11" s="116">
        <f>L6*M11</f>
        <v>1.7290000000000003</v>
      </c>
      <c r="M11" s="17">
        <v>0.1</v>
      </c>
      <c r="N11" s="119">
        <f t="shared" si="0"/>
        <v>8.0398500000000013</v>
      </c>
    </row>
    <row r="12" spans="1:14" x14ac:dyDescent="0.25">
      <c r="A12" s="9" t="s">
        <v>57</v>
      </c>
      <c r="B12" s="46">
        <f>B11/4</f>
        <v>1.9811458333333334</v>
      </c>
      <c r="C12" s="9" t="s">
        <v>52</v>
      </c>
      <c r="E12" s="53" t="s">
        <v>18</v>
      </c>
      <c r="F12" s="117">
        <f>SUM(F7:F11)</f>
        <v>7.3223150000000015</v>
      </c>
      <c r="G12" s="54">
        <f t="shared" ref="G12:M12" si="1">SUM(G7:G11)</f>
        <v>0.77000000000000013</v>
      </c>
      <c r="H12" s="117">
        <f t="shared" si="1"/>
        <v>27.664000000000005</v>
      </c>
      <c r="I12" s="54">
        <f t="shared" si="1"/>
        <v>0.79999999999999993</v>
      </c>
      <c r="J12" s="117">
        <f t="shared" si="1"/>
        <v>86.536450000000002</v>
      </c>
      <c r="K12" s="54">
        <f t="shared" si="1"/>
        <v>0.77</v>
      </c>
      <c r="L12" s="117">
        <f t="shared" si="1"/>
        <v>7.7805000000000009</v>
      </c>
      <c r="M12" s="54">
        <f t="shared" si="1"/>
        <v>0.44999999999999996</v>
      </c>
      <c r="N12" s="53"/>
    </row>
    <row r="13" spans="1:14" ht="15.75" x14ac:dyDescent="0.25">
      <c r="A13" s="10" t="s">
        <v>184</v>
      </c>
      <c r="B13" s="52">
        <f>B11/B9</f>
        <v>3.9622916666666668</v>
      </c>
      <c r="C13" s="10" t="s">
        <v>50</v>
      </c>
      <c r="E13" s="4" t="s">
        <v>9</v>
      </c>
      <c r="F13" s="116">
        <f>F6*G13</f>
        <v>0.28528500000000001</v>
      </c>
      <c r="G13" s="17">
        <v>0.03</v>
      </c>
      <c r="H13" s="116">
        <f>H6*I13</f>
        <v>2.7664000000000004</v>
      </c>
      <c r="I13" s="17">
        <v>0.08</v>
      </c>
      <c r="J13" s="116">
        <f>J6*K13</f>
        <v>14.610050000000001</v>
      </c>
      <c r="K13" s="17">
        <v>0.13</v>
      </c>
      <c r="L13" s="116">
        <f>L6*M13</f>
        <v>5.1870000000000003</v>
      </c>
      <c r="M13" s="17">
        <v>0.3</v>
      </c>
      <c r="N13" s="119">
        <f t="shared" si="0"/>
        <v>22.848735000000001</v>
      </c>
    </row>
    <row r="14" spans="1:14" ht="15.75" x14ac:dyDescent="0.25">
      <c r="E14" s="4" t="s">
        <v>10</v>
      </c>
      <c r="F14" s="116">
        <f>F6*G14</f>
        <v>1.9019000000000004</v>
      </c>
      <c r="G14" s="17">
        <v>0.2</v>
      </c>
      <c r="H14" s="116">
        <f>H6*I14</f>
        <v>4.1496000000000004</v>
      </c>
      <c r="I14" s="17">
        <v>0.12</v>
      </c>
      <c r="J14" s="116">
        <f>J6*K14</f>
        <v>11.238500000000002</v>
      </c>
      <c r="K14" s="17">
        <v>0.1</v>
      </c>
      <c r="L14" s="116">
        <f>L6*M14</f>
        <v>4.3225000000000007</v>
      </c>
      <c r="M14" s="17">
        <v>0.25</v>
      </c>
      <c r="N14" s="119">
        <f t="shared" si="0"/>
        <v>21.612500000000004</v>
      </c>
    </row>
    <row r="15" spans="1:14" x14ac:dyDescent="0.25">
      <c r="E15" s="53" t="s">
        <v>19</v>
      </c>
      <c r="F15" s="117">
        <f>SUM(F13:F14)</f>
        <v>2.1871850000000004</v>
      </c>
      <c r="G15" s="54">
        <f t="shared" ref="G15:M15" si="2">SUM(G13:G14)</f>
        <v>0.23</v>
      </c>
      <c r="H15" s="117">
        <f t="shared" si="2"/>
        <v>6.9160000000000004</v>
      </c>
      <c r="I15" s="54">
        <f t="shared" si="2"/>
        <v>0.2</v>
      </c>
      <c r="J15" s="117">
        <f t="shared" si="2"/>
        <v>25.848550000000003</v>
      </c>
      <c r="K15" s="54">
        <f t="shared" si="2"/>
        <v>0.23</v>
      </c>
      <c r="L15" s="117">
        <f t="shared" si="2"/>
        <v>9.509500000000001</v>
      </c>
      <c r="M15" s="54">
        <f t="shared" si="2"/>
        <v>0.55000000000000004</v>
      </c>
      <c r="N15" s="53"/>
    </row>
    <row r="16" spans="1:14" ht="18.75" x14ac:dyDescent="0.3">
      <c r="A16" s="209" t="s">
        <v>14</v>
      </c>
      <c r="B16" s="209"/>
      <c r="C16" s="209"/>
      <c r="E16" s="27" t="s">
        <v>186</v>
      </c>
      <c r="F16" s="118">
        <f>F12+F15</f>
        <v>9.5095000000000027</v>
      </c>
      <c r="G16" s="28">
        <f t="shared" ref="G16:M16" si="3">G12+G15</f>
        <v>1.0000000000000002</v>
      </c>
      <c r="H16" s="118">
        <f t="shared" si="3"/>
        <v>34.580000000000005</v>
      </c>
      <c r="I16" s="28">
        <f t="shared" si="3"/>
        <v>1</v>
      </c>
      <c r="J16" s="118">
        <f t="shared" si="3"/>
        <v>112.38500000000001</v>
      </c>
      <c r="K16" s="28">
        <f t="shared" si="3"/>
        <v>1</v>
      </c>
      <c r="L16" s="118">
        <f t="shared" si="3"/>
        <v>17.290000000000003</v>
      </c>
      <c r="M16" s="28">
        <f t="shared" si="3"/>
        <v>1</v>
      </c>
      <c r="N16" s="121">
        <f>SUM(N7:N11,N13,N14)</f>
        <v>173.76450000000003</v>
      </c>
    </row>
    <row r="17" spans="1:14" x14ac:dyDescent="0.25">
      <c r="A17" s="29" t="s">
        <v>17</v>
      </c>
      <c r="B17" s="16">
        <v>20</v>
      </c>
      <c r="C17" s="2"/>
      <c r="N17" s="1"/>
    </row>
    <row r="18" spans="1:14" x14ac:dyDescent="0.25">
      <c r="A18" s="29" t="s">
        <v>15</v>
      </c>
      <c r="B18" s="5">
        <f>B6*B17</f>
        <v>3803.8</v>
      </c>
      <c r="C18" s="2"/>
      <c r="L18" s="1"/>
      <c r="N18" s="1"/>
    </row>
    <row r="19" spans="1:14" x14ac:dyDescent="0.25">
      <c r="A19" s="29" t="s">
        <v>20</v>
      </c>
      <c r="B19" s="26">
        <v>0.1</v>
      </c>
      <c r="C19" s="2"/>
      <c r="N19" s="1"/>
    </row>
    <row r="20" spans="1:14" x14ac:dyDescent="0.25">
      <c r="A20" s="29" t="s">
        <v>16</v>
      </c>
      <c r="B20" s="6">
        <f>B18*B19</f>
        <v>380.38000000000005</v>
      </c>
      <c r="C20" s="2"/>
      <c r="L20" s="1"/>
      <c r="N20" s="1"/>
    </row>
    <row r="21" spans="1:14" ht="15.75" x14ac:dyDescent="0.25">
      <c r="A21" s="24" t="s">
        <v>22</v>
      </c>
      <c r="B21" s="25">
        <f>B18+B20</f>
        <v>4184.18</v>
      </c>
      <c r="C21" s="2"/>
      <c r="N21" s="1"/>
    </row>
    <row r="22" spans="1:14" x14ac:dyDescent="0.25">
      <c r="A22" s="29" t="s">
        <v>21</v>
      </c>
      <c r="B22" s="26">
        <v>0.2</v>
      </c>
      <c r="C22" s="2"/>
      <c r="J22" s="1"/>
    </row>
    <row r="23" spans="1:14" x14ac:dyDescent="0.25">
      <c r="A23" s="29" t="s">
        <v>23</v>
      </c>
      <c r="B23" s="7">
        <f>B21*B22</f>
        <v>836.83600000000013</v>
      </c>
      <c r="C23" s="2"/>
    </row>
    <row r="24" spans="1:14" ht="15.75" x14ac:dyDescent="0.25">
      <c r="A24" s="24" t="s">
        <v>24</v>
      </c>
      <c r="B24" s="25">
        <f>B21+B23</f>
        <v>5021.0160000000005</v>
      </c>
      <c r="C24" s="2"/>
    </row>
    <row r="26" spans="1:14" x14ac:dyDescent="0.25">
      <c r="J26" s="1"/>
    </row>
    <row r="27" spans="1:14" x14ac:dyDescent="0.25">
      <c r="J27" s="1"/>
    </row>
    <row r="28" spans="1:14" x14ac:dyDescent="0.25">
      <c r="N28" s="1"/>
    </row>
    <row r="29" spans="1:14" x14ac:dyDescent="0.25">
      <c r="N29" s="1"/>
    </row>
  </sheetData>
  <mergeCells count="13">
    <mergeCell ref="J5:K5"/>
    <mergeCell ref="L5:M5"/>
    <mergeCell ref="A16:C16"/>
    <mergeCell ref="A1:N1"/>
    <mergeCell ref="A3:C3"/>
    <mergeCell ref="E3:N3"/>
    <mergeCell ref="E4:E6"/>
    <mergeCell ref="F4:G4"/>
    <mergeCell ref="H4:I4"/>
    <mergeCell ref="J4:K4"/>
    <mergeCell ref="L4:M4"/>
    <mergeCell ref="F5:G5"/>
    <mergeCell ref="H5:I5"/>
  </mergeCells>
  <pageMargins left="0.511811024" right="0.511811024" top="0.78740157499999996" bottom="0.78740157499999996" header="0.31496062000000002" footer="0.31496062000000002"/>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2"/>
  <sheetViews>
    <sheetView topLeftCell="A37" workbookViewId="0">
      <selection activeCell="D17" sqref="D17"/>
    </sheetView>
  </sheetViews>
  <sheetFormatPr defaultRowHeight="15" x14ac:dyDescent="0.2"/>
  <cols>
    <col min="1" max="1" width="11" style="51" customWidth="1"/>
    <col min="2" max="2" width="12.42578125" style="22" customWidth="1"/>
    <col min="3" max="3" width="69" style="22" customWidth="1"/>
    <col min="4" max="4" width="9.42578125" style="124" bestFit="1" customWidth="1"/>
    <col min="5" max="5" width="1.7109375" style="22" customWidth="1"/>
    <col min="6" max="6" width="4.5703125" style="22" bestFit="1" customWidth="1"/>
    <col min="7" max="7" width="20.28515625" style="22" customWidth="1"/>
    <col min="8" max="9" width="9.140625" style="22"/>
    <col min="10" max="10" width="11.5703125" style="22" bestFit="1" customWidth="1"/>
    <col min="11" max="11" width="12.7109375" style="22" customWidth="1"/>
    <col min="12" max="16384" width="9.140625" style="22"/>
  </cols>
  <sheetData>
    <row r="1" spans="1:12" ht="12" customHeight="1" x14ac:dyDescent="0.2">
      <c r="A1" s="165" t="s">
        <v>62</v>
      </c>
      <c r="B1" s="166"/>
      <c r="C1" s="166"/>
      <c r="D1" s="166"/>
      <c r="F1" s="158" t="s">
        <v>212</v>
      </c>
      <c r="G1" s="159"/>
      <c r="H1" s="159"/>
      <c r="I1" s="159"/>
      <c r="J1" s="159"/>
      <c r="K1" s="159"/>
      <c r="L1" s="159"/>
    </row>
    <row r="2" spans="1:12" ht="42" customHeight="1" x14ac:dyDescent="0.2">
      <c r="A2" s="160" t="s">
        <v>219</v>
      </c>
      <c r="B2" s="161"/>
      <c r="C2" s="161"/>
      <c r="D2" s="161"/>
      <c r="F2" s="162" t="s">
        <v>232</v>
      </c>
      <c r="G2" s="163"/>
      <c r="H2" s="163"/>
      <c r="I2" s="163"/>
      <c r="J2" s="163"/>
      <c r="K2" s="163"/>
      <c r="L2" s="163"/>
    </row>
    <row r="3" spans="1:12" ht="24" x14ac:dyDescent="0.2">
      <c r="A3" s="138" t="s">
        <v>137</v>
      </c>
      <c r="B3" s="138" t="s">
        <v>197</v>
      </c>
      <c r="C3" s="138" t="s">
        <v>198</v>
      </c>
      <c r="D3" s="138" t="s">
        <v>211</v>
      </c>
      <c r="F3" s="138" t="s">
        <v>137</v>
      </c>
      <c r="G3" s="139" t="s">
        <v>210</v>
      </c>
      <c r="H3" s="164" t="s">
        <v>212</v>
      </c>
      <c r="I3" s="164"/>
      <c r="J3" s="164"/>
      <c r="K3" s="164"/>
      <c r="L3" s="164"/>
    </row>
    <row r="4" spans="1:12" ht="24" x14ac:dyDescent="0.2">
      <c r="A4" s="155" t="s">
        <v>0</v>
      </c>
      <c r="B4" s="156"/>
      <c r="C4" s="157"/>
      <c r="D4" s="131" t="s">
        <v>12</v>
      </c>
      <c r="F4" s="129" t="s">
        <v>218</v>
      </c>
      <c r="G4" s="129" t="s">
        <v>217</v>
      </c>
      <c r="H4" s="131" t="s">
        <v>213</v>
      </c>
      <c r="I4" s="131" t="s">
        <v>214</v>
      </c>
      <c r="J4" s="131" t="s">
        <v>215</v>
      </c>
      <c r="K4" s="136" t="s">
        <v>216</v>
      </c>
      <c r="L4" s="131" t="s">
        <v>25</v>
      </c>
    </row>
    <row r="5" spans="1:12" ht="12.75" x14ac:dyDescent="0.2">
      <c r="A5" s="126">
        <v>1</v>
      </c>
      <c r="B5" s="123" t="s">
        <v>0</v>
      </c>
      <c r="C5" s="140" t="s">
        <v>193</v>
      </c>
      <c r="D5" s="133">
        <v>5</v>
      </c>
      <c r="F5" s="127">
        <v>1</v>
      </c>
      <c r="G5" s="140" t="s">
        <v>250</v>
      </c>
      <c r="H5" s="130">
        <v>5</v>
      </c>
      <c r="I5" s="130">
        <v>3</v>
      </c>
      <c r="J5" s="130">
        <v>5</v>
      </c>
      <c r="K5" s="130">
        <v>2</v>
      </c>
      <c r="L5" s="132">
        <f>SUM(H5:K5)</f>
        <v>15</v>
      </c>
    </row>
    <row r="6" spans="1:12" ht="12.75" x14ac:dyDescent="0.2">
      <c r="A6" s="126">
        <v>2</v>
      </c>
      <c r="B6" s="123" t="s">
        <v>0</v>
      </c>
      <c r="C6" s="140" t="s">
        <v>191</v>
      </c>
      <c r="D6" s="133">
        <v>2</v>
      </c>
      <c r="F6" s="127">
        <v>2</v>
      </c>
      <c r="G6" s="140" t="s">
        <v>251</v>
      </c>
      <c r="H6" s="130">
        <v>5</v>
      </c>
      <c r="I6" s="130">
        <v>2</v>
      </c>
      <c r="J6" s="130">
        <v>5</v>
      </c>
      <c r="K6" s="130">
        <v>2</v>
      </c>
      <c r="L6" s="132">
        <f t="shared" ref="L6:L19" si="0">SUM(H6:K6)</f>
        <v>14</v>
      </c>
    </row>
    <row r="7" spans="1:12" ht="12.75" x14ac:dyDescent="0.2">
      <c r="A7" s="126">
        <v>3</v>
      </c>
      <c r="B7" s="123" t="s">
        <v>0</v>
      </c>
      <c r="C7" s="140" t="s">
        <v>190</v>
      </c>
      <c r="D7" s="133">
        <v>5</v>
      </c>
      <c r="F7" s="127"/>
      <c r="G7" s="140"/>
      <c r="H7" s="130"/>
      <c r="I7" s="130"/>
      <c r="J7" s="130"/>
      <c r="K7" s="130"/>
      <c r="L7" s="132">
        <f>SUM(H7:K7)</f>
        <v>0</v>
      </c>
    </row>
    <row r="8" spans="1:12" ht="12.75" x14ac:dyDescent="0.2">
      <c r="A8" s="126">
        <v>4</v>
      </c>
      <c r="B8" s="123" t="s">
        <v>0</v>
      </c>
      <c r="C8" s="140" t="s">
        <v>192</v>
      </c>
      <c r="D8" s="133">
        <v>10</v>
      </c>
      <c r="F8" s="127"/>
      <c r="G8" s="140"/>
      <c r="H8" s="130"/>
      <c r="I8" s="130"/>
      <c r="J8" s="130"/>
      <c r="K8" s="130"/>
      <c r="L8" s="132">
        <f t="shared" si="0"/>
        <v>0</v>
      </c>
    </row>
    <row r="9" spans="1:12" ht="12.75" x14ac:dyDescent="0.2">
      <c r="A9" s="126">
        <v>5</v>
      </c>
      <c r="B9" s="123" t="s">
        <v>0</v>
      </c>
      <c r="C9" s="140" t="s">
        <v>195</v>
      </c>
      <c r="D9" s="133">
        <v>3</v>
      </c>
      <c r="F9" s="128"/>
      <c r="G9" s="140"/>
      <c r="H9" s="130"/>
      <c r="I9" s="130"/>
      <c r="J9" s="130"/>
      <c r="K9" s="130"/>
      <c r="L9" s="132">
        <f t="shared" si="0"/>
        <v>0</v>
      </c>
    </row>
    <row r="10" spans="1:12" ht="12.75" x14ac:dyDescent="0.2">
      <c r="A10" s="126">
        <v>6</v>
      </c>
      <c r="B10" s="123" t="s">
        <v>0</v>
      </c>
      <c r="C10" s="140" t="s">
        <v>200</v>
      </c>
      <c r="D10" s="133">
        <v>4</v>
      </c>
      <c r="F10" s="127"/>
      <c r="G10" s="140"/>
      <c r="H10" s="130"/>
      <c r="I10" s="130"/>
      <c r="J10" s="130"/>
      <c r="K10" s="130"/>
      <c r="L10" s="132">
        <f t="shared" si="0"/>
        <v>0</v>
      </c>
    </row>
    <row r="11" spans="1:12" ht="15" customHeight="1" x14ac:dyDescent="0.2">
      <c r="A11" s="155" t="s">
        <v>1</v>
      </c>
      <c r="B11" s="156"/>
      <c r="C11" s="157"/>
      <c r="D11" s="131">
        <f>SUM(D5:D10)</f>
        <v>29</v>
      </c>
      <c r="F11" s="128"/>
      <c r="G11" s="140"/>
      <c r="H11" s="130"/>
      <c r="I11" s="130"/>
      <c r="J11" s="130"/>
      <c r="K11" s="130"/>
      <c r="L11" s="132">
        <f t="shared" si="0"/>
        <v>0</v>
      </c>
    </row>
    <row r="12" spans="1:12" ht="12.75" x14ac:dyDescent="0.2">
      <c r="A12" s="126">
        <v>7</v>
      </c>
      <c r="B12" s="123" t="s">
        <v>1</v>
      </c>
      <c r="C12" s="140" t="s">
        <v>194</v>
      </c>
      <c r="D12" s="133">
        <v>3</v>
      </c>
      <c r="F12" s="128"/>
      <c r="G12" s="140"/>
      <c r="H12" s="130"/>
      <c r="I12" s="130"/>
      <c r="J12" s="130"/>
      <c r="K12" s="130"/>
      <c r="L12" s="132">
        <f t="shared" si="0"/>
        <v>0</v>
      </c>
    </row>
    <row r="13" spans="1:12" ht="12.75" x14ac:dyDescent="0.2">
      <c r="A13" s="126">
        <v>8</v>
      </c>
      <c r="B13" s="123" t="s">
        <v>1</v>
      </c>
      <c r="C13" s="140" t="s">
        <v>220</v>
      </c>
      <c r="D13" s="133">
        <v>6</v>
      </c>
      <c r="F13" s="128"/>
      <c r="G13" s="140"/>
      <c r="H13" s="130"/>
      <c r="I13" s="130"/>
      <c r="J13" s="130"/>
      <c r="K13" s="130"/>
      <c r="L13" s="132">
        <f t="shared" si="0"/>
        <v>0</v>
      </c>
    </row>
    <row r="14" spans="1:12" ht="12.75" x14ac:dyDescent="0.2">
      <c r="A14" s="126">
        <v>9</v>
      </c>
      <c r="B14" s="123" t="s">
        <v>1</v>
      </c>
      <c r="C14" s="125" t="s">
        <v>221</v>
      </c>
      <c r="D14" s="133">
        <v>5</v>
      </c>
      <c r="F14" s="128"/>
      <c r="G14" s="140"/>
      <c r="H14" s="130"/>
      <c r="I14" s="130"/>
      <c r="J14" s="130"/>
      <c r="K14" s="130"/>
      <c r="L14" s="132">
        <f t="shared" si="0"/>
        <v>0</v>
      </c>
    </row>
    <row r="15" spans="1:12" ht="12.75" x14ac:dyDescent="0.2">
      <c r="A15" s="126">
        <v>10</v>
      </c>
      <c r="B15" s="123" t="s">
        <v>1</v>
      </c>
      <c r="C15" s="141" t="s">
        <v>252</v>
      </c>
      <c r="D15" s="133">
        <v>5</v>
      </c>
      <c r="F15" s="128"/>
      <c r="G15" s="140"/>
      <c r="H15" s="130"/>
      <c r="I15" s="130"/>
      <c r="J15" s="130"/>
      <c r="K15" s="130"/>
      <c r="L15" s="132">
        <f t="shared" si="0"/>
        <v>0</v>
      </c>
    </row>
    <row r="16" spans="1:12" ht="12.75" x14ac:dyDescent="0.2">
      <c r="A16" s="126">
        <v>11</v>
      </c>
      <c r="B16" s="123" t="s">
        <v>1</v>
      </c>
      <c r="C16" s="151" t="s">
        <v>253</v>
      </c>
      <c r="D16" s="133">
        <v>0</v>
      </c>
      <c r="F16" s="128"/>
      <c r="G16" s="140"/>
      <c r="H16" s="130"/>
      <c r="I16" s="130"/>
      <c r="J16" s="130"/>
      <c r="K16" s="130"/>
      <c r="L16" s="132">
        <f t="shared" si="0"/>
        <v>0</v>
      </c>
    </row>
    <row r="17" spans="1:12" ht="12.75" x14ac:dyDescent="0.2">
      <c r="A17" s="126">
        <v>12</v>
      </c>
      <c r="B17" s="123" t="s">
        <v>1</v>
      </c>
      <c r="C17" s="151" t="s">
        <v>254</v>
      </c>
      <c r="D17" s="133">
        <v>0</v>
      </c>
      <c r="F17" s="128"/>
      <c r="G17" s="140"/>
      <c r="H17" s="130"/>
      <c r="I17" s="130"/>
      <c r="J17" s="130"/>
      <c r="K17" s="130"/>
      <c r="L17" s="132">
        <f t="shared" si="0"/>
        <v>0</v>
      </c>
    </row>
    <row r="18" spans="1:12" ht="12.75" x14ac:dyDescent="0.2">
      <c r="A18" s="126">
        <v>13</v>
      </c>
      <c r="B18" s="123" t="s">
        <v>1</v>
      </c>
      <c r="C18" s="125" t="s">
        <v>199</v>
      </c>
      <c r="D18" s="133">
        <v>2</v>
      </c>
      <c r="F18" s="128"/>
      <c r="G18" s="140"/>
      <c r="H18" s="130"/>
      <c r="I18" s="130"/>
      <c r="J18" s="130"/>
      <c r="K18" s="130"/>
      <c r="L18" s="132">
        <f t="shared" si="0"/>
        <v>0</v>
      </c>
    </row>
    <row r="19" spans="1:12" ht="12.75" x14ac:dyDescent="0.2">
      <c r="A19" s="126">
        <v>14</v>
      </c>
      <c r="B19" s="123" t="s">
        <v>1</v>
      </c>
      <c r="C19" s="125" t="s">
        <v>202</v>
      </c>
      <c r="D19" s="133">
        <v>3</v>
      </c>
      <c r="F19" s="128"/>
      <c r="G19" s="140"/>
      <c r="H19" s="130"/>
      <c r="I19" s="130"/>
      <c r="J19" s="130"/>
      <c r="K19" s="130"/>
      <c r="L19" s="132">
        <f t="shared" si="0"/>
        <v>0</v>
      </c>
    </row>
    <row r="20" spans="1:12" x14ac:dyDescent="0.25">
      <c r="A20" s="126">
        <v>15</v>
      </c>
      <c r="B20" s="123" t="s">
        <v>1</v>
      </c>
      <c r="C20" s="125" t="s">
        <v>196</v>
      </c>
      <c r="D20" s="133">
        <v>2</v>
      </c>
      <c r="F20"/>
      <c r="G20"/>
      <c r="H20" s="124"/>
      <c r="I20" s="124"/>
      <c r="J20" s="124"/>
      <c r="K20" s="124"/>
      <c r="L20" s="124"/>
    </row>
    <row r="21" spans="1:12" x14ac:dyDescent="0.25">
      <c r="A21" s="126">
        <v>16</v>
      </c>
      <c r="B21" s="123" t="s">
        <v>1</v>
      </c>
      <c r="C21" s="125" t="s">
        <v>201</v>
      </c>
      <c r="D21" s="133">
        <v>2</v>
      </c>
      <c r="F21"/>
      <c r="G21"/>
      <c r="H21" s="124"/>
      <c r="I21" s="124"/>
      <c r="J21" s="124"/>
      <c r="K21" s="124"/>
      <c r="L21" s="124"/>
    </row>
    <row r="22" spans="1:12" ht="15" customHeight="1" x14ac:dyDescent="0.25">
      <c r="A22" s="155" t="s">
        <v>2</v>
      </c>
      <c r="B22" s="156"/>
      <c r="C22" s="157"/>
      <c r="D22" s="131">
        <f>SUM(D12:D21)</f>
        <v>28</v>
      </c>
      <c r="F22"/>
      <c r="G22"/>
      <c r="H22" s="124"/>
      <c r="I22" s="124"/>
      <c r="J22" s="124"/>
      <c r="K22" s="124"/>
      <c r="L22" s="124"/>
    </row>
    <row r="23" spans="1:12" x14ac:dyDescent="0.25">
      <c r="A23" s="126">
        <v>17</v>
      </c>
      <c r="B23" s="123" t="s">
        <v>2</v>
      </c>
      <c r="C23" s="140" t="s">
        <v>194</v>
      </c>
      <c r="D23" s="133">
        <v>3</v>
      </c>
      <c r="F23"/>
      <c r="G23"/>
      <c r="H23" s="124"/>
      <c r="I23" s="124"/>
      <c r="J23" s="124"/>
      <c r="K23" s="124"/>
      <c r="L23" s="124"/>
    </row>
    <row r="24" spans="1:12" ht="12.75" x14ac:dyDescent="0.2">
      <c r="A24" s="126">
        <v>18</v>
      </c>
      <c r="B24" s="123" t="s">
        <v>2</v>
      </c>
      <c r="C24" s="141" t="s">
        <v>252</v>
      </c>
      <c r="D24" s="133">
        <v>5</v>
      </c>
    </row>
    <row r="25" spans="1:12" ht="12.75" x14ac:dyDescent="0.2">
      <c r="A25" s="126">
        <v>19</v>
      </c>
      <c r="B25" s="123" t="s">
        <v>2</v>
      </c>
      <c r="C25" s="152" t="s">
        <v>256</v>
      </c>
      <c r="D25" s="133">
        <v>2</v>
      </c>
    </row>
    <row r="26" spans="1:12" ht="12.75" x14ac:dyDescent="0.2">
      <c r="A26" s="126">
        <v>20</v>
      </c>
      <c r="B26" s="123" t="s">
        <v>2</v>
      </c>
      <c r="C26" s="152" t="s">
        <v>257</v>
      </c>
      <c r="D26" s="133">
        <v>3</v>
      </c>
    </row>
    <row r="27" spans="1:12" ht="12.75" x14ac:dyDescent="0.2">
      <c r="A27" s="126">
        <v>21</v>
      </c>
      <c r="B27" s="123" t="s">
        <v>2</v>
      </c>
      <c r="C27" s="152" t="s">
        <v>258</v>
      </c>
      <c r="D27" s="133">
        <v>1</v>
      </c>
    </row>
    <row r="28" spans="1:12" ht="12.75" x14ac:dyDescent="0.2">
      <c r="A28" s="126">
        <v>22</v>
      </c>
      <c r="B28" s="123" t="s">
        <v>2</v>
      </c>
      <c r="C28" s="152" t="s">
        <v>259</v>
      </c>
      <c r="D28" s="133">
        <v>1</v>
      </c>
    </row>
    <row r="29" spans="1:12" ht="12.75" x14ac:dyDescent="0.2">
      <c r="A29" s="126">
        <v>28</v>
      </c>
      <c r="B29" s="123" t="s">
        <v>2</v>
      </c>
      <c r="C29" s="141" t="s">
        <v>255</v>
      </c>
      <c r="D29" s="133">
        <v>6</v>
      </c>
    </row>
    <row r="30" spans="1:12" ht="12.75" x14ac:dyDescent="0.2">
      <c r="A30" s="126">
        <v>29</v>
      </c>
      <c r="B30" s="123" t="s">
        <v>2</v>
      </c>
      <c r="C30" s="152" t="s">
        <v>260</v>
      </c>
      <c r="D30" s="133">
        <v>2</v>
      </c>
    </row>
    <row r="31" spans="1:12" ht="12.75" x14ac:dyDescent="0.2">
      <c r="A31" s="126">
        <v>30</v>
      </c>
      <c r="B31" s="123" t="s">
        <v>2</v>
      </c>
      <c r="C31" s="152" t="s">
        <v>254</v>
      </c>
      <c r="D31" s="133">
        <v>13</v>
      </c>
    </row>
    <row r="32" spans="1:12" ht="12.75" x14ac:dyDescent="0.2">
      <c r="A32" s="126">
        <v>31</v>
      </c>
      <c r="B32" s="123" t="s">
        <v>2</v>
      </c>
      <c r="C32" s="152" t="s">
        <v>258</v>
      </c>
      <c r="D32" s="133">
        <v>5</v>
      </c>
    </row>
    <row r="33" spans="1:4" ht="12.75" x14ac:dyDescent="0.2">
      <c r="A33" s="126">
        <v>32</v>
      </c>
      <c r="B33" s="123" t="s">
        <v>2</v>
      </c>
      <c r="C33" s="152" t="s">
        <v>259</v>
      </c>
      <c r="D33" s="133">
        <v>5</v>
      </c>
    </row>
    <row r="34" spans="1:4" ht="12.75" x14ac:dyDescent="0.2">
      <c r="A34" s="126"/>
      <c r="B34" s="123"/>
      <c r="C34" s="141"/>
      <c r="D34" s="133"/>
    </row>
    <row r="35" spans="1:4" ht="12.75" x14ac:dyDescent="0.2">
      <c r="A35" s="126"/>
      <c r="B35" s="123"/>
      <c r="C35" s="142"/>
      <c r="D35" s="133"/>
    </row>
    <row r="36" spans="1:4" ht="12.75" x14ac:dyDescent="0.2">
      <c r="A36" s="126"/>
      <c r="B36" s="123"/>
      <c r="C36" s="142"/>
      <c r="D36" s="133"/>
    </row>
    <row r="37" spans="1:4" ht="12.75" x14ac:dyDescent="0.2">
      <c r="A37" s="126"/>
      <c r="B37" s="123"/>
      <c r="C37" s="142"/>
      <c r="D37" s="133"/>
    </row>
    <row r="38" spans="1:4" ht="12.75" x14ac:dyDescent="0.2">
      <c r="A38" s="126"/>
      <c r="B38" s="123"/>
      <c r="C38" s="142"/>
      <c r="D38" s="133"/>
    </row>
    <row r="39" spans="1:4" ht="12.75" x14ac:dyDescent="0.2">
      <c r="A39" s="126">
        <v>34</v>
      </c>
      <c r="B39" s="123" t="s">
        <v>2</v>
      </c>
      <c r="C39" s="125" t="s">
        <v>196</v>
      </c>
      <c r="D39" s="133">
        <v>3</v>
      </c>
    </row>
    <row r="40" spans="1:4" ht="12.75" x14ac:dyDescent="0.2">
      <c r="A40" s="126">
        <v>35</v>
      </c>
      <c r="B40" s="123" t="s">
        <v>2</v>
      </c>
      <c r="C40" s="125" t="s">
        <v>201</v>
      </c>
      <c r="D40" s="133">
        <v>4</v>
      </c>
    </row>
    <row r="41" spans="1:4" ht="15" customHeight="1" x14ac:dyDescent="0.2">
      <c r="A41" s="155" t="s">
        <v>3</v>
      </c>
      <c r="B41" s="156"/>
      <c r="C41" s="157"/>
      <c r="D41" s="131">
        <f>SUM(D23:D40)</f>
        <v>53</v>
      </c>
    </row>
    <row r="42" spans="1:4" ht="12.75" x14ac:dyDescent="0.2">
      <c r="A42" s="126">
        <v>36</v>
      </c>
      <c r="B42" s="123" t="s">
        <v>3</v>
      </c>
      <c r="C42" s="140" t="s">
        <v>194</v>
      </c>
      <c r="D42" s="133">
        <v>3</v>
      </c>
    </row>
    <row r="43" spans="1:4" ht="12.75" x14ac:dyDescent="0.2">
      <c r="A43" s="126">
        <v>37</v>
      </c>
      <c r="B43" s="123" t="s">
        <v>3</v>
      </c>
      <c r="C43" s="125" t="s">
        <v>203</v>
      </c>
      <c r="D43" s="133">
        <v>5</v>
      </c>
    </row>
    <row r="44" spans="1:4" ht="12.75" x14ac:dyDescent="0.2">
      <c r="A44" s="126">
        <v>38</v>
      </c>
      <c r="B44" s="123" t="s">
        <v>3</v>
      </c>
      <c r="C44" s="125" t="s">
        <v>204</v>
      </c>
      <c r="D44" s="133">
        <v>5</v>
      </c>
    </row>
    <row r="45" spans="1:4" ht="12.75" x14ac:dyDescent="0.2">
      <c r="A45" s="126">
        <v>39</v>
      </c>
      <c r="B45" s="123" t="s">
        <v>3</v>
      </c>
      <c r="C45" s="125" t="s">
        <v>209</v>
      </c>
      <c r="D45" s="133">
        <v>6</v>
      </c>
    </row>
    <row r="46" spans="1:4" ht="12.75" x14ac:dyDescent="0.2">
      <c r="A46" s="126">
        <v>40</v>
      </c>
      <c r="B46" s="123" t="s">
        <v>3</v>
      </c>
      <c r="C46" s="140" t="s">
        <v>205</v>
      </c>
      <c r="D46" s="133">
        <v>0</v>
      </c>
    </row>
    <row r="47" spans="1:4" ht="12.75" x14ac:dyDescent="0.2">
      <c r="A47" s="126">
        <v>41</v>
      </c>
      <c r="B47" s="123" t="s">
        <v>3</v>
      </c>
      <c r="C47" s="140" t="s">
        <v>206</v>
      </c>
      <c r="D47" s="133">
        <v>0</v>
      </c>
    </row>
    <row r="48" spans="1:4" ht="12.75" x14ac:dyDescent="0.2">
      <c r="A48" s="126">
        <v>42</v>
      </c>
      <c r="B48" s="123" t="s">
        <v>3</v>
      </c>
      <c r="C48" s="140" t="s">
        <v>208</v>
      </c>
      <c r="D48" s="133">
        <v>5</v>
      </c>
    </row>
    <row r="49" spans="1:4" ht="12.75" x14ac:dyDescent="0.2">
      <c r="A49" s="126">
        <v>43</v>
      </c>
      <c r="B49" s="123" t="s">
        <v>3</v>
      </c>
      <c r="C49" s="140" t="s">
        <v>207</v>
      </c>
      <c r="D49" s="133">
        <v>4</v>
      </c>
    </row>
    <row r="50" spans="1:4" ht="12.75" x14ac:dyDescent="0.2">
      <c r="A50" s="126">
        <v>44</v>
      </c>
      <c r="B50" s="137" t="s">
        <v>3</v>
      </c>
      <c r="C50" s="125" t="s">
        <v>196</v>
      </c>
      <c r="D50" s="133">
        <v>3</v>
      </c>
    </row>
    <row r="51" spans="1:4" ht="12" x14ac:dyDescent="0.2">
      <c r="A51" s="155"/>
      <c r="B51" s="156"/>
      <c r="C51" s="157"/>
      <c r="D51" s="131">
        <f>SUM(D42:D50)</f>
        <v>31</v>
      </c>
    </row>
    <row r="52" spans="1:4" ht="15.75" x14ac:dyDescent="0.2">
      <c r="D52" s="143">
        <f>SUM(D11,D22,D41,D51)</f>
        <v>141</v>
      </c>
    </row>
  </sheetData>
  <mergeCells count="10">
    <mergeCell ref="A41:C41"/>
    <mergeCell ref="A51:C51"/>
    <mergeCell ref="F1:L1"/>
    <mergeCell ref="A2:D2"/>
    <mergeCell ref="F2:L2"/>
    <mergeCell ref="H3:L3"/>
    <mergeCell ref="A4:C4"/>
    <mergeCell ref="A1:D1"/>
    <mergeCell ref="A11:C11"/>
    <mergeCell ref="A22:C22"/>
  </mergeCell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2"/>
  <sheetViews>
    <sheetView topLeftCell="A7" workbookViewId="0">
      <selection activeCell="C18" sqref="C18"/>
    </sheetView>
  </sheetViews>
  <sheetFormatPr defaultRowHeight="15" x14ac:dyDescent="0.25"/>
  <cols>
    <col min="1" max="1" width="51.85546875" bestFit="1" customWidth="1"/>
    <col min="2" max="2" width="16.7109375" style="3" bestFit="1" customWidth="1"/>
    <col min="3" max="3" width="22.28515625" bestFit="1" customWidth="1"/>
  </cols>
  <sheetData>
    <row r="1" spans="1:3" ht="15.75" x14ac:dyDescent="0.25">
      <c r="A1" s="167" t="s">
        <v>187</v>
      </c>
      <c r="B1" s="167"/>
      <c r="C1" s="167"/>
    </row>
    <row r="2" spans="1:3" ht="7.5" customHeight="1" x14ac:dyDescent="0.25"/>
    <row r="3" spans="1:3" ht="15.75" x14ac:dyDescent="0.25">
      <c r="A3" s="168" t="s">
        <v>58</v>
      </c>
      <c r="B3" s="168"/>
      <c r="C3" s="168"/>
    </row>
    <row r="4" spans="1:3" ht="18.75" x14ac:dyDescent="0.3">
      <c r="A4" s="27" t="s">
        <v>234</v>
      </c>
      <c r="B4" s="147">
        <f>'Backlog Produto'!$D$52</f>
        <v>141</v>
      </c>
      <c r="C4" s="27" t="s">
        <v>13</v>
      </c>
    </row>
    <row r="5" spans="1:3" x14ac:dyDescent="0.25">
      <c r="A5" s="56" t="s">
        <v>189</v>
      </c>
      <c r="B5" s="26">
        <v>0.3</v>
      </c>
      <c r="C5" s="56" t="s">
        <v>224</v>
      </c>
    </row>
    <row r="6" spans="1:3" x14ac:dyDescent="0.25">
      <c r="A6" s="8" t="s">
        <v>223</v>
      </c>
      <c r="B6" s="15">
        <v>3</v>
      </c>
      <c r="C6" s="29"/>
    </row>
    <row r="7" spans="1:3" x14ac:dyDescent="0.25">
      <c r="A7" s="29" t="s">
        <v>222</v>
      </c>
      <c r="B7" s="15">
        <v>8</v>
      </c>
      <c r="C7" s="29" t="s">
        <v>13</v>
      </c>
    </row>
    <row r="8" spans="1:3" x14ac:dyDescent="0.25">
      <c r="A8" s="29" t="s">
        <v>229</v>
      </c>
      <c r="B8" s="145">
        <f>B6*B7*2</f>
        <v>48</v>
      </c>
      <c r="C8" s="29" t="s">
        <v>13</v>
      </c>
    </row>
    <row r="9" spans="1:3" ht="18.75" x14ac:dyDescent="0.3">
      <c r="A9" s="27" t="s">
        <v>225</v>
      </c>
      <c r="B9" s="144">
        <f>B11/2</f>
        <v>3.8187500000000001</v>
      </c>
      <c r="C9" s="27" t="s">
        <v>233</v>
      </c>
    </row>
    <row r="10" spans="1:3" x14ac:dyDescent="0.25">
      <c r="A10" s="56" t="s">
        <v>228</v>
      </c>
      <c r="B10" s="146">
        <f>B4+(B4*B5)</f>
        <v>183.3</v>
      </c>
      <c r="C10" s="56" t="s">
        <v>13</v>
      </c>
    </row>
    <row r="11" spans="1:3" x14ac:dyDescent="0.25">
      <c r="A11" s="29" t="s">
        <v>226</v>
      </c>
      <c r="B11" s="145">
        <f>B10/B8*2</f>
        <v>7.6375000000000002</v>
      </c>
      <c r="C11" s="29" t="s">
        <v>28</v>
      </c>
    </row>
    <row r="12" spans="1:3" ht="18.75" x14ac:dyDescent="0.3">
      <c r="A12" s="27" t="s">
        <v>227</v>
      </c>
      <c r="B12" s="144">
        <f>B11/4</f>
        <v>1.909375</v>
      </c>
      <c r="C12" s="27" t="s">
        <v>52</v>
      </c>
    </row>
    <row r="14" spans="1:3" ht="15.75" x14ac:dyDescent="0.25">
      <c r="A14" s="168" t="s">
        <v>14</v>
      </c>
      <c r="B14" s="168"/>
      <c r="C14" s="168"/>
    </row>
    <row r="15" spans="1:3" x14ac:dyDescent="0.25">
      <c r="A15" s="29" t="s">
        <v>17</v>
      </c>
      <c r="B15" s="149">
        <v>20</v>
      </c>
      <c r="C15" s="2"/>
    </row>
    <row r="16" spans="1:3" x14ac:dyDescent="0.25">
      <c r="A16" s="29" t="s">
        <v>15</v>
      </c>
      <c r="B16" s="5">
        <f>B10*B15</f>
        <v>3666</v>
      </c>
      <c r="C16" s="2"/>
    </row>
    <row r="17" spans="1:3" x14ac:dyDescent="0.25">
      <c r="A17" s="29" t="s">
        <v>20</v>
      </c>
      <c r="B17" s="26">
        <v>0.1</v>
      </c>
      <c r="C17" s="2"/>
    </row>
    <row r="18" spans="1:3" x14ac:dyDescent="0.25">
      <c r="A18" s="29" t="s">
        <v>16</v>
      </c>
      <c r="B18" s="6">
        <f>B16*B17</f>
        <v>366.6</v>
      </c>
      <c r="C18" s="2"/>
    </row>
    <row r="19" spans="1:3" ht="18.75" x14ac:dyDescent="0.3">
      <c r="A19" s="27" t="s">
        <v>230</v>
      </c>
      <c r="B19" s="148">
        <f>B16+B18</f>
        <v>4032.6</v>
      </c>
      <c r="C19" s="2"/>
    </row>
    <row r="20" spans="1:3" x14ac:dyDescent="0.25">
      <c r="A20" s="29" t="s">
        <v>21</v>
      </c>
      <c r="B20" s="26">
        <v>0.2</v>
      </c>
      <c r="C20" s="2"/>
    </row>
    <row r="21" spans="1:3" x14ac:dyDescent="0.25">
      <c r="A21" s="29" t="s">
        <v>23</v>
      </c>
      <c r="B21" s="7">
        <f>B19*B20</f>
        <v>806.52</v>
      </c>
      <c r="C21" s="2"/>
    </row>
    <row r="22" spans="1:3" ht="18.75" x14ac:dyDescent="0.3">
      <c r="A22" s="27" t="s">
        <v>231</v>
      </c>
      <c r="B22" s="148">
        <f>B19+B21</f>
        <v>4839.12</v>
      </c>
      <c r="C22" s="2"/>
    </row>
  </sheetData>
  <mergeCells count="3">
    <mergeCell ref="A1:C1"/>
    <mergeCell ref="A14:C14"/>
    <mergeCell ref="A3:C3"/>
  </mergeCells>
  <pageMargins left="0.511811024" right="0.511811024" top="0.78740157499999996" bottom="0.78740157499999996" header="0.31496062000000002" footer="0.31496062000000002"/>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6"/>
  <sheetViews>
    <sheetView workbookViewId="0">
      <selection activeCell="F17" sqref="F17"/>
    </sheetView>
  </sheetViews>
  <sheetFormatPr defaultRowHeight="12" x14ac:dyDescent="0.2"/>
  <cols>
    <col min="1" max="1" width="6.5703125" style="23" customWidth="1"/>
    <col min="2" max="2" width="48.5703125" style="22" bestFit="1" customWidth="1"/>
    <col min="3" max="3" width="14.85546875" style="23" bestFit="1" customWidth="1"/>
    <col min="4" max="5" width="14.140625" style="22" customWidth="1"/>
    <col min="6" max="6" width="14.140625" style="22" bestFit="1" customWidth="1"/>
    <col min="7" max="9" width="14" style="22" customWidth="1"/>
    <col min="10" max="10" width="14" style="51" customWidth="1"/>
    <col min="11" max="11" width="15.85546875" style="22" bestFit="1" customWidth="1"/>
    <col min="12" max="16384" width="9.140625" style="22"/>
  </cols>
  <sheetData>
    <row r="1" spans="1:11" ht="23.25" x14ac:dyDescent="0.35">
      <c r="A1" s="169" t="s">
        <v>188</v>
      </c>
      <c r="B1" s="170"/>
      <c r="C1" s="170"/>
      <c r="D1" s="170"/>
      <c r="E1" s="170"/>
      <c r="F1" s="170"/>
      <c r="G1" s="170"/>
      <c r="H1" s="170"/>
      <c r="I1" s="170"/>
      <c r="J1" s="170"/>
      <c r="K1" s="170"/>
    </row>
    <row r="2" spans="1:11" ht="15.75" x14ac:dyDescent="0.25">
      <c r="A2" s="172" t="s">
        <v>76</v>
      </c>
      <c r="B2" s="174"/>
      <c r="C2" s="82" t="e">
        <f>Planejamento!#REF!</f>
        <v>#REF!</v>
      </c>
      <c r="D2" s="171" t="s">
        <v>61</v>
      </c>
      <c r="E2" s="171"/>
      <c r="F2" s="83" t="e">
        <f>Planejamento!#REF!</f>
        <v>#REF!</v>
      </c>
      <c r="G2" s="172" t="s">
        <v>77</v>
      </c>
      <c r="H2" s="173"/>
      <c r="I2" s="173"/>
      <c r="J2" s="174"/>
      <c r="K2" s="82">
        <f>Planejamento!$B$10</f>
        <v>183.3</v>
      </c>
    </row>
    <row r="3" spans="1:11" ht="12.75" x14ac:dyDescent="0.2">
      <c r="A3" s="84"/>
      <c r="B3" s="85"/>
      <c r="C3" s="175" t="s">
        <v>74</v>
      </c>
      <c r="D3" s="175"/>
      <c r="E3" s="175"/>
      <c r="F3" s="86"/>
      <c r="G3" s="176" t="s">
        <v>73</v>
      </c>
      <c r="H3" s="177"/>
      <c r="I3" s="178"/>
      <c r="J3" s="87"/>
      <c r="K3" s="88"/>
    </row>
    <row r="4" spans="1:11" ht="12.75" x14ac:dyDescent="0.2">
      <c r="A4" s="89" t="s">
        <v>51</v>
      </c>
      <c r="B4" s="89" t="s">
        <v>132</v>
      </c>
      <c r="C4" s="89" t="s">
        <v>64</v>
      </c>
      <c r="D4" s="89" t="s">
        <v>63</v>
      </c>
      <c r="E4" s="89" t="s">
        <v>12</v>
      </c>
      <c r="F4" s="89" t="s">
        <v>53</v>
      </c>
      <c r="G4" s="89" t="s">
        <v>64</v>
      </c>
      <c r="H4" s="89" t="s">
        <v>72</v>
      </c>
      <c r="I4" s="89" t="s">
        <v>12</v>
      </c>
      <c r="J4" s="90" t="s">
        <v>75</v>
      </c>
      <c r="K4" s="89" t="s">
        <v>71</v>
      </c>
    </row>
    <row r="5" spans="1:11" ht="12.75" x14ac:dyDescent="0.2">
      <c r="A5" s="91">
        <v>1</v>
      </c>
      <c r="B5" s="92" t="s">
        <v>249</v>
      </c>
      <c r="C5" s="93">
        <v>44146</v>
      </c>
      <c r="D5" s="93">
        <v>44160</v>
      </c>
      <c r="E5" s="94">
        <v>28</v>
      </c>
      <c r="F5" s="95" t="s">
        <v>55</v>
      </c>
      <c r="G5" s="93">
        <v>44149</v>
      </c>
      <c r="H5" s="93">
        <v>44155</v>
      </c>
      <c r="I5" s="94">
        <v>28</v>
      </c>
      <c r="J5" s="96">
        <v>0</v>
      </c>
      <c r="K5" s="97" t="s">
        <v>261</v>
      </c>
    </row>
    <row r="6" spans="1:11" ht="12.75" x14ac:dyDescent="0.2">
      <c r="A6" s="91">
        <v>2</v>
      </c>
      <c r="B6" s="92" t="s">
        <v>1</v>
      </c>
      <c r="C6" s="93">
        <v>44165</v>
      </c>
      <c r="D6" s="93">
        <v>44180</v>
      </c>
      <c r="E6" s="98">
        <v>29</v>
      </c>
      <c r="F6" s="95" t="s">
        <v>54</v>
      </c>
      <c r="G6" s="93">
        <v>44164</v>
      </c>
      <c r="H6" s="93">
        <v>44191</v>
      </c>
      <c r="I6" s="98">
        <v>29</v>
      </c>
      <c r="J6" s="99"/>
      <c r="K6" s="97" t="s">
        <v>266</v>
      </c>
    </row>
    <row r="7" spans="1:11" ht="12.75" x14ac:dyDescent="0.2">
      <c r="A7" s="91">
        <v>3</v>
      </c>
      <c r="B7" s="92" t="s">
        <v>2</v>
      </c>
      <c r="C7" s="93">
        <v>44181</v>
      </c>
      <c r="D7" s="93">
        <v>44206</v>
      </c>
      <c r="E7" s="98">
        <v>53</v>
      </c>
      <c r="F7" s="95" t="s">
        <v>54</v>
      </c>
      <c r="G7" s="93">
        <v>44194</v>
      </c>
      <c r="H7" s="93">
        <v>44205</v>
      </c>
      <c r="I7" s="98">
        <v>53</v>
      </c>
      <c r="J7" s="99"/>
      <c r="K7" s="97" t="s">
        <v>267</v>
      </c>
    </row>
    <row r="8" spans="1:11" ht="12.75" x14ac:dyDescent="0.2">
      <c r="A8" s="91">
        <v>4</v>
      </c>
      <c r="B8" s="92" t="s">
        <v>3</v>
      </c>
      <c r="C8" s="93">
        <v>44207</v>
      </c>
      <c r="D8" s="93">
        <v>44228</v>
      </c>
      <c r="E8" s="98">
        <v>31</v>
      </c>
      <c r="F8" s="95" t="s">
        <v>54</v>
      </c>
      <c r="G8" s="93">
        <v>44206</v>
      </c>
      <c r="H8" s="93">
        <v>44216</v>
      </c>
      <c r="I8" s="98">
        <v>31</v>
      </c>
      <c r="J8" s="99"/>
      <c r="K8" s="97" t="s">
        <v>290</v>
      </c>
    </row>
    <row r="9" spans="1:11" ht="12.75" x14ac:dyDescent="0.2">
      <c r="A9" s="91">
        <v>5</v>
      </c>
      <c r="B9" s="92"/>
      <c r="C9" s="93"/>
      <c r="D9" s="93"/>
      <c r="E9" s="98"/>
      <c r="F9" s="95"/>
      <c r="G9" s="93"/>
      <c r="H9" s="93"/>
      <c r="I9" s="98"/>
      <c r="J9" s="99"/>
      <c r="K9" s="97"/>
    </row>
    <row r="10" spans="1:11" ht="12.75" x14ac:dyDescent="0.2">
      <c r="A10" s="91">
        <v>6</v>
      </c>
      <c r="B10" s="92"/>
      <c r="C10" s="93"/>
      <c r="D10" s="93"/>
      <c r="E10" s="98"/>
      <c r="F10" s="95"/>
      <c r="G10" s="93"/>
      <c r="H10" s="93"/>
      <c r="I10" s="98"/>
      <c r="J10" s="99"/>
      <c r="K10" s="97"/>
    </row>
    <row r="11" spans="1:11" ht="12.75" x14ac:dyDescent="0.2">
      <c r="A11" s="91">
        <v>7</v>
      </c>
      <c r="B11" s="92"/>
      <c r="C11" s="93"/>
      <c r="D11" s="93"/>
      <c r="E11" s="98"/>
      <c r="F11" s="95"/>
      <c r="G11" s="93"/>
      <c r="H11" s="93"/>
      <c r="I11" s="98"/>
      <c r="J11" s="99"/>
      <c r="K11" s="97"/>
    </row>
    <row r="12" spans="1:11" ht="12.75" x14ac:dyDescent="0.2">
      <c r="A12" s="91">
        <v>8</v>
      </c>
      <c r="B12" s="92"/>
      <c r="C12" s="93"/>
      <c r="D12" s="93"/>
      <c r="E12" s="98"/>
      <c r="F12" s="95"/>
      <c r="G12" s="93"/>
      <c r="H12" s="93"/>
      <c r="I12" s="98"/>
      <c r="J12" s="99"/>
      <c r="K12" s="97"/>
    </row>
    <row r="13" spans="1:11" ht="12.75" x14ac:dyDescent="0.2">
      <c r="A13" s="91">
        <v>9</v>
      </c>
      <c r="B13" s="92"/>
      <c r="C13" s="93"/>
      <c r="D13" s="93"/>
      <c r="E13" s="98"/>
      <c r="F13" s="95"/>
      <c r="G13" s="93"/>
      <c r="H13" s="93"/>
      <c r="I13" s="98"/>
      <c r="J13" s="99"/>
      <c r="K13" s="97"/>
    </row>
    <row r="14" spans="1:11" ht="12.75" x14ac:dyDescent="0.2">
      <c r="A14" s="91">
        <v>10</v>
      </c>
      <c r="B14" s="92"/>
      <c r="C14" s="93"/>
      <c r="D14" s="93"/>
      <c r="E14" s="98"/>
      <c r="F14" s="95"/>
      <c r="G14" s="93"/>
      <c r="H14" s="93"/>
      <c r="I14" s="98"/>
      <c r="J14" s="99"/>
      <c r="K14" s="97"/>
    </row>
    <row r="15" spans="1:11" ht="12.75" x14ac:dyDescent="0.2">
      <c r="A15" s="32"/>
      <c r="B15" s="31"/>
      <c r="C15" s="33"/>
      <c r="D15" s="31"/>
      <c r="E15" s="49">
        <f>SUM(E5:E14)</f>
        <v>141</v>
      </c>
      <c r="F15" s="31"/>
      <c r="G15" s="48"/>
      <c r="H15" s="48"/>
      <c r="I15" s="49">
        <f>SUM(I5:I14)</f>
        <v>141</v>
      </c>
      <c r="J15" s="50">
        <f>SUM(J5:J14)</f>
        <v>0</v>
      </c>
      <c r="K15" s="1"/>
    </row>
    <row r="16" spans="1:11" x14ac:dyDescent="0.2">
      <c r="A16" s="22"/>
      <c r="C16" s="22"/>
    </row>
  </sheetData>
  <mergeCells count="6">
    <mergeCell ref="A1:K1"/>
    <mergeCell ref="D2:E2"/>
    <mergeCell ref="G2:J2"/>
    <mergeCell ref="A2:B2"/>
    <mergeCell ref="C3:E3"/>
    <mergeCell ref="G3:I3"/>
  </mergeCells>
  <conditionalFormatting sqref="F5:F14">
    <cfRule type="expression" dxfId="11" priority="17" stopIfTrue="1">
      <formula>$F5="Planned"</formula>
    </cfRule>
    <cfRule type="expression" dxfId="10" priority="18" stopIfTrue="1">
      <formula>$F5="Ongoing"</formula>
    </cfRule>
    <cfRule type="cellIs" dxfId="9" priority="19" stopIfTrue="1" operator="equal">
      <formula>"Unplanned"</formula>
    </cfRule>
  </conditionalFormatting>
  <conditionalFormatting sqref="A5:D14">
    <cfRule type="expression" dxfId="8" priority="20" stopIfTrue="1">
      <formula>OR($F5="Planned",$F5="Unplanned")</formula>
    </cfRule>
    <cfRule type="expression" dxfId="7" priority="21" stopIfTrue="1">
      <formula>$F5="Ongoing"</formula>
    </cfRule>
  </conditionalFormatting>
  <conditionalFormatting sqref="G5:H14">
    <cfRule type="expression" dxfId="6" priority="1" stopIfTrue="1">
      <formula>OR($F5="Planned",$F5="Unplanned")</formula>
    </cfRule>
    <cfRule type="expression" dxfId="5" priority="2" stopIfTrue="1">
      <formula>$F5="Ongoing"</formula>
    </cfRule>
  </conditionalFormatting>
  <dataValidations count="1">
    <dataValidation type="list" allowBlank="1" showInputMessage="1" showErrorMessage="1" sqref="F5:F14" xr:uid="{00000000-0002-0000-0400-000000000000}">
      <formula1>"Planejado,Em execução,Entregue,Não planejado"</formula1>
    </dataValidation>
  </dataValidation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60"/>
  <sheetViews>
    <sheetView workbookViewId="0">
      <selection activeCell="K51" sqref="K51"/>
    </sheetView>
  </sheetViews>
  <sheetFormatPr defaultRowHeight="11.25" x14ac:dyDescent="0.2"/>
  <cols>
    <col min="1" max="1" width="6" style="58" customWidth="1"/>
    <col min="2" max="2" width="38.28515625" style="58" customWidth="1"/>
    <col min="3" max="3" width="7" style="58" bestFit="1" customWidth="1"/>
    <col min="4" max="4" width="14.28515625" style="58" bestFit="1" customWidth="1"/>
    <col min="5" max="5" width="9.5703125" style="58" bestFit="1" customWidth="1"/>
    <col min="6" max="6" width="13.42578125" style="58" bestFit="1" customWidth="1"/>
    <col min="7" max="7" width="9.85546875" style="58" bestFit="1" customWidth="1"/>
    <col min="8" max="9" width="13.140625" style="58" customWidth="1"/>
    <col min="10" max="10" width="26" style="58" customWidth="1"/>
    <col min="11" max="11" width="30" style="58" customWidth="1"/>
    <col min="12" max="12" width="9.140625" style="58"/>
    <col min="13" max="14" width="22" style="58" customWidth="1"/>
    <col min="15" max="256" width="9.140625" style="58"/>
    <col min="257" max="258" width="7" style="58" bestFit="1" customWidth="1"/>
    <col min="259" max="259" width="14.85546875" style="58" bestFit="1" customWidth="1"/>
    <col min="260" max="260" width="9.7109375" style="58" bestFit="1" customWidth="1"/>
    <col min="261" max="261" width="14.5703125" style="58" bestFit="1" customWidth="1"/>
    <col min="262" max="262" width="10.7109375" style="58" bestFit="1" customWidth="1"/>
    <col min="263" max="263" width="13.140625" style="58" customWidth="1"/>
    <col min="264" max="264" width="6.28515625" style="58" bestFit="1" customWidth="1"/>
    <col min="265" max="265" width="26" style="58" customWidth="1"/>
    <col min="266" max="266" width="34.85546875" style="58" customWidth="1"/>
    <col min="267" max="267" width="19" style="58" customWidth="1"/>
    <col min="268" max="268" width="9.140625" style="58"/>
    <col min="269" max="270" width="22" style="58" customWidth="1"/>
    <col min="271" max="512" width="9.140625" style="58"/>
    <col min="513" max="514" width="7" style="58" bestFit="1" customWidth="1"/>
    <col min="515" max="515" width="14.85546875" style="58" bestFit="1" customWidth="1"/>
    <col min="516" max="516" width="9.7109375" style="58" bestFit="1" customWidth="1"/>
    <col min="517" max="517" width="14.5703125" style="58" bestFit="1" customWidth="1"/>
    <col min="518" max="518" width="10.7109375" style="58" bestFit="1" customWidth="1"/>
    <col min="519" max="519" width="13.140625" style="58" customWidth="1"/>
    <col min="520" max="520" width="6.28515625" style="58" bestFit="1" customWidth="1"/>
    <col min="521" max="521" width="26" style="58" customWidth="1"/>
    <col min="522" max="522" width="34.85546875" style="58" customWidth="1"/>
    <col min="523" max="523" width="19" style="58" customWidth="1"/>
    <col min="524" max="524" width="9.140625" style="58"/>
    <col min="525" max="526" width="22" style="58" customWidth="1"/>
    <col min="527" max="768" width="9.140625" style="58"/>
    <col min="769" max="770" width="7" style="58" bestFit="1" customWidth="1"/>
    <col min="771" max="771" width="14.85546875" style="58" bestFit="1" customWidth="1"/>
    <col min="772" max="772" width="9.7109375" style="58" bestFit="1" customWidth="1"/>
    <col min="773" max="773" width="14.5703125" style="58" bestFit="1" customWidth="1"/>
    <col min="774" max="774" width="10.7109375" style="58" bestFit="1" customWidth="1"/>
    <col min="775" max="775" width="13.140625" style="58" customWidth="1"/>
    <col min="776" max="776" width="6.28515625" style="58" bestFit="1" customWidth="1"/>
    <col min="777" max="777" width="26" style="58" customWidth="1"/>
    <col min="778" max="778" width="34.85546875" style="58" customWidth="1"/>
    <col min="779" max="779" width="19" style="58" customWidth="1"/>
    <col min="780" max="780" width="9.140625" style="58"/>
    <col min="781" max="782" width="22" style="58" customWidth="1"/>
    <col min="783" max="1024" width="9.140625" style="58"/>
    <col min="1025" max="1026" width="7" style="58" bestFit="1" customWidth="1"/>
    <col min="1027" max="1027" width="14.85546875" style="58" bestFit="1" customWidth="1"/>
    <col min="1028" max="1028" width="9.7109375" style="58" bestFit="1" customWidth="1"/>
    <col min="1029" max="1029" width="14.5703125" style="58" bestFit="1" customWidth="1"/>
    <col min="1030" max="1030" width="10.7109375" style="58" bestFit="1" customWidth="1"/>
    <col min="1031" max="1031" width="13.140625" style="58" customWidth="1"/>
    <col min="1032" max="1032" width="6.28515625" style="58" bestFit="1" customWidth="1"/>
    <col min="1033" max="1033" width="26" style="58" customWidth="1"/>
    <col min="1034" max="1034" width="34.85546875" style="58" customWidth="1"/>
    <col min="1035" max="1035" width="19" style="58" customWidth="1"/>
    <col min="1036" max="1036" width="9.140625" style="58"/>
    <col min="1037" max="1038" width="22" style="58" customWidth="1"/>
    <col min="1039" max="1280" width="9.140625" style="58"/>
    <col min="1281" max="1282" width="7" style="58" bestFit="1" customWidth="1"/>
    <col min="1283" max="1283" width="14.85546875" style="58" bestFit="1" customWidth="1"/>
    <col min="1284" max="1284" width="9.7109375" style="58" bestFit="1" customWidth="1"/>
    <col min="1285" max="1285" width="14.5703125" style="58" bestFit="1" customWidth="1"/>
    <col min="1286" max="1286" width="10.7109375" style="58" bestFit="1" customWidth="1"/>
    <col min="1287" max="1287" width="13.140625" style="58" customWidth="1"/>
    <col min="1288" max="1288" width="6.28515625" style="58" bestFit="1" customWidth="1"/>
    <col min="1289" max="1289" width="26" style="58" customWidth="1"/>
    <col min="1290" max="1290" width="34.85546875" style="58" customWidth="1"/>
    <col min="1291" max="1291" width="19" style="58" customWidth="1"/>
    <col min="1292" max="1292" width="9.140625" style="58"/>
    <col min="1293" max="1294" width="22" style="58" customWidth="1"/>
    <col min="1295" max="1536" width="9.140625" style="58"/>
    <col min="1537" max="1538" width="7" style="58" bestFit="1" customWidth="1"/>
    <col min="1539" max="1539" width="14.85546875" style="58" bestFit="1" customWidth="1"/>
    <col min="1540" max="1540" width="9.7109375" style="58" bestFit="1" customWidth="1"/>
    <col min="1541" max="1541" width="14.5703125" style="58" bestFit="1" customWidth="1"/>
    <col min="1542" max="1542" width="10.7109375" style="58" bestFit="1" customWidth="1"/>
    <col min="1543" max="1543" width="13.140625" style="58" customWidth="1"/>
    <col min="1544" max="1544" width="6.28515625" style="58" bestFit="1" customWidth="1"/>
    <col min="1545" max="1545" width="26" style="58" customWidth="1"/>
    <col min="1546" max="1546" width="34.85546875" style="58" customWidth="1"/>
    <col min="1547" max="1547" width="19" style="58" customWidth="1"/>
    <col min="1548" max="1548" width="9.140625" style="58"/>
    <col min="1549" max="1550" width="22" style="58" customWidth="1"/>
    <col min="1551" max="1792" width="9.140625" style="58"/>
    <col min="1793" max="1794" width="7" style="58" bestFit="1" customWidth="1"/>
    <col min="1795" max="1795" width="14.85546875" style="58" bestFit="1" customWidth="1"/>
    <col min="1796" max="1796" width="9.7109375" style="58" bestFit="1" customWidth="1"/>
    <col min="1797" max="1797" width="14.5703125" style="58" bestFit="1" customWidth="1"/>
    <col min="1798" max="1798" width="10.7109375" style="58" bestFit="1" customWidth="1"/>
    <col min="1799" max="1799" width="13.140625" style="58" customWidth="1"/>
    <col min="1800" max="1800" width="6.28515625" style="58" bestFit="1" customWidth="1"/>
    <col min="1801" max="1801" width="26" style="58" customWidth="1"/>
    <col min="1802" max="1802" width="34.85546875" style="58" customWidth="1"/>
    <col min="1803" max="1803" width="19" style="58" customWidth="1"/>
    <col min="1804" max="1804" width="9.140625" style="58"/>
    <col min="1805" max="1806" width="22" style="58" customWidth="1"/>
    <col min="1807" max="2048" width="9.140625" style="58"/>
    <col min="2049" max="2050" width="7" style="58" bestFit="1" customWidth="1"/>
    <col min="2051" max="2051" width="14.85546875" style="58" bestFit="1" customWidth="1"/>
    <col min="2052" max="2052" width="9.7109375" style="58" bestFit="1" customWidth="1"/>
    <col min="2053" max="2053" width="14.5703125" style="58" bestFit="1" customWidth="1"/>
    <col min="2054" max="2054" width="10.7109375" style="58" bestFit="1" customWidth="1"/>
    <col min="2055" max="2055" width="13.140625" style="58" customWidth="1"/>
    <col min="2056" max="2056" width="6.28515625" style="58" bestFit="1" customWidth="1"/>
    <col min="2057" max="2057" width="26" style="58" customWidth="1"/>
    <col min="2058" max="2058" width="34.85546875" style="58" customWidth="1"/>
    <col min="2059" max="2059" width="19" style="58" customWidth="1"/>
    <col min="2060" max="2060" width="9.140625" style="58"/>
    <col min="2061" max="2062" width="22" style="58" customWidth="1"/>
    <col min="2063" max="2304" width="9.140625" style="58"/>
    <col min="2305" max="2306" width="7" style="58" bestFit="1" customWidth="1"/>
    <col min="2307" max="2307" width="14.85546875" style="58" bestFit="1" customWidth="1"/>
    <col min="2308" max="2308" width="9.7109375" style="58" bestFit="1" customWidth="1"/>
    <col min="2309" max="2309" width="14.5703125" style="58" bestFit="1" customWidth="1"/>
    <col min="2310" max="2310" width="10.7109375" style="58" bestFit="1" customWidth="1"/>
    <col min="2311" max="2311" width="13.140625" style="58" customWidth="1"/>
    <col min="2312" max="2312" width="6.28515625" style="58" bestFit="1" customWidth="1"/>
    <col min="2313" max="2313" width="26" style="58" customWidth="1"/>
    <col min="2314" max="2314" width="34.85546875" style="58" customWidth="1"/>
    <col min="2315" max="2315" width="19" style="58" customWidth="1"/>
    <col min="2316" max="2316" width="9.140625" style="58"/>
    <col min="2317" max="2318" width="22" style="58" customWidth="1"/>
    <col min="2319" max="2560" width="9.140625" style="58"/>
    <col min="2561" max="2562" width="7" style="58" bestFit="1" customWidth="1"/>
    <col min="2563" max="2563" width="14.85546875" style="58" bestFit="1" customWidth="1"/>
    <col min="2564" max="2564" width="9.7109375" style="58" bestFit="1" customWidth="1"/>
    <col min="2565" max="2565" width="14.5703125" style="58" bestFit="1" customWidth="1"/>
    <col min="2566" max="2566" width="10.7109375" style="58" bestFit="1" customWidth="1"/>
    <col min="2567" max="2567" width="13.140625" style="58" customWidth="1"/>
    <col min="2568" max="2568" width="6.28515625" style="58" bestFit="1" customWidth="1"/>
    <col min="2569" max="2569" width="26" style="58" customWidth="1"/>
    <col min="2570" max="2570" width="34.85546875" style="58" customWidth="1"/>
    <col min="2571" max="2571" width="19" style="58" customWidth="1"/>
    <col min="2572" max="2572" width="9.140625" style="58"/>
    <col min="2573" max="2574" width="22" style="58" customWidth="1"/>
    <col min="2575" max="2816" width="9.140625" style="58"/>
    <col min="2817" max="2818" width="7" style="58" bestFit="1" customWidth="1"/>
    <col min="2819" max="2819" width="14.85546875" style="58" bestFit="1" customWidth="1"/>
    <col min="2820" max="2820" width="9.7109375" style="58" bestFit="1" customWidth="1"/>
    <col min="2821" max="2821" width="14.5703125" style="58" bestFit="1" customWidth="1"/>
    <col min="2822" max="2822" width="10.7109375" style="58" bestFit="1" customWidth="1"/>
    <col min="2823" max="2823" width="13.140625" style="58" customWidth="1"/>
    <col min="2824" max="2824" width="6.28515625" style="58" bestFit="1" customWidth="1"/>
    <col min="2825" max="2825" width="26" style="58" customWidth="1"/>
    <col min="2826" max="2826" width="34.85546875" style="58" customWidth="1"/>
    <col min="2827" max="2827" width="19" style="58" customWidth="1"/>
    <col min="2828" max="2828" width="9.140625" style="58"/>
    <col min="2829" max="2830" width="22" style="58" customWidth="1"/>
    <col min="2831" max="3072" width="9.140625" style="58"/>
    <col min="3073" max="3074" width="7" style="58" bestFit="1" customWidth="1"/>
    <col min="3075" max="3075" width="14.85546875" style="58" bestFit="1" customWidth="1"/>
    <col min="3076" max="3076" width="9.7109375" style="58" bestFit="1" customWidth="1"/>
    <col min="3077" max="3077" width="14.5703125" style="58" bestFit="1" customWidth="1"/>
    <col min="3078" max="3078" width="10.7109375" style="58" bestFit="1" customWidth="1"/>
    <col min="3079" max="3079" width="13.140625" style="58" customWidth="1"/>
    <col min="3080" max="3080" width="6.28515625" style="58" bestFit="1" customWidth="1"/>
    <col min="3081" max="3081" width="26" style="58" customWidth="1"/>
    <col min="3082" max="3082" width="34.85546875" style="58" customWidth="1"/>
    <col min="3083" max="3083" width="19" style="58" customWidth="1"/>
    <col min="3084" max="3084" width="9.140625" style="58"/>
    <col min="3085" max="3086" width="22" style="58" customWidth="1"/>
    <col min="3087" max="3328" width="9.140625" style="58"/>
    <col min="3329" max="3330" width="7" style="58" bestFit="1" customWidth="1"/>
    <col min="3331" max="3331" width="14.85546875" style="58" bestFit="1" customWidth="1"/>
    <col min="3332" max="3332" width="9.7109375" style="58" bestFit="1" customWidth="1"/>
    <col min="3333" max="3333" width="14.5703125" style="58" bestFit="1" customWidth="1"/>
    <col min="3334" max="3334" width="10.7109375" style="58" bestFit="1" customWidth="1"/>
    <col min="3335" max="3335" width="13.140625" style="58" customWidth="1"/>
    <col min="3336" max="3336" width="6.28515625" style="58" bestFit="1" customWidth="1"/>
    <col min="3337" max="3337" width="26" style="58" customWidth="1"/>
    <col min="3338" max="3338" width="34.85546875" style="58" customWidth="1"/>
    <col min="3339" max="3339" width="19" style="58" customWidth="1"/>
    <col min="3340" max="3340" width="9.140625" style="58"/>
    <col min="3341" max="3342" width="22" style="58" customWidth="1"/>
    <col min="3343" max="3584" width="9.140625" style="58"/>
    <col min="3585" max="3586" width="7" style="58" bestFit="1" customWidth="1"/>
    <col min="3587" max="3587" width="14.85546875" style="58" bestFit="1" customWidth="1"/>
    <col min="3588" max="3588" width="9.7109375" style="58" bestFit="1" customWidth="1"/>
    <col min="3589" max="3589" width="14.5703125" style="58" bestFit="1" customWidth="1"/>
    <col min="3590" max="3590" width="10.7109375" style="58" bestFit="1" customWidth="1"/>
    <col min="3591" max="3591" width="13.140625" style="58" customWidth="1"/>
    <col min="3592" max="3592" width="6.28515625" style="58" bestFit="1" customWidth="1"/>
    <col min="3593" max="3593" width="26" style="58" customWidth="1"/>
    <col min="3594" max="3594" width="34.85546875" style="58" customWidth="1"/>
    <col min="3595" max="3595" width="19" style="58" customWidth="1"/>
    <col min="3596" max="3596" width="9.140625" style="58"/>
    <col min="3597" max="3598" width="22" style="58" customWidth="1"/>
    <col min="3599" max="3840" width="9.140625" style="58"/>
    <col min="3841" max="3842" width="7" style="58" bestFit="1" customWidth="1"/>
    <col min="3843" max="3843" width="14.85546875" style="58" bestFit="1" customWidth="1"/>
    <col min="3844" max="3844" width="9.7109375" style="58" bestFit="1" customWidth="1"/>
    <col min="3845" max="3845" width="14.5703125" style="58" bestFit="1" customWidth="1"/>
    <col min="3846" max="3846" width="10.7109375" style="58" bestFit="1" customWidth="1"/>
    <col min="3847" max="3847" width="13.140625" style="58" customWidth="1"/>
    <col min="3848" max="3848" width="6.28515625" style="58" bestFit="1" customWidth="1"/>
    <col min="3849" max="3849" width="26" style="58" customWidth="1"/>
    <col min="3850" max="3850" width="34.85546875" style="58" customWidth="1"/>
    <col min="3851" max="3851" width="19" style="58" customWidth="1"/>
    <col min="3852" max="3852" width="9.140625" style="58"/>
    <col min="3853" max="3854" width="22" style="58" customWidth="1"/>
    <col min="3855" max="4096" width="9.140625" style="58"/>
    <col min="4097" max="4098" width="7" style="58" bestFit="1" customWidth="1"/>
    <col min="4099" max="4099" width="14.85546875" style="58" bestFit="1" customWidth="1"/>
    <col min="4100" max="4100" width="9.7109375" style="58" bestFit="1" customWidth="1"/>
    <col min="4101" max="4101" width="14.5703125" style="58" bestFit="1" customWidth="1"/>
    <col min="4102" max="4102" width="10.7109375" style="58" bestFit="1" customWidth="1"/>
    <col min="4103" max="4103" width="13.140625" style="58" customWidth="1"/>
    <col min="4104" max="4104" width="6.28515625" style="58" bestFit="1" customWidth="1"/>
    <col min="4105" max="4105" width="26" style="58" customWidth="1"/>
    <col min="4106" max="4106" width="34.85546875" style="58" customWidth="1"/>
    <col min="4107" max="4107" width="19" style="58" customWidth="1"/>
    <col min="4108" max="4108" width="9.140625" style="58"/>
    <col min="4109" max="4110" width="22" style="58" customWidth="1"/>
    <col min="4111" max="4352" width="9.140625" style="58"/>
    <col min="4353" max="4354" width="7" style="58" bestFit="1" customWidth="1"/>
    <col min="4355" max="4355" width="14.85546875" style="58" bestFit="1" customWidth="1"/>
    <col min="4356" max="4356" width="9.7109375" style="58" bestFit="1" customWidth="1"/>
    <col min="4357" max="4357" width="14.5703125" style="58" bestFit="1" customWidth="1"/>
    <col min="4358" max="4358" width="10.7109375" style="58" bestFit="1" customWidth="1"/>
    <col min="4359" max="4359" width="13.140625" style="58" customWidth="1"/>
    <col min="4360" max="4360" width="6.28515625" style="58" bestFit="1" customWidth="1"/>
    <col min="4361" max="4361" width="26" style="58" customWidth="1"/>
    <col min="4362" max="4362" width="34.85546875" style="58" customWidth="1"/>
    <col min="4363" max="4363" width="19" style="58" customWidth="1"/>
    <col min="4364" max="4364" width="9.140625" style="58"/>
    <col min="4365" max="4366" width="22" style="58" customWidth="1"/>
    <col min="4367" max="4608" width="9.140625" style="58"/>
    <col min="4609" max="4610" width="7" style="58" bestFit="1" customWidth="1"/>
    <col min="4611" max="4611" width="14.85546875" style="58" bestFit="1" customWidth="1"/>
    <col min="4612" max="4612" width="9.7109375" style="58" bestFit="1" customWidth="1"/>
    <col min="4613" max="4613" width="14.5703125" style="58" bestFit="1" customWidth="1"/>
    <col min="4614" max="4614" width="10.7109375" style="58" bestFit="1" customWidth="1"/>
    <col min="4615" max="4615" width="13.140625" style="58" customWidth="1"/>
    <col min="4616" max="4616" width="6.28515625" style="58" bestFit="1" customWidth="1"/>
    <col min="4617" max="4617" width="26" style="58" customWidth="1"/>
    <col min="4618" max="4618" width="34.85546875" style="58" customWidth="1"/>
    <col min="4619" max="4619" width="19" style="58" customWidth="1"/>
    <col min="4620" max="4620" width="9.140625" style="58"/>
    <col min="4621" max="4622" width="22" style="58" customWidth="1"/>
    <col min="4623" max="4864" width="9.140625" style="58"/>
    <col min="4865" max="4866" width="7" style="58" bestFit="1" customWidth="1"/>
    <col min="4867" max="4867" width="14.85546875" style="58" bestFit="1" customWidth="1"/>
    <col min="4868" max="4868" width="9.7109375" style="58" bestFit="1" customWidth="1"/>
    <col min="4869" max="4869" width="14.5703125" style="58" bestFit="1" customWidth="1"/>
    <col min="4870" max="4870" width="10.7109375" style="58" bestFit="1" customWidth="1"/>
    <col min="4871" max="4871" width="13.140625" style="58" customWidth="1"/>
    <col min="4872" max="4872" width="6.28515625" style="58" bestFit="1" customWidth="1"/>
    <col min="4873" max="4873" width="26" style="58" customWidth="1"/>
    <col min="4874" max="4874" width="34.85546875" style="58" customWidth="1"/>
    <col min="4875" max="4875" width="19" style="58" customWidth="1"/>
    <col min="4876" max="4876" width="9.140625" style="58"/>
    <col min="4877" max="4878" width="22" style="58" customWidth="1"/>
    <col min="4879" max="5120" width="9.140625" style="58"/>
    <col min="5121" max="5122" width="7" style="58" bestFit="1" customWidth="1"/>
    <col min="5123" max="5123" width="14.85546875" style="58" bestFit="1" customWidth="1"/>
    <col min="5124" max="5124" width="9.7109375" style="58" bestFit="1" customWidth="1"/>
    <col min="5125" max="5125" width="14.5703125" style="58" bestFit="1" customWidth="1"/>
    <col min="5126" max="5126" width="10.7109375" style="58" bestFit="1" customWidth="1"/>
    <col min="5127" max="5127" width="13.140625" style="58" customWidth="1"/>
    <col min="5128" max="5128" width="6.28515625" style="58" bestFit="1" customWidth="1"/>
    <col min="5129" max="5129" width="26" style="58" customWidth="1"/>
    <col min="5130" max="5130" width="34.85546875" style="58" customWidth="1"/>
    <col min="5131" max="5131" width="19" style="58" customWidth="1"/>
    <col min="5132" max="5132" width="9.140625" style="58"/>
    <col min="5133" max="5134" width="22" style="58" customWidth="1"/>
    <col min="5135" max="5376" width="9.140625" style="58"/>
    <col min="5377" max="5378" width="7" style="58" bestFit="1" customWidth="1"/>
    <col min="5379" max="5379" width="14.85546875" style="58" bestFit="1" customWidth="1"/>
    <col min="5380" max="5380" width="9.7109375" style="58" bestFit="1" customWidth="1"/>
    <col min="5381" max="5381" width="14.5703125" style="58" bestFit="1" customWidth="1"/>
    <col min="5382" max="5382" width="10.7109375" style="58" bestFit="1" customWidth="1"/>
    <col min="5383" max="5383" width="13.140625" style="58" customWidth="1"/>
    <col min="5384" max="5384" width="6.28515625" style="58" bestFit="1" customWidth="1"/>
    <col min="5385" max="5385" width="26" style="58" customWidth="1"/>
    <col min="5386" max="5386" width="34.85546875" style="58" customWidth="1"/>
    <col min="5387" max="5387" width="19" style="58" customWidth="1"/>
    <col min="5388" max="5388" width="9.140625" style="58"/>
    <col min="5389" max="5390" width="22" style="58" customWidth="1"/>
    <col min="5391" max="5632" width="9.140625" style="58"/>
    <col min="5633" max="5634" width="7" style="58" bestFit="1" customWidth="1"/>
    <col min="5635" max="5635" width="14.85546875" style="58" bestFit="1" customWidth="1"/>
    <col min="5636" max="5636" width="9.7109375" style="58" bestFit="1" customWidth="1"/>
    <col min="5637" max="5637" width="14.5703125" style="58" bestFit="1" customWidth="1"/>
    <col min="5638" max="5638" width="10.7109375" style="58" bestFit="1" customWidth="1"/>
    <col min="5639" max="5639" width="13.140625" style="58" customWidth="1"/>
    <col min="5640" max="5640" width="6.28515625" style="58" bestFit="1" customWidth="1"/>
    <col min="5641" max="5641" width="26" style="58" customWidth="1"/>
    <col min="5642" max="5642" width="34.85546875" style="58" customWidth="1"/>
    <col min="5643" max="5643" width="19" style="58" customWidth="1"/>
    <col min="5644" max="5644" width="9.140625" style="58"/>
    <col min="5645" max="5646" width="22" style="58" customWidth="1"/>
    <col min="5647" max="5888" width="9.140625" style="58"/>
    <col min="5889" max="5890" width="7" style="58" bestFit="1" customWidth="1"/>
    <col min="5891" max="5891" width="14.85546875" style="58" bestFit="1" customWidth="1"/>
    <col min="5892" max="5892" width="9.7109375" style="58" bestFit="1" customWidth="1"/>
    <col min="5893" max="5893" width="14.5703125" style="58" bestFit="1" customWidth="1"/>
    <col min="5894" max="5894" width="10.7109375" style="58" bestFit="1" customWidth="1"/>
    <col min="5895" max="5895" width="13.140625" style="58" customWidth="1"/>
    <col min="5896" max="5896" width="6.28515625" style="58" bestFit="1" customWidth="1"/>
    <col min="5897" max="5897" width="26" style="58" customWidth="1"/>
    <col min="5898" max="5898" width="34.85546875" style="58" customWidth="1"/>
    <col min="5899" max="5899" width="19" style="58" customWidth="1"/>
    <col min="5900" max="5900" width="9.140625" style="58"/>
    <col min="5901" max="5902" width="22" style="58" customWidth="1"/>
    <col min="5903" max="6144" width="9.140625" style="58"/>
    <col min="6145" max="6146" width="7" style="58" bestFit="1" customWidth="1"/>
    <col min="6147" max="6147" width="14.85546875" style="58" bestFit="1" customWidth="1"/>
    <col min="6148" max="6148" width="9.7109375" style="58" bestFit="1" customWidth="1"/>
    <col min="6149" max="6149" width="14.5703125" style="58" bestFit="1" customWidth="1"/>
    <col min="6150" max="6150" width="10.7109375" style="58" bestFit="1" customWidth="1"/>
    <col min="6151" max="6151" width="13.140625" style="58" customWidth="1"/>
    <col min="6152" max="6152" width="6.28515625" style="58" bestFit="1" customWidth="1"/>
    <col min="6153" max="6153" width="26" style="58" customWidth="1"/>
    <col min="6154" max="6154" width="34.85546875" style="58" customWidth="1"/>
    <col min="6155" max="6155" width="19" style="58" customWidth="1"/>
    <col min="6156" max="6156" width="9.140625" style="58"/>
    <col min="6157" max="6158" width="22" style="58" customWidth="1"/>
    <col min="6159" max="6400" width="9.140625" style="58"/>
    <col min="6401" max="6402" width="7" style="58" bestFit="1" customWidth="1"/>
    <col min="6403" max="6403" width="14.85546875" style="58" bestFit="1" customWidth="1"/>
    <col min="6404" max="6404" width="9.7109375" style="58" bestFit="1" customWidth="1"/>
    <col min="6405" max="6405" width="14.5703125" style="58" bestFit="1" customWidth="1"/>
    <col min="6406" max="6406" width="10.7109375" style="58" bestFit="1" customWidth="1"/>
    <col min="6407" max="6407" width="13.140625" style="58" customWidth="1"/>
    <col min="6408" max="6408" width="6.28515625" style="58" bestFit="1" customWidth="1"/>
    <col min="6409" max="6409" width="26" style="58" customWidth="1"/>
    <col min="6410" max="6410" width="34.85546875" style="58" customWidth="1"/>
    <col min="6411" max="6411" width="19" style="58" customWidth="1"/>
    <col min="6412" max="6412" width="9.140625" style="58"/>
    <col min="6413" max="6414" width="22" style="58" customWidth="1"/>
    <col min="6415" max="6656" width="9.140625" style="58"/>
    <col min="6657" max="6658" width="7" style="58" bestFit="1" customWidth="1"/>
    <col min="6659" max="6659" width="14.85546875" style="58" bestFit="1" customWidth="1"/>
    <col min="6660" max="6660" width="9.7109375" style="58" bestFit="1" customWidth="1"/>
    <col min="6661" max="6661" width="14.5703125" style="58" bestFit="1" customWidth="1"/>
    <col min="6662" max="6662" width="10.7109375" style="58" bestFit="1" customWidth="1"/>
    <col min="6663" max="6663" width="13.140625" style="58" customWidth="1"/>
    <col min="6664" max="6664" width="6.28515625" style="58" bestFit="1" customWidth="1"/>
    <col min="6665" max="6665" width="26" style="58" customWidth="1"/>
    <col min="6666" max="6666" width="34.85546875" style="58" customWidth="1"/>
    <col min="6667" max="6667" width="19" style="58" customWidth="1"/>
    <col min="6668" max="6668" width="9.140625" style="58"/>
    <col min="6669" max="6670" width="22" style="58" customWidth="1"/>
    <col min="6671" max="6912" width="9.140625" style="58"/>
    <col min="6913" max="6914" width="7" style="58" bestFit="1" customWidth="1"/>
    <col min="6915" max="6915" width="14.85546875" style="58" bestFit="1" customWidth="1"/>
    <col min="6916" max="6916" width="9.7109375" style="58" bestFit="1" customWidth="1"/>
    <col min="6917" max="6917" width="14.5703125" style="58" bestFit="1" customWidth="1"/>
    <col min="6918" max="6918" width="10.7109375" style="58" bestFit="1" customWidth="1"/>
    <col min="6919" max="6919" width="13.140625" style="58" customWidth="1"/>
    <col min="6920" max="6920" width="6.28515625" style="58" bestFit="1" customWidth="1"/>
    <col min="6921" max="6921" width="26" style="58" customWidth="1"/>
    <col min="6922" max="6922" width="34.85546875" style="58" customWidth="1"/>
    <col min="6923" max="6923" width="19" style="58" customWidth="1"/>
    <col min="6924" max="6924" width="9.140625" style="58"/>
    <col min="6925" max="6926" width="22" style="58" customWidth="1"/>
    <col min="6927" max="7168" width="9.140625" style="58"/>
    <col min="7169" max="7170" width="7" style="58" bestFit="1" customWidth="1"/>
    <col min="7171" max="7171" width="14.85546875" style="58" bestFit="1" customWidth="1"/>
    <col min="7172" max="7172" width="9.7109375" style="58" bestFit="1" customWidth="1"/>
    <col min="7173" max="7173" width="14.5703125" style="58" bestFit="1" customWidth="1"/>
    <col min="7174" max="7174" width="10.7109375" style="58" bestFit="1" customWidth="1"/>
    <col min="7175" max="7175" width="13.140625" style="58" customWidth="1"/>
    <col min="7176" max="7176" width="6.28515625" style="58" bestFit="1" customWidth="1"/>
    <col min="7177" max="7177" width="26" style="58" customWidth="1"/>
    <col min="7178" max="7178" width="34.85546875" style="58" customWidth="1"/>
    <col min="7179" max="7179" width="19" style="58" customWidth="1"/>
    <col min="7180" max="7180" width="9.140625" style="58"/>
    <col min="7181" max="7182" width="22" style="58" customWidth="1"/>
    <col min="7183" max="7424" width="9.140625" style="58"/>
    <col min="7425" max="7426" width="7" style="58" bestFit="1" customWidth="1"/>
    <col min="7427" max="7427" width="14.85546875" style="58" bestFit="1" customWidth="1"/>
    <col min="7428" max="7428" width="9.7109375" style="58" bestFit="1" customWidth="1"/>
    <col min="7429" max="7429" width="14.5703125" style="58" bestFit="1" customWidth="1"/>
    <col min="7430" max="7430" width="10.7109375" style="58" bestFit="1" customWidth="1"/>
    <col min="7431" max="7431" width="13.140625" style="58" customWidth="1"/>
    <col min="7432" max="7432" width="6.28515625" style="58" bestFit="1" customWidth="1"/>
    <col min="7433" max="7433" width="26" style="58" customWidth="1"/>
    <col min="7434" max="7434" width="34.85546875" style="58" customWidth="1"/>
    <col min="7435" max="7435" width="19" style="58" customWidth="1"/>
    <col min="7436" max="7436" width="9.140625" style="58"/>
    <col min="7437" max="7438" width="22" style="58" customWidth="1"/>
    <col min="7439" max="7680" width="9.140625" style="58"/>
    <col min="7681" max="7682" width="7" style="58" bestFit="1" customWidth="1"/>
    <col min="7683" max="7683" width="14.85546875" style="58" bestFit="1" customWidth="1"/>
    <col min="7684" max="7684" width="9.7109375" style="58" bestFit="1" customWidth="1"/>
    <col min="7685" max="7685" width="14.5703125" style="58" bestFit="1" customWidth="1"/>
    <col min="7686" max="7686" width="10.7109375" style="58" bestFit="1" customWidth="1"/>
    <col min="7687" max="7687" width="13.140625" style="58" customWidth="1"/>
    <col min="7688" max="7688" width="6.28515625" style="58" bestFit="1" customWidth="1"/>
    <col min="7689" max="7689" width="26" style="58" customWidth="1"/>
    <col min="7690" max="7690" width="34.85546875" style="58" customWidth="1"/>
    <col min="7691" max="7691" width="19" style="58" customWidth="1"/>
    <col min="7692" max="7692" width="9.140625" style="58"/>
    <col min="7693" max="7694" width="22" style="58" customWidth="1"/>
    <col min="7695" max="7936" width="9.140625" style="58"/>
    <col min="7937" max="7938" width="7" style="58" bestFit="1" customWidth="1"/>
    <col min="7939" max="7939" width="14.85546875" style="58" bestFit="1" customWidth="1"/>
    <col min="7940" max="7940" width="9.7109375" style="58" bestFit="1" customWidth="1"/>
    <col min="7941" max="7941" width="14.5703125" style="58" bestFit="1" customWidth="1"/>
    <col min="7942" max="7942" width="10.7109375" style="58" bestFit="1" customWidth="1"/>
    <col min="7943" max="7943" width="13.140625" style="58" customWidth="1"/>
    <col min="7944" max="7944" width="6.28515625" style="58" bestFit="1" customWidth="1"/>
    <col min="7945" max="7945" width="26" style="58" customWidth="1"/>
    <col min="7946" max="7946" width="34.85546875" style="58" customWidth="1"/>
    <col min="7947" max="7947" width="19" style="58" customWidth="1"/>
    <col min="7948" max="7948" width="9.140625" style="58"/>
    <col min="7949" max="7950" width="22" style="58" customWidth="1"/>
    <col min="7951" max="8192" width="9.140625" style="58"/>
    <col min="8193" max="8194" width="7" style="58" bestFit="1" customWidth="1"/>
    <col min="8195" max="8195" width="14.85546875" style="58" bestFit="1" customWidth="1"/>
    <col min="8196" max="8196" width="9.7109375" style="58" bestFit="1" customWidth="1"/>
    <col min="8197" max="8197" width="14.5703125" style="58" bestFit="1" customWidth="1"/>
    <col min="8198" max="8198" width="10.7109375" style="58" bestFit="1" customWidth="1"/>
    <col min="8199" max="8199" width="13.140625" style="58" customWidth="1"/>
    <col min="8200" max="8200" width="6.28515625" style="58" bestFit="1" customWidth="1"/>
    <col min="8201" max="8201" width="26" style="58" customWidth="1"/>
    <col min="8202" max="8202" width="34.85546875" style="58" customWidth="1"/>
    <col min="8203" max="8203" width="19" style="58" customWidth="1"/>
    <col min="8204" max="8204" width="9.140625" style="58"/>
    <col min="8205" max="8206" width="22" style="58" customWidth="1"/>
    <col min="8207" max="8448" width="9.140625" style="58"/>
    <col min="8449" max="8450" width="7" style="58" bestFit="1" customWidth="1"/>
    <col min="8451" max="8451" width="14.85546875" style="58" bestFit="1" customWidth="1"/>
    <col min="8452" max="8452" width="9.7109375" style="58" bestFit="1" customWidth="1"/>
    <col min="8453" max="8453" width="14.5703125" style="58" bestFit="1" customWidth="1"/>
    <col min="8454" max="8454" width="10.7109375" style="58" bestFit="1" customWidth="1"/>
    <col min="8455" max="8455" width="13.140625" style="58" customWidth="1"/>
    <col min="8456" max="8456" width="6.28515625" style="58" bestFit="1" customWidth="1"/>
    <col min="8457" max="8457" width="26" style="58" customWidth="1"/>
    <col min="8458" max="8458" width="34.85546875" style="58" customWidth="1"/>
    <col min="8459" max="8459" width="19" style="58" customWidth="1"/>
    <col min="8460" max="8460" width="9.140625" style="58"/>
    <col min="8461" max="8462" width="22" style="58" customWidth="1"/>
    <col min="8463" max="8704" width="9.140625" style="58"/>
    <col min="8705" max="8706" width="7" style="58" bestFit="1" customWidth="1"/>
    <col min="8707" max="8707" width="14.85546875" style="58" bestFit="1" customWidth="1"/>
    <col min="8708" max="8708" width="9.7109375" style="58" bestFit="1" customWidth="1"/>
    <col min="8709" max="8709" width="14.5703125" style="58" bestFit="1" customWidth="1"/>
    <col min="8710" max="8710" width="10.7109375" style="58" bestFit="1" customWidth="1"/>
    <col min="8711" max="8711" width="13.140625" style="58" customWidth="1"/>
    <col min="8712" max="8712" width="6.28515625" style="58" bestFit="1" customWidth="1"/>
    <col min="8713" max="8713" width="26" style="58" customWidth="1"/>
    <col min="8714" max="8714" width="34.85546875" style="58" customWidth="1"/>
    <col min="8715" max="8715" width="19" style="58" customWidth="1"/>
    <col min="8716" max="8716" width="9.140625" style="58"/>
    <col min="8717" max="8718" width="22" style="58" customWidth="1"/>
    <col min="8719" max="8960" width="9.140625" style="58"/>
    <col min="8961" max="8962" width="7" style="58" bestFit="1" customWidth="1"/>
    <col min="8963" max="8963" width="14.85546875" style="58" bestFit="1" customWidth="1"/>
    <col min="8964" max="8964" width="9.7109375" style="58" bestFit="1" customWidth="1"/>
    <col min="8965" max="8965" width="14.5703125" style="58" bestFit="1" customWidth="1"/>
    <col min="8966" max="8966" width="10.7109375" style="58" bestFit="1" customWidth="1"/>
    <col min="8967" max="8967" width="13.140625" style="58" customWidth="1"/>
    <col min="8968" max="8968" width="6.28515625" style="58" bestFit="1" customWidth="1"/>
    <col min="8969" max="8969" width="26" style="58" customWidth="1"/>
    <col min="8970" max="8970" width="34.85546875" style="58" customWidth="1"/>
    <col min="8971" max="8971" width="19" style="58" customWidth="1"/>
    <col min="8972" max="8972" width="9.140625" style="58"/>
    <col min="8973" max="8974" width="22" style="58" customWidth="1"/>
    <col min="8975" max="9216" width="9.140625" style="58"/>
    <col min="9217" max="9218" width="7" style="58" bestFit="1" customWidth="1"/>
    <col min="9219" max="9219" width="14.85546875" style="58" bestFit="1" customWidth="1"/>
    <col min="9220" max="9220" width="9.7109375" style="58" bestFit="1" customWidth="1"/>
    <col min="9221" max="9221" width="14.5703125" style="58" bestFit="1" customWidth="1"/>
    <col min="9222" max="9222" width="10.7109375" style="58" bestFit="1" customWidth="1"/>
    <col min="9223" max="9223" width="13.140625" style="58" customWidth="1"/>
    <col min="9224" max="9224" width="6.28515625" style="58" bestFit="1" customWidth="1"/>
    <col min="9225" max="9225" width="26" style="58" customWidth="1"/>
    <col min="9226" max="9226" width="34.85546875" style="58" customWidth="1"/>
    <col min="9227" max="9227" width="19" style="58" customWidth="1"/>
    <col min="9228" max="9228" width="9.140625" style="58"/>
    <col min="9229" max="9230" width="22" style="58" customWidth="1"/>
    <col min="9231" max="9472" width="9.140625" style="58"/>
    <col min="9473" max="9474" width="7" style="58" bestFit="1" customWidth="1"/>
    <col min="9475" max="9475" width="14.85546875" style="58" bestFit="1" customWidth="1"/>
    <col min="9476" max="9476" width="9.7109375" style="58" bestFit="1" customWidth="1"/>
    <col min="9477" max="9477" width="14.5703125" style="58" bestFit="1" customWidth="1"/>
    <col min="9478" max="9478" width="10.7109375" style="58" bestFit="1" customWidth="1"/>
    <col min="9479" max="9479" width="13.140625" style="58" customWidth="1"/>
    <col min="9480" max="9480" width="6.28515625" style="58" bestFit="1" customWidth="1"/>
    <col min="9481" max="9481" width="26" style="58" customWidth="1"/>
    <col min="9482" max="9482" width="34.85546875" style="58" customWidth="1"/>
    <col min="9483" max="9483" width="19" style="58" customWidth="1"/>
    <col min="9484" max="9484" width="9.140625" style="58"/>
    <col min="9485" max="9486" width="22" style="58" customWidth="1"/>
    <col min="9487" max="9728" width="9.140625" style="58"/>
    <col min="9729" max="9730" width="7" style="58" bestFit="1" customWidth="1"/>
    <col min="9731" max="9731" width="14.85546875" style="58" bestFit="1" customWidth="1"/>
    <col min="9732" max="9732" width="9.7109375" style="58" bestFit="1" customWidth="1"/>
    <col min="9733" max="9733" width="14.5703125" style="58" bestFit="1" customWidth="1"/>
    <col min="9734" max="9734" width="10.7109375" style="58" bestFit="1" customWidth="1"/>
    <col min="9735" max="9735" width="13.140625" style="58" customWidth="1"/>
    <col min="9736" max="9736" width="6.28515625" style="58" bestFit="1" customWidth="1"/>
    <col min="9737" max="9737" width="26" style="58" customWidth="1"/>
    <col min="9738" max="9738" width="34.85546875" style="58" customWidth="1"/>
    <col min="9739" max="9739" width="19" style="58" customWidth="1"/>
    <col min="9740" max="9740" width="9.140625" style="58"/>
    <col min="9741" max="9742" width="22" style="58" customWidth="1"/>
    <col min="9743" max="9984" width="9.140625" style="58"/>
    <col min="9985" max="9986" width="7" style="58" bestFit="1" customWidth="1"/>
    <col min="9987" max="9987" width="14.85546875" style="58" bestFit="1" customWidth="1"/>
    <col min="9988" max="9988" width="9.7109375" style="58" bestFit="1" customWidth="1"/>
    <col min="9989" max="9989" width="14.5703125" style="58" bestFit="1" customWidth="1"/>
    <col min="9990" max="9990" width="10.7109375" style="58" bestFit="1" customWidth="1"/>
    <col min="9991" max="9991" width="13.140625" style="58" customWidth="1"/>
    <col min="9992" max="9992" width="6.28515625" style="58" bestFit="1" customWidth="1"/>
    <col min="9993" max="9993" width="26" style="58" customWidth="1"/>
    <col min="9994" max="9994" width="34.85546875" style="58" customWidth="1"/>
    <col min="9995" max="9995" width="19" style="58" customWidth="1"/>
    <col min="9996" max="9996" width="9.140625" style="58"/>
    <col min="9997" max="9998" width="22" style="58" customWidth="1"/>
    <col min="9999" max="10240" width="9.140625" style="58"/>
    <col min="10241" max="10242" width="7" style="58" bestFit="1" customWidth="1"/>
    <col min="10243" max="10243" width="14.85546875" style="58" bestFit="1" customWidth="1"/>
    <col min="10244" max="10244" width="9.7109375" style="58" bestFit="1" customWidth="1"/>
    <col min="10245" max="10245" width="14.5703125" style="58" bestFit="1" customWidth="1"/>
    <col min="10246" max="10246" width="10.7109375" style="58" bestFit="1" customWidth="1"/>
    <col min="10247" max="10247" width="13.140625" style="58" customWidth="1"/>
    <col min="10248" max="10248" width="6.28515625" style="58" bestFit="1" customWidth="1"/>
    <col min="10249" max="10249" width="26" style="58" customWidth="1"/>
    <col min="10250" max="10250" width="34.85546875" style="58" customWidth="1"/>
    <col min="10251" max="10251" width="19" style="58" customWidth="1"/>
    <col min="10252" max="10252" width="9.140625" style="58"/>
    <col min="10253" max="10254" width="22" style="58" customWidth="1"/>
    <col min="10255" max="10496" width="9.140625" style="58"/>
    <col min="10497" max="10498" width="7" style="58" bestFit="1" customWidth="1"/>
    <col min="10499" max="10499" width="14.85546875" style="58" bestFit="1" customWidth="1"/>
    <col min="10500" max="10500" width="9.7109375" style="58" bestFit="1" customWidth="1"/>
    <col min="10501" max="10501" width="14.5703125" style="58" bestFit="1" customWidth="1"/>
    <col min="10502" max="10502" width="10.7109375" style="58" bestFit="1" customWidth="1"/>
    <col min="10503" max="10503" width="13.140625" style="58" customWidth="1"/>
    <col min="10504" max="10504" width="6.28515625" style="58" bestFit="1" customWidth="1"/>
    <col min="10505" max="10505" width="26" style="58" customWidth="1"/>
    <col min="10506" max="10506" width="34.85546875" style="58" customWidth="1"/>
    <col min="10507" max="10507" width="19" style="58" customWidth="1"/>
    <col min="10508" max="10508" width="9.140625" style="58"/>
    <col min="10509" max="10510" width="22" style="58" customWidth="1"/>
    <col min="10511" max="10752" width="9.140625" style="58"/>
    <col min="10753" max="10754" width="7" style="58" bestFit="1" customWidth="1"/>
    <col min="10755" max="10755" width="14.85546875" style="58" bestFit="1" customWidth="1"/>
    <col min="10756" max="10756" width="9.7109375" style="58" bestFit="1" customWidth="1"/>
    <col min="10757" max="10757" width="14.5703125" style="58" bestFit="1" customWidth="1"/>
    <col min="10758" max="10758" width="10.7109375" style="58" bestFit="1" customWidth="1"/>
    <col min="10759" max="10759" width="13.140625" style="58" customWidth="1"/>
    <col min="10760" max="10760" width="6.28515625" style="58" bestFit="1" customWidth="1"/>
    <col min="10761" max="10761" width="26" style="58" customWidth="1"/>
    <col min="10762" max="10762" width="34.85546875" style="58" customWidth="1"/>
    <col min="10763" max="10763" width="19" style="58" customWidth="1"/>
    <col min="10764" max="10764" width="9.140625" style="58"/>
    <col min="10765" max="10766" width="22" style="58" customWidth="1"/>
    <col min="10767" max="11008" width="9.140625" style="58"/>
    <col min="11009" max="11010" width="7" style="58" bestFit="1" customWidth="1"/>
    <col min="11011" max="11011" width="14.85546875" style="58" bestFit="1" customWidth="1"/>
    <col min="11012" max="11012" width="9.7109375" style="58" bestFit="1" customWidth="1"/>
    <col min="11013" max="11013" width="14.5703125" style="58" bestFit="1" customWidth="1"/>
    <col min="11014" max="11014" width="10.7109375" style="58" bestFit="1" customWidth="1"/>
    <col min="11015" max="11015" width="13.140625" style="58" customWidth="1"/>
    <col min="11016" max="11016" width="6.28515625" style="58" bestFit="1" customWidth="1"/>
    <col min="11017" max="11017" width="26" style="58" customWidth="1"/>
    <col min="11018" max="11018" width="34.85546875" style="58" customWidth="1"/>
    <col min="11019" max="11019" width="19" style="58" customWidth="1"/>
    <col min="11020" max="11020" width="9.140625" style="58"/>
    <col min="11021" max="11022" width="22" style="58" customWidth="1"/>
    <col min="11023" max="11264" width="9.140625" style="58"/>
    <col min="11265" max="11266" width="7" style="58" bestFit="1" customWidth="1"/>
    <col min="11267" max="11267" width="14.85546875" style="58" bestFit="1" customWidth="1"/>
    <col min="11268" max="11268" width="9.7109375" style="58" bestFit="1" customWidth="1"/>
    <col min="11269" max="11269" width="14.5703125" style="58" bestFit="1" customWidth="1"/>
    <col min="11270" max="11270" width="10.7109375" style="58" bestFit="1" customWidth="1"/>
    <col min="11271" max="11271" width="13.140625" style="58" customWidth="1"/>
    <col min="11272" max="11272" width="6.28515625" style="58" bestFit="1" customWidth="1"/>
    <col min="11273" max="11273" width="26" style="58" customWidth="1"/>
    <col min="11274" max="11274" width="34.85546875" style="58" customWidth="1"/>
    <col min="11275" max="11275" width="19" style="58" customWidth="1"/>
    <col min="11276" max="11276" width="9.140625" style="58"/>
    <col min="11277" max="11278" width="22" style="58" customWidth="1"/>
    <col min="11279" max="11520" width="9.140625" style="58"/>
    <col min="11521" max="11522" width="7" style="58" bestFit="1" customWidth="1"/>
    <col min="11523" max="11523" width="14.85546875" style="58" bestFit="1" customWidth="1"/>
    <col min="11524" max="11524" width="9.7109375" style="58" bestFit="1" customWidth="1"/>
    <col min="11525" max="11525" width="14.5703125" style="58" bestFit="1" customWidth="1"/>
    <col min="11526" max="11526" width="10.7109375" style="58" bestFit="1" customWidth="1"/>
    <col min="11527" max="11527" width="13.140625" style="58" customWidth="1"/>
    <col min="11528" max="11528" width="6.28515625" style="58" bestFit="1" customWidth="1"/>
    <col min="11529" max="11529" width="26" style="58" customWidth="1"/>
    <col min="11530" max="11530" width="34.85546875" style="58" customWidth="1"/>
    <col min="11531" max="11531" width="19" style="58" customWidth="1"/>
    <col min="11532" max="11532" width="9.140625" style="58"/>
    <col min="11533" max="11534" width="22" style="58" customWidth="1"/>
    <col min="11535" max="11776" width="9.140625" style="58"/>
    <col min="11777" max="11778" width="7" style="58" bestFit="1" customWidth="1"/>
    <col min="11779" max="11779" width="14.85546875" style="58" bestFit="1" customWidth="1"/>
    <col min="11780" max="11780" width="9.7109375" style="58" bestFit="1" customWidth="1"/>
    <col min="11781" max="11781" width="14.5703125" style="58" bestFit="1" customWidth="1"/>
    <col min="11782" max="11782" width="10.7109375" style="58" bestFit="1" customWidth="1"/>
    <col min="11783" max="11783" width="13.140625" style="58" customWidth="1"/>
    <col min="11784" max="11784" width="6.28515625" style="58" bestFit="1" customWidth="1"/>
    <col min="11785" max="11785" width="26" style="58" customWidth="1"/>
    <col min="11786" max="11786" width="34.85546875" style="58" customWidth="1"/>
    <col min="11787" max="11787" width="19" style="58" customWidth="1"/>
    <col min="11788" max="11788" width="9.140625" style="58"/>
    <col min="11789" max="11790" width="22" style="58" customWidth="1"/>
    <col min="11791" max="12032" width="9.140625" style="58"/>
    <col min="12033" max="12034" width="7" style="58" bestFit="1" customWidth="1"/>
    <col min="12035" max="12035" width="14.85546875" style="58" bestFit="1" customWidth="1"/>
    <col min="12036" max="12036" width="9.7109375" style="58" bestFit="1" customWidth="1"/>
    <col min="12037" max="12037" width="14.5703125" style="58" bestFit="1" customWidth="1"/>
    <col min="12038" max="12038" width="10.7109375" style="58" bestFit="1" customWidth="1"/>
    <col min="12039" max="12039" width="13.140625" style="58" customWidth="1"/>
    <col min="12040" max="12040" width="6.28515625" style="58" bestFit="1" customWidth="1"/>
    <col min="12041" max="12041" width="26" style="58" customWidth="1"/>
    <col min="12042" max="12042" width="34.85546875" style="58" customWidth="1"/>
    <col min="12043" max="12043" width="19" style="58" customWidth="1"/>
    <col min="12044" max="12044" width="9.140625" style="58"/>
    <col min="12045" max="12046" width="22" style="58" customWidth="1"/>
    <col min="12047" max="12288" width="9.140625" style="58"/>
    <col min="12289" max="12290" width="7" style="58" bestFit="1" customWidth="1"/>
    <col min="12291" max="12291" width="14.85546875" style="58" bestFit="1" customWidth="1"/>
    <col min="12292" max="12292" width="9.7109375" style="58" bestFit="1" customWidth="1"/>
    <col min="12293" max="12293" width="14.5703125" style="58" bestFit="1" customWidth="1"/>
    <col min="12294" max="12294" width="10.7109375" style="58" bestFit="1" customWidth="1"/>
    <col min="12295" max="12295" width="13.140625" style="58" customWidth="1"/>
    <col min="12296" max="12296" width="6.28515625" style="58" bestFit="1" customWidth="1"/>
    <col min="12297" max="12297" width="26" style="58" customWidth="1"/>
    <col min="12298" max="12298" width="34.85546875" style="58" customWidth="1"/>
    <col min="12299" max="12299" width="19" style="58" customWidth="1"/>
    <col min="12300" max="12300" width="9.140625" style="58"/>
    <col min="12301" max="12302" width="22" style="58" customWidth="1"/>
    <col min="12303" max="12544" width="9.140625" style="58"/>
    <col min="12545" max="12546" width="7" style="58" bestFit="1" customWidth="1"/>
    <col min="12547" max="12547" width="14.85546875" style="58" bestFit="1" customWidth="1"/>
    <col min="12548" max="12548" width="9.7109375" style="58" bestFit="1" customWidth="1"/>
    <col min="12549" max="12549" width="14.5703125" style="58" bestFit="1" customWidth="1"/>
    <col min="12550" max="12550" width="10.7109375" style="58" bestFit="1" customWidth="1"/>
    <col min="12551" max="12551" width="13.140625" style="58" customWidth="1"/>
    <col min="12552" max="12552" width="6.28515625" style="58" bestFit="1" customWidth="1"/>
    <col min="12553" max="12553" width="26" style="58" customWidth="1"/>
    <col min="12554" max="12554" width="34.85546875" style="58" customWidth="1"/>
    <col min="12555" max="12555" width="19" style="58" customWidth="1"/>
    <col min="12556" max="12556" width="9.140625" style="58"/>
    <col min="12557" max="12558" width="22" style="58" customWidth="1"/>
    <col min="12559" max="12800" width="9.140625" style="58"/>
    <col min="12801" max="12802" width="7" style="58" bestFit="1" customWidth="1"/>
    <col min="12803" max="12803" width="14.85546875" style="58" bestFit="1" customWidth="1"/>
    <col min="12804" max="12804" width="9.7109375" style="58" bestFit="1" customWidth="1"/>
    <col min="12805" max="12805" width="14.5703125" style="58" bestFit="1" customWidth="1"/>
    <col min="12806" max="12806" width="10.7109375" style="58" bestFit="1" customWidth="1"/>
    <col min="12807" max="12807" width="13.140625" style="58" customWidth="1"/>
    <col min="12808" max="12808" width="6.28515625" style="58" bestFit="1" customWidth="1"/>
    <col min="12809" max="12809" width="26" style="58" customWidth="1"/>
    <col min="12810" max="12810" width="34.85546875" style="58" customWidth="1"/>
    <col min="12811" max="12811" width="19" style="58" customWidth="1"/>
    <col min="12812" max="12812" width="9.140625" style="58"/>
    <col min="12813" max="12814" width="22" style="58" customWidth="1"/>
    <col min="12815" max="13056" width="9.140625" style="58"/>
    <col min="13057" max="13058" width="7" style="58" bestFit="1" customWidth="1"/>
    <col min="13059" max="13059" width="14.85546875" style="58" bestFit="1" customWidth="1"/>
    <col min="13060" max="13060" width="9.7109375" style="58" bestFit="1" customWidth="1"/>
    <col min="13061" max="13061" width="14.5703125" style="58" bestFit="1" customWidth="1"/>
    <col min="13062" max="13062" width="10.7109375" style="58" bestFit="1" customWidth="1"/>
    <col min="13063" max="13063" width="13.140625" style="58" customWidth="1"/>
    <col min="13064" max="13064" width="6.28515625" style="58" bestFit="1" customWidth="1"/>
    <col min="13065" max="13065" width="26" style="58" customWidth="1"/>
    <col min="13066" max="13066" width="34.85546875" style="58" customWidth="1"/>
    <col min="13067" max="13067" width="19" style="58" customWidth="1"/>
    <col min="13068" max="13068" width="9.140625" style="58"/>
    <col min="13069" max="13070" width="22" style="58" customWidth="1"/>
    <col min="13071" max="13312" width="9.140625" style="58"/>
    <col min="13313" max="13314" width="7" style="58" bestFit="1" customWidth="1"/>
    <col min="13315" max="13315" width="14.85546875" style="58" bestFit="1" customWidth="1"/>
    <col min="13316" max="13316" width="9.7109375" style="58" bestFit="1" customWidth="1"/>
    <col min="13317" max="13317" width="14.5703125" style="58" bestFit="1" customWidth="1"/>
    <col min="13318" max="13318" width="10.7109375" style="58" bestFit="1" customWidth="1"/>
    <col min="13319" max="13319" width="13.140625" style="58" customWidth="1"/>
    <col min="13320" max="13320" width="6.28515625" style="58" bestFit="1" customWidth="1"/>
    <col min="13321" max="13321" width="26" style="58" customWidth="1"/>
    <col min="13322" max="13322" width="34.85546875" style="58" customWidth="1"/>
    <col min="13323" max="13323" width="19" style="58" customWidth="1"/>
    <col min="13324" max="13324" width="9.140625" style="58"/>
    <col min="13325" max="13326" width="22" style="58" customWidth="1"/>
    <col min="13327" max="13568" width="9.140625" style="58"/>
    <col min="13569" max="13570" width="7" style="58" bestFit="1" customWidth="1"/>
    <col min="13571" max="13571" width="14.85546875" style="58" bestFit="1" customWidth="1"/>
    <col min="13572" max="13572" width="9.7109375" style="58" bestFit="1" customWidth="1"/>
    <col min="13573" max="13573" width="14.5703125" style="58" bestFit="1" customWidth="1"/>
    <col min="13574" max="13574" width="10.7109375" style="58" bestFit="1" customWidth="1"/>
    <col min="13575" max="13575" width="13.140625" style="58" customWidth="1"/>
    <col min="13576" max="13576" width="6.28515625" style="58" bestFit="1" customWidth="1"/>
    <col min="13577" max="13577" width="26" style="58" customWidth="1"/>
    <col min="13578" max="13578" width="34.85546875" style="58" customWidth="1"/>
    <col min="13579" max="13579" width="19" style="58" customWidth="1"/>
    <col min="13580" max="13580" width="9.140625" style="58"/>
    <col min="13581" max="13582" width="22" style="58" customWidth="1"/>
    <col min="13583" max="13824" width="9.140625" style="58"/>
    <col min="13825" max="13826" width="7" style="58" bestFit="1" customWidth="1"/>
    <col min="13827" max="13827" width="14.85546875" style="58" bestFit="1" customWidth="1"/>
    <col min="13828" max="13828" width="9.7109375" style="58" bestFit="1" customWidth="1"/>
    <col min="13829" max="13829" width="14.5703125" style="58" bestFit="1" customWidth="1"/>
    <col min="13830" max="13830" width="10.7109375" style="58" bestFit="1" customWidth="1"/>
    <col min="13831" max="13831" width="13.140625" style="58" customWidth="1"/>
    <col min="13832" max="13832" width="6.28515625" style="58" bestFit="1" customWidth="1"/>
    <col min="13833" max="13833" width="26" style="58" customWidth="1"/>
    <col min="13834" max="13834" width="34.85546875" style="58" customWidth="1"/>
    <col min="13835" max="13835" width="19" style="58" customWidth="1"/>
    <col min="13836" max="13836" width="9.140625" style="58"/>
    <col min="13837" max="13838" width="22" style="58" customWidth="1"/>
    <col min="13839" max="14080" width="9.140625" style="58"/>
    <col min="14081" max="14082" width="7" style="58" bestFit="1" customWidth="1"/>
    <col min="14083" max="14083" width="14.85546875" style="58" bestFit="1" customWidth="1"/>
    <col min="14084" max="14084" width="9.7109375" style="58" bestFit="1" customWidth="1"/>
    <col min="14085" max="14085" width="14.5703125" style="58" bestFit="1" customWidth="1"/>
    <col min="14086" max="14086" width="10.7109375" style="58" bestFit="1" customWidth="1"/>
    <col min="14087" max="14087" width="13.140625" style="58" customWidth="1"/>
    <col min="14088" max="14088" width="6.28515625" style="58" bestFit="1" customWidth="1"/>
    <col min="14089" max="14089" width="26" style="58" customWidth="1"/>
    <col min="14090" max="14090" width="34.85546875" style="58" customWidth="1"/>
    <col min="14091" max="14091" width="19" style="58" customWidth="1"/>
    <col min="14092" max="14092" width="9.140625" style="58"/>
    <col min="14093" max="14094" width="22" style="58" customWidth="1"/>
    <col min="14095" max="14336" width="9.140625" style="58"/>
    <col min="14337" max="14338" width="7" style="58" bestFit="1" customWidth="1"/>
    <col min="14339" max="14339" width="14.85546875" style="58" bestFit="1" customWidth="1"/>
    <col min="14340" max="14340" width="9.7109375" style="58" bestFit="1" customWidth="1"/>
    <col min="14341" max="14341" width="14.5703125" style="58" bestFit="1" customWidth="1"/>
    <col min="14342" max="14342" width="10.7109375" style="58" bestFit="1" customWidth="1"/>
    <col min="14343" max="14343" width="13.140625" style="58" customWidth="1"/>
    <col min="14344" max="14344" width="6.28515625" style="58" bestFit="1" customWidth="1"/>
    <col min="14345" max="14345" width="26" style="58" customWidth="1"/>
    <col min="14346" max="14346" width="34.85546875" style="58" customWidth="1"/>
    <col min="14347" max="14347" width="19" style="58" customWidth="1"/>
    <col min="14348" max="14348" width="9.140625" style="58"/>
    <col min="14349" max="14350" width="22" style="58" customWidth="1"/>
    <col min="14351" max="14592" width="9.140625" style="58"/>
    <col min="14593" max="14594" width="7" style="58" bestFit="1" customWidth="1"/>
    <col min="14595" max="14595" width="14.85546875" style="58" bestFit="1" customWidth="1"/>
    <col min="14596" max="14596" width="9.7109375" style="58" bestFit="1" customWidth="1"/>
    <col min="14597" max="14597" width="14.5703125" style="58" bestFit="1" customWidth="1"/>
    <col min="14598" max="14598" width="10.7109375" style="58" bestFit="1" customWidth="1"/>
    <col min="14599" max="14599" width="13.140625" style="58" customWidth="1"/>
    <col min="14600" max="14600" width="6.28515625" style="58" bestFit="1" customWidth="1"/>
    <col min="14601" max="14601" width="26" style="58" customWidth="1"/>
    <col min="14602" max="14602" width="34.85546875" style="58" customWidth="1"/>
    <col min="14603" max="14603" width="19" style="58" customWidth="1"/>
    <col min="14604" max="14604" width="9.140625" style="58"/>
    <col min="14605" max="14606" width="22" style="58" customWidth="1"/>
    <col min="14607" max="14848" width="9.140625" style="58"/>
    <col min="14849" max="14850" width="7" style="58" bestFit="1" customWidth="1"/>
    <col min="14851" max="14851" width="14.85546875" style="58" bestFit="1" customWidth="1"/>
    <col min="14852" max="14852" width="9.7109375" style="58" bestFit="1" customWidth="1"/>
    <col min="14853" max="14853" width="14.5703125" style="58" bestFit="1" customWidth="1"/>
    <col min="14854" max="14854" width="10.7109375" style="58" bestFit="1" customWidth="1"/>
    <col min="14855" max="14855" width="13.140625" style="58" customWidth="1"/>
    <col min="14856" max="14856" width="6.28515625" style="58" bestFit="1" customWidth="1"/>
    <col min="14857" max="14857" width="26" style="58" customWidth="1"/>
    <col min="14858" max="14858" width="34.85546875" style="58" customWidth="1"/>
    <col min="14859" max="14859" width="19" style="58" customWidth="1"/>
    <col min="14860" max="14860" width="9.140625" style="58"/>
    <col min="14861" max="14862" width="22" style="58" customWidth="1"/>
    <col min="14863" max="15104" width="9.140625" style="58"/>
    <col min="15105" max="15106" width="7" style="58" bestFit="1" customWidth="1"/>
    <col min="15107" max="15107" width="14.85546875" style="58" bestFit="1" customWidth="1"/>
    <col min="15108" max="15108" width="9.7109375" style="58" bestFit="1" customWidth="1"/>
    <col min="15109" max="15109" width="14.5703125" style="58" bestFit="1" customWidth="1"/>
    <col min="15110" max="15110" width="10.7109375" style="58" bestFit="1" customWidth="1"/>
    <col min="15111" max="15111" width="13.140625" style="58" customWidth="1"/>
    <col min="15112" max="15112" width="6.28515625" style="58" bestFit="1" customWidth="1"/>
    <col min="15113" max="15113" width="26" style="58" customWidth="1"/>
    <col min="15114" max="15114" width="34.85546875" style="58" customWidth="1"/>
    <col min="15115" max="15115" width="19" style="58" customWidth="1"/>
    <col min="15116" max="15116" width="9.140625" style="58"/>
    <col min="15117" max="15118" width="22" style="58" customWidth="1"/>
    <col min="15119" max="15360" width="9.140625" style="58"/>
    <col min="15361" max="15362" width="7" style="58" bestFit="1" customWidth="1"/>
    <col min="15363" max="15363" width="14.85546875" style="58" bestFit="1" customWidth="1"/>
    <col min="15364" max="15364" width="9.7109375" style="58" bestFit="1" customWidth="1"/>
    <col min="15365" max="15365" width="14.5703125" style="58" bestFit="1" customWidth="1"/>
    <col min="15366" max="15366" width="10.7109375" style="58" bestFit="1" customWidth="1"/>
    <col min="15367" max="15367" width="13.140625" style="58" customWidth="1"/>
    <col min="15368" max="15368" width="6.28515625" style="58" bestFit="1" customWidth="1"/>
    <col min="15369" max="15369" width="26" style="58" customWidth="1"/>
    <col min="15370" max="15370" width="34.85546875" style="58" customWidth="1"/>
    <col min="15371" max="15371" width="19" style="58" customWidth="1"/>
    <col min="15372" max="15372" width="9.140625" style="58"/>
    <col min="15373" max="15374" width="22" style="58" customWidth="1"/>
    <col min="15375" max="15616" width="9.140625" style="58"/>
    <col min="15617" max="15618" width="7" style="58" bestFit="1" customWidth="1"/>
    <col min="15619" max="15619" width="14.85546875" style="58" bestFit="1" customWidth="1"/>
    <col min="15620" max="15620" width="9.7109375" style="58" bestFit="1" customWidth="1"/>
    <col min="15621" max="15621" width="14.5703125" style="58" bestFit="1" customWidth="1"/>
    <col min="15622" max="15622" width="10.7109375" style="58" bestFit="1" customWidth="1"/>
    <col min="15623" max="15623" width="13.140625" style="58" customWidth="1"/>
    <col min="15624" max="15624" width="6.28515625" style="58" bestFit="1" customWidth="1"/>
    <col min="15625" max="15625" width="26" style="58" customWidth="1"/>
    <col min="15626" max="15626" width="34.85546875" style="58" customWidth="1"/>
    <col min="15627" max="15627" width="19" style="58" customWidth="1"/>
    <col min="15628" max="15628" width="9.140625" style="58"/>
    <col min="15629" max="15630" width="22" style="58" customWidth="1"/>
    <col min="15631" max="15872" width="9.140625" style="58"/>
    <col min="15873" max="15874" width="7" style="58" bestFit="1" customWidth="1"/>
    <col min="15875" max="15875" width="14.85546875" style="58" bestFit="1" customWidth="1"/>
    <col min="15876" max="15876" width="9.7109375" style="58" bestFit="1" customWidth="1"/>
    <col min="15877" max="15877" width="14.5703125" style="58" bestFit="1" customWidth="1"/>
    <col min="15878" max="15878" width="10.7109375" style="58" bestFit="1" customWidth="1"/>
    <col min="15879" max="15879" width="13.140625" style="58" customWidth="1"/>
    <col min="15880" max="15880" width="6.28515625" style="58" bestFit="1" customWidth="1"/>
    <col min="15881" max="15881" width="26" style="58" customWidth="1"/>
    <col min="15882" max="15882" width="34.85546875" style="58" customWidth="1"/>
    <col min="15883" max="15883" width="19" style="58" customWidth="1"/>
    <col min="15884" max="15884" width="9.140625" style="58"/>
    <col min="15885" max="15886" width="22" style="58" customWidth="1"/>
    <col min="15887" max="16128" width="9.140625" style="58"/>
    <col min="16129" max="16130" width="7" style="58" bestFit="1" customWidth="1"/>
    <col min="16131" max="16131" width="14.85546875" style="58" bestFit="1" customWidth="1"/>
    <col min="16132" max="16132" width="9.7109375" style="58" bestFit="1" customWidth="1"/>
    <col min="16133" max="16133" width="14.5703125" style="58" bestFit="1" customWidth="1"/>
    <col min="16134" max="16134" width="10.7109375" style="58" bestFit="1" customWidth="1"/>
    <col min="16135" max="16135" width="13.140625" style="58" customWidth="1"/>
    <col min="16136" max="16136" width="6.28515625" style="58" bestFit="1" customWidth="1"/>
    <col min="16137" max="16137" width="26" style="58" customWidth="1"/>
    <col min="16138" max="16138" width="34.85546875" style="58" customWidth="1"/>
    <col min="16139" max="16139" width="19" style="58" customWidth="1"/>
    <col min="16140" max="16140" width="9.140625" style="58"/>
    <col min="16141" max="16142" width="22" style="58" customWidth="1"/>
    <col min="16143" max="16384" width="9.140625" style="58"/>
  </cols>
  <sheetData>
    <row r="1" spans="1:11" s="57" customFormat="1" ht="21" customHeight="1" x14ac:dyDescent="0.35">
      <c r="A1" s="169" t="s">
        <v>81</v>
      </c>
      <c r="B1" s="170"/>
      <c r="C1" s="170"/>
      <c r="D1" s="170"/>
      <c r="E1" s="170"/>
      <c r="F1" s="170"/>
      <c r="G1" s="170"/>
      <c r="H1" s="170"/>
      <c r="I1" s="170"/>
      <c r="J1" s="170"/>
      <c r="K1" s="170"/>
    </row>
    <row r="2" spans="1:11" hidden="1" x14ac:dyDescent="0.2"/>
    <row r="3" spans="1:11" hidden="1" x14ac:dyDescent="0.2">
      <c r="D3" s="59" t="s">
        <v>82</v>
      </c>
    </row>
    <row r="4" spans="1:11" ht="22.5" hidden="1" x14ac:dyDescent="0.2">
      <c r="D4" s="60" t="s">
        <v>83</v>
      </c>
    </row>
    <row r="5" spans="1:11" ht="22.5" hidden="1" x14ac:dyDescent="0.2">
      <c r="D5" s="60" t="s">
        <v>84</v>
      </c>
    </row>
    <row r="6" spans="1:11" hidden="1" x14ac:dyDescent="0.2">
      <c r="D6" s="60" t="s">
        <v>85</v>
      </c>
    </row>
    <row r="7" spans="1:11" ht="22.5" hidden="1" x14ac:dyDescent="0.2">
      <c r="D7" s="60" t="s">
        <v>86</v>
      </c>
    </row>
    <row r="8" spans="1:11" hidden="1" x14ac:dyDescent="0.2">
      <c r="D8" s="60" t="s">
        <v>87</v>
      </c>
    </row>
    <row r="9" spans="1:11" hidden="1" x14ac:dyDescent="0.2">
      <c r="D9" s="60" t="s">
        <v>88</v>
      </c>
    </row>
    <row r="10" spans="1:11" ht="22.5" hidden="1" x14ac:dyDescent="0.2">
      <c r="D10" s="60" t="s">
        <v>89</v>
      </c>
    </row>
    <row r="11" spans="1:11" ht="22.5" hidden="1" x14ac:dyDescent="0.2">
      <c r="D11" s="60" t="s">
        <v>90</v>
      </c>
    </row>
    <row r="12" spans="1:11" hidden="1" x14ac:dyDescent="0.2">
      <c r="D12" s="60" t="s">
        <v>91</v>
      </c>
    </row>
    <row r="13" spans="1:11" ht="22.5" hidden="1" x14ac:dyDescent="0.2">
      <c r="D13" s="60" t="s">
        <v>92</v>
      </c>
    </row>
    <row r="14" spans="1:11" ht="22.5" hidden="1" x14ac:dyDescent="0.2">
      <c r="D14" s="61" t="s">
        <v>93</v>
      </c>
    </row>
    <row r="15" spans="1:11" hidden="1" x14ac:dyDescent="0.2">
      <c r="D15" s="60" t="s">
        <v>94</v>
      </c>
    </row>
    <row r="16" spans="1:11" hidden="1" x14ac:dyDescent="0.2">
      <c r="D16" s="60" t="s">
        <v>95</v>
      </c>
    </row>
    <row r="17" spans="1:11" hidden="1" x14ac:dyDescent="0.2">
      <c r="D17" s="60" t="s">
        <v>96</v>
      </c>
    </row>
    <row r="18" spans="1:11" hidden="1" x14ac:dyDescent="0.2">
      <c r="D18" s="61" t="s">
        <v>97</v>
      </c>
    </row>
    <row r="19" spans="1:11" hidden="1" x14ac:dyDescent="0.2">
      <c r="D19" s="60" t="s">
        <v>98</v>
      </c>
    </row>
    <row r="20" spans="1:11" hidden="1" x14ac:dyDescent="0.2">
      <c r="D20" s="60" t="s">
        <v>99</v>
      </c>
    </row>
    <row r="21" spans="1:11" hidden="1" x14ac:dyDescent="0.2">
      <c r="D21" s="60" t="s">
        <v>100</v>
      </c>
    </row>
    <row r="22" spans="1:11" hidden="1" x14ac:dyDescent="0.2">
      <c r="D22" s="61" t="s">
        <v>101</v>
      </c>
    </row>
    <row r="23" spans="1:11" hidden="1" x14ac:dyDescent="0.2">
      <c r="D23" s="60" t="s">
        <v>102</v>
      </c>
    </row>
    <row r="24" spans="1:11" hidden="1" x14ac:dyDescent="0.2">
      <c r="D24" s="60" t="s">
        <v>103</v>
      </c>
    </row>
    <row r="25" spans="1:11" hidden="1" x14ac:dyDescent="0.2">
      <c r="D25" s="60" t="s">
        <v>104</v>
      </c>
    </row>
    <row r="26" spans="1:11" hidden="1" x14ac:dyDescent="0.2">
      <c r="D26" s="60" t="s">
        <v>105</v>
      </c>
    </row>
    <row r="27" spans="1:11" hidden="1" x14ac:dyDescent="0.2">
      <c r="D27" s="61" t="s">
        <v>106</v>
      </c>
    </row>
    <row r="28" spans="1:11" hidden="1" x14ac:dyDescent="0.2">
      <c r="D28" s="60" t="s">
        <v>107</v>
      </c>
    </row>
    <row r="29" spans="1:11" hidden="1" x14ac:dyDescent="0.2">
      <c r="D29" s="60" t="s">
        <v>108</v>
      </c>
    </row>
    <row r="30" spans="1:11" hidden="1" x14ac:dyDescent="0.2">
      <c r="D30" s="60" t="s">
        <v>109</v>
      </c>
    </row>
    <row r="31" spans="1:11" s="64" customFormat="1" hidden="1" x14ac:dyDescent="0.2">
      <c r="A31" s="62"/>
      <c r="B31" s="62"/>
      <c r="C31" s="62"/>
      <c r="D31" s="63" t="s">
        <v>110</v>
      </c>
      <c r="E31" s="62"/>
      <c r="F31" s="62"/>
      <c r="G31" s="62"/>
      <c r="H31" s="62"/>
      <c r="I31" s="62"/>
      <c r="J31" s="62"/>
      <c r="K31" s="62"/>
    </row>
    <row r="32" spans="1:11" hidden="1" x14ac:dyDescent="0.2">
      <c r="A32" s="65"/>
      <c r="B32" s="65"/>
      <c r="C32" s="65"/>
      <c r="D32" s="66" t="s">
        <v>111</v>
      </c>
      <c r="E32" s="65"/>
      <c r="F32" s="65"/>
      <c r="G32" s="65"/>
      <c r="H32" s="65"/>
      <c r="I32" s="65"/>
      <c r="J32" s="65"/>
      <c r="K32" s="65"/>
    </row>
    <row r="33" spans="1:11" ht="22.5" hidden="1" customHeight="1" x14ac:dyDescent="0.2">
      <c r="A33" s="65"/>
      <c r="B33" s="65"/>
      <c r="C33" s="65"/>
      <c r="D33" s="184" t="s">
        <v>112</v>
      </c>
      <c r="E33" s="185"/>
      <c r="F33" s="65"/>
      <c r="G33" s="65"/>
      <c r="H33" s="65"/>
      <c r="I33" s="65"/>
      <c r="J33" s="65"/>
      <c r="K33" s="65"/>
    </row>
    <row r="34" spans="1:11" hidden="1" x14ac:dyDescent="0.2">
      <c r="A34" s="65"/>
      <c r="B34" s="65"/>
      <c r="C34" s="65"/>
      <c r="D34" s="67">
        <v>4290</v>
      </c>
      <c r="E34" s="68" t="s">
        <v>113</v>
      </c>
      <c r="F34" s="65"/>
      <c r="G34" s="65"/>
      <c r="H34" s="65"/>
      <c r="I34" s="65"/>
      <c r="J34" s="65"/>
      <c r="K34" s="65"/>
    </row>
    <row r="35" spans="1:11" ht="22.5" hidden="1" x14ac:dyDescent="0.2">
      <c r="A35" s="65"/>
      <c r="B35" s="65"/>
      <c r="C35" s="65"/>
      <c r="D35" s="67">
        <v>5082</v>
      </c>
      <c r="E35" s="68" t="s">
        <v>114</v>
      </c>
      <c r="F35" s="65"/>
      <c r="G35" s="65"/>
      <c r="H35" s="65"/>
      <c r="I35" s="65"/>
      <c r="J35" s="65"/>
      <c r="K35" s="65"/>
    </row>
    <row r="36" spans="1:11" ht="22.5" hidden="1" x14ac:dyDescent="0.2">
      <c r="A36" s="65"/>
      <c r="B36" s="65"/>
      <c r="C36" s="65"/>
      <c r="D36" s="67">
        <v>4356</v>
      </c>
      <c r="E36" s="68" t="s">
        <v>115</v>
      </c>
      <c r="F36" s="65"/>
      <c r="G36" s="65"/>
      <c r="H36" s="65"/>
      <c r="I36" s="65"/>
      <c r="J36" s="65"/>
      <c r="K36" s="65"/>
    </row>
    <row r="37" spans="1:11" ht="22.5" hidden="1" x14ac:dyDescent="0.2">
      <c r="A37" s="65"/>
      <c r="B37" s="65"/>
      <c r="C37" s="65"/>
      <c r="D37" s="67">
        <v>5929</v>
      </c>
      <c r="E37" s="68" t="s">
        <v>116</v>
      </c>
      <c r="F37" s="65"/>
      <c r="G37" s="65"/>
      <c r="H37" s="65"/>
      <c r="I37" s="65"/>
      <c r="J37" s="65"/>
      <c r="K37" s="65"/>
    </row>
    <row r="38" spans="1:11" hidden="1" x14ac:dyDescent="0.2">
      <c r="A38" s="65"/>
      <c r="B38" s="65"/>
      <c r="C38" s="65"/>
      <c r="D38" s="67">
        <v>5005</v>
      </c>
      <c r="E38" s="68" t="s">
        <v>117</v>
      </c>
      <c r="F38" s="65"/>
      <c r="G38" s="65"/>
      <c r="H38" s="65"/>
      <c r="I38" s="65"/>
      <c r="J38" s="65"/>
      <c r="K38" s="65"/>
    </row>
    <row r="39" spans="1:11" ht="12" hidden="1" thickBot="1" x14ac:dyDescent="0.25">
      <c r="A39" s="65"/>
      <c r="B39" s="65"/>
      <c r="C39" s="65"/>
      <c r="D39" s="69">
        <v>4225</v>
      </c>
      <c r="E39" s="70" t="s">
        <v>118</v>
      </c>
      <c r="F39" s="65"/>
      <c r="G39" s="65"/>
      <c r="H39" s="65"/>
      <c r="I39" s="65"/>
      <c r="J39" s="65"/>
      <c r="K39" s="65"/>
    </row>
    <row r="40" spans="1:11" ht="8.25" customHeight="1" x14ac:dyDescent="0.2"/>
    <row r="41" spans="1:11" s="57" customFormat="1" ht="12.75" customHeight="1" x14ac:dyDescent="0.25">
      <c r="A41" s="191" t="s">
        <v>119</v>
      </c>
      <c r="B41" s="191"/>
      <c r="C41" s="191"/>
      <c r="D41" s="191"/>
      <c r="E41" s="191"/>
      <c r="F41" s="191"/>
      <c r="G41" s="191"/>
      <c r="H41" s="191"/>
      <c r="I41" s="191"/>
      <c r="J41" s="191"/>
      <c r="K41" s="191"/>
    </row>
    <row r="42" spans="1:11" s="57" customFormat="1" ht="12.75" customHeight="1" x14ac:dyDescent="0.25">
      <c r="A42" s="192" t="s">
        <v>120</v>
      </c>
      <c r="B42" s="192"/>
      <c r="C42" s="192"/>
      <c r="D42" s="192"/>
      <c r="E42" s="192"/>
      <c r="F42" s="192"/>
      <c r="G42" s="192"/>
      <c r="H42" s="192"/>
      <c r="I42" s="192"/>
      <c r="J42" s="192"/>
      <c r="K42" s="192"/>
    </row>
    <row r="43" spans="1:11" s="57" customFormat="1" ht="15" customHeight="1" x14ac:dyDescent="0.25">
      <c r="A43" s="193" t="s">
        <v>134</v>
      </c>
      <c r="B43" s="193"/>
      <c r="C43" s="193"/>
      <c r="D43" s="193"/>
      <c r="E43" s="193"/>
      <c r="F43" s="193"/>
      <c r="G43" s="193"/>
      <c r="H43" s="193"/>
      <c r="I43" s="193"/>
      <c r="J43" s="193"/>
      <c r="K43" s="193"/>
    </row>
    <row r="44" spans="1:11" s="57" customFormat="1" ht="15.75" customHeight="1" x14ac:dyDescent="0.25">
      <c r="A44" s="194" t="s">
        <v>121</v>
      </c>
      <c r="B44" s="194"/>
      <c r="C44" s="194"/>
      <c r="D44" s="194"/>
      <c r="E44" s="194"/>
      <c r="F44" s="194"/>
      <c r="G44" s="194"/>
      <c r="H44" s="194"/>
      <c r="I44" s="194"/>
      <c r="J44" s="194"/>
      <c r="K44" s="194"/>
    </row>
    <row r="45" spans="1:11" ht="9" customHeight="1" x14ac:dyDescent="0.2"/>
    <row r="46" spans="1:11" ht="15.75" thickBot="1" x14ac:dyDescent="0.3">
      <c r="A46" s="186" t="s">
        <v>122</v>
      </c>
      <c r="B46" s="187"/>
      <c r="C46" s="187"/>
      <c r="D46" s="187"/>
      <c r="E46" s="187"/>
      <c r="F46" s="187"/>
      <c r="G46" s="187"/>
      <c r="H46" s="187"/>
      <c r="I46" s="187"/>
      <c r="J46" s="187"/>
      <c r="K46" s="187"/>
    </row>
    <row r="47" spans="1:11" s="71" customFormat="1" ht="12.75" customHeight="1" x14ac:dyDescent="0.25">
      <c r="A47" s="81" t="s">
        <v>123</v>
      </c>
      <c r="B47" s="80"/>
      <c r="C47" s="188" t="s">
        <v>124</v>
      </c>
      <c r="D47" s="188"/>
      <c r="E47" s="188"/>
      <c r="F47" s="188"/>
      <c r="G47" s="188"/>
      <c r="H47" s="188"/>
      <c r="I47" s="188"/>
      <c r="J47" s="188"/>
      <c r="K47" s="188"/>
    </row>
    <row r="48" spans="1:11" s="72" customFormat="1" ht="11.25" customHeight="1" x14ac:dyDescent="0.25">
      <c r="A48" s="181"/>
      <c r="B48" s="181" t="s">
        <v>133</v>
      </c>
      <c r="C48" s="181" t="s">
        <v>125</v>
      </c>
      <c r="D48" s="181" t="s">
        <v>126</v>
      </c>
      <c r="E48" s="181" t="s">
        <v>97</v>
      </c>
      <c r="F48" s="181" t="s">
        <v>127</v>
      </c>
      <c r="G48" s="181" t="s">
        <v>101</v>
      </c>
      <c r="H48" s="182" t="s">
        <v>128</v>
      </c>
      <c r="I48" s="183"/>
      <c r="J48" s="183"/>
      <c r="K48" s="183"/>
    </row>
    <row r="49" spans="1:11" s="72" customFormat="1" ht="11.25" customHeight="1" x14ac:dyDescent="0.25">
      <c r="A49" s="181"/>
      <c r="B49" s="181"/>
      <c r="C49" s="181"/>
      <c r="D49" s="181"/>
      <c r="E49" s="181"/>
      <c r="F49" s="181"/>
      <c r="G49" s="181"/>
      <c r="H49" s="189" t="s">
        <v>129</v>
      </c>
      <c r="I49" s="190"/>
      <c r="J49" s="73" t="s">
        <v>130</v>
      </c>
      <c r="K49" s="73" t="s">
        <v>131</v>
      </c>
    </row>
    <row r="50" spans="1:11" s="72" customFormat="1" ht="33.75" x14ac:dyDescent="0.25">
      <c r="A50" s="100">
        <v>1</v>
      </c>
      <c r="B50" s="101" t="s">
        <v>135</v>
      </c>
      <c r="C50" s="74">
        <v>44146</v>
      </c>
      <c r="D50" s="75" t="s">
        <v>95</v>
      </c>
      <c r="E50" s="75" t="s">
        <v>99</v>
      </c>
      <c r="F50" s="76" t="str">
        <f>IF(OR((CODE($D50)*CODE($E50))=$D$36,(CODE($D50)*CODE($E50))=$D$35),$D$15,IF(OR((CODE($D50)*CODE($E50))=$D$34,(CODE($D50)*CODE($E50))=$D$37),$D$16,IF(OR((CODE($D50)*CODE($E50))=$D$38,(CODE($D50)*CODE($E50))=$D$39),$D$17,)))</f>
        <v>Média</v>
      </c>
      <c r="G50" s="75" t="s">
        <v>102</v>
      </c>
      <c r="H50" s="179"/>
      <c r="I50" s="180"/>
      <c r="J50" s="79" t="s">
        <v>246</v>
      </c>
      <c r="K50" s="79" t="s">
        <v>136</v>
      </c>
    </row>
    <row r="51" spans="1:11" s="72" customFormat="1" ht="11.25" customHeight="1" x14ac:dyDescent="0.25">
      <c r="A51" s="100">
        <v>2</v>
      </c>
      <c r="B51" s="101" t="s">
        <v>247</v>
      </c>
      <c r="C51" s="74">
        <v>44146</v>
      </c>
      <c r="D51" s="75" t="s">
        <v>95</v>
      </c>
      <c r="E51" s="75" t="s">
        <v>99</v>
      </c>
      <c r="F51" s="76" t="str">
        <f t="shared" ref="F51:F58" si="0">IF(OR((CODE($D51)*CODE($E51))=$D$36,(CODE($D51)*CODE($E51))=$D$35),$D$15,IF(OR((CODE($D51)*CODE($E51))=$D$34,(CODE($D51)*CODE($E51))=$D$37),$D$16,IF(OR((CODE($D51)*CODE($E51))=$D$38,(CODE($D51)*CODE($E51))=$D$39),$D$17,)))</f>
        <v>Média</v>
      </c>
      <c r="G51" s="75" t="s">
        <v>103</v>
      </c>
      <c r="H51" s="77"/>
      <c r="I51" s="78"/>
      <c r="J51" s="79" t="s">
        <v>248</v>
      </c>
      <c r="K51" s="79" t="s">
        <v>136</v>
      </c>
    </row>
    <row r="52" spans="1:11" s="72" customFormat="1" ht="11.25" customHeight="1" x14ac:dyDescent="0.25">
      <c r="A52" s="100"/>
      <c r="B52" s="101"/>
      <c r="C52" s="74"/>
      <c r="D52" s="75"/>
      <c r="E52" s="75"/>
      <c r="F52" s="76" t="e">
        <f t="shared" si="0"/>
        <v>#VALUE!</v>
      </c>
      <c r="G52" s="75"/>
      <c r="H52" s="77"/>
      <c r="I52" s="78"/>
      <c r="J52" s="79"/>
      <c r="K52" s="79"/>
    </row>
    <row r="53" spans="1:11" s="72" customFormat="1" ht="11.25" customHeight="1" x14ac:dyDescent="0.25">
      <c r="A53" s="100"/>
      <c r="B53" s="101"/>
      <c r="C53" s="74"/>
      <c r="D53" s="75"/>
      <c r="E53" s="75"/>
      <c r="F53" s="76" t="e">
        <f t="shared" si="0"/>
        <v>#VALUE!</v>
      </c>
      <c r="G53" s="75"/>
      <c r="H53" s="77"/>
      <c r="I53" s="78"/>
      <c r="J53" s="79"/>
      <c r="K53" s="79"/>
    </row>
    <row r="54" spans="1:11" s="72" customFormat="1" ht="11.25" customHeight="1" x14ac:dyDescent="0.25">
      <c r="A54" s="100"/>
      <c r="B54" s="101"/>
      <c r="C54" s="74"/>
      <c r="D54" s="75"/>
      <c r="E54" s="75"/>
      <c r="F54" s="76" t="e">
        <f t="shared" si="0"/>
        <v>#VALUE!</v>
      </c>
      <c r="G54" s="75"/>
      <c r="H54" s="77"/>
      <c r="I54" s="78"/>
      <c r="J54" s="79"/>
      <c r="K54" s="79"/>
    </row>
    <row r="55" spans="1:11" s="72" customFormat="1" ht="11.25" customHeight="1" x14ac:dyDescent="0.25">
      <c r="A55" s="100"/>
      <c r="B55" s="101"/>
      <c r="C55" s="74"/>
      <c r="D55" s="75"/>
      <c r="E55" s="75"/>
      <c r="F55" s="76" t="e">
        <f t="shared" si="0"/>
        <v>#VALUE!</v>
      </c>
      <c r="G55" s="75"/>
      <c r="H55" s="77"/>
      <c r="I55" s="78"/>
      <c r="J55" s="79"/>
      <c r="K55" s="79"/>
    </row>
    <row r="56" spans="1:11" s="72" customFormat="1" ht="11.25" customHeight="1" x14ac:dyDescent="0.25">
      <c r="A56" s="100"/>
      <c r="B56" s="101"/>
      <c r="C56" s="74"/>
      <c r="D56" s="75"/>
      <c r="E56" s="75"/>
      <c r="F56" s="76" t="e">
        <f t="shared" si="0"/>
        <v>#VALUE!</v>
      </c>
      <c r="G56" s="75"/>
      <c r="H56" s="77"/>
      <c r="I56" s="78"/>
      <c r="J56" s="79"/>
      <c r="K56" s="79"/>
    </row>
    <row r="57" spans="1:11" s="72" customFormat="1" ht="11.25" customHeight="1" x14ac:dyDescent="0.25">
      <c r="A57" s="100"/>
      <c r="B57" s="101"/>
      <c r="C57" s="74"/>
      <c r="D57" s="75"/>
      <c r="E57" s="75"/>
      <c r="F57" s="76" t="e">
        <f t="shared" si="0"/>
        <v>#VALUE!</v>
      </c>
      <c r="G57" s="75"/>
      <c r="H57" s="77"/>
      <c r="I57" s="78"/>
      <c r="J57" s="79"/>
      <c r="K57" s="79"/>
    </row>
    <row r="58" spans="1:11" s="72" customFormat="1" ht="11.25" customHeight="1" x14ac:dyDescent="0.25">
      <c r="A58" s="100"/>
      <c r="B58" s="101"/>
      <c r="C58" s="74"/>
      <c r="D58" s="75"/>
      <c r="E58" s="75"/>
      <c r="F58" s="76" t="e">
        <f t="shared" si="0"/>
        <v>#VALUE!</v>
      </c>
      <c r="G58" s="75"/>
      <c r="H58" s="77"/>
      <c r="I58" s="78"/>
      <c r="J58" s="79"/>
      <c r="K58" s="79"/>
    </row>
    <row r="59" spans="1:11" s="72" customFormat="1" ht="11.25" customHeight="1" x14ac:dyDescent="0.25">
      <c r="A59" s="100"/>
      <c r="B59" s="101"/>
      <c r="C59" s="74"/>
      <c r="D59" s="75"/>
      <c r="E59" s="75"/>
      <c r="F59" s="76" t="e">
        <f>IF(OR((CODE($D59)*CODE($E59))=$D$36,(CODE($D59)*CODE($E59))=$D$35),$D$15,IF(OR((CODE($D59)*CODE($E59))=$D$34,(CODE($D59)*CODE($E59))=$D$37),$D$16,IF(OR((CODE($D59)*CODE($E59))=$D$38,(CODE($D59)*CODE($E59))=$D$39),$D$17,)))</f>
        <v>#VALUE!</v>
      </c>
      <c r="G59" s="75"/>
      <c r="H59" s="179"/>
      <c r="I59" s="180"/>
      <c r="J59" s="79"/>
      <c r="K59" s="79"/>
    </row>
    <row r="60" spans="1:11" s="72" customFormat="1" ht="11.25" customHeight="1" x14ac:dyDescent="0.25">
      <c r="A60" s="100"/>
      <c r="B60" s="101"/>
      <c r="C60" s="74"/>
      <c r="D60" s="75"/>
      <c r="E60" s="75"/>
      <c r="F60" s="76" t="e">
        <f>IF(OR((CODE($D60)*CODE($E60))=$D$36,(CODE($D60)*CODE($E60))=$D$35),$D$15,IF(OR((CODE($D60)*CODE($E60))=$D$34,(CODE($D60)*CODE($E60))=$D$37),$D$16,IF(OR((CODE($D60)*CODE($E60))=$D$38,(CODE($D60)*CODE($E60))=$D$39),$D$17,)))</f>
        <v>#VALUE!</v>
      </c>
      <c r="G60" s="75"/>
      <c r="H60" s="179"/>
      <c r="I60" s="180"/>
      <c r="J60" s="79"/>
      <c r="K60" s="79"/>
    </row>
  </sheetData>
  <mergeCells count="20">
    <mergeCell ref="A1:K1"/>
    <mergeCell ref="D33:E33"/>
    <mergeCell ref="A46:K46"/>
    <mergeCell ref="C47:K47"/>
    <mergeCell ref="H49:I49"/>
    <mergeCell ref="B48:B49"/>
    <mergeCell ref="A48:A49"/>
    <mergeCell ref="A41:K41"/>
    <mergeCell ref="A42:K42"/>
    <mergeCell ref="A43:K43"/>
    <mergeCell ref="A44:K44"/>
    <mergeCell ref="H50:I50"/>
    <mergeCell ref="H59:I59"/>
    <mergeCell ref="H60:I60"/>
    <mergeCell ref="C48:C49"/>
    <mergeCell ref="D48:D49"/>
    <mergeCell ref="E48:E49"/>
    <mergeCell ref="F48:F49"/>
    <mergeCell ref="G48:G49"/>
    <mergeCell ref="H48:K48"/>
  </mergeCells>
  <conditionalFormatting sqref="F50:F60">
    <cfRule type="cellIs" dxfId="4" priority="1" stopIfTrue="1" operator="equal">
      <formula>$D$15</formula>
    </cfRule>
    <cfRule type="cellIs" dxfId="3" priority="2" stopIfTrue="1" operator="equal">
      <formula>$D$16</formula>
    </cfRule>
    <cfRule type="cellIs" dxfId="2" priority="3" stopIfTrue="1" operator="equal">
      <formula>$D$17</formula>
    </cfRule>
  </conditionalFormatting>
  <dataValidations count="4">
    <dataValidation type="list" allowBlank="1" showInputMessage="1" showErrorMessage="1" sqref="WVO983091:WVP983091 WLS983091:WLT983091 WBW983091:WBX983091 VSA983091:VSB983091 VIE983091:VIF983091 UYI983091:UYJ983091 UOM983091:UON983091 UEQ983091:UER983091 TUU983091:TUV983091 TKY983091:TKZ983091 TBC983091:TBD983091 SRG983091:SRH983091 SHK983091:SHL983091 RXO983091:RXP983091 RNS983091:RNT983091 RDW983091:RDX983091 QUA983091:QUB983091 QKE983091:QKF983091 QAI983091:QAJ983091 PQM983091:PQN983091 PGQ983091:PGR983091 OWU983091:OWV983091 OMY983091:OMZ983091 ODC983091:ODD983091 NTG983091:NTH983091 NJK983091:NJL983091 MZO983091:MZP983091 MPS983091:MPT983091 MFW983091:MFX983091 LWA983091:LWB983091 LME983091:LMF983091 LCI983091:LCJ983091 KSM983091:KSN983091 KIQ983091:KIR983091 JYU983091:JYV983091 JOY983091:JOZ983091 JFC983091:JFD983091 IVG983091:IVH983091 ILK983091:ILL983091 IBO983091:IBP983091 HRS983091:HRT983091 HHW983091:HHX983091 GYA983091:GYB983091 GOE983091:GOF983091 GEI983091:GEJ983091 FUM983091:FUN983091 FKQ983091:FKR983091 FAU983091:FAV983091 EQY983091:EQZ983091 EHC983091:EHD983091 DXG983091:DXH983091 DNK983091:DNL983091 DDO983091:DDP983091 CTS983091:CTT983091 CJW983091:CJX983091 CAA983091:CAB983091 BQE983091:BQF983091 BGI983091:BGJ983091 AWM983091:AWN983091 AMQ983091:AMR983091 ACU983091:ACV983091 SY983091:SZ983091 JC983091:JD983091 H983091:I983091 WVO917555:WVP917555 WLS917555:WLT917555 WBW917555:WBX917555 VSA917555:VSB917555 VIE917555:VIF917555 UYI917555:UYJ917555 UOM917555:UON917555 UEQ917555:UER917555 TUU917555:TUV917555 TKY917555:TKZ917555 TBC917555:TBD917555 SRG917555:SRH917555 SHK917555:SHL917555 RXO917555:RXP917555 RNS917555:RNT917555 RDW917555:RDX917555 QUA917555:QUB917555 QKE917555:QKF917555 QAI917555:QAJ917555 PQM917555:PQN917555 PGQ917555:PGR917555 OWU917555:OWV917555 OMY917555:OMZ917555 ODC917555:ODD917555 NTG917555:NTH917555 NJK917555:NJL917555 MZO917555:MZP917555 MPS917555:MPT917555 MFW917555:MFX917555 LWA917555:LWB917555 LME917555:LMF917555 LCI917555:LCJ917555 KSM917555:KSN917555 KIQ917555:KIR917555 JYU917555:JYV917555 JOY917555:JOZ917555 JFC917555:JFD917555 IVG917555:IVH917555 ILK917555:ILL917555 IBO917555:IBP917555 HRS917555:HRT917555 HHW917555:HHX917555 GYA917555:GYB917555 GOE917555:GOF917555 GEI917555:GEJ917555 FUM917555:FUN917555 FKQ917555:FKR917555 FAU917555:FAV917555 EQY917555:EQZ917555 EHC917555:EHD917555 DXG917555:DXH917555 DNK917555:DNL917555 DDO917555:DDP917555 CTS917555:CTT917555 CJW917555:CJX917555 CAA917555:CAB917555 BQE917555:BQF917555 BGI917555:BGJ917555 AWM917555:AWN917555 AMQ917555:AMR917555 ACU917555:ACV917555 SY917555:SZ917555 JC917555:JD917555 H917555:I917555 WVO852019:WVP852019 WLS852019:WLT852019 WBW852019:WBX852019 VSA852019:VSB852019 VIE852019:VIF852019 UYI852019:UYJ852019 UOM852019:UON852019 UEQ852019:UER852019 TUU852019:TUV852019 TKY852019:TKZ852019 TBC852019:TBD852019 SRG852019:SRH852019 SHK852019:SHL852019 RXO852019:RXP852019 RNS852019:RNT852019 RDW852019:RDX852019 QUA852019:QUB852019 QKE852019:QKF852019 QAI852019:QAJ852019 PQM852019:PQN852019 PGQ852019:PGR852019 OWU852019:OWV852019 OMY852019:OMZ852019 ODC852019:ODD852019 NTG852019:NTH852019 NJK852019:NJL852019 MZO852019:MZP852019 MPS852019:MPT852019 MFW852019:MFX852019 LWA852019:LWB852019 LME852019:LMF852019 LCI852019:LCJ852019 KSM852019:KSN852019 KIQ852019:KIR852019 JYU852019:JYV852019 JOY852019:JOZ852019 JFC852019:JFD852019 IVG852019:IVH852019 ILK852019:ILL852019 IBO852019:IBP852019 HRS852019:HRT852019 HHW852019:HHX852019 GYA852019:GYB852019 GOE852019:GOF852019 GEI852019:GEJ852019 FUM852019:FUN852019 FKQ852019:FKR852019 FAU852019:FAV852019 EQY852019:EQZ852019 EHC852019:EHD852019 DXG852019:DXH852019 DNK852019:DNL852019 DDO852019:DDP852019 CTS852019:CTT852019 CJW852019:CJX852019 CAA852019:CAB852019 BQE852019:BQF852019 BGI852019:BGJ852019 AWM852019:AWN852019 AMQ852019:AMR852019 ACU852019:ACV852019 SY852019:SZ852019 JC852019:JD852019 H852019:I852019 WVO786483:WVP786483 WLS786483:WLT786483 WBW786483:WBX786483 VSA786483:VSB786483 VIE786483:VIF786483 UYI786483:UYJ786483 UOM786483:UON786483 UEQ786483:UER786483 TUU786483:TUV786483 TKY786483:TKZ786483 TBC786483:TBD786483 SRG786483:SRH786483 SHK786483:SHL786483 RXO786483:RXP786483 RNS786483:RNT786483 RDW786483:RDX786483 QUA786483:QUB786483 QKE786483:QKF786483 QAI786483:QAJ786483 PQM786483:PQN786483 PGQ786483:PGR786483 OWU786483:OWV786483 OMY786483:OMZ786483 ODC786483:ODD786483 NTG786483:NTH786483 NJK786483:NJL786483 MZO786483:MZP786483 MPS786483:MPT786483 MFW786483:MFX786483 LWA786483:LWB786483 LME786483:LMF786483 LCI786483:LCJ786483 KSM786483:KSN786483 KIQ786483:KIR786483 JYU786483:JYV786483 JOY786483:JOZ786483 JFC786483:JFD786483 IVG786483:IVH786483 ILK786483:ILL786483 IBO786483:IBP786483 HRS786483:HRT786483 HHW786483:HHX786483 GYA786483:GYB786483 GOE786483:GOF786483 GEI786483:GEJ786483 FUM786483:FUN786483 FKQ786483:FKR786483 FAU786483:FAV786483 EQY786483:EQZ786483 EHC786483:EHD786483 DXG786483:DXH786483 DNK786483:DNL786483 DDO786483:DDP786483 CTS786483:CTT786483 CJW786483:CJX786483 CAA786483:CAB786483 BQE786483:BQF786483 BGI786483:BGJ786483 AWM786483:AWN786483 AMQ786483:AMR786483 ACU786483:ACV786483 SY786483:SZ786483 JC786483:JD786483 H786483:I786483 WVO720947:WVP720947 WLS720947:WLT720947 WBW720947:WBX720947 VSA720947:VSB720947 VIE720947:VIF720947 UYI720947:UYJ720947 UOM720947:UON720947 UEQ720947:UER720947 TUU720947:TUV720947 TKY720947:TKZ720947 TBC720947:TBD720947 SRG720947:SRH720947 SHK720947:SHL720947 RXO720947:RXP720947 RNS720947:RNT720947 RDW720947:RDX720947 QUA720947:QUB720947 QKE720947:QKF720947 QAI720947:QAJ720947 PQM720947:PQN720947 PGQ720947:PGR720947 OWU720947:OWV720947 OMY720947:OMZ720947 ODC720947:ODD720947 NTG720947:NTH720947 NJK720947:NJL720947 MZO720947:MZP720947 MPS720947:MPT720947 MFW720947:MFX720947 LWA720947:LWB720947 LME720947:LMF720947 LCI720947:LCJ720947 KSM720947:KSN720947 KIQ720947:KIR720947 JYU720947:JYV720947 JOY720947:JOZ720947 JFC720947:JFD720947 IVG720947:IVH720947 ILK720947:ILL720947 IBO720947:IBP720947 HRS720947:HRT720947 HHW720947:HHX720947 GYA720947:GYB720947 GOE720947:GOF720947 GEI720947:GEJ720947 FUM720947:FUN720947 FKQ720947:FKR720947 FAU720947:FAV720947 EQY720947:EQZ720947 EHC720947:EHD720947 DXG720947:DXH720947 DNK720947:DNL720947 DDO720947:DDP720947 CTS720947:CTT720947 CJW720947:CJX720947 CAA720947:CAB720947 BQE720947:BQF720947 BGI720947:BGJ720947 AWM720947:AWN720947 AMQ720947:AMR720947 ACU720947:ACV720947 SY720947:SZ720947 JC720947:JD720947 H720947:I720947 WVO655411:WVP655411 WLS655411:WLT655411 WBW655411:WBX655411 VSA655411:VSB655411 VIE655411:VIF655411 UYI655411:UYJ655411 UOM655411:UON655411 UEQ655411:UER655411 TUU655411:TUV655411 TKY655411:TKZ655411 TBC655411:TBD655411 SRG655411:SRH655411 SHK655411:SHL655411 RXO655411:RXP655411 RNS655411:RNT655411 RDW655411:RDX655411 QUA655411:QUB655411 QKE655411:QKF655411 QAI655411:QAJ655411 PQM655411:PQN655411 PGQ655411:PGR655411 OWU655411:OWV655411 OMY655411:OMZ655411 ODC655411:ODD655411 NTG655411:NTH655411 NJK655411:NJL655411 MZO655411:MZP655411 MPS655411:MPT655411 MFW655411:MFX655411 LWA655411:LWB655411 LME655411:LMF655411 LCI655411:LCJ655411 KSM655411:KSN655411 KIQ655411:KIR655411 JYU655411:JYV655411 JOY655411:JOZ655411 JFC655411:JFD655411 IVG655411:IVH655411 ILK655411:ILL655411 IBO655411:IBP655411 HRS655411:HRT655411 HHW655411:HHX655411 GYA655411:GYB655411 GOE655411:GOF655411 GEI655411:GEJ655411 FUM655411:FUN655411 FKQ655411:FKR655411 FAU655411:FAV655411 EQY655411:EQZ655411 EHC655411:EHD655411 DXG655411:DXH655411 DNK655411:DNL655411 DDO655411:DDP655411 CTS655411:CTT655411 CJW655411:CJX655411 CAA655411:CAB655411 BQE655411:BQF655411 BGI655411:BGJ655411 AWM655411:AWN655411 AMQ655411:AMR655411 ACU655411:ACV655411 SY655411:SZ655411 JC655411:JD655411 H655411:I655411 WVO589875:WVP589875 WLS589875:WLT589875 WBW589875:WBX589875 VSA589875:VSB589875 VIE589875:VIF589875 UYI589875:UYJ589875 UOM589875:UON589875 UEQ589875:UER589875 TUU589875:TUV589875 TKY589875:TKZ589875 TBC589875:TBD589875 SRG589875:SRH589875 SHK589875:SHL589875 RXO589875:RXP589875 RNS589875:RNT589875 RDW589875:RDX589875 QUA589875:QUB589875 QKE589875:QKF589875 QAI589875:QAJ589875 PQM589875:PQN589875 PGQ589875:PGR589875 OWU589875:OWV589875 OMY589875:OMZ589875 ODC589875:ODD589875 NTG589875:NTH589875 NJK589875:NJL589875 MZO589875:MZP589875 MPS589875:MPT589875 MFW589875:MFX589875 LWA589875:LWB589875 LME589875:LMF589875 LCI589875:LCJ589875 KSM589875:KSN589875 KIQ589875:KIR589875 JYU589875:JYV589875 JOY589875:JOZ589875 JFC589875:JFD589875 IVG589875:IVH589875 ILK589875:ILL589875 IBO589875:IBP589875 HRS589875:HRT589875 HHW589875:HHX589875 GYA589875:GYB589875 GOE589875:GOF589875 GEI589875:GEJ589875 FUM589875:FUN589875 FKQ589875:FKR589875 FAU589875:FAV589875 EQY589875:EQZ589875 EHC589875:EHD589875 DXG589875:DXH589875 DNK589875:DNL589875 DDO589875:DDP589875 CTS589875:CTT589875 CJW589875:CJX589875 CAA589875:CAB589875 BQE589875:BQF589875 BGI589875:BGJ589875 AWM589875:AWN589875 AMQ589875:AMR589875 ACU589875:ACV589875 SY589875:SZ589875 JC589875:JD589875 H589875:I589875 WVO524339:WVP524339 WLS524339:WLT524339 WBW524339:WBX524339 VSA524339:VSB524339 VIE524339:VIF524339 UYI524339:UYJ524339 UOM524339:UON524339 UEQ524339:UER524339 TUU524339:TUV524339 TKY524339:TKZ524339 TBC524339:TBD524339 SRG524339:SRH524339 SHK524339:SHL524339 RXO524339:RXP524339 RNS524339:RNT524339 RDW524339:RDX524339 QUA524339:QUB524339 QKE524339:QKF524339 QAI524339:QAJ524339 PQM524339:PQN524339 PGQ524339:PGR524339 OWU524339:OWV524339 OMY524339:OMZ524339 ODC524339:ODD524339 NTG524339:NTH524339 NJK524339:NJL524339 MZO524339:MZP524339 MPS524339:MPT524339 MFW524339:MFX524339 LWA524339:LWB524339 LME524339:LMF524339 LCI524339:LCJ524339 KSM524339:KSN524339 KIQ524339:KIR524339 JYU524339:JYV524339 JOY524339:JOZ524339 JFC524339:JFD524339 IVG524339:IVH524339 ILK524339:ILL524339 IBO524339:IBP524339 HRS524339:HRT524339 HHW524339:HHX524339 GYA524339:GYB524339 GOE524339:GOF524339 GEI524339:GEJ524339 FUM524339:FUN524339 FKQ524339:FKR524339 FAU524339:FAV524339 EQY524339:EQZ524339 EHC524339:EHD524339 DXG524339:DXH524339 DNK524339:DNL524339 DDO524339:DDP524339 CTS524339:CTT524339 CJW524339:CJX524339 CAA524339:CAB524339 BQE524339:BQF524339 BGI524339:BGJ524339 AWM524339:AWN524339 AMQ524339:AMR524339 ACU524339:ACV524339 SY524339:SZ524339 JC524339:JD524339 H524339:I524339 WVO458803:WVP458803 WLS458803:WLT458803 WBW458803:WBX458803 VSA458803:VSB458803 VIE458803:VIF458803 UYI458803:UYJ458803 UOM458803:UON458803 UEQ458803:UER458803 TUU458803:TUV458803 TKY458803:TKZ458803 TBC458803:TBD458803 SRG458803:SRH458803 SHK458803:SHL458803 RXO458803:RXP458803 RNS458803:RNT458803 RDW458803:RDX458803 QUA458803:QUB458803 QKE458803:QKF458803 QAI458803:QAJ458803 PQM458803:PQN458803 PGQ458803:PGR458803 OWU458803:OWV458803 OMY458803:OMZ458803 ODC458803:ODD458803 NTG458803:NTH458803 NJK458803:NJL458803 MZO458803:MZP458803 MPS458803:MPT458803 MFW458803:MFX458803 LWA458803:LWB458803 LME458803:LMF458803 LCI458803:LCJ458803 KSM458803:KSN458803 KIQ458803:KIR458803 JYU458803:JYV458803 JOY458803:JOZ458803 JFC458803:JFD458803 IVG458803:IVH458803 ILK458803:ILL458803 IBO458803:IBP458803 HRS458803:HRT458803 HHW458803:HHX458803 GYA458803:GYB458803 GOE458803:GOF458803 GEI458803:GEJ458803 FUM458803:FUN458803 FKQ458803:FKR458803 FAU458803:FAV458803 EQY458803:EQZ458803 EHC458803:EHD458803 DXG458803:DXH458803 DNK458803:DNL458803 DDO458803:DDP458803 CTS458803:CTT458803 CJW458803:CJX458803 CAA458803:CAB458803 BQE458803:BQF458803 BGI458803:BGJ458803 AWM458803:AWN458803 AMQ458803:AMR458803 ACU458803:ACV458803 SY458803:SZ458803 JC458803:JD458803 H458803:I458803 WVO393267:WVP393267 WLS393267:WLT393267 WBW393267:WBX393267 VSA393267:VSB393267 VIE393267:VIF393267 UYI393267:UYJ393267 UOM393267:UON393267 UEQ393267:UER393267 TUU393267:TUV393267 TKY393267:TKZ393267 TBC393267:TBD393267 SRG393267:SRH393267 SHK393267:SHL393267 RXO393267:RXP393267 RNS393267:RNT393267 RDW393267:RDX393267 QUA393267:QUB393267 QKE393267:QKF393267 QAI393267:QAJ393267 PQM393267:PQN393267 PGQ393267:PGR393267 OWU393267:OWV393267 OMY393267:OMZ393267 ODC393267:ODD393267 NTG393267:NTH393267 NJK393267:NJL393267 MZO393267:MZP393267 MPS393267:MPT393267 MFW393267:MFX393267 LWA393267:LWB393267 LME393267:LMF393267 LCI393267:LCJ393267 KSM393267:KSN393267 KIQ393267:KIR393267 JYU393267:JYV393267 JOY393267:JOZ393267 JFC393267:JFD393267 IVG393267:IVH393267 ILK393267:ILL393267 IBO393267:IBP393267 HRS393267:HRT393267 HHW393267:HHX393267 GYA393267:GYB393267 GOE393267:GOF393267 GEI393267:GEJ393267 FUM393267:FUN393267 FKQ393267:FKR393267 FAU393267:FAV393267 EQY393267:EQZ393267 EHC393267:EHD393267 DXG393267:DXH393267 DNK393267:DNL393267 DDO393267:DDP393267 CTS393267:CTT393267 CJW393267:CJX393267 CAA393267:CAB393267 BQE393267:BQF393267 BGI393267:BGJ393267 AWM393267:AWN393267 AMQ393267:AMR393267 ACU393267:ACV393267 SY393267:SZ393267 JC393267:JD393267 H393267:I393267 WVO327731:WVP327731 WLS327731:WLT327731 WBW327731:WBX327731 VSA327731:VSB327731 VIE327731:VIF327731 UYI327731:UYJ327731 UOM327731:UON327731 UEQ327731:UER327731 TUU327731:TUV327731 TKY327731:TKZ327731 TBC327731:TBD327731 SRG327731:SRH327731 SHK327731:SHL327731 RXO327731:RXP327731 RNS327731:RNT327731 RDW327731:RDX327731 QUA327731:QUB327731 QKE327731:QKF327731 QAI327731:QAJ327731 PQM327731:PQN327731 PGQ327731:PGR327731 OWU327731:OWV327731 OMY327731:OMZ327731 ODC327731:ODD327731 NTG327731:NTH327731 NJK327731:NJL327731 MZO327731:MZP327731 MPS327731:MPT327731 MFW327731:MFX327731 LWA327731:LWB327731 LME327731:LMF327731 LCI327731:LCJ327731 KSM327731:KSN327731 KIQ327731:KIR327731 JYU327731:JYV327731 JOY327731:JOZ327731 JFC327731:JFD327731 IVG327731:IVH327731 ILK327731:ILL327731 IBO327731:IBP327731 HRS327731:HRT327731 HHW327731:HHX327731 GYA327731:GYB327731 GOE327731:GOF327731 GEI327731:GEJ327731 FUM327731:FUN327731 FKQ327731:FKR327731 FAU327731:FAV327731 EQY327731:EQZ327731 EHC327731:EHD327731 DXG327731:DXH327731 DNK327731:DNL327731 DDO327731:DDP327731 CTS327731:CTT327731 CJW327731:CJX327731 CAA327731:CAB327731 BQE327731:BQF327731 BGI327731:BGJ327731 AWM327731:AWN327731 AMQ327731:AMR327731 ACU327731:ACV327731 SY327731:SZ327731 JC327731:JD327731 H327731:I327731 WVO262195:WVP262195 WLS262195:WLT262195 WBW262195:WBX262195 VSA262195:VSB262195 VIE262195:VIF262195 UYI262195:UYJ262195 UOM262195:UON262195 UEQ262195:UER262195 TUU262195:TUV262195 TKY262195:TKZ262195 TBC262195:TBD262195 SRG262195:SRH262195 SHK262195:SHL262195 RXO262195:RXP262195 RNS262195:RNT262195 RDW262195:RDX262195 QUA262195:QUB262195 QKE262195:QKF262195 QAI262195:QAJ262195 PQM262195:PQN262195 PGQ262195:PGR262195 OWU262195:OWV262195 OMY262195:OMZ262195 ODC262195:ODD262195 NTG262195:NTH262195 NJK262195:NJL262195 MZO262195:MZP262195 MPS262195:MPT262195 MFW262195:MFX262195 LWA262195:LWB262195 LME262195:LMF262195 LCI262195:LCJ262195 KSM262195:KSN262195 KIQ262195:KIR262195 JYU262195:JYV262195 JOY262195:JOZ262195 JFC262195:JFD262195 IVG262195:IVH262195 ILK262195:ILL262195 IBO262195:IBP262195 HRS262195:HRT262195 HHW262195:HHX262195 GYA262195:GYB262195 GOE262195:GOF262195 GEI262195:GEJ262195 FUM262195:FUN262195 FKQ262195:FKR262195 FAU262195:FAV262195 EQY262195:EQZ262195 EHC262195:EHD262195 DXG262195:DXH262195 DNK262195:DNL262195 DDO262195:DDP262195 CTS262195:CTT262195 CJW262195:CJX262195 CAA262195:CAB262195 BQE262195:BQF262195 BGI262195:BGJ262195 AWM262195:AWN262195 AMQ262195:AMR262195 ACU262195:ACV262195 SY262195:SZ262195 JC262195:JD262195 H262195:I262195 WVO196659:WVP196659 WLS196659:WLT196659 WBW196659:WBX196659 VSA196659:VSB196659 VIE196659:VIF196659 UYI196659:UYJ196659 UOM196659:UON196659 UEQ196659:UER196659 TUU196659:TUV196659 TKY196659:TKZ196659 TBC196659:TBD196659 SRG196659:SRH196659 SHK196659:SHL196659 RXO196659:RXP196659 RNS196659:RNT196659 RDW196659:RDX196659 QUA196659:QUB196659 QKE196659:QKF196659 QAI196659:QAJ196659 PQM196659:PQN196659 PGQ196659:PGR196659 OWU196659:OWV196659 OMY196659:OMZ196659 ODC196659:ODD196659 NTG196659:NTH196659 NJK196659:NJL196659 MZO196659:MZP196659 MPS196659:MPT196659 MFW196659:MFX196659 LWA196659:LWB196659 LME196659:LMF196659 LCI196659:LCJ196659 KSM196659:KSN196659 KIQ196659:KIR196659 JYU196659:JYV196659 JOY196659:JOZ196659 JFC196659:JFD196659 IVG196659:IVH196659 ILK196659:ILL196659 IBO196659:IBP196659 HRS196659:HRT196659 HHW196659:HHX196659 GYA196659:GYB196659 GOE196659:GOF196659 GEI196659:GEJ196659 FUM196659:FUN196659 FKQ196659:FKR196659 FAU196659:FAV196659 EQY196659:EQZ196659 EHC196659:EHD196659 DXG196659:DXH196659 DNK196659:DNL196659 DDO196659:DDP196659 CTS196659:CTT196659 CJW196659:CJX196659 CAA196659:CAB196659 BQE196659:BQF196659 BGI196659:BGJ196659 AWM196659:AWN196659 AMQ196659:AMR196659 ACU196659:ACV196659 SY196659:SZ196659 JC196659:JD196659 H196659:I196659 WVO131123:WVP131123 WLS131123:WLT131123 WBW131123:WBX131123 VSA131123:VSB131123 VIE131123:VIF131123 UYI131123:UYJ131123 UOM131123:UON131123 UEQ131123:UER131123 TUU131123:TUV131123 TKY131123:TKZ131123 TBC131123:TBD131123 SRG131123:SRH131123 SHK131123:SHL131123 RXO131123:RXP131123 RNS131123:RNT131123 RDW131123:RDX131123 QUA131123:QUB131123 QKE131123:QKF131123 QAI131123:QAJ131123 PQM131123:PQN131123 PGQ131123:PGR131123 OWU131123:OWV131123 OMY131123:OMZ131123 ODC131123:ODD131123 NTG131123:NTH131123 NJK131123:NJL131123 MZO131123:MZP131123 MPS131123:MPT131123 MFW131123:MFX131123 LWA131123:LWB131123 LME131123:LMF131123 LCI131123:LCJ131123 KSM131123:KSN131123 KIQ131123:KIR131123 JYU131123:JYV131123 JOY131123:JOZ131123 JFC131123:JFD131123 IVG131123:IVH131123 ILK131123:ILL131123 IBO131123:IBP131123 HRS131123:HRT131123 HHW131123:HHX131123 GYA131123:GYB131123 GOE131123:GOF131123 GEI131123:GEJ131123 FUM131123:FUN131123 FKQ131123:FKR131123 FAU131123:FAV131123 EQY131123:EQZ131123 EHC131123:EHD131123 DXG131123:DXH131123 DNK131123:DNL131123 DDO131123:DDP131123 CTS131123:CTT131123 CJW131123:CJX131123 CAA131123:CAB131123 BQE131123:BQF131123 BGI131123:BGJ131123 AWM131123:AWN131123 AMQ131123:AMR131123 ACU131123:ACV131123 SY131123:SZ131123 JC131123:JD131123 H131123:I131123 WVO65587:WVP65587 WLS65587:WLT65587 WBW65587:WBX65587 VSA65587:VSB65587 VIE65587:VIF65587 UYI65587:UYJ65587 UOM65587:UON65587 UEQ65587:UER65587 TUU65587:TUV65587 TKY65587:TKZ65587 TBC65587:TBD65587 SRG65587:SRH65587 SHK65587:SHL65587 RXO65587:RXP65587 RNS65587:RNT65587 RDW65587:RDX65587 QUA65587:QUB65587 QKE65587:QKF65587 QAI65587:QAJ65587 PQM65587:PQN65587 PGQ65587:PGR65587 OWU65587:OWV65587 OMY65587:OMZ65587 ODC65587:ODD65587 NTG65587:NTH65587 NJK65587:NJL65587 MZO65587:MZP65587 MPS65587:MPT65587 MFW65587:MFX65587 LWA65587:LWB65587 LME65587:LMF65587 LCI65587:LCJ65587 KSM65587:KSN65587 KIQ65587:KIR65587 JYU65587:JYV65587 JOY65587:JOZ65587 JFC65587:JFD65587 IVG65587:IVH65587 ILK65587:ILL65587 IBO65587:IBP65587 HRS65587:HRT65587 HHW65587:HHX65587 GYA65587:GYB65587 GOE65587:GOF65587 GEI65587:GEJ65587 FUM65587:FUN65587 FKQ65587:FKR65587 FAU65587:FAV65587 EQY65587:EQZ65587 EHC65587:EHD65587 DXG65587:DXH65587 DNK65587:DNL65587 DDO65587:DDP65587 CTS65587:CTT65587 CJW65587:CJX65587 CAA65587:CAB65587 BQE65587:BQF65587 BGI65587:BGJ65587 AWM65587:AWN65587 AMQ65587:AMR65587 ACU65587:ACV65587 SY65587:SZ65587 JC65587:JD65587 H65587:I65587 WVO983080:WVP983080 WLS983080:WLT983080 WBW983080:WBX983080 VSA983080:VSB983080 VIE983080:VIF983080 UYI983080:UYJ983080 UOM983080:UON983080 UEQ983080:UER983080 TUU983080:TUV983080 TKY983080:TKZ983080 TBC983080:TBD983080 SRG983080:SRH983080 SHK983080:SHL983080 RXO983080:RXP983080 RNS983080:RNT983080 RDW983080:RDX983080 QUA983080:QUB983080 QKE983080:QKF983080 QAI983080:QAJ983080 PQM983080:PQN983080 PGQ983080:PGR983080 OWU983080:OWV983080 OMY983080:OMZ983080 ODC983080:ODD983080 NTG983080:NTH983080 NJK983080:NJL983080 MZO983080:MZP983080 MPS983080:MPT983080 MFW983080:MFX983080 LWA983080:LWB983080 LME983080:LMF983080 LCI983080:LCJ983080 KSM983080:KSN983080 KIQ983080:KIR983080 JYU983080:JYV983080 JOY983080:JOZ983080 JFC983080:JFD983080 IVG983080:IVH983080 ILK983080:ILL983080 IBO983080:IBP983080 HRS983080:HRT983080 HHW983080:HHX983080 GYA983080:GYB983080 GOE983080:GOF983080 GEI983080:GEJ983080 FUM983080:FUN983080 FKQ983080:FKR983080 FAU983080:FAV983080 EQY983080:EQZ983080 EHC983080:EHD983080 DXG983080:DXH983080 DNK983080:DNL983080 DDO983080:DDP983080 CTS983080:CTT983080 CJW983080:CJX983080 CAA983080:CAB983080 BQE983080:BQF983080 BGI983080:BGJ983080 AWM983080:AWN983080 AMQ983080:AMR983080 ACU983080:ACV983080 SY983080:SZ983080 JC983080:JD983080 H983080:I983080 WVO917544:WVP917544 WLS917544:WLT917544 WBW917544:WBX917544 VSA917544:VSB917544 VIE917544:VIF917544 UYI917544:UYJ917544 UOM917544:UON917544 UEQ917544:UER917544 TUU917544:TUV917544 TKY917544:TKZ917544 TBC917544:TBD917544 SRG917544:SRH917544 SHK917544:SHL917544 RXO917544:RXP917544 RNS917544:RNT917544 RDW917544:RDX917544 QUA917544:QUB917544 QKE917544:QKF917544 QAI917544:QAJ917544 PQM917544:PQN917544 PGQ917544:PGR917544 OWU917544:OWV917544 OMY917544:OMZ917544 ODC917544:ODD917544 NTG917544:NTH917544 NJK917544:NJL917544 MZO917544:MZP917544 MPS917544:MPT917544 MFW917544:MFX917544 LWA917544:LWB917544 LME917544:LMF917544 LCI917544:LCJ917544 KSM917544:KSN917544 KIQ917544:KIR917544 JYU917544:JYV917544 JOY917544:JOZ917544 JFC917544:JFD917544 IVG917544:IVH917544 ILK917544:ILL917544 IBO917544:IBP917544 HRS917544:HRT917544 HHW917544:HHX917544 GYA917544:GYB917544 GOE917544:GOF917544 GEI917544:GEJ917544 FUM917544:FUN917544 FKQ917544:FKR917544 FAU917544:FAV917544 EQY917544:EQZ917544 EHC917544:EHD917544 DXG917544:DXH917544 DNK917544:DNL917544 DDO917544:DDP917544 CTS917544:CTT917544 CJW917544:CJX917544 CAA917544:CAB917544 BQE917544:BQF917544 BGI917544:BGJ917544 AWM917544:AWN917544 AMQ917544:AMR917544 ACU917544:ACV917544 SY917544:SZ917544 JC917544:JD917544 H917544:I917544 WVO852008:WVP852008 WLS852008:WLT852008 WBW852008:WBX852008 VSA852008:VSB852008 VIE852008:VIF852008 UYI852008:UYJ852008 UOM852008:UON852008 UEQ852008:UER852008 TUU852008:TUV852008 TKY852008:TKZ852008 TBC852008:TBD852008 SRG852008:SRH852008 SHK852008:SHL852008 RXO852008:RXP852008 RNS852008:RNT852008 RDW852008:RDX852008 QUA852008:QUB852008 QKE852008:QKF852008 QAI852008:QAJ852008 PQM852008:PQN852008 PGQ852008:PGR852008 OWU852008:OWV852008 OMY852008:OMZ852008 ODC852008:ODD852008 NTG852008:NTH852008 NJK852008:NJL852008 MZO852008:MZP852008 MPS852008:MPT852008 MFW852008:MFX852008 LWA852008:LWB852008 LME852008:LMF852008 LCI852008:LCJ852008 KSM852008:KSN852008 KIQ852008:KIR852008 JYU852008:JYV852008 JOY852008:JOZ852008 JFC852008:JFD852008 IVG852008:IVH852008 ILK852008:ILL852008 IBO852008:IBP852008 HRS852008:HRT852008 HHW852008:HHX852008 GYA852008:GYB852008 GOE852008:GOF852008 GEI852008:GEJ852008 FUM852008:FUN852008 FKQ852008:FKR852008 FAU852008:FAV852008 EQY852008:EQZ852008 EHC852008:EHD852008 DXG852008:DXH852008 DNK852008:DNL852008 DDO852008:DDP852008 CTS852008:CTT852008 CJW852008:CJX852008 CAA852008:CAB852008 BQE852008:BQF852008 BGI852008:BGJ852008 AWM852008:AWN852008 AMQ852008:AMR852008 ACU852008:ACV852008 SY852008:SZ852008 JC852008:JD852008 H852008:I852008 WVO786472:WVP786472 WLS786472:WLT786472 WBW786472:WBX786472 VSA786472:VSB786472 VIE786472:VIF786472 UYI786472:UYJ786472 UOM786472:UON786472 UEQ786472:UER786472 TUU786472:TUV786472 TKY786472:TKZ786472 TBC786472:TBD786472 SRG786472:SRH786472 SHK786472:SHL786472 RXO786472:RXP786472 RNS786472:RNT786472 RDW786472:RDX786472 QUA786472:QUB786472 QKE786472:QKF786472 QAI786472:QAJ786472 PQM786472:PQN786472 PGQ786472:PGR786472 OWU786472:OWV786472 OMY786472:OMZ786472 ODC786472:ODD786472 NTG786472:NTH786472 NJK786472:NJL786472 MZO786472:MZP786472 MPS786472:MPT786472 MFW786472:MFX786472 LWA786472:LWB786472 LME786472:LMF786472 LCI786472:LCJ786472 KSM786472:KSN786472 KIQ786472:KIR786472 JYU786472:JYV786472 JOY786472:JOZ786472 JFC786472:JFD786472 IVG786472:IVH786472 ILK786472:ILL786472 IBO786472:IBP786472 HRS786472:HRT786472 HHW786472:HHX786472 GYA786472:GYB786472 GOE786472:GOF786472 GEI786472:GEJ786472 FUM786472:FUN786472 FKQ786472:FKR786472 FAU786472:FAV786472 EQY786472:EQZ786472 EHC786472:EHD786472 DXG786472:DXH786472 DNK786472:DNL786472 DDO786472:DDP786472 CTS786472:CTT786472 CJW786472:CJX786472 CAA786472:CAB786472 BQE786472:BQF786472 BGI786472:BGJ786472 AWM786472:AWN786472 AMQ786472:AMR786472 ACU786472:ACV786472 SY786472:SZ786472 JC786472:JD786472 H786472:I786472 WVO720936:WVP720936 WLS720936:WLT720936 WBW720936:WBX720936 VSA720936:VSB720936 VIE720936:VIF720936 UYI720936:UYJ720936 UOM720936:UON720936 UEQ720936:UER720936 TUU720936:TUV720936 TKY720936:TKZ720936 TBC720936:TBD720936 SRG720936:SRH720936 SHK720936:SHL720936 RXO720936:RXP720936 RNS720936:RNT720936 RDW720936:RDX720936 QUA720936:QUB720936 QKE720936:QKF720936 QAI720936:QAJ720936 PQM720936:PQN720936 PGQ720936:PGR720936 OWU720936:OWV720936 OMY720936:OMZ720936 ODC720936:ODD720936 NTG720936:NTH720936 NJK720936:NJL720936 MZO720936:MZP720936 MPS720936:MPT720936 MFW720936:MFX720936 LWA720936:LWB720936 LME720936:LMF720936 LCI720936:LCJ720936 KSM720936:KSN720936 KIQ720936:KIR720936 JYU720936:JYV720936 JOY720936:JOZ720936 JFC720936:JFD720936 IVG720936:IVH720936 ILK720936:ILL720936 IBO720936:IBP720936 HRS720936:HRT720936 HHW720936:HHX720936 GYA720936:GYB720936 GOE720936:GOF720936 GEI720936:GEJ720936 FUM720936:FUN720936 FKQ720936:FKR720936 FAU720936:FAV720936 EQY720936:EQZ720936 EHC720936:EHD720936 DXG720936:DXH720936 DNK720936:DNL720936 DDO720936:DDP720936 CTS720936:CTT720936 CJW720936:CJX720936 CAA720936:CAB720936 BQE720936:BQF720936 BGI720936:BGJ720936 AWM720936:AWN720936 AMQ720936:AMR720936 ACU720936:ACV720936 SY720936:SZ720936 JC720936:JD720936 H720936:I720936 WVO655400:WVP655400 WLS655400:WLT655400 WBW655400:WBX655400 VSA655400:VSB655400 VIE655400:VIF655400 UYI655400:UYJ655400 UOM655400:UON655400 UEQ655400:UER655400 TUU655400:TUV655400 TKY655400:TKZ655400 TBC655400:TBD655400 SRG655400:SRH655400 SHK655400:SHL655400 RXO655400:RXP655400 RNS655400:RNT655400 RDW655400:RDX655400 QUA655400:QUB655400 QKE655400:QKF655400 QAI655400:QAJ655400 PQM655400:PQN655400 PGQ655400:PGR655400 OWU655400:OWV655400 OMY655400:OMZ655400 ODC655400:ODD655400 NTG655400:NTH655400 NJK655400:NJL655400 MZO655400:MZP655400 MPS655400:MPT655400 MFW655400:MFX655400 LWA655400:LWB655400 LME655400:LMF655400 LCI655400:LCJ655400 KSM655400:KSN655400 KIQ655400:KIR655400 JYU655400:JYV655400 JOY655400:JOZ655400 JFC655400:JFD655400 IVG655400:IVH655400 ILK655400:ILL655400 IBO655400:IBP655400 HRS655400:HRT655400 HHW655400:HHX655400 GYA655400:GYB655400 GOE655400:GOF655400 GEI655400:GEJ655400 FUM655400:FUN655400 FKQ655400:FKR655400 FAU655400:FAV655400 EQY655400:EQZ655400 EHC655400:EHD655400 DXG655400:DXH655400 DNK655400:DNL655400 DDO655400:DDP655400 CTS655400:CTT655400 CJW655400:CJX655400 CAA655400:CAB655400 BQE655400:BQF655400 BGI655400:BGJ655400 AWM655400:AWN655400 AMQ655400:AMR655400 ACU655400:ACV655400 SY655400:SZ655400 JC655400:JD655400 H655400:I655400 WVO589864:WVP589864 WLS589864:WLT589864 WBW589864:WBX589864 VSA589864:VSB589864 VIE589864:VIF589864 UYI589864:UYJ589864 UOM589864:UON589864 UEQ589864:UER589864 TUU589864:TUV589864 TKY589864:TKZ589864 TBC589864:TBD589864 SRG589864:SRH589864 SHK589864:SHL589864 RXO589864:RXP589864 RNS589864:RNT589864 RDW589864:RDX589864 QUA589864:QUB589864 QKE589864:QKF589864 QAI589864:QAJ589864 PQM589864:PQN589864 PGQ589864:PGR589864 OWU589864:OWV589864 OMY589864:OMZ589864 ODC589864:ODD589864 NTG589864:NTH589864 NJK589864:NJL589864 MZO589864:MZP589864 MPS589864:MPT589864 MFW589864:MFX589864 LWA589864:LWB589864 LME589864:LMF589864 LCI589864:LCJ589864 KSM589864:KSN589864 KIQ589864:KIR589864 JYU589864:JYV589864 JOY589864:JOZ589864 JFC589864:JFD589864 IVG589864:IVH589864 ILK589864:ILL589864 IBO589864:IBP589864 HRS589864:HRT589864 HHW589864:HHX589864 GYA589864:GYB589864 GOE589864:GOF589864 GEI589864:GEJ589864 FUM589864:FUN589864 FKQ589864:FKR589864 FAU589864:FAV589864 EQY589864:EQZ589864 EHC589864:EHD589864 DXG589864:DXH589864 DNK589864:DNL589864 DDO589864:DDP589864 CTS589864:CTT589864 CJW589864:CJX589864 CAA589864:CAB589864 BQE589864:BQF589864 BGI589864:BGJ589864 AWM589864:AWN589864 AMQ589864:AMR589864 ACU589864:ACV589864 SY589864:SZ589864 JC589864:JD589864 H589864:I589864 WVO524328:WVP524328 WLS524328:WLT524328 WBW524328:WBX524328 VSA524328:VSB524328 VIE524328:VIF524328 UYI524328:UYJ524328 UOM524328:UON524328 UEQ524328:UER524328 TUU524328:TUV524328 TKY524328:TKZ524328 TBC524328:TBD524328 SRG524328:SRH524328 SHK524328:SHL524328 RXO524328:RXP524328 RNS524328:RNT524328 RDW524328:RDX524328 QUA524328:QUB524328 QKE524328:QKF524328 QAI524328:QAJ524328 PQM524328:PQN524328 PGQ524328:PGR524328 OWU524328:OWV524328 OMY524328:OMZ524328 ODC524328:ODD524328 NTG524328:NTH524328 NJK524328:NJL524328 MZO524328:MZP524328 MPS524328:MPT524328 MFW524328:MFX524328 LWA524328:LWB524328 LME524328:LMF524328 LCI524328:LCJ524328 KSM524328:KSN524328 KIQ524328:KIR524328 JYU524328:JYV524328 JOY524328:JOZ524328 JFC524328:JFD524328 IVG524328:IVH524328 ILK524328:ILL524328 IBO524328:IBP524328 HRS524328:HRT524328 HHW524328:HHX524328 GYA524328:GYB524328 GOE524328:GOF524328 GEI524328:GEJ524328 FUM524328:FUN524328 FKQ524328:FKR524328 FAU524328:FAV524328 EQY524328:EQZ524328 EHC524328:EHD524328 DXG524328:DXH524328 DNK524328:DNL524328 DDO524328:DDP524328 CTS524328:CTT524328 CJW524328:CJX524328 CAA524328:CAB524328 BQE524328:BQF524328 BGI524328:BGJ524328 AWM524328:AWN524328 AMQ524328:AMR524328 ACU524328:ACV524328 SY524328:SZ524328 JC524328:JD524328 H524328:I524328 WVO458792:WVP458792 WLS458792:WLT458792 WBW458792:WBX458792 VSA458792:VSB458792 VIE458792:VIF458792 UYI458792:UYJ458792 UOM458792:UON458792 UEQ458792:UER458792 TUU458792:TUV458792 TKY458792:TKZ458792 TBC458792:TBD458792 SRG458792:SRH458792 SHK458792:SHL458792 RXO458792:RXP458792 RNS458792:RNT458792 RDW458792:RDX458792 QUA458792:QUB458792 QKE458792:QKF458792 QAI458792:QAJ458792 PQM458792:PQN458792 PGQ458792:PGR458792 OWU458792:OWV458792 OMY458792:OMZ458792 ODC458792:ODD458792 NTG458792:NTH458792 NJK458792:NJL458792 MZO458792:MZP458792 MPS458792:MPT458792 MFW458792:MFX458792 LWA458792:LWB458792 LME458792:LMF458792 LCI458792:LCJ458792 KSM458792:KSN458792 KIQ458792:KIR458792 JYU458792:JYV458792 JOY458792:JOZ458792 JFC458792:JFD458792 IVG458792:IVH458792 ILK458792:ILL458792 IBO458792:IBP458792 HRS458792:HRT458792 HHW458792:HHX458792 GYA458792:GYB458792 GOE458792:GOF458792 GEI458792:GEJ458792 FUM458792:FUN458792 FKQ458792:FKR458792 FAU458792:FAV458792 EQY458792:EQZ458792 EHC458792:EHD458792 DXG458792:DXH458792 DNK458792:DNL458792 DDO458792:DDP458792 CTS458792:CTT458792 CJW458792:CJX458792 CAA458792:CAB458792 BQE458792:BQF458792 BGI458792:BGJ458792 AWM458792:AWN458792 AMQ458792:AMR458792 ACU458792:ACV458792 SY458792:SZ458792 JC458792:JD458792 H458792:I458792 WVO393256:WVP393256 WLS393256:WLT393256 WBW393256:WBX393256 VSA393256:VSB393256 VIE393256:VIF393256 UYI393256:UYJ393256 UOM393256:UON393256 UEQ393256:UER393256 TUU393256:TUV393256 TKY393256:TKZ393256 TBC393256:TBD393256 SRG393256:SRH393256 SHK393256:SHL393256 RXO393256:RXP393256 RNS393256:RNT393256 RDW393256:RDX393256 QUA393256:QUB393256 QKE393256:QKF393256 QAI393256:QAJ393256 PQM393256:PQN393256 PGQ393256:PGR393256 OWU393256:OWV393256 OMY393256:OMZ393256 ODC393256:ODD393256 NTG393256:NTH393256 NJK393256:NJL393256 MZO393256:MZP393256 MPS393256:MPT393256 MFW393256:MFX393256 LWA393256:LWB393256 LME393256:LMF393256 LCI393256:LCJ393256 KSM393256:KSN393256 KIQ393256:KIR393256 JYU393256:JYV393256 JOY393256:JOZ393256 JFC393256:JFD393256 IVG393256:IVH393256 ILK393256:ILL393256 IBO393256:IBP393256 HRS393256:HRT393256 HHW393256:HHX393256 GYA393256:GYB393256 GOE393256:GOF393256 GEI393256:GEJ393256 FUM393256:FUN393256 FKQ393256:FKR393256 FAU393256:FAV393256 EQY393256:EQZ393256 EHC393256:EHD393256 DXG393256:DXH393256 DNK393256:DNL393256 DDO393256:DDP393256 CTS393256:CTT393256 CJW393256:CJX393256 CAA393256:CAB393256 BQE393256:BQF393256 BGI393256:BGJ393256 AWM393256:AWN393256 AMQ393256:AMR393256 ACU393256:ACV393256 SY393256:SZ393256 JC393256:JD393256 H393256:I393256 WVO327720:WVP327720 WLS327720:WLT327720 WBW327720:WBX327720 VSA327720:VSB327720 VIE327720:VIF327720 UYI327720:UYJ327720 UOM327720:UON327720 UEQ327720:UER327720 TUU327720:TUV327720 TKY327720:TKZ327720 TBC327720:TBD327720 SRG327720:SRH327720 SHK327720:SHL327720 RXO327720:RXP327720 RNS327720:RNT327720 RDW327720:RDX327720 QUA327720:QUB327720 QKE327720:QKF327720 QAI327720:QAJ327720 PQM327720:PQN327720 PGQ327720:PGR327720 OWU327720:OWV327720 OMY327720:OMZ327720 ODC327720:ODD327720 NTG327720:NTH327720 NJK327720:NJL327720 MZO327720:MZP327720 MPS327720:MPT327720 MFW327720:MFX327720 LWA327720:LWB327720 LME327720:LMF327720 LCI327720:LCJ327720 KSM327720:KSN327720 KIQ327720:KIR327720 JYU327720:JYV327720 JOY327720:JOZ327720 JFC327720:JFD327720 IVG327720:IVH327720 ILK327720:ILL327720 IBO327720:IBP327720 HRS327720:HRT327720 HHW327720:HHX327720 GYA327720:GYB327720 GOE327720:GOF327720 GEI327720:GEJ327720 FUM327720:FUN327720 FKQ327720:FKR327720 FAU327720:FAV327720 EQY327720:EQZ327720 EHC327720:EHD327720 DXG327720:DXH327720 DNK327720:DNL327720 DDO327720:DDP327720 CTS327720:CTT327720 CJW327720:CJX327720 CAA327720:CAB327720 BQE327720:BQF327720 BGI327720:BGJ327720 AWM327720:AWN327720 AMQ327720:AMR327720 ACU327720:ACV327720 SY327720:SZ327720 JC327720:JD327720 H327720:I327720 WVO262184:WVP262184 WLS262184:WLT262184 WBW262184:WBX262184 VSA262184:VSB262184 VIE262184:VIF262184 UYI262184:UYJ262184 UOM262184:UON262184 UEQ262184:UER262184 TUU262184:TUV262184 TKY262184:TKZ262184 TBC262184:TBD262184 SRG262184:SRH262184 SHK262184:SHL262184 RXO262184:RXP262184 RNS262184:RNT262184 RDW262184:RDX262184 QUA262184:QUB262184 QKE262184:QKF262184 QAI262184:QAJ262184 PQM262184:PQN262184 PGQ262184:PGR262184 OWU262184:OWV262184 OMY262184:OMZ262184 ODC262184:ODD262184 NTG262184:NTH262184 NJK262184:NJL262184 MZO262184:MZP262184 MPS262184:MPT262184 MFW262184:MFX262184 LWA262184:LWB262184 LME262184:LMF262184 LCI262184:LCJ262184 KSM262184:KSN262184 KIQ262184:KIR262184 JYU262184:JYV262184 JOY262184:JOZ262184 JFC262184:JFD262184 IVG262184:IVH262184 ILK262184:ILL262184 IBO262184:IBP262184 HRS262184:HRT262184 HHW262184:HHX262184 GYA262184:GYB262184 GOE262184:GOF262184 GEI262184:GEJ262184 FUM262184:FUN262184 FKQ262184:FKR262184 FAU262184:FAV262184 EQY262184:EQZ262184 EHC262184:EHD262184 DXG262184:DXH262184 DNK262184:DNL262184 DDO262184:DDP262184 CTS262184:CTT262184 CJW262184:CJX262184 CAA262184:CAB262184 BQE262184:BQF262184 BGI262184:BGJ262184 AWM262184:AWN262184 AMQ262184:AMR262184 ACU262184:ACV262184 SY262184:SZ262184 JC262184:JD262184 H262184:I262184 WVO196648:WVP196648 WLS196648:WLT196648 WBW196648:WBX196648 VSA196648:VSB196648 VIE196648:VIF196648 UYI196648:UYJ196648 UOM196648:UON196648 UEQ196648:UER196648 TUU196648:TUV196648 TKY196648:TKZ196648 TBC196648:TBD196648 SRG196648:SRH196648 SHK196648:SHL196648 RXO196648:RXP196648 RNS196648:RNT196648 RDW196648:RDX196648 QUA196648:QUB196648 QKE196648:QKF196648 QAI196648:QAJ196648 PQM196648:PQN196648 PGQ196648:PGR196648 OWU196648:OWV196648 OMY196648:OMZ196648 ODC196648:ODD196648 NTG196648:NTH196648 NJK196648:NJL196648 MZO196648:MZP196648 MPS196648:MPT196648 MFW196648:MFX196648 LWA196648:LWB196648 LME196648:LMF196648 LCI196648:LCJ196648 KSM196648:KSN196648 KIQ196648:KIR196648 JYU196648:JYV196648 JOY196648:JOZ196648 JFC196648:JFD196648 IVG196648:IVH196648 ILK196648:ILL196648 IBO196648:IBP196648 HRS196648:HRT196648 HHW196648:HHX196648 GYA196648:GYB196648 GOE196648:GOF196648 GEI196648:GEJ196648 FUM196648:FUN196648 FKQ196648:FKR196648 FAU196648:FAV196648 EQY196648:EQZ196648 EHC196648:EHD196648 DXG196648:DXH196648 DNK196648:DNL196648 DDO196648:DDP196648 CTS196648:CTT196648 CJW196648:CJX196648 CAA196648:CAB196648 BQE196648:BQF196648 BGI196648:BGJ196648 AWM196648:AWN196648 AMQ196648:AMR196648 ACU196648:ACV196648 SY196648:SZ196648 JC196648:JD196648 H196648:I196648 WVO131112:WVP131112 WLS131112:WLT131112 WBW131112:WBX131112 VSA131112:VSB131112 VIE131112:VIF131112 UYI131112:UYJ131112 UOM131112:UON131112 UEQ131112:UER131112 TUU131112:TUV131112 TKY131112:TKZ131112 TBC131112:TBD131112 SRG131112:SRH131112 SHK131112:SHL131112 RXO131112:RXP131112 RNS131112:RNT131112 RDW131112:RDX131112 QUA131112:QUB131112 QKE131112:QKF131112 QAI131112:QAJ131112 PQM131112:PQN131112 PGQ131112:PGR131112 OWU131112:OWV131112 OMY131112:OMZ131112 ODC131112:ODD131112 NTG131112:NTH131112 NJK131112:NJL131112 MZO131112:MZP131112 MPS131112:MPT131112 MFW131112:MFX131112 LWA131112:LWB131112 LME131112:LMF131112 LCI131112:LCJ131112 KSM131112:KSN131112 KIQ131112:KIR131112 JYU131112:JYV131112 JOY131112:JOZ131112 JFC131112:JFD131112 IVG131112:IVH131112 ILK131112:ILL131112 IBO131112:IBP131112 HRS131112:HRT131112 HHW131112:HHX131112 GYA131112:GYB131112 GOE131112:GOF131112 GEI131112:GEJ131112 FUM131112:FUN131112 FKQ131112:FKR131112 FAU131112:FAV131112 EQY131112:EQZ131112 EHC131112:EHD131112 DXG131112:DXH131112 DNK131112:DNL131112 DDO131112:DDP131112 CTS131112:CTT131112 CJW131112:CJX131112 CAA131112:CAB131112 BQE131112:BQF131112 BGI131112:BGJ131112 AWM131112:AWN131112 AMQ131112:AMR131112 ACU131112:ACV131112 SY131112:SZ131112 JC131112:JD131112 H131112:I131112 WVO65576:WVP65576 WLS65576:WLT65576 WBW65576:WBX65576 VSA65576:VSB65576 VIE65576:VIF65576 UYI65576:UYJ65576 UOM65576:UON65576 UEQ65576:UER65576 TUU65576:TUV65576 TKY65576:TKZ65576 TBC65576:TBD65576 SRG65576:SRH65576 SHK65576:SHL65576 RXO65576:RXP65576 RNS65576:RNT65576 RDW65576:RDX65576 QUA65576:QUB65576 QKE65576:QKF65576 QAI65576:QAJ65576 PQM65576:PQN65576 PGQ65576:PGR65576 OWU65576:OWV65576 OMY65576:OMZ65576 ODC65576:ODD65576 NTG65576:NTH65576 NJK65576:NJL65576 MZO65576:MZP65576 MPS65576:MPT65576 MFW65576:MFX65576 LWA65576:LWB65576 LME65576:LMF65576 LCI65576:LCJ65576 KSM65576:KSN65576 KIQ65576:KIR65576 JYU65576:JYV65576 JOY65576:JOZ65576 JFC65576:JFD65576 IVG65576:IVH65576 ILK65576:ILL65576 IBO65576:IBP65576 HRS65576:HRT65576 HHW65576:HHX65576 GYA65576:GYB65576 GOE65576:GOF65576 GEI65576:GEJ65576 FUM65576:FUN65576 FKQ65576:FKR65576 FAU65576:FAV65576 EQY65576:EQZ65576 EHC65576:EHD65576 DXG65576:DXH65576 DNK65576:DNL65576 DDO65576:DDP65576 CTS65576:CTT65576 CJW65576:CJX65576 CAA65576:CAB65576 BQE65576:BQF65576 BGI65576:BGJ65576 AWM65576:AWN65576 AMQ65576:AMR65576 ACU65576:ACV65576 SY65576:SZ65576 JC65576:JD65576 H65576:I65576 WVO983069:WVP983069 WLS983069:WLT983069 WBW983069:WBX983069 VSA983069:VSB983069 VIE983069:VIF983069 UYI983069:UYJ983069 UOM983069:UON983069 UEQ983069:UER983069 TUU983069:TUV983069 TKY983069:TKZ983069 TBC983069:TBD983069 SRG983069:SRH983069 SHK983069:SHL983069 RXO983069:RXP983069 RNS983069:RNT983069 RDW983069:RDX983069 QUA983069:QUB983069 QKE983069:QKF983069 QAI983069:QAJ983069 PQM983069:PQN983069 PGQ983069:PGR983069 OWU983069:OWV983069 OMY983069:OMZ983069 ODC983069:ODD983069 NTG983069:NTH983069 NJK983069:NJL983069 MZO983069:MZP983069 MPS983069:MPT983069 MFW983069:MFX983069 LWA983069:LWB983069 LME983069:LMF983069 LCI983069:LCJ983069 KSM983069:KSN983069 KIQ983069:KIR983069 JYU983069:JYV983069 JOY983069:JOZ983069 JFC983069:JFD983069 IVG983069:IVH983069 ILK983069:ILL983069 IBO983069:IBP983069 HRS983069:HRT983069 HHW983069:HHX983069 GYA983069:GYB983069 GOE983069:GOF983069 GEI983069:GEJ983069 FUM983069:FUN983069 FKQ983069:FKR983069 FAU983069:FAV983069 EQY983069:EQZ983069 EHC983069:EHD983069 DXG983069:DXH983069 DNK983069:DNL983069 DDO983069:DDP983069 CTS983069:CTT983069 CJW983069:CJX983069 CAA983069:CAB983069 BQE983069:BQF983069 BGI983069:BGJ983069 AWM983069:AWN983069 AMQ983069:AMR983069 ACU983069:ACV983069 SY983069:SZ983069 JC983069:JD983069 H983069:I983069 WVO917533:WVP917533 WLS917533:WLT917533 WBW917533:WBX917533 VSA917533:VSB917533 VIE917533:VIF917533 UYI917533:UYJ917533 UOM917533:UON917533 UEQ917533:UER917533 TUU917533:TUV917533 TKY917533:TKZ917533 TBC917533:TBD917533 SRG917533:SRH917533 SHK917533:SHL917533 RXO917533:RXP917533 RNS917533:RNT917533 RDW917533:RDX917533 QUA917533:QUB917533 QKE917533:QKF917533 QAI917533:QAJ917533 PQM917533:PQN917533 PGQ917533:PGR917533 OWU917533:OWV917533 OMY917533:OMZ917533 ODC917533:ODD917533 NTG917533:NTH917533 NJK917533:NJL917533 MZO917533:MZP917533 MPS917533:MPT917533 MFW917533:MFX917533 LWA917533:LWB917533 LME917533:LMF917533 LCI917533:LCJ917533 KSM917533:KSN917533 KIQ917533:KIR917533 JYU917533:JYV917533 JOY917533:JOZ917533 JFC917533:JFD917533 IVG917533:IVH917533 ILK917533:ILL917533 IBO917533:IBP917533 HRS917533:HRT917533 HHW917533:HHX917533 GYA917533:GYB917533 GOE917533:GOF917533 GEI917533:GEJ917533 FUM917533:FUN917533 FKQ917533:FKR917533 FAU917533:FAV917533 EQY917533:EQZ917533 EHC917533:EHD917533 DXG917533:DXH917533 DNK917533:DNL917533 DDO917533:DDP917533 CTS917533:CTT917533 CJW917533:CJX917533 CAA917533:CAB917533 BQE917533:BQF917533 BGI917533:BGJ917533 AWM917533:AWN917533 AMQ917533:AMR917533 ACU917533:ACV917533 SY917533:SZ917533 JC917533:JD917533 H917533:I917533 WVO851997:WVP851997 WLS851997:WLT851997 WBW851997:WBX851997 VSA851997:VSB851997 VIE851997:VIF851997 UYI851997:UYJ851997 UOM851997:UON851997 UEQ851997:UER851997 TUU851997:TUV851997 TKY851997:TKZ851997 TBC851997:TBD851997 SRG851997:SRH851997 SHK851997:SHL851997 RXO851997:RXP851997 RNS851997:RNT851997 RDW851997:RDX851997 QUA851997:QUB851997 QKE851997:QKF851997 QAI851997:QAJ851997 PQM851997:PQN851997 PGQ851997:PGR851997 OWU851997:OWV851997 OMY851997:OMZ851997 ODC851997:ODD851997 NTG851997:NTH851997 NJK851997:NJL851997 MZO851997:MZP851997 MPS851997:MPT851997 MFW851997:MFX851997 LWA851997:LWB851997 LME851997:LMF851997 LCI851997:LCJ851997 KSM851997:KSN851997 KIQ851997:KIR851997 JYU851997:JYV851997 JOY851997:JOZ851997 JFC851997:JFD851997 IVG851997:IVH851997 ILK851997:ILL851997 IBO851997:IBP851997 HRS851997:HRT851997 HHW851997:HHX851997 GYA851997:GYB851997 GOE851997:GOF851997 GEI851997:GEJ851997 FUM851997:FUN851997 FKQ851997:FKR851997 FAU851997:FAV851997 EQY851997:EQZ851997 EHC851997:EHD851997 DXG851997:DXH851997 DNK851997:DNL851997 DDO851997:DDP851997 CTS851997:CTT851997 CJW851997:CJX851997 CAA851997:CAB851997 BQE851997:BQF851997 BGI851997:BGJ851997 AWM851997:AWN851997 AMQ851997:AMR851997 ACU851997:ACV851997 SY851997:SZ851997 JC851997:JD851997 H851997:I851997 WVO786461:WVP786461 WLS786461:WLT786461 WBW786461:WBX786461 VSA786461:VSB786461 VIE786461:VIF786461 UYI786461:UYJ786461 UOM786461:UON786461 UEQ786461:UER786461 TUU786461:TUV786461 TKY786461:TKZ786461 TBC786461:TBD786461 SRG786461:SRH786461 SHK786461:SHL786461 RXO786461:RXP786461 RNS786461:RNT786461 RDW786461:RDX786461 QUA786461:QUB786461 QKE786461:QKF786461 QAI786461:QAJ786461 PQM786461:PQN786461 PGQ786461:PGR786461 OWU786461:OWV786461 OMY786461:OMZ786461 ODC786461:ODD786461 NTG786461:NTH786461 NJK786461:NJL786461 MZO786461:MZP786461 MPS786461:MPT786461 MFW786461:MFX786461 LWA786461:LWB786461 LME786461:LMF786461 LCI786461:LCJ786461 KSM786461:KSN786461 KIQ786461:KIR786461 JYU786461:JYV786461 JOY786461:JOZ786461 JFC786461:JFD786461 IVG786461:IVH786461 ILK786461:ILL786461 IBO786461:IBP786461 HRS786461:HRT786461 HHW786461:HHX786461 GYA786461:GYB786461 GOE786461:GOF786461 GEI786461:GEJ786461 FUM786461:FUN786461 FKQ786461:FKR786461 FAU786461:FAV786461 EQY786461:EQZ786461 EHC786461:EHD786461 DXG786461:DXH786461 DNK786461:DNL786461 DDO786461:DDP786461 CTS786461:CTT786461 CJW786461:CJX786461 CAA786461:CAB786461 BQE786461:BQF786461 BGI786461:BGJ786461 AWM786461:AWN786461 AMQ786461:AMR786461 ACU786461:ACV786461 SY786461:SZ786461 JC786461:JD786461 H786461:I786461 WVO720925:WVP720925 WLS720925:WLT720925 WBW720925:WBX720925 VSA720925:VSB720925 VIE720925:VIF720925 UYI720925:UYJ720925 UOM720925:UON720925 UEQ720925:UER720925 TUU720925:TUV720925 TKY720925:TKZ720925 TBC720925:TBD720925 SRG720925:SRH720925 SHK720925:SHL720925 RXO720925:RXP720925 RNS720925:RNT720925 RDW720925:RDX720925 QUA720925:QUB720925 QKE720925:QKF720925 QAI720925:QAJ720925 PQM720925:PQN720925 PGQ720925:PGR720925 OWU720925:OWV720925 OMY720925:OMZ720925 ODC720925:ODD720925 NTG720925:NTH720925 NJK720925:NJL720925 MZO720925:MZP720925 MPS720925:MPT720925 MFW720925:MFX720925 LWA720925:LWB720925 LME720925:LMF720925 LCI720925:LCJ720925 KSM720925:KSN720925 KIQ720925:KIR720925 JYU720925:JYV720925 JOY720925:JOZ720925 JFC720925:JFD720925 IVG720925:IVH720925 ILK720925:ILL720925 IBO720925:IBP720925 HRS720925:HRT720925 HHW720925:HHX720925 GYA720925:GYB720925 GOE720925:GOF720925 GEI720925:GEJ720925 FUM720925:FUN720925 FKQ720925:FKR720925 FAU720925:FAV720925 EQY720925:EQZ720925 EHC720925:EHD720925 DXG720925:DXH720925 DNK720925:DNL720925 DDO720925:DDP720925 CTS720925:CTT720925 CJW720925:CJX720925 CAA720925:CAB720925 BQE720925:BQF720925 BGI720925:BGJ720925 AWM720925:AWN720925 AMQ720925:AMR720925 ACU720925:ACV720925 SY720925:SZ720925 JC720925:JD720925 H720925:I720925 WVO655389:WVP655389 WLS655389:WLT655389 WBW655389:WBX655389 VSA655389:VSB655389 VIE655389:VIF655389 UYI655389:UYJ655389 UOM655389:UON655389 UEQ655389:UER655389 TUU655389:TUV655389 TKY655389:TKZ655389 TBC655389:TBD655389 SRG655389:SRH655389 SHK655389:SHL655389 RXO655389:RXP655389 RNS655389:RNT655389 RDW655389:RDX655389 QUA655389:QUB655389 QKE655389:QKF655389 QAI655389:QAJ655389 PQM655389:PQN655389 PGQ655389:PGR655389 OWU655389:OWV655389 OMY655389:OMZ655389 ODC655389:ODD655389 NTG655389:NTH655389 NJK655389:NJL655389 MZO655389:MZP655389 MPS655389:MPT655389 MFW655389:MFX655389 LWA655389:LWB655389 LME655389:LMF655389 LCI655389:LCJ655389 KSM655389:KSN655389 KIQ655389:KIR655389 JYU655389:JYV655389 JOY655389:JOZ655389 JFC655389:JFD655389 IVG655389:IVH655389 ILK655389:ILL655389 IBO655389:IBP655389 HRS655389:HRT655389 HHW655389:HHX655389 GYA655389:GYB655389 GOE655389:GOF655389 GEI655389:GEJ655389 FUM655389:FUN655389 FKQ655389:FKR655389 FAU655389:FAV655389 EQY655389:EQZ655389 EHC655389:EHD655389 DXG655389:DXH655389 DNK655389:DNL655389 DDO655389:DDP655389 CTS655389:CTT655389 CJW655389:CJX655389 CAA655389:CAB655389 BQE655389:BQF655389 BGI655389:BGJ655389 AWM655389:AWN655389 AMQ655389:AMR655389 ACU655389:ACV655389 SY655389:SZ655389 JC655389:JD655389 H655389:I655389 WVO589853:WVP589853 WLS589853:WLT589853 WBW589853:WBX589853 VSA589853:VSB589853 VIE589853:VIF589853 UYI589853:UYJ589853 UOM589853:UON589853 UEQ589853:UER589853 TUU589853:TUV589853 TKY589853:TKZ589853 TBC589853:TBD589853 SRG589853:SRH589853 SHK589853:SHL589853 RXO589853:RXP589853 RNS589853:RNT589853 RDW589853:RDX589853 QUA589853:QUB589853 QKE589853:QKF589853 QAI589853:QAJ589853 PQM589853:PQN589853 PGQ589853:PGR589853 OWU589853:OWV589853 OMY589853:OMZ589853 ODC589853:ODD589853 NTG589853:NTH589853 NJK589853:NJL589853 MZO589853:MZP589853 MPS589853:MPT589853 MFW589853:MFX589853 LWA589853:LWB589853 LME589853:LMF589853 LCI589853:LCJ589853 KSM589853:KSN589853 KIQ589853:KIR589853 JYU589853:JYV589853 JOY589853:JOZ589853 JFC589853:JFD589853 IVG589853:IVH589853 ILK589853:ILL589853 IBO589853:IBP589853 HRS589853:HRT589853 HHW589853:HHX589853 GYA589853:GYB589853 GOE589853:GOF589853 GEI589853:GEJ589853 FUM589853:FUN589853 FKQ589853:FKR589853 FAU589853:FAV589853 EQY589853:EQZ589853 EHC589853:EHD589853 DXG589853:DXH589853 DNK589853:DNL589853 DDO589853:DDP589853 CTS589853:CTT589853 CJW589853:CJX589853 CAA589853:CAB589853 BQE589853:BQF589853 BGI589853:BGJ589853 AWM589853:AWN589853 AMQ589853:AMR589853 ACU589853:ACV589853 SY589853:SZ589853 JC589853:JD589853 H589853:I589853 WVO524317:WVP524317 WLS524317:WLT524317 WBW524317:WBX524317 VSA524317:VSB524317 VIE524317:VIF524317 UYI524317:UYJ524317 UOM524317:UON524317 UEQ524317:UER524317 TUU524317:TUV524317 TKY524317:TKZ524317 TBC524317:TBD524317 SRG524317:SRH524317 SHK524317:SHL524317 RXO524317:RXP524317 RNS524317:RNT524317 RDW524317:RDX524317 QUA524317:QUB524317 QKE524317:QKF524317 QAI524317:QAJ524317 PQM524317:PQN524317 PGQ524317:PGR524317 OWU524317:OWV524317 OMY524317:OMZ524317 ODC524317:ODD524317 NTG524317:NTH524317 NJK524317:NJL524317 MZO524317:MZP524317 MPS524317:MPT524317 MFW524317:MFX524317 LWA524317:LWB524317 LME524317:LMF524317 LCI524317:LCJ524317 KSM524317:KSN524317 KIQ524317:KIR524317 JYU524317:JYV524317 JOY524317:JOZ524317 JFC524317:JFD524317 IVG524317:IVH524317 ILK524317:ILL524317 IBO524317:IBP524317 HRS524317:HRT524317 HHW524317:HHX524317 GYA524317:GYB524317 GOE524317:GOF524317 GEI524317:GEJ524317 FUM524317:FUN524317 FKQ524317:FKR524317 FAU524317:FAV524317 EQY524317:EQZ524317 EHC524317:EHD524317 DXG524317:DXH524317 DNK524317:DNL524317 DDO524317:DDP524317 CTS524317:CTT524317 CJW524317:CJX524317 CAA524317:CAB524317 BQE524317:BQF524317 BGI524317:BGJ524317 AWM524317:AWN524317 AMQ524317:AMR524317 ACU524317:ACV524317 SY524317:SZ524317 JC524317:JD524317 H524317:I524317 WVO458781:WVP458781 WLS458781:WLT458781 WBW458781:WBX458781 VSA458781:VSB458781 VIE458781:VIF458781 UYI458781:UYJ458781 UOM458781:UON458781 UEQ458781:UER458781 TUU458781:TUV458781 TKY458781:TKZ458781 TBC458781:TBD458781 SRG458781:SRH458781 SHK458781:SHL458781 RXO458781:RXP458781 RNS458781:RNT458781 RDW458781:RDX458781 QUA458781:QUB458781 QKE458781:QKF458781 QAI458781:QAJ458781 PQM458781:PQN458781 PGQ458781:PGR458781 OWU458781:OWV458781 OMY458781:OMZ458781 ODC458781:ODD458781 NTG458781:NTH458781 NJK458781:NJL458781 MZO458781:MZP458781 MPS458781:MPT458781 MFW458781:MFX458781 LWA458781:LWB458781 LME458781:LMF458781 LCI458781:LCJ458781 KSM458781:KSN458781 KIQ458781:KIR458781 JYU458781:JYV458781 JOY458781:JOZ458781 JFC458781:JFD458781 IVG458781:IVH458781 ILK458781:ILL458781 IBO458781:IBP458781 HRS458781:HRT458781 HHW458781:HHX458781 GYA458781:GYB458781 GOE458781:GOF458781 GEI458781:GEJ458781 FUM458781:FUN458781 FKQ458781:FKR458781 FAU458781:FAV458781 EQY458781:EQZ458781 EHC458781:EHD458781 DXG458781:DXH458781 DNK458781:DNL458781 DDO458781:DDP458781 CTS458781:CTT458781 CJW458781:CJX458781 CAA458781:CAB458781 BQE458781:BQF458781 BGI458781:BGJ458781 AWM458781:AWN458781 AMQ458781:AMR458781 ACU458781:ACV458781 SY458781:SZ458781 JC458781:JD458781 H458781:I458781 WVO393245:WVP393245 WLS393245:WLT393245 WBW393245:WBX393245 VSA393245:VSB393245 VIE393245:VIF393245 UYI393245:UYJ393245 UOM393245:UON393245 UEQ393245:UER393245 TUU393245:TUV393245 TKY393245:TKZ393245 TBC393245:TBD393245 SRG393245:SRH393245 SHK393245:SHL393245 RXO393245:RXP393245 RNS393245:RNT393245 RDW393245:RDX393245 QUA393245:QUB393245 QKE393245:QKF393245 QAI393245:QAJ393245 PQM393245:PQN393245 PGQ393245:PGR393245 OWU393245:OWV393245 OMY393245:OMZ393245 ODC393245:ODD393245 NTG393245:NTH393245 NJK393245:NJL393245 MZO393245:MZP393245 MPS393245:MPT393245 MFW393245:MFX393245 LWA393245:LWB393245 LME393245:LMF393245 LCI393245:LCJ393245 KSM393245:KSN393245 KIQ393245:KIR393245 JYU393245:JYV393245 JOY393245:JOZ393245 JFC393245:JFD393245 IVG393245:IVH393245 ILK393245:ILL393245 IBO393245:IBP393245 HRS393245:HRT393245 HHW393245:HHX393245 GYA393245:GYB393245 GOE393245:GOF393245 GEI393245:GEJ393245 FUM393245:FUN393245 FKQ393245:FKR393245 FAU393245:FAV393245 EQY393245:EQZ393245 EHC393245:EHD393245 DXG393245:DXH393245 DNK393245:DNL393245 DDO393245:DDP393245 CTS393245:CTT393245 CJW393245:CJX393245 CAA393245:CAB393245 BQE393245:BQF393245 BGI393245:BGJ393245 AWM393245:AWN393245 AMQ393245:AMR393245 ACU393245:ACV393245 SY393245:SZ393245 JC393245:JD393245 H393245:I393245 WVO327709:WVP327709 WLS327709:WLT327709 WBW327709:WBX327709 VSA327709:VSB327709 VIE327709:VIF327709 UYI327709:UYJ327709 UOM327709:UON327709 UEQ327709:UER327709 TUU327709:TUV327709 TKY327709:TKZ327709 TBC327709:TBD327709 SRG327709:SRH327709 SHK327709:SHL327709 RXO327709:RXP327709 RNS327709:RNT327709 RDW327709:RDX327709 QUA327709:QUB327709 QKE327709:QKF327709 QAI327709:QAJ327709 PQM327709:PQN327709 PGQ327709:PGR327709 OWU327709:OWV327709 OMY327709:OMZ327709 ODC327709:ODD327709 NTG327709:NTH327709 NJK327709:NJL327709 MZO327709:MZP327709 MPS327709:MPT327709 MFW327709:MFX327709 LWA327709:LWB327709 LME327709:LMF327709 LCI327709:LCJ327709 KSM327709:KSN327709 KIQ327709:KIR327709 JYU327709:JYV327709 JOY327709:JOZ327709 JFC327709:JFD327709 IVG327709:IVH327709 ILK327709:ILL327709 IBO327709:IBP327709 HRS327709:HRT327709 HHW327709:HHX327709 GYA327709:GYB327709 GOE327709:GOF327709 GEI327709:GEJ327709 FUM327709:FUN327709 FKQ327709:FKR327709 FAU327709:FAV327709 EQY327709:EQZ327709 EHC327709:EHD327709 DXG327709:DXH327709 DNK327709:DNL327709 DDO327709:DDP327709 CTS327709:CTT327709 CJW327709:CJX327709 CAA327709:CAB327709 BQE327709:BQF327709 BGI327709:BGJ327709 AWM327709:AWN327709 AMQ327709:AMR327709 ACU327709:ACV327709 SY327709:SZ327709 JC327709:JD327709 H327709:I327709 WVO262173:WVP262173 WLS262173:WLT262173 WBW262173:WBX262173 VSA262173:VSB262173 VIE262173:VIF262173 UYI262173:UYJ262173 UOM262173:UON262173 UEQ262173:UER262173 TUU262173:TUV262173 TKY262173:TKZ262173 TBC262173:TBD262173 SRG262173:SRH262173 SHK262173:SHL262173 RXO262173:RXP262173 RNS262173:RNT262173 RDW262173:RDX262173 QUA262173:QUB262173 QKE262173:QKF262173 QAI262173:QAJ262173 PQM262173:PQN262173 PGQ262173:PGR262173 OWU262173:OWV262173 OMY262173:OMZ262173 ODC262173:ODD262173 NTG262173:NTH262173 NJK262173:NJL262173 MZO262173:MZP262173 MPS262173:MPT262173 MFW262173:MFX262173 LWA262173:LWB262173 LME262173:LMF262173 LCI262173:LCJ262173 KSM262173:KSN262173 KIQ262173:KIR262173 JYU262173:JYV262173 JOY262173:JOZ262173 JFC262173:JFD262173 IVG262173:IVH262173 ILK262173:ILL262173 IBO262173:IBP262173 HRS262173:HRT262173 HHW262173:HHX262173 GYA262173:GYB262173 GOE262173:GOF262173 GEI262173:GEJ262173 FUM262173:FUN262173 FKQ262173:FKR262173 FAU262173:FAV262173 EQY262173:EQZ262173 EHC262173:EHD262173 DXG262173:DXH262173 DNK262173:DNL262173 DDO262173:DDP262173 CTS262173:CTT262173 CJW262173:CJX262173 CAA262173:CAB262173 BQE262173:BQF262173 BGI262173:BGJ262173 AWM262173:AWN262173 AMQ262173:AMR262173 ACU262173:ACV262173 SY262173:SZ262173 JC262173:JD262173 H262173:I262173 WVO196637:WVP196637 WLS196637:WLT196637 WBW196637:WBX196637 VSA196637:VSB196637 VIE196637:VIF196637 UYI196637:UYJ196637 UOM196637:UON196637 UEQ196637:UER196637 TUU196637:TUV196637 TKY196637:TKZ196637 TBC196637:TBD196637 SRG196637:SRH196637 SHK196637:SHL196637 RXO196637:RXP196637 RNS196637:RNT196637 RDW196637:RDX196637 QUA196637:QUB196637 QKE196637:QKF196637 QAI196637:QAJ196637 PQM196637:PQN196637 PGQ196637:PGR196637 OWU196637:OWV196637 OMY196637:OMZ196637 ODC196637:ODD196637 NTG196637:NTH196637 NJK196637:NJL196637 MZO196637:MZP196637 MPS196637:MPT196637 MFW196637:MFX196637 LWA196637:LWB196637 LME196637:LMF196637 LCI196637:LCJ196637 KSM196637:KSN196637 KIQ196637:KIR196637 JYU196637:JYV196637 JOY196637:JOZ196637 JFC196637:JFD196637 IVG196637:IVH196637 ILK196637:ILL196637 IBO196637:IBP196637 HRS196637:HRT196637 HHW196637:HHX196637 GYA196637:GYB196637 GOE196637:GOF196637 GEI196637:GEJ196637 FUM196637:FUN196637 FKQ196637:FKR196637 FAU196637:FAV196637 EQY196637:EQZ196637 EHC196637:EHD196637 DXG196637:DXH196637 DNK196637:DNL196637 DDO196637:DDP196637 CTS196637:CTT196637 CJW196637:CJX196637 CAA196637:CAB196637 BQE196637:BQF196637 BGI196637:BGJ196637 AWM196637:AWN196637 AMQ196637:AMR196637 ACU196637:ACV196637 SY196637:SZ196637 JC196637:JD196637 H196637:I196637 WVO131101:WVP131101 WLS131101:WLT131101 WBW131101:WBX131101 VSA131101:VSB131101 VIE131101:VIF131101 UYI131101:UYJ131101 UOM131101:UON131101 UEQ131101:UER131101 TUU131101:TUV131101 TKY131101:TKZ131101 TBC131101:TBD131101 SRG131101:SRH131101 SHK131101:SHL131101 RXO131101:RXP131101 RNS131101:RNT131101 RDW131101:RDX131101 QUA131101:QUB131101 QKE131101:QKF131101 QAI131101:QAJ131101 PQM131101:PQN131101 PGQ131101:PGR131101 OWU131101:OWV131101 OMY131101:OMZ131101 ODC131101:ODD131101 NTG131101:NTH131101 NJK131101:NJL131101 MZO131101:MZP131101 MPS131101:MPT131101 MFW131101:MFX131101 LWA131101:LWB131101 LME131101:LMF131101 LCI131101:LCJ131101 KSM131101:KSN131101 KIQ131101:KIR131101 JYU131101:JYV131101 JOY131101:JOZ131101 JFC131101:JFD131101 IVG131101:IVH131101 ILK131101:ILL131101 IBO131101:IBP131101 HRS131101:HRT131101 HHW131101:HHX131101 GYA131101:GYB131101 GOE131101:GOF131101 GEI131101:GEJ131101 FUM131101:FUN131101 FKQ131101:FKR131101 FAU131101:FAV131101 EQY131101:EQZ131101 EHC131101:EHD131101 DXG131101:DXH131101 DNK131101:DNL131101 DDO131101:DDP131101 CTS131101:CTT131101 CJW131101:CJX131101 CAA131101:CAB131101 BQE131101:BQF131101 BGI131101:BGJ131101 AWM131101:AWN131101 AMQ131101:AMR131101 ACU131101:ACV131101 SY131101:SZ131101 JC131101:JD131101 H131101:I131101 WVO65565:WVP65565 WLS65565:WLT65565 WBW65565:WBX65565 VSA65565:VSB65565 VIE65565:VIF65565 UYI65565:UYJ65565 UOM65565:UON65565 UEQ65565:UER65565 TUU65565:TUV65565 TKY65565:TKZ65565 TBC65565:TBD65565 SRG65565:SRH65565 SHK65565:SHL65565 RXO65565:RXP65565 RNS65565:RNT65565 RDW65565:RDX65565 QUA65565:QUB65565 QKE65565:QKF65565 QAI65565:QAJ65565 PQM65565:PQN65565 PGQ65565:PGR65565 OWU65565:OWV65565 OMY65565:OMZ65565 ODC65565:ODD65565 NTG65565:NTH65565 NJK65565:NJL65565 MZO65565:MZP65565 MPS65565:MPT65565 MFW65565:MFX65565 LWA65565:LWB65565 LME65565:LMF65565 LCI65565:LCJ65565 KSM65565:KSN65565 KIQ65565:KIR65565 JYU65565:JYV65565 JOY65565:JOZ65565 JFC65565:JFD65565 IVG65565:IVH65565 ILK65565:ILL65565 IBO65565:IBP65565 HRS65565:HRT65565 HHW65565:HHX65565 GYA65565:GYB65565 GOE65565:GOF65565 GEI65565:GEJ65565 FUM65565:FUN65565 FKQ65565:FKR65565 FAU65565:FAV65565 EQY65565:EQZ65565 EHC65565:EHD65565 DXG65565:DXH65565 DNK65565:DNL65565 DDO65565:DDP65565 CTS65565:CTT65565 CJW65565:CJX65565 CAA65565:CAB65565 BQE65565:BQF65565 BGI65565:BGJ65565 AWM65565:AWN65565 AMQ65565:AMR65565 ACU65565:ACV65565 SY65565:SZ65565 JC65565:JD65565 H65565:I65565 WVO983058:WVP983058 WLS983058:WLT983058 WBW983058:WBX983058 VSA983058:VSB983058 VIE983058:VIF983058 UYI983058:UYJ983058 UOM983058:UON983058 UEQ983058:UER983058 TUU983058:TUV983058 TKY983058:TKZ983058 TBC983058:TBD983058 SRG983058:SRH983058 SHK983058:SHL983058 RXO983058:RXP983058 RNS983058:RNT983058 RDW983058:RDX983058 QUA983058:QUB983058 QKE983058:QKF983058 QAI983058:QAJ983058 PQM983058:PQN983058 PGQ983058:PGR983058 OWU983058:OWV983058 OMY983058:OMZ983058 ODC983058:ODD983058 NTG983058:NTH983058 NJK983058:NJL983058 MZO983058:MZP983058 MPS983058:MPT983058 MFW983058:MFX983058 LWA983058:LWB983058 LME983058:LMF983058 LCI983058:LCJ983058 KSM983058:KSN983058 KIQ983058:KIR983058 JYU983058:JYV983058 JOY983058:JOZ983058 JFC983058:JFD983058 IVG983058:IVH983058 ILK983058:ILL983058 IBO983058:IBP983058 HRS983058:HRT983058 HHW983058:HHX983058 GYA983058:GYB983058 GOE983058:GOF983058 GEI983058:GEJ983058 FUM983058:FUN983058 FKQ983058:FKR983058 FAU983058:FAV983058 EQY983058:EQZ983058 EHC983058:EHD983058 DXG983058:DXH983058 DNK983058:DNL983058 DDO983058:DDP983058 CTS983058:CTT983058 CJW983058:CJX983058 CAA983058:CAB983058 BQE983058:BQF983058 BGI983058:BGJ983058 AWM983058:AWN983058 AMQ983058:AMR983058 ACU983058:ACV983058 SY983058:SZ983058 JC983058:JD983058 H983058:I983058 WVO917522:WVP917522 WLS917522:WLT917522 WBW917522:WBX917522 VSA917522:VSB917522 VIE917522:VIF917522 UYI917522:UYJ917522 UOM917522:UON917522 UEQ917522:UER917522 TUU917522:TUV917522 TKY917522:TKZ917522 TBC917522:TBD917522 SRG917522:SRH917522 SHK917522:SHL917522 RXO917522:RXP917522 RNS917522:RNT917522 RDW917522:RDX917522 QUA917522:QUB917522 QKE917522:QKF917522 QAI917522:QAJ917522 PQM917522:PQN917522 PGQ917522:PGR917522 OWU917522:OWV917522 OMY917522:OMZ917522 ODC917522:ODD917522 NTG917522:NTH917522 NJK917522:NJL917522 MZO917522:MZP917522 MPS917522:MPT917522 MFW917522:MFX917522 LWA917522:LWB917522 LME917522:LMF917522 LCI917522:LCJ917522 KSM917522:KSN917522 KIQ917522:KIR917522 JYU917522:JYV917522 JOY917522:JOZ917522 JFC917522:JFD917522 IVG917522:IVH917522 ILK917522:ILL917522 IBO917522:IBP917522 HRS917522:HRT917522 HHW917522:HHX917522 GYA917522:GYB917522 GOE917522:GOF917522 GEI917522:GEJ917522 FUM917522:FUN917522 FKQ917522:FKR917522 FAU917522:FAV917522 EQY917522:EQZ917522 EHC917522:EHD917522 DXG917522:DXH917522 DNK917522:DNL917522 DDO917522:DDP917522 CTS917522:CTT917522 CJW917522:CJX917522 CAA917522:CAB917522 BQE917522:BQF917522 BGI917522:BGJ917522 AWM917522:AWN917522 AMQ917522:AMR917522 ACU917522:ACV917522 SY917522:SZ917522 JC917522:JD917522 H917522:I917522 WVO851986:WVP851986 WLS851986:WLT851986 WBW851986:WBX851986 VSA851986:VSB851986 VIE851986:VIF851986 UYI851986:UYJ851986 UOM851986:UON851986 UEQ851986:UER851986 TUU851986:TUV851986 TKY851986:TKZ851986 TBC851986:TBD851986 SRG851986:SRH851986 SHK851986:SHL851986 RXO851986:RXP851986 RNS851986:RNT851986 RDW851986:RDX851986 QUA851986:QUB851986 QKE851986:QKF851986 QAI851986:QAJ851986 PQM851986:PQN851986 PGQ851986:PGR851986 OWU851986:OWV851986 OMY851986:OMZ851986 ODC851986:ODD851986 NTG851986:NTH851986 NJK851986:NJL851986 MZO851986:MZP851986 MPS851986:MPT851986 MFW851986:MFX851986 LWA851986:LWB851986 LME851986:LMF851986 LCI851986:LCJ851986 KSM851986:KSN851986 KIQ851986:KIR851986 JYU851986:JYV851986 JOY851986:JOZ851986 JFC851986:JFD851986 IVG851986:IVH851986 ILK851986:ILL851986 IBO851986:IBP851986 HRS851986:HRT851986 HHW851986:HHX851986 GYA851986:GYB851986 GOE851986:GOF851986 GEI851986:GEJ851986 FUM851986:FUN851986 FKQ851986:FKR851986 FAU851986:FAV851986 EQY851986:EQZ851986 EHC851986:EHD851986 DXG851986:DXH851986 DNK851986:DNL851986 DDO851986:DDP851986 CTS851986:CTT851986 CJW851986:CJX851986 CAA851986:CAB851986 BQE851986:BQF851986 BGI851986:BGJ851986 AWM851986:AWN851986 AMQ851986:AMR851986 ACU851986:ACV851986 SY851986:SZ851986 JC851986:JD851986 H851986:I851986 WVO786450:WVP786450 WLS786450:WLT786450 WBW786450:WBX786450 VSA786450:VSB786450 VIE786450:VIF786450 UYI786450:UYJ786450 UOM786450:UON786450 UEQ786450:UER786450 TUU786450:TUV786450 TKY786450:TKZ786450 TBC786450:TBD786450 SRG786450:SRH786450 SHK786450:SHL786450 RXO786450:RXP786450 RNS786450:RNT786450 RDW786450:RDX786450 QUA786450:QUB786450 QKE786450:QKF786450 QAI786450:QAJ786450 PQM786450:PQN786450 PGQ786450:PGR786450 OWU786450:OWV786450 OMY786450:OMZ786450 ODC786450:ODD786450 NTG786450:NTH786450 NJK786450:NJL786450 MZO786450:MZP786450 MPS786450:MPT786450 MFW786450:MFX786450 LWA786450:LWB786450 LME786450:LMF786450 LCI786450:LCJ786450 KSM786450:KSN786450 KIQ786450:KIR786450 JYU786450:JYV786450 JOY786450:JOZ786450 JFC786450:JFD786450 IVG786450:IVH786450 ILK786450:ILL786450 IBO786450:IBP786450 HRS786450:HRT786450 HHW786450:HHX786450 GYA786450:GYB786450 GOE786450:GOF786450 GEI786450:GEJ786450 FUM786450:FUN786450 FKQ786450:FKR786450 FAU786450:FAV786450 EQY786450:EQZ786450 EHC786450:EHD786450 DXG786450:DXH786450 DNK786450:DNL786450 DDO786450:DDP786450 CTS786450:CTT786450 CJW786450:CJX786450 CAA786450:CAB786450 BQE786450:BQF786450 BGI786450:BGJ786450 AWM786450:AWN786450 AMQ786450:AMR786450 ACU786450:ACV786450 SY786450:SZ786450 JC786450:JD786450 H786450:I786450 WVO720914:WVP720914 WLS720914:WLT720914 WBW720914:WBX720914 VSA720914:VSB720914 VIE720914:VIF720914 UYI720914:UYJ720914 UOM720914:UON720914 UEQ720914:UER720914 TUU720914:TUV720914 TKY720914:TKZ720914 TBC720914:TBD720914 SRG720914:SRH720914 SHK720914:SHL720914 RXO720914:RXP720914 RNS720914:RNT720914 RDW720914:RDX720914 QUA720914:QUB720914 QKE720914:QKF720914 QAI720914:QAJ720914 PQM720914:PQN720914 PGQ720914:PGR720914 OWU720914:OWV720914 OMY720914:OMZ720914 ODC720914:ODD720914 NTG720914:NTH720914 NJK720914:NJL720914 MZO720914:MZP720914 MPS720914:MPT720914 MFW720914:MFX720914 LWA720914:LWB720914 LME720914:LMF720914 LCI720914:LCJ720914 KSM720914:KSN720914 KIQ720914:KIR720914 JYU720914:JYV720914 JOY720914:JOZ720914 JFC720914:JFD720914 IVG720914:IVH720914 ILK720914:ILL720914 IBO720914:IBP720914 HRS720914:HRT720914 HHW720914:HHX720914 GYA720914:GYB720914 GOE720914:GOF720914 GEI720914:GEJ720914 FUM720914:FUN720914 FKQ720914:FKR720914 FAU720914:FAV720914 EQY720914:EQZ720914 EHC720914:EHD720914 DXG720914:DXH720914 DNK720914:DNL720914 DDO720914:DDP720914 CTS720914:CTT720914 CJW720914:CJX720914 CAA720914:CAB720914 BQE720914:BQF720914 BGI720914:BGJ720914 AWM720914:AWN720914 AMQ720914:AMR720914 ACU720914:ACV720914 SY720914:SZ720914 JC720914:JD720914 H720914:I720914 WVO655378:WVP655378 WLS655378:WLT655378 WBW655378:WBX655378 VSA655378:VSB655378 VIE655378:VIF655378 UYI655378:UYJ655378 UOM655378:UON655378 UEQ655378:UER655378 TUU655378:TUV655378 TKY655378:TKZ655378 TBC655378:TBD655378 SRG655378:SRH655378 SHK655378:SHL655378 RXO655378:RXP655378 RNS655378:RNT655378 RDW655378:RDX655378 QUA655378:QUB655378 QKE655378:QKF655378 QAI655378:QAJ655378 PQM655378:PQN655378 PGQ655378:PGR655378 OWU655378:OWV655378 OMY655378:OMZ655378 ODC655378:ODD655378 NTG655378:NTH655378 NJK655378:NJL655378 MZO655378:MZP655378 MPS655378:MPT655378 MFW655378:MFX655378 LWA655378:LWB655378 LME655378:LMF655378 LCI655378:LCJ655378 KSM655378:KSN655378 KIQ655378:KIR655378 JYU655378:JYV655378 JOY655378:JOZ655378 JFC655378:JFD655378 IVG655378:IVH655378 ILK655378:ILL655378 IBO655378:IBP655378 HRS655378:HRT655378 HHW655378:HHX655378 GYA655378:GYB655378 GOE655378:GOF655378 GEI655378:GEJ655378 FUM655378:FUN655378 FKQ655378:FKR655378 FAU655378:FAV655378 EQY655378:EQZ655378 EHC655378:EHD655378 DXG655378:DXH655378 DNK655378:DNL655378 DDO655378:DDP655378 CTS655378:CTT655378 CJW655378:CJX655378 CAA655378:CAB655378 BQE655378:BQF655378 BGI655378:BGJ655378 AWM655378:AWN655378 AMQ655378:AMR655378 ACU655378:ACV655378 SY655378:SZ655378 JC655378:JD655378 H655378:I655378 WVO589842:WVP589842 WLS589842:WLT589842 WBW589842:WBX589842 VSA589842:VSB589842 VIE589842:VIF589842 UYI589842:UYJ589842 UOM589842:UON589842 UEQ589842:UER589842 TUU589842:TUV589842 TKY589842:TKZ589842 TBC589842:TBD589842 SRG589842:SRH589842 SHK589842:SHL589842 RXO589842:RXP589842 RNS589842:RNT589842 RDW589842:RDX589842 QUA589842:QUB589842 QKE589842:QKF589842 QAI589842:QAJ589842 PQM589842:PQN589842 PGQ589842:PGR589842 OWU589842:OWV589842 OMY589842:OMZ589842 ODC589842:ODD589842 NTG589842:NTH589842 NJK589842:NJL589842 MZO589842:MZP589842 MPS589842:MPT589842 MFW589842:MFX589842 LWA589842:LWB589842 LME589842:LMF589842 LCI589842:LCJ589842 KSM589842:KSN589842 KIQ589842:KIR589842 JYU589842:JYV589842 JOY589842:JOZ589842 JFC589842:JFD589842 IVG589842:IVH589842 ILK589842:ILL589842 IBO589842:IBP589842 HRS589842:HRT589842 HHW589842:HHX589842 GYA589842:GYB589842 GOE589842:GOF589842 GEI589842:GEJ589842 FUM589842:FUN589842 FKQ589842:FKR589842 FAU589842:FAV589842 EQY589842:EQZ589842 EHC589842:EHD589842 DXG589842:DXH589842 DNK589842:DNL589842 DDO589842:DDP589842 CTS589842:CTT589842 CJW589842:CJX589842 CAA589842:CAB589842 BQE589842:BQF589842 BGI589842:BGJ589842 AWM589842:AWN589842 AMQ589842:AMR589842 ACU589842:ACV589842 SY589842:SZ589842 JC589842:JD589842 H589842:I589842 WVO524306:WVP524306 WLS524306:WLT524306 WBW524306:WBX524306 VSA524306:VSB524306 VIE524306:VIF524306 UYI524306:UYJ524306 UOM524306:UON524306 UEQ524306:UER524306 TUU524306:TUV524306 TKY524306:TKZ524306 TBC524306:TBD524306 SRG524306:SRH524306 SHK524306:SHL524306 RXO524306:RXP524306 RNS524306:RNT524306 RDW524306:RDX524306 QUA524306:QUB524306 QKE524306:QKF524306 QAI524306:QAJ524306 PQM524306:PQN524306 PGQ524306:PGR524306 OWU524306:OWV524306 OMY524306:OMZ524306 ODC524306:ODD524306 NTG524306:NTH524306 NJK524306:NJL524306 MZO524306:MZP524306 MPS524306:MPT524306 MFW524306:MFX524306 LWA524306:LWB524306 LME524306:LMF524306 LCI524306:LCJ524306 KSM524306:KSN524306 KIQ524306:KIR524306 JYU524306:JYV524306 JOY524306:JOZ524306 JFC524306:JFD524306 IVG524306:IVH524306 ILK524306:ILL524306 IBO524306:IBP524306 HRS524306:HRT524306 HHW524306:HHX524306 GYA524306:GYB524306 GOE524306:GOF524306 GEI524306:GEJ524306 FUM524306:FUN524306 FKQ524306:FKR524306 FAU524306:FAV524306 EQY524306:EQZ524306 EHC524306:EHD524306 DXG524306:DXH524306 DNK524306:DNL524306 DDO524306:DDP524306 CTS524306:CTT524306 CJW524306:CJX524306 CAA524306:CAB524306 BQE524306:BQF524306 BGI524306:BGJ524306 AWM524306:AWN524306 AMQ524306:AMR524306 ACU524306:ACV524306 SY524306:SZ524306 JC524306:JD524306 H524306:I524306 WVO458770:WVP458770 WLS458770:WLT458770 WBW458770:WBX458770 VSA458770:VSB458770 VIE458770:VIF458770 UYI458770:UYJ458770 UOM458770:UON458770 UEQ458770:UER458770 TUU458770:TUV458770 TKY458770:TKZ458770 TBC458770:TBD458770 SRG458770:SRH458770 SHK458770:SHL458770 RXO458770:RXP458770 RNS458770:RNT458770 RDW458770:RDX458770 QUA458770:QUB458770 QKE458770:QKF458770 QAI458770:QAJ458770 PQM458770:PQN458770 PGQ458770:PGR458770 OWU458770:OWV458770 OMY458770:OMZ458770 ODC458770:ODD458770 NTG458770:NTH458770 NJK458770:NJL458770 MZO458770:MZP458770 MPS458770:MPT458770 MFW458770:MFX458770 LWA458770:LWB458770 LME458770:LMF458770 LCI458770:LCJ458770 KSM458770:KSN458770 KIQ458770:KIR458770 JYU458770:JYV458770 JOY458770:JOZ458770 JFC458770:JFD458770 IVG458770:IVH458770 ILK458770:ILL458770 IBO458770:IBP458770 HRS458770:HRT458770 HHW458770:HHX458770 GYA458770:GYB458770 GOE458770:GOF458770 GEI458770:GEJ458770 FUM458770:FUN458770 FKQ458770:FKR458770 FAU458770:FAV458770 EQY458770:EQZ458770 EHC458770:EHD458770 DXG458770:DXH458770 DNK458770:DNL458770 DDO458770:DDP458770 CTS458770:CTT458770 CJW458770:CJX458770 CAA458770:CAB458770 BQE458770:BQF458770 BGI458770:BGJ458770 AWM458770:AWN458770 AMQ458770:AMR458770 ACU458770:ACV458770 SY458770:SZ458770 JC458770:JD458770 H458770:I458770 WVO393234:WVP393234 WLS393234:WLT393234 WBW393234:WBX393234 VSA393234:VSB393234 VIE393234:VIF393234 UYI393234:UYJ393234 UOM393234:UON393234 UEQ393234:UER393234 TUU393234:TUV393234 TKY393234:TKZ393234 TBC393234:TBD393234 SRG393234:SRH393234 SHK393234:SHL393234 RXO393234:RXP393234 RNS393234:RNT393234 RDW393234:RDX393234 QUA393234:QUB393234 QKE393234:QKF393234 QAI393234:QAJ393234 PQM393234:PQN393234 PGQ393234:PGR393234 OWU393234:OWV393234 OMY393234:OMZ393234 ODC393234:ODD393234 NTG393234:NTH393234 NJK393234:NJL393234 MZO393234:MZP393234 MPS393234:MPT393234 MFW393234:MFX393234 LWA393234:LWB393234 LME393234:LMF393234 LCI393234:LCJ393234 KSM393234:KSN393234 KIQ393234:KIR393234 JYU393234:JYV393234 JOY393234:JOZ393234 JFC393234:JFD393234 IVG393234:IVH393234 ILK393234:ILL393234 IBO393234:IBP393234 HRS393234:HRT393234 HHW393234:HHX393234 GYA393234:GYB393234 GOE393234:GOF393234 GEI393234:GEJ393234 FUM393234:FUN393234 FKQ393234:FKR393234 FAU393234:FAV393234 EQY393234:EQZ393234 EHC393234:EHD393234 DXG393234:DXH393234 DNK393234:DNL393234 DDO393234:DDP393234 CTS393234:CTT393234 CJW393234:CJX393234 CAA393234:CAB393234 BQE393234:BQF393234 BGI393234:BGJ393234 AWM393234:AWN393234 AMQ393234:AMR393234 ACU393234:ACV393234 SY393234:SZ393234 JC393234:JD393234 H393234:I393234 WVO327698:WVP327698 WLS327698:WLT327698 WBW327698:WBX327698 VSA327698:VSB327698 VIE327698:VIF327698 UYI327698:UYJ327698 UOM327698:UON327698 UEQ327698:UER327698 TUU327698:TUV327698 TKY327698:TKZ327698 TBC327698:TBD327698 SRG327698:SRH327698 SHK327698:SHL327698 RXO327698:RXP327698 RNS327698:RNT327698 RDW327698:RDX327698 QUA327698:QUB327698 QKE327698:QKF327698 QAI327698:QAJ327698 PQM327698:PQN327698 PGQ327698:PGR327698 OWU327698:OWV327698 OMY327698:OMZ327698 ODC327698:ODD327698 NTG327698:NTH327698 NJK327698:NJL327698 MZO327698:MZP327698 MPS327698:MPT327698 MFW327698:MFX327698 LWA327698:LWB327698 LME327698:LMF327698 LCI327698:LCJ327698 KSM327698:KSN327698 KIQ327698:KIR327698 JYU327698:JYV327698 JOY327698:JOZ327698 JFC327698:JFD327698 IVG327698:IVH327698 ILK327698:ILL327698 IBO327698:IBP327698 HRS327698:HRT327698 HHW327698:HHX327698 GYA327698:GYB327698 GOE327698:GOF327698 GEI327698:GEJ327698 FUM327698:FUN327698 FKQ327698:FKR327698 FAU327698:FAV327698 EQY327698:EQZ327698 EHC327698:EHD327698 DXG327698:DXH327698 DNK327698:DNL327698 DDO327698:DDP327698 CTS327698:CTT327698 CJW327698:CJX327698 CAA327698:CAB327698 BQE327698:BQF327698 BGI327698:BGJ327698 AWM327698:AWN327698 AMQ327698:AMR327698 ACU327698:ACV327698 SY327698:SZ327698 JC327698:JD327698 H327698:I327698 WVO262162:WVP262162 WLS262162:WLT262162 WBW262162:WBX262162 VSA262162:VSB262162 VIE262162:VIF262162 UYI262162:UYJ262162 UOM262162:UON262162 UEQ262162:UER262162 TUU262162:TUV262162 TKY262162:TKZ262162 TBC262162:TBD262162 SRG262162:SRH262162 SHK262162:SHL262162 RXO262162:RXP262162 RNS262162:RNT262162 RDW262162:RDX262162 QUA262162:QUB262162 QKE262162:QKF262162 QAI262162:QAJ262162 PQM262162:PQN262162 PGQ262162:PGR262162 OWU262162:OWV262162 OMY262162:OMZ262162 ODC262162:ODD262162 NTG262162:NTH262162 NJK262162:NJL262162 MZO262162:MZP262162 MPS262162:MPT262162 MFW262162:MFX262162 LWA262162:LWB262162 LME262162:LMF262162 LCI262162:LCJ262162 KSM262162:KSN262162 KIQ262162:KIR262162 JYU262162:JYV262162 JOY262162:JOZ262162 JFC262162:JFD262162 IVG262162:IVH262162 ILK262162:ILL262162 IBO262162:IBP262162 HRS262162:HRT262162 HHW262162:HHX262162 GYA262162:GYB262162 GOE262162:GOF262162 GEI262162:GEJ262162 FUM262162:FUN262162 FKQ262162:FKR262162 FAU262162:FAV262162 EQY262162:EQZ262162 EHC262162:EHD262162 DXG262162:DXH262162 DNK262162:DNL262162 DDO262162:DDP262162 CTS262162:CTT262162 CJW262162:CJX262162 CAA262162:CAB262162 BQE262162:BQF262162 BGI262162:BGJ262162 AWM262162:AWN262162 AMQ262162:AMR262162 ACU262162:ACV262162 SY262162:SZ262162 JC262162:JD262162 H262162:I262162 WVO196626:WVP196626 WLS196626:WLT196626 WBW196626:WBX196626 VSA196626:VSB196626 VIE196626:VIF196626 UYI196626:UYJ196626 UOM196626:UON196626 UEQ196626:UER196626 TUU196626:TUV196626 TKY196626:TKZ196626 TBC196626:TBD196626 SRG196626:SRH196626 SHK196626:SHL196626 RXO196626:RXP196626 RNS196626:RNT196626 RDW196626:RDX196626 QUA196626:QUB196626 QKE196626:QKF196626 QAI196626:QAJ196626 PQM196626:PQN196626 PGQ196626:PGR196626 OWU196626:OWV196626 OMY196626:OMZ196626 ODC196626:ODD196626 NTG196626:NTH196626 NJK196626:NJL196626 MZO196626:MZP196626 MPS196626:MPT196626 MFW196626:MFX196626 LWA196626:LWB196626 LME196626:LMF196626 LCI196626:LCJ196626 KSM196626:KSN196626 KIQ196626:KIR196626 JYU196626:JYV196626 JOY196626:JOZ196626 JFC196626:JFD196626 IVG196626:IVH196626 ILK196626:ILL196626 IBO196626:IBP196626 HRS196626:HRT196626 HHW196626:HHX196626 GYA196626:GYB196626 GOE196626:GOF196626 GEI196626:GEJ196626 FUM196626:FUN196626 FKQ196626:FKR196626 FAU196626:FAV196626 EQY196626:EQZ196626 EHC196626:EHD196626 DXG196626:DXH196626 DNK196626:DNL196626 DDO196626:DDP196626 CTS196626:CTT196626 CJW196626:CJX196626 CAA196626:CAB196626 BQE196626:BQF196626 BGI196626:BGJ196626 AWM196626:AWN196626 AMQ196626:AMR196626 ACU196626:ACV196626 SY196626:SZ196626 JC196626:JD196626 H196626:I196626 WVO131090:WVP131090 WLS131090:WLT131090 WBW131090:WBX131090 VSA131090:VSB131090 VIE131090:VIF131090 UYI131090:UYJ131090 UOM131090:UON131090 UEQ131090:UER131090 TUU131090:TUV131090 TKY131090:TKZ131090 TBC131090:TBD131090 SRG131090:SRH131090 SHK131090:SHL131090 RXO131090:RXP131090 RNS131090:RNT131090 RDW131090:RDX131090 QUA131090:QUB131090 QKE131090:QKF131090 QAI131090:QAJ131090 PQM131090:PQN131090 PGQ131090:PGR131090 OWU131090:OWV131090 OMY131090:OMZ131090 ODC131090:ODD131090 NTG131090:NTH131090 NJK131090:NJL131090 MZO131090:MZP131090 MPS131090:MPT131090 MFW131090:MFX131090 LWA131090:LWB131090 LME131090:LMF131090 LCI131090:LCJ131090 KSM131090:KSN131090 KIQ131090:KIR131090 JYU131090:JYV131090 JOY131090:JOZ131090 JFC131090:JFD131090 IVG131090:IVH131090 ILK131090:ILL131090 IBO131090:IBP131090 HRS131090:HRT131090 HHW131090:HHX131090 GYA131090:GYB131090 GOE131090:GOF131090 GEI131090:GEJ131090 FUM131090:FUN131090 FKQ131090:FKR131090 FAU131090:FAV131090 EQY131090:EQZ131090 EHC131090:EHD131090 DXG131090:DXH131090 DNK131090:DNL131090 DDO131090:DDP131090 CTS131090:CTT131090 CJW131090:CJX131090 CAA131090:CAB131090 BQE131090:BQF131090 BGI131090:BGJ131090 AWM131090:AWN131090 AMQ131090:AMR131090 ACU131090:ACV131090 SY131090:SZ131090 JC131090:JD131090 H131090:I131090 WVO65554:WVP65554 WLS65554:WLT65554 WBW65554:WBX65554 VSA65554:VSB65554 VIE65554:VIF65554 UYI65554:UYJ65554 UOM65554:UON65554 UEQ65554:UER65554 TUU65554:TUV65554 TKY65554:TKZ65554 TBC65554:TBD65554 SRG65554:SRH65554 SHK65554:SHL65554 RXO65554:RXP65554 RNS65554:RNT65554 RDW65554:RDX65554 QUA65554:QUB65554 QKE65554:QKF65554 QAI65554:QAJ65554 PQM65554:PQN65554 PGQ65554:PGR65554 OWU65554:OWV65554 OMY65554:OMZ65554 ODC65554:ODD65554 NTG65554:NTH65554 NJK65554:NJL65554 MZO65554:MZP65554 MPS65554:MPT65554 MFW65554:MFX65554 LWA65554:LWB65554 LME65554:LMF65554 LCI65554:LCJ65554 KSM65554:KSN65554 KIQ65554:KIR65554 JYU65554:JYV65554 JOY65554:JOZ65554 JFC65554:JFD65554 IVG65554:IVH65554 ILK65554:ILL65554 IBO65554:IBP65554 HRS65554:HRT65554 HHW65554:HHX65554 GYA65554:GYB65554 GOE65554:GOF65554 GEI65554:GEJ65554 FUM65554:FUN65554 FKQ65554:FKR65554 FAU65554:FAV65554 EQY65554:EQZ65554 EHC65554:EHD65554 DXG65554:DXH65554 DNK65554:DNL65554 DDO65554:DDP65554 CTS65554:CTT65554 CJW65554:CJX65554 CAA65554:CAB65554 BQE65554:BQF65554 BGI65554:BGJ65554 AWM65554:AWN65554 AMQ65554:AMR65554 ACU65554:ACV65554 SY65554:SZ65554 JC65554:JD65554 H65554:I65554" xr:uid="{00000000-0002-0000-0500-000000000000}">
      <formula1>$D$4:$D$13</formula1>
    </dataValidation>
    <dataValidation type="list" allowBlank="1" showInputMessage="1" showErrorMessage="1" sqref="JB50:JB60 WVN983095:WVN983097 WLR983095:WLR983097 WBV983095:WBV983097 VRZ983095:VRZ983097 VID983095:VID983097 UYH983095:UYH983097 UOL983095:UOL983097 UEP983095:UEP983097 TUT983095:TUT983097 TKX983095:TKX983097 TBB983095:TBB983097 SRF983095:SRF983097 SHJ983095:SHJ983097 RXN983095:RXN983097 RNR983095:RNR983097 RDV983095:RDV983097 QTZ983095:QTZ983097 QKD983095:QKD983097 QAH983095:QAH983097 PQL983095:PQL983097 PGP983095:PGP983097 OWT983095:OWT983097 OMX983095:OMX983097 ODB983095:ODB983097 NTF983095:NTF983097 NJJ983095:NJJ983097 MZN983095:MZN983097 MPR983095:MPR983097 MFV983095:MFV983097 LVZ983095:LVZ983097 LMD983095:LMD983097 LCH983095:LCH983097 KSL983095:KSL983097 KIP983095:KIP983097 JYT983095:JYT983097 JOX983095:JOX983097 JFB983095:JFB983097 IVF983095:IVF983097 ILJ983095:ILJ983097 IBN983095:IBN983097 HRR983095:HRR983097 HHV983095:HHV983097 GXZ983095:GXZ983097 GOD983095:GOD983097 GEH983095:GEH983097 FUL983095:FUL983097 FKP983095:FKP983097 FAT983095:FAT983097 EQX983095:EQX983097 EHB983095:EHB983097 DXF983095:DXF983097 DNJ983095:DNJ983097 DDN983095:DDN983097 CTR983095:CTR983097 CJV983095:CJV983097 BZZ983095:BZZ983097 BQD983095:BQD983097 BGH983095:BGH983097 AWL983095:AWL983097 AMP983095:AMP983097 ACT983095:ACT983097 SX983095:SX983097 JB983095:JB983097 G983095:G983097 WVN917559:WVN917561 WLR917559:WLR917561 WBV917559:WBV917561 VRZ917559:VRZ917561 VID917559:VID917561 UYH917559:UYH917561 UOL917559:UOL917561 UEP917559:UEP917561 TUT917559:TUT917561 TKX917559:TKX917561 TBB917559:TBB917561 SRF917559:SRF917561 SHJ917559:SHJ917561 RXN917559:RXN917561 RNR917559:RNR917561 RDV917559:RDV917561 QTZ917559:QTZ917561 QKD917559:QKD917561 QAH917559:QAH917561 PQL917559:PQL917561 PGP917559:PGP917561 OWT917559:OWT917561 OMX917559:OMX917561 ODB917559:ODB917561 NTF917559:NTF917561 NJJ917559:NJJ917561 MZN917559:MZN917561 MPR917559:MPR917561 MFV917559:MFV917561 LVZ917559:LVZ917561 LMD917559:LMD917561 LCH917559:LCH917561 KSL917559:KSL917561 KIP917559:KIP917561 JYT917559:JYT917561 JOX917559:JOX917561 JFB917559:JFB917561 IVF917559:IVF917561 ILJ917559:ILJ917561 IBN917559:IBN917561 HRR917559:HRR917561 HHV917559:HHV917561 GXZ917559:GXZ917561 GOD917559:GOD917561 GEH917559:GEH917561 FUL917559:FUL917561 FKP917559:FKP917561 FAT917559:FAT917561 EQX917559:EQX917561 EHB917559:EHB917561 DXF917559:DXF917561 DNJ917559:DNJ917561 DDN917559:DDN917561 CTR917559:CTR917561 CJV917559:CJV917561 BZZ917559:BZZ917561 BQD917559:BQD917561 BGH917559:BGH917561 AWL917559:AWL917561 AMP917559:AMP917561 ACT917559:ACT917561 SX917559:SX917561 JB917559:JB917561 G917559:G917561 WVN852023:WVN852025 WLR852023:WLR852025 WBV852023:WBV852025 VRZ852023:VRZ852025 VID852023:VID852025 UYH852023:UYH852025 UOL852023:UOL852025 UEP852023:UEP852025 TUT852023:TUT852025 TKX852023:TKX852025 TBB852023:TBB852025 SRF852023:SRF852025 SHJ852023:SHJ852025 RXN852023:RXN852025 RNR852023:RNR852025 RDV852023:RDV852025 QTZ852023:QTZ852025 QKD852023:QKD852025 QAH852023:QAH852025 PQL852023:PQL852025 PGP852023:PGP852025 OWT852023:OWT852025 OMX852023:OMX852025 ODB852023:ODB852025 NTF852023:NTF852025 NJJ852023:NJJ852025 MZN852023:MZN852025 MPR852023:MPR852025 MFV852023:MFV852025 LVZ852023:LVZ852025 LMD852023:LMD852025 LCH852023:LCH852025 KSL852023:KSL852025 KIP852023:KIP852025 JYT852023:JYT852025 JOX852023:JOX852025 JFB852023:JFB852025 IVF852023:IVF852025 ILJ852023:ILJ852025 IBN852023:IBN852025 HRR852023:HRR852025 HHV852023:HHV852025 GXZ852023:GXZ852025 GOD852023:GOD852025 GEH852023:GEH852025 FUL852023:FUL852025 FKP852023:FKP852025 FAT852023:FAT852025 EQX852023:EQX852025 EHB852023:EHB852025 DXF852023:DXF852025 DNJ852023:DNJ852025 DDN852023:DDN852025 CTR852023:CTR852025 CJV852023:CJV852025 BZZ852023:BZZ852025 BQD852023:BQD852025 BGH852023:BGH852025 AWL852023:AWL852025 AMP852023:AMP852025 ACT852023:ACT852025 SX852023:SX852025 JB852023:JB852025 G852023:G852025 WVN786487:WVN786489 WLR786487:WLR786489 WBV786487:WBV786489 VRZ786487:VRZ786489 VID786487:VID786489 UYH786487:UYH786489 UOL786487:UOL786489 UEP786487:UEP786489 TUT786487:TUT786489 TKX786487:TKX786489 TBB786487:TBB786489 SRF786487:SRF786489 SHJ786487:SHJ786489 RXN786487:RXN786489 RNR786487:RNR786489 RDV786487:RDV786489 QTZ786487:QTZ786489 QKD786487:QKD786489 QAH786487:QAH786489 PQL786487:PQL786489 PGP786487:PGP786489 OWT786487:OWT786489 OMX786487:OMX786489 ODB786487:ODB786489 NTF786487:NTF786489 NJJ786487:NJJ786489 MZN786487:MZN786489 MPR786487:MPR786489 MFV786487:MFV786489 LVZ786487:LVZ786489 LMD786487:LMD786489 LCH786487:LCH786489 KSL786487:KSL786489 KIP786487:KIP786489 JYT786487:JYT786489 JOX786487:JOX786489 JFB786487:JFB786489 IVF786487:IVF786489 ILJ786487:ILJ786489 IBN786487:IBN786489 HRR786487:HRR786489 HHV786487:HHV786489 GXZ786487:GXZ786489 GOD786487:GOD786489 GEH786487:GEH786489 FUL786487:FUL786489 FKP786487:FKP786489 FAT786487:FAT786489 EQX786487:EQX786489 EHB786487:EHB786489 DXF786487:DXF786489 DNJ786487:DNJ786489 DDN786487:DDN786489 CTR786487:CTR786489 CJV786487:CJV786489 BZZ786487:BZZ786489 BQD786487:BQD786489 BGH786487:BGH786489 AWL786487:AWL786489 AMP786487:AMP786489 ACT786487:ACT786489 SX786487:SX786489 JB786487:JB786489 G786487:G786489 WVN720951:WVN720953 WLR720951:WLR720953 WBV720951:WBV720953 VRZ720951:VRZ720953 VID720951:VID720953 UYH720951:UYH720953 UOL720951:UOL720953 UEP720951:UEP720953 TUT720951:TUT720953 TKX720951:TKX720953 TBB720951:TBB720953 SRF720951:SRF720953 SHJ720951:SHJ720953 RXN720951:RXN720953 RNR720951:RNR720953 RDV720951:RDV720953 QTZ720951:QTZ720953 QKD720951:QKD720953 QAH720951:QAH720953 PQL720951:PQL720953 PGP720951:PGP720953 OWT720951:OWT720953 OMX720951:OMX720953 ODB720951:ODB720953 NTF720951:NTF720953 NJJ720951:NJJ720953 MZN720951:MZN720953 MPR720951:MPR720953 MFV720951:MFV720953 LVZ720951:LVZ720953 LMD720951:LMD720953 LCH720951:LCH720953 KSL720951:KSL720953 KIP720951:KIP720953 JYT720951:JYT720953 JOX720951:JOX720953 JFB720951:JFB720953 IVF720951:IVF720953 ILJ720951:ILJ720953 IBN720951:IBN720953 HRR720951:HRR720953 HHV720951:HHV720953 GXZ720951:GXZ720953 GOD720951:GOD720953 GEH720951:GEH720953 FUL720951:FUL720953 FKP720951:FKP720953 FAT720951:FAT720953 EQX720951:EQX720953 EHB720951:EHB720953 DXF720951:DXF720953 DNJ720951:DNJ720953 DDN720951:DDN720953 CTR720951:CTR720953 CJV720951:CJV720953 BZZ720951:BZZ720953 BQD720951:BQD720953 BGH720951:BGH720953 AWL720951:AWL720953 AMP720951:AMP720953 ACT720951:ACT720953 SX720951:SX720953 JB720951:JB720953 G720951:G720953 WVN655415:WVN655417 WLR655415:WLR655417 WBV655415:WBV655417 VRZ655415:VRZ655417 VID655415:VID655417 UYH655415:UYH655417 UOL655415:UOL655417 UEP655415:UEP655417 TUT655415:TUT655417 TKX655415:TKX655417 TBB655415:TBB655417 SRF655415:SRF655417 SHJ655415:SHJ655417 RXN655415:RXN655417 RNR655415:RNR655417 RDV655415:RDV655417 QTZ655415:QTZ655417 QKD655415:QKD655417 QAH655415:QAH655417 PQL655415:PQL655417 PGP655415:PGP655417 OWT655415:OWT655417 OMX655415:OMX655417 ODB655415:ODB655417 NTF655415:NTF655417 NJJ655415:NJJ655417 MZN655415:MZN655417 MPR655415:MPR655417 MFV655415:MFV655417 LVZ655415:LVZ655417 LMD655415:LMD655417 LCH655415:LCH655417 KSL655415:KSL655417 KIP655415:KIP655417 JYT655415:JYT655417 JOX655415:JOX655417 JFB655415:JFB655417 IVF655415:IVF655417 ILJ655415:ILJ655417 IBN655415:IBN655417 HRR655415:HRR655417 HHV655415:HHV655417 GXZ655415:GXZ655417 GOD655415:GOD655417 GEH655415:GEH655417 FUL655415:FUL655417 FKP655415:FKP655417 FAT655415:FAT655417 EQX655415:EQX655417 EHB655415:EHB655417 DXF655415:DXF655417 DNJ655415:DNJ655417 DDN655415:DDN655417 CTR655415:CTR655417 CJV655415:CJV655417 BZZ655415:BZZ655417 BQD655415:BQD655417 BGH655415:BGH655417 AWL655415:AWL655417 AMP655415:AMP655417 ACT655415:ACT655417 SX655415:SX655417 JB655415:JB655417 G655415:G655417 WVN589879:WVN589881 WLR589879:WLR589881 WBV589879:WBV589881 VRZ589879:VRZ589881 VID589879:VID589881 UYH589879:UYH589881 UOL589879:UOL589881 UEP589879:UEP589881 TUT589879:TUT589881 TKX589879:TKX589881 TBB589879:TBB589881 SRF589879:SRF589881 SHJ589879:SHJ589881 RXN589879:RXN589881 RNR589879:RNR589881 RDV589879:RDV589881 QTZ589879:QTZ589881 QKD589879:QKD589881 QAH589879:QAH589881 PQL589879:PQL589881 PGP589879:PGP589881 OWT589879:OWT589881 OMX589879:OMX589881 ODB589879:ODB589881 NTF589879:NTF589881 NJJ589879:NJJ589881 MZN589879:MZN589881 MPR589879:MPR589881 MFV589879:MFV589881 LVZ589879:LVZ589881 LMD589879:LMD589881 LCH589879:LCH589881 KSL589879:KSL589881 KIP589879:KIP589881 JYT589879:JYT589881 JOX589879:JOX589881 JFB589879:JFB589881 IVF589879:IVF589881 ILJ589879:ILJ589881 IBN589879:IBN589881 HRR589879:HRR589881 HHV589879:HHV589881 GXZ589879:GXZ589881 GOD589879:GOD589881 GEH589879:GEH589881 FUL589879:FUL589881 FKP589879:FKP589881 FAT589879:FAT589881 EQX589879:EQX589881 EHB589879:EHB589881 DXF589879:DXF589881 DNJ589879:DNJ589881 DDN589879:DDN589881 CTR589879:CTR589881 CJV589879:CJV589881 BZZ589879:BZZ589881 BQD589879:BQD589881 BGH589879:BGH589881 AWL589879:AWL589881 AMP589879:AMP589881 ACT589879:ACT589881 SX589879:SX589881 JB589879:JB589881 G589879:G589881 WVN524343:WVN524345 WLR524343:WLR524345 WBV524343:WBV524345 VRZ524343:VRZ524345 VID524343:VID524345 UYH524343:UYH524345 UOL524343:UOL524345 UEP524343:UEP524345 TUT524343:TUT524345 TKX524343:TKX524345 TBB524343:TBB524345 SRF524343:SRF524345 SHJ524343:SHJ524345 RXN524343:RXN524345 RNR524343:RNR524345 RDV524343:RDV524345 QTZ524343:QTZ524345 QKD524343:QKD524345 QAH524343:QAH524345 PQL524343:PQL524345 PGP524343:PGP524345 OWT524343:OWT524345 OMX524343:OMX524345 ODB524343:ODB524345 NTF524343:NTF524345 NJJ524343:NJJ524345 MZN524343:MZN524345 MPR524343:MPR524345 MFV524343:MFV524345 LVZ524343:LVZ524345 LMD524343:LMD524345 LCH524343:LCH524345 KSL524343:KSL524345 KIP524343:KIP524345 JYT524343:JYT524345 JOX524343:JOX524345 JFB524343:JFB524345 IVF524343:IVF524345 ILJ524343:ILJ524345 IBN524343:IBN524345 HRR524343:HRR524345 HHV524343:HHV524345 GXZ524343:GXZ524345 GOD524343:GOD524345 GEH524343:GEH524345 FUL524343:FUL524345 FKP524343:FKP524345 FAT524343:FAT524345 EQX524343:EQX524345 EHB524343:EHB524345 DXF524343:DXF524345 DNJ524343:DNJ524345 DDN524343:DDN524345 CTR524343:CTR524345 CJV524343:CJV524345 BZZ524343:BZZ524345 BQD524343:BQD524345 BGH524343:BGH524345 AWL524343:AWL524345 AMP524343:AMP524345 ACT524343:ACT524345 SX524343:SX524345 JB524343:JB524345 G524343:G524345 WVN458807:WVN458809 WLR458807:WLR458809 WBV458807:WBV458809 VRZ458807:VRZ458809 VID458807:VID458809 UYH458807:UYH458809 UOL458807:UOL458809 UEP458807:UEP458809 TUT458807:TUT458809 TKX458807:TKX458809 TBB458807:TBB458809 SRF458807:SRF458809 SHJ458807:SHJ458809 RXN458807:RXN458809 RNR458807:RNR458809 RDV458807:RDV458809 QTZ458807:QTZ458809 QKD458807:QKD458809 QAH458807:QAH458809 PQL458807:PQL458809 PGP458807:PGP458809 OWT458807:OWT458809 OMX458807:OMX458809 ODB458807:ODB458809 NTF458807:NTF458809 NJJ458807:NJJ458809 MZN458807:MZN458809 MPR458807:MPR458809 MFV458807:MFV458809 LVZ458807:LVZ458809 LMD458807:LMD458809 LCH458807:LCH458809 KSL458807:KSL458809 KIP458807:KIP458809 JYT458807:JYT458809 JOX458807:JOX458809 JFB458807:JFB458809 IVF458807:IVF458809 ILJ458807:ILJ458809 IBN458807:IBN458809 HRR458807:HRR458809 HHV458807:HHV458809 GXZ458807:GXZ458809 GOD458807:GOD458809 GEH458807:GEH458809 FUL458807:FUL458809 FKP458807:FKP458809 FAT458807:FAT458809 EQX458807:EQX458809 EHB458807:EHB458809 DXF458807:DXF458809 DNJ458807:DNJ458809 DDN458807:DDN458809 CTR458807:CTR458809 CJV458807:CJV458809 BZZ458807:BZZ458809 BQD458807:BQD458809 BGH458807:BGH458809 AWL458807:AWL458809 AMP458807:AMP458809 ACT458807:ACT458809 SX458807:SX458809 JB458807:JB458809 G458807:G458809 WVN393271:WVN393273 WLR393271:WLR393273 WBV393271:WBV393273 VRZ393271:VRZ393273 VID393271:VID393273 UYH393271:UYH393273 UOL393271:UOL393273 UEP393271:UEP393273 TUT393271:TUT393273 TKX393271:TKX393273 TBB393271:TBB393273 SRF393271:SRF393273 SHJ393271:SHJ393273 RXN393271:RXN393273 RNR393271:RNR393273 RDV393271:RDV393273 QTZ393271:QTZ393273 QKD393271:QKD393273 QAH393271:QAH393273 PQL393271:PQL393273 PGP393271:PGP393273 OWT393271:OWT393273 OMX393271:OMX393273 ODB393271:ODB393273 NTF393271:NTF393273 NJJ393271:NJJ393273 MZN393271:MZN393273 MPR393271:MPR393273 MFV393271:MFV393273 LVZ393271:LVZ393273 LMD393271:LMD393273 LCH393271:LCH393273 KSL393271:KSL393273 KIP393271:KIP393273 JYT393271:JYT393273 JOX393271:JOX393273 JFB393271:JFB393273 IVF393271:IVF393273 ILJ393271:ILJ393273 IBN393271:IBN393273 HRR393271:HRR393273 HHV393271:HHV393273 GXZ393271:GXZ393273 GOD393271:GOD393273 GEH393271:GEH393273 FUL393271:FUL393273 FKP393271:FKP393273 FAT393271:FAT393273 EQX393271:EQX393273 EHB393271:EHB393273 DXF393271:DXF393273 DNJ393271:DNJ393273 DDN393271:DDN393273 CTR393271:CTR393273 CJV393271:CJV393273 BZZ393271:BZZ393273 BQD393271:BQD393273 BGH393271:BGH393273 AWL393271:AWL393273 AMP393271:AMP393273 ACT393271:ACT393273 SX393271:SX393273 JB393271:JB393273 G393271:G393273 WVN327735:WVN327737 WLR327735:WLR327737 WBV327735:WBV327737 VRZ327735:VRZ327737 VID327735:VID327737 UYH327735:UYH327737 UOL327735:UOL327737 UEP327735:UEP327737 TUT327735:TUT327737 TKX327735:TKX327737 TBB327735:TBB327737 SRF327735:SRF327737 SHJ327735:SHJ327737 RXN327735:RXN327737 RNR327735:RNR327737 RDV327735:RDV327737 QTZ327735:QTZ327737 QKD327735:QKD327737 QAH327735:QAH327737 PQL327735:PQL327737 PGP327735:PGP327737 OWT327735:OWT327737 OMX327735:OMX327737 ODB327735:ODB327737 NTF327735:NTF327737 NJJ327735:NJJ327737 MZN327735:MZN327737 MPR327735:MPR327737 MFV327735:MFV327737 LVZ327735:LVZ327737 LMD327735:LMD327737 LCH327735:LCH327737 KSL327735:KSL327737 KIP327735:KIP327737 JYT327735:JYT327737 JOX327735:JOX327737 JFB327735:JFB327737 IVF327735:IVF327737 ILJ327735:ILJ327737 IBN327735:IBN327737 HRR327735:HRR327737 HHV327735:HHV327737 GXZ327735:GXZ327737 GOD327735:GOD327737 GEH327735:GEH327737 FUL327735:FUL327737 FKP327735:FKP327737 FAT327735:FAT327737 EQX327735:EQX327737 EHB327735:EHB327737 DXF327735:DXF327737 DNJ327735:DNJ327737 DDN327735:DDN327737 CTR327735:CTR327737 CJV327735:CJV327737 BZZ327735:BZZ327737 BQD327735:BQD327737 BGH327735:BGH327737 AWL327735:AWL327737 AMP327735:AMP327737 ACT327735:ACT327737 SX327735:SX327737 JB327735:JB327737 G327735:G327737 WVN262199:WVN262201 WLR262199:WLR262201 WBV262199:WBV262201 VRZ262199:VRZ262201 VID262199:VID262201 UYH262199:UYH262201 UOL262199:UOL262201 UEP262199:UEP262201 TUT262199:TUT262201 TKX262199:TKX262201 TBB262199:TBB262201 SRF262199:SRF262201 SHJ262199:SHJ262201 RXN262199:RXN262201 RNR262199:RNR262201 RDV262199:RDV262201 QTZ262199:QTZ262201 QKD262199:QKD262201 QAH262199:QAH262201 PQL262199:PQL262201 PGP262199:PGP262201 OWT262199:OWT262201 OMX262199:OMX262201 ODB262199:ODB262201 NTF262199:NTF262201 NJJ262199:NJJ262201 MZN262199:MZN262201 MPR262199:MPR262201 MFV262199:MFV262201 LVZ262199:LVZ262201 LMD262199:LMD262201 LCH262199:LCH262201 KSL262199:KSL262201 KIP262199:KIP262201 JYT262199:JYT262201 JOX262199:JOX262201 JFB262199:JFB262201 IVF262199:IVF262201 ILJ262199:ILJ262201 IBN262199:IBN262201 HRR262199:HRR262201 HHV262199:HHV262201 GXZ262199:GXZ262201 GOD262199:GOD262201 GEH262199:GEH262201 FUL262199:FUL262201 FKP262199:FKP262201 FAT262199:FAT262201 EQX262199:EQX262201 EHB262199:EHB262201 DXF262199:DXF262201 DNJ262199:DNJ262201 DDN262199:DDN262201 CTR262199:CTR262201 CJV262199:CJV262201 BZZ262199:BZZ262201 BQD262199:BQD262201 BGH262199:BGH262201 AWL262199:AWL262201 AMP262199:AMP262201 ACT262199:ACT262201 SX262199:SX262201 JB262199:JB262201 G262199:G262201 WVN196663:WVN196665 WLR196663:WLR196665 WBV196663:WBV196665 VRZ196663:VRZ196665 VID196663:VID196665 UYH196663:UYH196665 UOL196663:UOL196665 UEP196663:UEP196665 TUT196663:TUT196665 TKX196663:TKX196665 TBB196663:TBB196665 SRF196663:SRF196665 SHJ196663:SHJ196665 RXN196663:RXN196665 RNR196663:RNR196665 RDV196663:RDV196665 QTZ196663:QTZ196665 QKD196663:QKD196665 QAH196663:QAH196665 PQL196663:PQL196665 PGP196663:PGP196665 OWT196663:OWT196665 OMX196663:OMX196665 ODB196663:ODB196665 NTF196663:NTF196665 NJJ196663:NJJ196665 MZN196663:MZN196665 MPR196663:MPR196665 MFV196663:MFV196665 LVZ196663:LVZ196665 LMD196663:LMD196665 LCH196663:LCH196665 KSL196663:KSL196665 KIP196663:KIP196665 JYT196663:JYT196665 JOX196663:JOX196665 JFB196663:JFB196665 IVF196663:IVF196665 ILJ196663:ILJ196665 IBN196663:IBN196665 HRR196663:HRR196665 HHV196663:HHV196665 GXZ196663:GXZ196665 GOD196663:GOD196665 GEH196663:GEH196665 FUL196663:FUL196665 FKP196663:FKP196665 FAT196663:FAT196665 EQX196663:EQX196665 EHB196663:EHB196665 DXF196663:DXF196665 DNJ196663:DNJ196665 DDN196663:DDN196665 CTR196663:CTR196665 CJV196663:CJV196665 BZZ196663:BZZ196665 BQD196663:BQD196665 BGH196663:BGH196665 AWL196663:AWL196665 AMP196663:AMP196665 ACT196663:ACT196665 SX196663:SX196665 JB196663:JB196665 G196663:G196665 WVN131127:WVN131129 WLR131127:WLR131129 WBV131127:WBV131129 VRZ131127:VRZ131129 VID131127:VID131129 UYH131127:UYH131129 UOL131127:UOL131129 UEP131127:UEP131129 TUT131127:TUT131129 TKX131127:TKX131129 TBB131127:TBB131129 SRF131127:SRF131129 SHJ131127:SHJ131129 RXN131127:RXN131129 RNR131127:RNR131129 RDV131127:RDV131129 QTZ131127:QTZ131129 QKD131127:QKD131129 QAH131127:QAH131129 PQL131127:PQL131129 PGP131127:PGP131129 OWT131127:OWT131129 OMX131127:OMX131129 ODB131127:ODB131129 NTF131127:NTF131129 NJJ131127:NJJ131129 MZN131127:MZN131129 MPR131127:MPR131129 MFV131127:MFV131129 LVZ131127:LVZ131129 LMD131127:LMD131129 LCH131127:LCH131129 KSL131127:KSL131129 KIP131127:KIP131129 JYT131127:JYT131129 JOX131127:JOX131129 JFB131127:JFB131129 IVF131127:IVF131129 ILJ131127:ILJ131129 IBN131127:IBN131129 HRR131127:HRR131129 HHV131127:HHV131129 GXZ131127:GXZ131129 GOD131127:GOD131129 GEH131127:GEH131129 FUL131127:FUL131129 FKP131127:FKP131129 FAT131127:FAT131129 EQX131127:EQX131129 EHB131127:EHB131129 DXF131127:DXF131129 DNJ131127:DNJ131129 DDN131127:DDN131129 CTR131127:CTR131129 CJV131127:CJV131129 BZZ131127:BZZ131129 BQD131127:BQD131129 BGH131127:BGH131129 AWL131127:AWL131129 AMP131127:AMP131129 ACT131127:ACT131129 SX131127:SX131129 JB131127:JB131129 G131127:G131129 WVN65591:WVN65593 WLR65591:WLR65593 WBV65591:WBV65593 VRZ65591:VRZ65593 VID65591:VID65593 UYH65591:UYH65593 UOL65591:UOL65593 UEP65591:UEP65593 TUT65591:TUT65593 TKX65591:TKX65593 TBB65591:TBB65593 SRF65591:SRF65593 SHJ65591:SHJ65593 RXN65591:RXN65593 RNR65591:RNR65593 RDV65591:RDV65593 QTZ65591:QTZ65593 QKD65591:QKD65593 QAH65591:QAH65593 PQL65591:PQL65593 PGP65591:PGP65593 OWT65591:OWT65593 OMX65591:OMX65593 ODB65591:ODB65593 NTF65591:NTF65593 NJJ65591:NJJ65593 MZN65591:MZN65593 MPR65591:MPR65593 MFV65591:MFV65593 LVZ65591:LVZ65593 LMD65591:LMD65593 LCH65591:LCH65593 KSL65591:KSL65593 KIP65591:KIP65593 JYT65591:JYT65593 JOX65591:JOX65593 JFB65591:JFB65593 IVF65591:IVF65593 ILJ65591:ILJ65593 IBN65591:IBN65593 HRR65591:HRR65593 HHV65591:HHV65593 GXZ65591:GXZ65593 GOD65591:GOD65593 GEH65591:GEH65593 FUL65591:FUL65593 FKP65591:FKP65593 FAT65591:FAT65593 EQX65591:EQX65593 EHB65591:EHB65593 DXF65591:DXF65593 DNJ65591:DNJ65593 DDN65591:DDN65593 CTR65591:CTR65593 CJV65591:CJV65593 BZZ65591:BZZ65593 BQD65591:BQD65593 BGH65591:BGH65593 AWL65591:AWL65593 AMP65591:AMP65593 ACT65591:ACT65593 SX65591:SX65593 JB65591:JB65593 G65591:G65593 WVN983084:WVN983086 WLR983084:WLR983086 WBV983084:WBV983086 VRZ983084:VRZ983086 VID983084:VID983086 UYH983084:UYH983086 UOL983084:UOL983086 UEP983084:UEP983086 TUT983084:TUT983086 TKX983084:TKX983086 TBB983084:TBB983086 SRF983084:SRF983086 SHJ983084:SHJ983086 RXN983084:RXN983086 RNR983084:RNR983086 RDV983084:RDV983086 QTZ983084:QTZ983086 QKD983084:QKD983086 QAH983084:QAH983086 PQL983084:PQL983086 PGP983084:PGP983086 OWT983084:OWT983086 OMX983084:OMX983086 ODB983084:ODB983086 NTF983084:NTF983086 NJJ983084:NJJ983086 MZN983084:MZN983086 MPR983084:MPR983086 MFV983084:MFV983086 LVZ983084:LVZ983086 LMD983084:LMD983086 LCH983084:LCH983086 KSL983084:KSL983086 KIP983084:KIP983086 JYT983084:JYT983086 JOX983084:JOX983086 JFB983084:JFB983086 IVF983084:IVF983086 ILJ983084:ILJ983086 IBN983084:IBN983086 HRR983084:HRR983086 HHV983084:HHV983086 GXZ983084:GXZ983086 GOD983084:GOD983086 GEH983084:GEH983086 FUL983084:FUL983086 FKP983084:FKP983086 FAT983084:FAT983086 EQX983084:EQX983086 EHB983084:EHB983086 DXF983084:DXF983086 DNJ983084:DNJ983086 DDN983084:DDN983086 CTR983084:CTR983086 CJV983084:CJV983086 BZZ983084:BZZ983086 BQD983084:BQD983086 BGH983084:BGH983086 AWL983084:AWL983086 AMP983084:AMP983086 ACT983084:ACT983086 SX983084:SX983086 JB983084:JB983086 G983084:G983086 WVN917548:WVN917550 WLR917548:WLR917550 WBV917548:WBV917550 VRZ917548:VRZ917550 VID917548:VID917550 UYH917548:UYH917550 UOL917548:UOL917550 UEP917548:UEP917550 TUT917548:TUT917550 TKX917548:TKX917550 TBB917548:TBB917550 SRF917548:SRF917550 SHJ917548:SHJ917550 RXN917548:RXN917550 RNR917548:RNR917550 RDV917548:RDV917550 QTZ917548:QTZ917550 QKD917548:QKD917550 QAH917548:QAH917550 PQL917548:PQL917550 PGP917548:PGP917550 OWT917548:OWT917550 OMX917548:OMX917550 ODB917548:ODB917550 NTF917548:NTF917550 NJJ917548:NJJ917550 MZN917548:MZN917550 MPR917548:MPR917550 MFV917548:MFV917550 LVZ917548:LVZ917550 LMD917548:LMD917550 LCH917548:LCH917550 KSL917548:KSL917550 KIP917548:KIP917550 JYT917548:JYT917550 JOX917548:JOX917550 JFB917548:JFB917550 IVF917548:IVF917550 ILJ917548:ILJ917550 IBN917548:IBN917550 HRR917548:HRR917550 HHV917548:HHV917550 GXZ917548:GXZ917550 GOD917548:GOD917550 GEH917548:GEH917550 FUL917548:FUL917550 FKP917548:FKP917550 FAT917548:FAT917550 EQX917548:EQX917550 EHB917548:EHB917550 DXF917548:DXF917550 DNJ917548:DNJ917550 DDN917548:DDN917550 CTR917548:CTR917550 CJV917548:CJV917550 BZZ917548:BZZ917550 BQD917548:BQD917550 BGH917548:BGH917550 AWL917548:AWL917550 AMP917548:AMP917550 ACT917548:ACT917550 SX917548:SX917550 JB917548:JB917550 G917548:G917550 WVN852012:WVN852014 WLR852012:WLR852014 WBV852012:WBV852014 VRZ852012:VRZ852014 VID852012:VID852014 UYH852012:UYH852014 UOL852012:UOL852014 UEP852012:UEP852014 TUT852012:TUT852014 TKX852012:TKX852014 TBB852012:TBB852014 SRF852012:SRF852014 SHJ852012:SHJ852014 RXN852012:RXN852014 RNR852012:RNR852014 RDV852012:RDV852014 QTZ852012:QTZ852014 QKD852012:QKD852014 QAH852012:QAH852014 PQL852012:PQL852014 PGP852012:PGP852014 OWT852012:OWT852014 OMX852012:OMX852014 ODB852012:ODB852014 NTF852012:NTF852014 NJJ852012:NJJ852014 MZN852012:MZN852014 MPR852012:MPR852014 MFV852012:MFV852014 LVZ852012:LVZ852014 LMD852012:LMD852014 LCH852012:LCH852014 KSL852012:KSL852014 KIP852012:KIP852014 JYT852012:JYT852014 JOX852012:JOX852014 JFB852012:JFB852014 IVF852012:IVF852014 ILJ852012:ILJ852014 IBN852012:IBN852014 HRR852012:HRR852014 HHV852012:HHV852014 GXZ852012:GXZ852014 GOD852012:GOD852014 GEH852012:GEH852014 FUL852012:FUL852014 FKP852012:FKP852014 FAT852012:FAT852014 EQX852012:EQX852014 EHB852012:EHB852014 DXF852012:DXF852014 DNJ852012:DNJ852014 DDN852012:DDN852014 CTR852012:CTR852014 CJV852012:CJV852014 BZZ852012:BZZ852014 BQD852012:BQD852014 BGH852012:BGH852014 AWL852012:AWL852014 AMP852012:AMP852014 ACT852012:ACT852014 SX852012:SX852014 JB852012:JB852014 G852012:G852014 WVN786476:WVN786478 WLR786476:WLR786478 WBV786476:WBV786478 VRZ786476:VRZ786478 VID786476:VID786478 UYH786476:UYH786478 UOL786476:UOL786478 UEP786476:UEP786478 TUT786476:TUT786478 TKX786476:TKX786478 TBB786476:TBB786478 SRF786476:SRF786478 SHJ786476:SHJ786478 RXN786476:RXN786478 RNR786476:RNR786478 RDV786476:RDV786478 QTZ786476:QTZ786478 QKD786476:QKD786478 QAH786476:QAH786478 PQL786476:PQL786478 PGP786476:PGP786478 OWT786476:OWT786478 OMX786476:OMX786478 ODB786476:ODB786478 NTF786476:NTF786478 NJJ786476:NJJ786478 MZN786476:MZN786478 MPR786476:MPR786478 MFV786476:MFV786478 LVZ786476:LVZ786478 LMD786476:LMD786478 LCH786476:LCH786478 KSL786476:KSL786478 KIP786476:KIP786478 JYT786476:JYT786478 JOX786476:JOX786478 JFB786476:JFB786478 IVF786476:IVF786478 ILJ786476:ILJ786478 IBN786476:IBN786478 HRR786476:HRR786478 HHV786476:HHV786478 GXZ786476:GXZ786478 GOD786476:GOD786478 GEH786476:GEH786478 FUL786476:FUL786478 FKP786476:FKP786478 FAT786476:FAT786478 EQX786476:EQX786478 EHB786476:EHB786478 DXF786476:DXF786478 DNJ786476:DNJ786478 DDN786476:DDN786478 CTR786476:CTR786478 CJV786476:CJV786478 BZZ786476:BZZ786478 BQD786476:BQD786478 BGH786476:BGH786478 AWL786476:AWL786478 AMP786476:AMP786478 ACT786476:ACT786478 SX786476:SX786478 JB786476:JB786478 G786476:G786478 WVN720940:WVN720942 WLR720940:WLR720942 WBV720940:WBV720942 VRZ720940:VRZ720942 VID720940:VID720942 UYH720940:UYH720942 UOL720940:UOL720942 UEP720940:UEP720942 TUT720940:TUT720942 TKX720940:TKX720942 TBB720940:TBB720942 SRF720940:SRF720942 SHJ720940:SHJ720942 RXN720940:RXN720942 RNR720940:RNR720942 RDV720940:RDV720942 QTZ720940:QTZ720942 QKD720940:QKD720942 QAH720940:QAH720942 PQL720940:PQL720942 PGP720940:PGP720942 OWT720940:OWT720942 OMX720940:OMX720942 ODB720940:ODB720942 NTF720940:NTF720942 NJJ720940:NJJ720942 MZN720940:MZN720942 MPR720940:MPR720942 MFV720940:MFV720942 LVZ720940:LVZ720942 LMD720940:LMD720942 LCH720940:LCH720942 KSL720940:KSL720942 KIP720940:KIP720942 JYT720940:JYT720942 JOX720940:JOX720942 JFB720940:JFB720942 IVF720940:IVF720942 ILJ720940:ILJ720942 IBN720940:IBN720942 HRR720940:HRR720942 HHV720940:HHV720942 GXZ720940:GXZ720942 GOD720940:GOD720942 GEH720940:GEH720942 FUL720940:FUL720942 FKP720940:FKP720942 FAT720940:FAT720942 EQX720940:EQX720942 EHB720940:EHB720942 DXF720940:DXF720942 DNJ720940:DNJ720942 DDN720940:DDN720942 CTR720940:CTR720942 CJV720940:CJV720942 BZZ720940:BZZ720942 BQD720940:BQD720942 BGH720940:BGH720942 AWL720940:AWL720942 AMP720940:AMP720942 ACT720940:ACT720942 SX720940:SX720942 JB720940:JB720942 G720940:G720942 WVN655404:WVN655406 WLR655404:WLR655406 WBV655404:WBV655406 VRZ655404:VRZ655406 VID655404:VID655406 UYH655404:UYH655406 UOL655404:UOL655406 UEP655404:UEP655406 TUT655404:TUT655406 TKX655404:TKX655406 TBB655404:TBB655406 SRF655404:SRF655406 SHJ655404:SHJ655406 RXN655404:RXN655406 RNR655404:RNR655406 RDV655404:RDV655406 QTZ655404:QTZ655406 QKD655404:QKD655406 QAH655404:QAH655406 PQL655404:PQL655406 PGP655404:PGP655406 OWT655404:OWT655406 OMX655404:OMX655406 ODB655404:ODB655406 NTF655404:NTF655406 NJJ655404:NJJ655406 MZN655404:MZN655406 MPR655404:MPR655406 MFV655404:MFV655406 LVZ655404:LVZ655406 LMD655404:LMD655406 LCH655404:LCH655406 KSL655404:KSL655406 KIP655404:KIP655406 JYT655404:JYT655406 JOX655404:JOX655406 JFB655404:JFB655406 IVF655404:IVF655406 ILJ655404:ILJ655406 IBN655404:IBN655406 HRR655404:HRR655406 HHV655404:HHV655406 GXZ655404:GXZ655406 GOD655404:GOD655406 GEH655404:GEH655406 FUL655404:FUL655406 FKP655404:FKP655406 FAT655404:FAT655406 EQX655404:EQX655406 EHB655404:EHB655406 DXF655404:DXF655406 DNJ655404:DNJ655406 DDN655404:DDN655406 CTR655404:CTR655406 CJV655404:CJV655406 BZZ655404:BZZ655406 BQD655404:BQD655406 BGH655404:BGH655406 AWL655404:AWL655406 AMP655404:AMP655406 ACT655404:ACT655406 SX655404:SX655406 JB655404:JB655406 G655404:G655406 WVN589868:WVN589870 WLR589868:WLR589870 WBV589868:WBV589870 VRZ589868:VRZ589870 VID589868:VID589870 UYH589868:UYH589870 UOL589868:UOL589870 UEP589868:UEP589870 TUT589868:TUT589870 TKX589868:TKX589870 TBB589868:TBB589870 SRF589868:SRF589870 SHJ589868:SHJ589870 RXN589868:RXN589870 RNR589868:RNR589870 RDV589868:RDV589870 QTZ589868:QTZ589870 QKD589868:QKD589870 QAH589868:QAH589870 PQL589868:PQL589870 PGP589868:PGP589870 OWT589868:OWT589870 OMX589868:OMX589870 ODB589868:ODB589870 NTF589868:NTF589870 NJJ589868:NJJ589870 MZN589868:MZN589870 MPR589868:MPR589870 MFV589868:MFV589870 LVZ589868:LVZ589870 LMD589868:LMD589870 LCH589868:LCH589870 KSL589868:KSL589870 KIP589868:KIP589870 JYT589868:JYT589870 JOX589868:JOX589870 JFB589868:JFB589870 IVF589868:IVF589870 ILJ589868:ILJ589870 IBN589868:IBN589870 HRR589868:HRR589870 HHV589868:HHV589870 GXZ589868:GXZ589870 GOD589868:GOD589870 GEH589868:GEH589870 FUL589868:FUL589870 FKP589868:FKP589870 FAT589868:FAT589870 EQX589868:EQX589870 EHB589868:EHB589870 DXF589868:DXF589870 DNJ589868:DNJ589870 DDN589868:DDN589870 CTR589868:CTR589870 CJV589868:CJV589870 BZZ589868:BZZ589870 BQD589868:BQD589870 BGH589868:BGH589870 AWL589868:AWL589870 AMP589868:AMP589870 ACT589868:ACT589870 SX589868:SX589870 JB589868:JB589870 G589868:G589870 WVN524332:WVN524334 WLR524332:WLR524334 WBV524332:WBV524334 VRZ524332:VRZ524334 VID524332:VID524334 UYH524332:UYH524334 UOL524332:UOL524334 UEP524332:UEP524334 TUT524332:TUT524334 TKX524332:TKX524334 TBB524332:TBB524334 SRF524332:SRF524334 SHJ524332:SHJ524334 RXN524332:RXN524334 RNR524332:RNR524334 RDV524332:RDV524334 QTZ524332:QTZ524334 QKD524332:QKD524334 QAH524332:QAH524334 PQL524332:PQL524334 PGP524332:PGP524334 OWT524332:OWT524334 OMX524332:OMX524334 ODB524332:ODB524334 NTF524332:NTF524334 NJJ524332:NJJ524334 MZN524332:MZN524334 MPR524332:MPR524334 MFV524332:MFV524334 LVZ524332:LVZ524334 LMD524332:LMD524334 LCH524332:LCH524334 KSL524332:KSL524334 KIP524332:KIP524334 JYT524332:JYT524334 JOX524332:JOX524334 JFB524332:JFB524334 IVF524332:IVF524334 ILJ524332:ILJ524334 IBN524332:IBN524334 HRR524332:HRR524334 HHV524332:HHV524334 GXZ524332:GXZ524334 GOD524332:GOD524334 GEH524332:GEH524334 FUL524332:FUL524334 FKP524332:FKP524334 FAT524332:FAT524334 EQX524332:EQX524334 EHB524332:EHB524334 DXF524332:DXF524334 DNJ524332:DNJ524334 DDN524332:DDN524334 CTR524332:CTR524334 CJV524332:CJV524334 BZZ524332:BZZ524334 BQD524332:BQD524334 BGH524332:BGH524334 AWL524332:AWL524334 AMP524332:AMP524334 ACT524332:ACT524334 SX524332:SX524334 JB524332:JB524334 G524332:G524334 WVN458796:WVN458798 WLR458796:WLR458798 WBV458796:WBV458798 VRZ458796:VRZ458798 VID458796:VID458798 UYH458796:UYH458798 UOL458796:UOL458798 UEP458796:UEP458798 TUT458796:TUT458798 TKX458796:TKX458798 TBB458796:TBB458798 SRF458796:SRF458798 SHJ458796:SHJ458798 RXN458796:RXN458798 RNR458796:RNR458798 RDV458796:RDV458798 QTZ458796:QTZ458798 QKD458796:QKD458798 QAH458796:QAH458798 PQL458796:PQL458798 PGP458796:PGP458798 OWT458796:OWT458798 OMX458796:OMX458798 ODB458796:ODB458798 NTF458796:NTF458798 NJJ458796:NJJ458798 MZN458796:MZN458798 MPR458796:MPR458798 MFV458796:MFV458798 LVZ458796:LVZ458798 LMD458796:LMD458798 LCH458796:LCH458798 KSL458796:KSL458798 KIP458796:KIP458798 JYT458796:JYT458798 JOX458796:JOX458798 JFB458796:JFB458798 IVF458796:IVF458798 ILJ458796:ILJ458798 IBN458796:IBN458798 HRR458796:HRR458798 HHV458796:HHV458798 GXZ458796:GXZ458798 GOD458796:GOD458798 GEH458796:GEH458798 FUL458796:FUL458798 FKP458796:FKP458798 FAT458796:FAT458798 EQX458796:EQX458798 EHB458796:EHB458798 DXF458796:DXF458798 DNJ458796:DNJ458798 DDN458796:DDN458798 CTR458796:CTR458798 CJV458796:CJV458798 BZZ458796:BZZ458798 BQD458796:BQD458798 BGH458796:BGH458798 AWL458796:AWL458798 AMP458796:AMP458798 ACT458796:ACT458798 SX458796:SX458798 JB458796:JB458798 G458796:G458798 WVN393260:WVN393262 WLR393260:WLR393262 WBV393260:WBV393262 VRZ393260:VRZ393262 VID393260:VID393262 UYH393260:UYH393262 UOL393260:UOL393262 UEP393260:UEP393262 TUT393260:TUT393262 TKX393260:TKX393262 TBB393260:TBB393262 SRF393260:SRF393262 SHJ393260:SHJ393262 RXN393260:RXN393262 RNR393260:RNR393262 RDV393260:RDV393262 QTZ393260:QTZ393262 QKD393260:QKD393262 QAH393260:QAH393262 PQL393260:PQL393262 PGP393260:PGP393262 OWT393260:OWT393262 OMX393260:OMX393262 ODB393260:ODB393262 NTF393260:NTF393262 NJJ393260:NJJ393262 MZN393260:MZN393262 MPR393260:MPR393262 MFV393260:MFV393262 LVZ393260:LVZ393262 LMD393260:LMD393262 LCH393260:LCH393262 KSL393260:KSL393262 KIP393260:KIP393262 JYT393260:JYT393262 JOX393260:JOX393262 JFB393260:JFB393262 IVF393260:IVF393262 ILJ393260:ILJ393262 IBN393260:IBN393262 HRR393260:HRR393262 HHV393260:HHV393262 GXZ393260:GXZ393262 GOD393260:GOD393262 GEH393260:GEH393262 FUL393260:FUL393262 FKP393260:FKP393262 FAT393260:FAT393262 EQX393260:EQX393262 EHB393260:EHB393262 DXF393260:DXF393262 DNJ393260:DNJ393262 DDN393260:DDN393262 CTR393260:CTR393262 CJV393260:CJV393262 BZZ393260:BZZ393262 BQD393260:BQD393262 BGH393260:BGH393262 AWL393260:AWL393262 AMP393260:AMP393262 ACT393260:ACT393262 SX393260:SX393262 JB393260:JB393262 G393260:G393262 WVN327724:WVN327726 WLR327724:WLR327726 WBV327724:WBV327726 VRZ327724:VRZ327726 VID327724:VID327726 UYH327724:UYH327726 UOL327724:UOL327726 UEP327724:UEP327726 TUT327724:TUT327726 TKX327724:TKX327726 TBB327724:TBB327726 SRF327724:SRF327726 SHJ327724:SHJ327726 RXN327724:RXN327726 RNR327724:RNR327726 RDV327724:RDV327726 QTZ327724:QTZ327726 QKD327724:QKD327726 QAH327724:QAH327726 PQL327724:PQL327726 PGP327724:PGP327726 OWT327724:OWT327726 OMX327724:OMX327726 ODB327724:ODB327726 NTF327724:NTF327726 NJJ327724:NJJ327726 MZN327724:MZN327726 MPR327724:MPR327726 MFV327724:MFV327726 LVZ327724:LVZ327726 LMD327724:LMD327726 LCH327724:LCH327726 KSL327724:KSL327726 KIP327724:KIP327726 JYT327724:JYT327726 JOX327724:JOX327726 JFB327724:JFB327726 IVF327724:IVF327726 ILJ327724:ILJ327726 IBN327724:IBN327726 HRR327724:HRR327726 HHV327724:HHV327726 GXZ327724:GXZ327726 GOD327724:GOD327726 GEH327724:GEH327726 FUL327724:FUL327726 FKP327724:FKP327726 FAT327724:FAT327726 EQX327724:EQX327726 EHB327724:EHB327726 DXF327724:DXF327726 DNJ327724:DNJ327726 DDN327724:DDN327726 CTR327724:CTR327726 CJV327724:CJV327726 BZZ327724:BZZ327726 BQD327724:BQD327726 BGH327724:BGH327726 AWL327724:AWL327726 AMP327724:AMP327726 ACT327724:ACT327726 SX327724:SX327726 JB327724:JB327726 G327724:G327726 WVN262188:WVN262190 WLR262188:WLR262190 WBV262188:WBV262190 VRZ262188:VRZ262190 VID262188:VID262190 UYH262188:UYH262190 UOL262188:UOL262190 UEP262188:UEP262190 TUT262188:TUT262190 TKX262188:TKX262190 TBB262188:TBB262190 SRF262188:SRF262190 SHJ262188:SHJ262190 RXN262188:RXN262190 RNR262188:RNR262190 RDV262188:RDV262190 QTZ262188:QTZ262190 QKD262188:QKD262190 QAH262188:QAH262190 PQL262188:PQL262190 PGP262188:PGP262190 OWT262188:OWT262190 OMX262188:OMX262190 ODB262188:ODB262190 NTF262188:NTF262190 NJJ262188:NJJ262190 MZN262188:MZN262190 MPR262188:MPR262190 MFV262188:MFV262190 LVZ262188:LVZ262190 LMD262188:LMD262190 LCH262188:LCH262190 KSL262188:KSL262190 KIP262188:KIP262190 JYT262188:JYT262190 JOX262188:JOX262190 JFB262188:JFB262190 IVF262188:IVF262190 ILJ262188:ILJ262190 IBN262188:IBN262190 HRR262188:HRR262190 HHV262188:HHV262190 GXZ262188:GXZ262190 GOD262188:GOD262190 GEH262188:GEH262190 FUL262188:FUL262190 FKP262188:FKP262190 FAT262188:FAT262190 EQX262188:EQX262190 EHB262188:EHB262190 DXF262188:DXF262190 DNJ262188:DNJ262190 DDN262188:DDN262190 CTR262188:CTR262190 CJV262188:CJV262190 BZZ262188:BZZ262190 BQD262188:BQD262190 BGH262188:BGH262190 AWL262188:AWL262190 AMP262188:AMP262190 ACT262188:ACT262190 SX262188:SX262190 JB262188:JB262190 G262188:G262190 WVN196652:WVN196654 WLR196652:WLR196654 WBV196652:WBV196654 VRZ196652:VRZ196654 VID196652:VID196654 UYH196652:UYH196654 UOL196652:UOL196654 UEP196652:UEP196654 TUT196652:TUT196654 TKX196652:TKX196654 TBB196652:TBB196654 SRF196652:SRF196654 SHJ196652:SHJ196654 RXN196652:RXN196654 RNR196652:RNR196654 RDV196652:RDV196654 QTZ196652:QTZ196654 QKD196652:QKD196654 QAH196652:QAH196654 PQL196652:PQL196654 PGP196652:PGP196654 OWT196652:OWT196654 OMX196652:OMX196654 ODB196652:ODB196654 NTF196652:NTF196654 NJJ196652:NJJ196654 MZN196652:MZN196654 MPR196652:MPR196654 MFV196652:MFV196654 LVZ196652:LVZ196654 LMD196652:LMD196654 LCH196652:LCH196654 KSL196652:KSL196654 KIP196652:KIP196654 JYT196652:JYT196654 JOX196652:JOX196654 JFB196652:JFB196654 IVF196652:IVF196654 ILJ196652:ILJ196654 IBN196652:IBN196654 HRR196652:HRR196654 HHV196652:HHV196654 GXZ196652:GXZ196654 GOD196652:GOD196654 GEH196652:GEH196654 FUL196652:FUL196654 FKP196652:FKP196654 FAT196652:FAT196654 EQX196652:EQX196654 EHB196652:EHB196654 DXF196652:DXF196654 DNJ196652:DNJ196654 DDN196652:DDN196654 CTR196652:CTR196654 CJV196652:CJV196654 BZZ196652:BZZ196654 BQD196652:BQD196654 BGH196652:BGH196654 AWL196652:AWL196654 AMP196652:AMP196654 ACT196652:ACT196654 SX196652:SX196654 JB196652:JB196654 G196652:G196654 WVN131116:WVN131118 WLR131116:WLR131118 WBV131116:WBV131118 VRZ131116:VRZ131118 VID131116:VID131118 UYH131116:UYH131118 UOL131116:UOL131118 UEP131116:UEP131118 TUT131116:TUT131118 TKX131116:TKX131118 TBB131116:TBB131118 SRF131116:SRF131118 SHJ131116:SHJ131118 RXN131116:RXN131118 RNR131116:RNR131118 RDV131116:RDV131118 QTZ131116:QTZ131118 QKD131116:QKD131118 QAH131116:QAH131118 PQL131116:PQL131118 PGP131116:PGP131118 OWT131116:OWT131118 OMX131116:OMX131118 ODB131116:ODB131118 NTF131116:NTF131118 NJJ131116:NJJ131118 MZN131116:MZN131118 MPR131116:MPR131118 MFV131116:MFV131118 LVZ131116:LVZ131118 LMD131116:LMD131118 LCH131116:LCH131118 KSL131116:KSL131118 KIP131116:KIP131118 JYT131116:JYT131118 JOX131116:JOX131118 JFB131116:JFB131118 IVF131116:IVF131118 ILJ131116:ILJ131118 IBN131116:IBN131118 HRR131116:HRR131118 HHV131116:HHV131118 GXZ131116:GXZ131118 GOD131116:GOD131118 GEH131116:GEH131118 FUL131116:FUL131118 FKP131116:FKP131118 FAT131116:FAT131118 EQX131116:EQX131118 EHB131116:EHB131118 DXF131116:DXF131118 DNJ131116:DNJ131118 DDN131116:DDN131118 CTR131116:CTR131118 CJV131116:CJV131118 BZZ131116:BZZ131118 BQD131116:BQD131118 BGH131116:BGH131118 AWL131116:AWL131118 AMP131116:AMP131118 ACT131116:ACT131118 SX131116:SX131118 JB131116:JB131118 G131116:G131118 WVN65580:WVN65582 WLR65580:WLR65582 WBV65580:WBV65582 VRZ65580:VRZ65582 VID65580:VID65582 UYH65580:UYH65582 UOL65580:UOL65582 UEP65580:UEP65582 TUT65580:TUT65582 TKX65580:TKX65582 TBB65580:TBB65582 SRF65580:SRF65582 SHJ65580:SHJ65582 RXN65580:RXN65582 RNR65580:RNR65582 RDV65580:RDV65582 QTZ65580:QTZ65582 QKD65580:QKD65582 QAH65580:QAH65582 PQL65580:PQL65582 PGP65580:PGP65582 OWT65580:OWT65582 OMX65580:OMX65582 ODB65580:ODB65582 NTF65580:NTF65582 NJJ65580:NJJ65582 MZN65580:MZN65582 MPR65580:MPR65582 MFV65580:MFV65582 LVZ65580:LVZ65582 LMD65580:LMD65582 LCH65580:LCH65582 KSL65580:KSL65582 KIP65580:KIP65582 JYT65580:JYT65582 JOX65580:JOX65582 JFB65580:JFB65582 IVF65580:IVF65582 ILJ65580:ILJ65582 IBN65580:IBN65582 HRR65580:HRR65582 HHV65580:HHV65582 GXZ65580:GXZ65582 GOD65580:GOD65582 GEH65580:GEH65582 FUL65580:FUL65582 FKP65580:FKP65582 FAT65580:FAT65582 EQX65580:EQX65582 EHB65580:EHB65582 DXF65580:DXF65582 DNJ65580:DNJ65582 DDN65580:DDN65582 CTR65580:CTR65582 CJV65580:CJV65582 BZZ65580:BZZ65582 BQD65580:BQD65582 BGH65580:BGH65582 AWL65580:AWL65582 AMP65580:AMP65582 ACT65580:ACT65582 SX65580:SX65582 JB65580:JB65582 G65580:G65582 WVN983073:WVN983075 WLR983073:WLR983075 WBV983073:WBV983075 VRZ983073:VRZ983075 VID983073:VID983075 UYH983073:UYH983075 UOL983073:UOL983075 UEP983073:UEP983075 TUT983073:TUT983075 TKX983073:TKX983075 TBB983073:TBB983075 SRF983073:SRF983075 SHJ983073:SHJ983075 RXN983073:RXN983075 RNR983073:RNR983075 RDV983073:RDV983075 QTZ983073:QTZ983075 QKD983073:QKD983075 QAH983073:QAH983075 PQL983073:PQL983075 PGP983073:PGP983075 OWT983073:OWT983075 OMX983073:OMX983075 ODB983073:ODB983075 NTF983073:NTF983075 NJJ983073:NJJ983075 MZN983073:MZN983075 MPR983073:MPR983075 MFV983073:MFV983075 LVZ983073:LVZ983075 LMD983073:LMD983075 LCH983073:LCH983075 KSL983073:KSL983075 KIP983073:KIP983075 JYT983073:JYT983075 JOX983073:JOX983075 JFB983073:JFB983075 IVF983073:IVF983075 ILJ983073:ILJ983075 IBN983073:IBN983075 HRR983073:HRR983075 HHV983073:HHV983075 GXZ983073:GXZ983075 GOD983073:GOD983075 GEH983073:GEH983075 FUL983073:FUL983075 FKP983073:FKP983075 FAT983073:FAT983075 EQX983073:EQX983075 EHB983073:EHB983075 DXF983073:DXF983075 DNJ983073:DNJ983075 DDN983073:DDN983075 CTR983073:CTR983075 CJV983073:CJV983075 BZZ983073:BZZ983075 BQD983073:BQD983075 BGH983073:BGH983075 AWL983073:AWL983075 AMP983073:AMP983075 ACT983073:ACT983075 SX983073:SX983075 JB983073:JB983075 G983073:G983075 WVN917537:WVN917539 WLR917537:WLR917539 WBV917537:WBV917539 VRZ917537:VRZ917539 VID917537:VID917539 UYH917537:UYH917539 UOL917537:UOL917539 UEP917537:UEP917539 TUT917537:TUT917539 TKX917537:TKX917539 TBB917537:TBB917539 SRF917537:SRF917539 SHJ917537:SHJ917539 RXN917537:RXN917539 RNR917537:RNR917539 RDV917537:RDV917539 QTZ917537:QTZ917539 QKD917537:QKD917539 QAH917537:QAH917539 PQL917537:PQL917539 PGP917537:PGP917539 OWT917537:OWT917539 OMX917537:OMX917539 ODB917537:ODB917539 NTF917537:NTF917539 NJJ917537:NJJ917539 MZN917537:MZN917539 MPR917537:MPR917539 MFV917537:MFV917539 LVZ917537:LVZ917539 LMD917537:LMD917539 LCH917537:LCH917539 KSL917537:KSL917539 KIP917537:KIP917539 JYT917537:JYT917539 JOX917537:JOX917539 JFB917537:JFB917539 IVF917537:IVF917539 ILJ917537:ILJ917539 IBN917537:IBN917539 HRR917537:HRR917539 HHV917537:HHV917539 GXZ917537:GXZ917539 GOD917537:GOD917539 GEH917537:GEH917539 FUL917537:FUL917539 FKP917537:FKP917539 FAT917537:FAT917539 EQX917537:EQX917539 EHB917537:EHB917539 DXF917537:DXF917539 DNJ917537:DNJ917539 DDN917537:DDN917539 CTR917537:CTR917539 CJV917537:CJV917539 BZZ917537:BZZ917539 BQD917537:BQD917539 BGH917537:BGH917539 AWL917537:AWL917539 AMP917537:AMP917539 ACT917537:ACT917539 SX917537:SX917539 JB917537:JB917539 G917537:G917539 WVN852001:WVN852003 WLR852001:WLR852003 WBV852001:WBV852003 VRZ852001:VRZ852003 VID852001:VID852003 UYH852001:UYH852003 UOL852001:UOL852003 UEP852001:UEP852003 TUT852001:TUT852003 TKX852001:TKX852003 TBB852001:TBB852003 SRF852001:SRF852003 SHJ852001:SHJ852003 RXN852001:RXN852003 RNR852001:RNR852003 RDV852001:RDV852003 QTZ852001:QTZ852003 QKD852001:QKD852003 QAH852001:QAH852003 PQL852001:PQL852003 PGP852001:PGP852003 OWT852001:OWT852003 OMX852001:OMX852003 ODB852001:ODB852003 NTF852001:NTF852003 NJJ852001:NJJ852003 MZN852001:MZN852003 MPR852001:MPR852003 MFV852001:MFV852003 LVZ852001:LVZ852003 LMD852001:LMD852003 LCH852001:LCH852003 KSL852001:KSL852003 KIP852001:KIP852003 JYT852001:JYT852003 JOX852001:JOX852003 JFB852001:JFB852003 IVF852001:IVF852003 ILJ852001:ILJ852003 IBN852001:IBN852003 HRR852001:HRR852003 HHV852001:HHV852003 GXZ852001:GXZ852003 GOD852001:GOD852003 GEH852001:GEH852003 FUL852001:FUL852003 FKP852001:FKP852003 FAT852001:FAT852003 EQX852001:EQX852003 EHB852001:EHB852003 DXF852001:DXF852003 DNJ852001:DNJ852003 DDN852001:DDN852003 CTR852001:CTR852003 CJV852001:CJV852003 BZZ852001:BZZ852003 BQD852001:BQD852003 BGH852001:BGH852003 AWL852001:AWL852003 AMP852001:AMP852003 ACT852001:ACT852003 SX852001:SX852003 JB852001:JB852003 G852001:G852003 WVN786465:WVN786467 WLR786465:WLR786467 WBV786465:WBV786467 VRZ786465:VRZ786467 VID786465:VID786467 UYH786465:UYH786467 UOL786465:UOL786467 UEP786465:UEP786467 TUT786465:TUT786467 TKX786465:TKX786467 TBB786465:TBB786467 SRF786465:SRF786467 SHJ786465:SHJ786467 RXN786465:RXN786467 RNR786465:RNR786467 RDV786465:RDV786467 QTZ786465:QTZ786467 QKD786465:QKD786467 QAH786465:QAH786467 PQL786465:PQL786467 PGP786465:PGP786467 OWT786465:OWT786467 OMX786465:OMX786467 ODB786465:ODB786467 NTF786465:NTF786467 NJJ786465:NJJ786467 MZN786465:MZN786467 MPR786465:MPR786467 MFV786465:MFV786467 LVZ786465:LVZ786467 LMD786465:LMD786467 LCH786465:LCH786467 KSL786465:KSL786467 KIP786465:KIP786467 JYT786465:JYT786467 JOX786465:JOX786467 JFB786465:JFB786467 IVF786465:IVF786467 ILJ786465:ILJ786467 IBN786465:IBN786467 HRR786465:HRR786467 HHV786465:HHV786467 GXZ786465:GXZ786467 GOD786465:GOD786467 GEH786465:GEH786467 FUL786465:FUL786467 FKP786465:FKP786467 FAT786465:FAT786467 EQX786465:EQX786467 EHB786465:EHB786467 DXF786465:DXF786467 DNJ786465:DNJ786467 DDN786465:DDN786467 CTR786465:CTR786467 CJV786465:CJV786467 BZZ786465:BZZ786467 BQD786465:BQD786467 BGH786465:BGH786467 AWL786465:AWL786467 AMP786465:AMP786467 ACT786465:ACT786467 SX786465:SX786467 JB786465:JB786467 G786465:G786467 WVN720929:WVN720931 WLR720929:WLR720931 WBV720929:WBV720931 VRZ720929:VRZ720931 VID720929:VID720931 UYH720929:UYH720931 UOL720929:UOL720931 UEP720929:UEP720931 TUT720929:TUT720931 TKX720929:TKX720931 TBB720929:TBB720931 SRF720929:SRF720931 SHJ720929:SHJ720931 RXN720929:RXN720931 RNR720929:RNR720931 RDV720929:RDV720931 QTZ720929:QTZ720931 QKD720929:QKD720931 QAH720929:QAH720931 PQL720929:PQL720931 PGP720929:PGP720931 OWT720929:OWT720931 OMX720929:OMX720931 ODB720929:ODB720931 NTF720929:NTF720931 NJJ720929:NJJ720931 MZN720929:MZN720931 MPR720929:MPR720931 MFV720929:MFV720931 LVZ720929:LVZ720931 LMD720929:LMD720931 LCH720929:LCH720931 KSL720929:KSL720931 KIP720929:KIP720931 JYT720929:JYT720931 JOX720929:JOX720931 JFB720929:JFB720931 IVF720929:IVF720931 ILJ720929:ILJ720931 IBN720929:IBN720931 HRR720929:HRR720931 HHV720929:HHV720931 GXZ720929:GXZ720931 GOD720929:GOD720931 GEH720929:GEH720931 FUL720929:FUL720931 FKP720929:FKP720931 FAT720929:FAT720931 EQX720929:EQX720931 EHB720929:EHB720931 DXF720929:DXF720931 DNJ720929:DNJ720931 DDN720929:DDN720931 CTR720929:CTR720931 CJV720929:CJV720931 BZZ720929:BZZ720931 BQD720929:BQD720931 BGH720929:BGH720931 AWL720929:AWL720931 AMP720929:AMP720931 ACT720929:ACT720931 SX720929:SX720931 JB720929:JB720931 G720929:G720931 WVN655393:WVN655395 WLR655393:WLR655395 WBV655393:WBV655395 VRZ655393:VRZ655395 VID655393:VID655395 UYH655393:UYH655395 UOL655393:UOL655395 UEP655393:UEP655395 TUT655393:TUT655395 TKX655393:TKX655395 TBB655393:TBB655395 SRF655393:SRF655395 SHJ655393:SHJ655395 RXN655393:RXN655395 RNR655393:RNR655395 RDV655393:RDV655395 QTZ655393:QTZ655395 QKD655393:QKD655395 QAH655393:QAH655395 PQL655393:PQL655395 PGP655393:PGP655395 OWT655393:OWT655395 OMX655393:OMX655395 ODB655393:ODB655395 NTF655393:NTF655395 NJJ655393:NJJ655395 MZN655393:MZN655395 MPR655393:MPR655395 MFV655393:MFV655395 LVZ655393:LVZ655395 LMD655393:LMD655395 LCH655393:LCH655395 KSL655393:KSL655395 KIP655393:KIP655395 JYT655393:JYT655395 JOX655393:JOX655395 JFB655393:JFB655395 IVF655393:IVF655395 ILJ655393:ILJ655395 IBN655393:IBN655395 HRR655393:HRR655395 HHV655393:HHV655395 GXZ655393:GXZ655395 GOD655393:GOD655395 GEH655393:GEH655395 FUL655393:FUL655395 FKP655393:FKP655395 FAT655393:FAT655395 EQX655393:EQX655395 EHB655393:EHB655395 DXF655393:DXF655395 DNJ655393:DNJ655395 DDN655393:DDN655395 CTR655393:CTR655395 CJV655393:CJV655395 BZZ655393:BZZ655395 BQD655393:BQD655395 BGH655393:BGH655395 AWL655393:AWL655395 AMP655393:AMP655395 ACT655393:ACT655395 SX655393:SX655395 JB655393:JB655395 G655393:G655395 WVN589857:WVN589859 WLR589857:WLR589859 WBV589857:WBV589859 VRZ589857:VRZ589859 VID589857:VID589859 UYH589857:UYH589859 UOL589857:UOL589859 UEP589857:UEP589859 TUT589857:TUT589859 TKX589857:TKX589859 TBB589857:TBB589859 SRF589857:SRF589859 SHJ589857:SHJ589859 RXN589857:RXN589859 RNR589857:RNR589859 RDV589857:RDV589859 QTZ589857:QTZ589859 QKD589857:QKD589859 QAH589857:QAH589859 PQL589857:PQL589859 PGP589857:PGP589859 OWT589857:OWT589859 OMX589857:OMX589859 ODB589857:ODB589859 NTF589857:NTF589859 NJJ589857:NJJ589859 MZN589857:MZN589859 MPR589857:MPR589859 MFV589857:MFV589859 LVZ589857:LVZ589859 LMD589857:LMD589859 LCH589857:LCH589859 KSL589857:KSL589859 KIP589857:KIP589859 JYT589857:JYT589859 JOX589857:JOX589859 JFB589857:JFB589859 IVF589857:IVF589859 ILJ589857:ILJ589859 IBN589857:IBN589859 HRR589857:HRR589859 HHV589857:HHV589859 GXZ589857:GXZ589859 GOD589857:GOD589859 GEH589857:GEH589859 FUL589857:FUL589859 FKP589857:FKP589859 FAT589857:FAT589859 EQX589857:EQX589859 EHB589857:EHB589859 DXF589857:DXF589859 DNJ589857:DNJ589859 DDN589857:DDN589859 CTR589857:CTR589859 CJV589857:CJV589859 BZZ589857:BZZ589859 BQD589857:BQD589859 BGH589857:BGH589859 AWL589857:AWL589859 AMP589857:AMP589859 ACT589857:ACT589859 SX589857:SX589859 JB589857:JB589859 G589857:G589859 WVN524321:WVN524323 WLR524321:WLR524323 WBV524321:WBV524323 VRZ524321:VRZ524323 VID524321:VID524323 UYH524321:UYH524323 UOL524321:UOL524323 UEP524321:UEP524323 TUT524321:TUT524323 TKX524321:TKX524323 TBB524321:TBB524323 SRF524321:SRF524323 SHJ524321:SHJ524323 RXN524321:RXN524323 RNR524321:RNR524323 RDV524321:RDV524323 QTZ524321:QTZ524323 QKD524321:QKD524323 QAH524321:QAH524323 PQL524321:PQL524323 PGP524321:PGP524323 OWT524321:OWT524323 OMX524321:OMX524323 ODB524321:ODB524323 NTF524321:NTF524323 NJJ524321:NJJ524323 MZN524321:MZN524323 MPR524321:MPR524323 MFV524321:MFV524323 LVZ524321:LVZ524323 LMD524321:LMD524323 LCH524321:LCH524323 KSL524321:KSL524323 KIP524321:KIP524323 JYT524321:JYT524323 JOX524321:JOX524323 JFB524321:JFB524323 IVF524321:IVF524323 ILJ524321:ILJ524323 IBN524321:IBN524323 HRR524321:HRR524323 HHV524321:HHV524323 GXZ524321:GXZ524323 GOD524321:GOD524323 GEH524321:GEH524323 FUL524321:FUL524323 FKP524321:FKP524323 FAT524321:FAT524323 EQX524321:EQX524323 EHB524321:EHB524323 DXF524321:DXF524323 DNJ524321:DNJ524323 DDN524321:DDN524323 CTR524321:CTR524323 CJV524321:CJV524323 BZZ524321:BZZ524323 BQD524321:BQD524323 BGH524321:BGH524323 AWL524321:AWL524323 AMP524321:AMP524323 ACT524321:ACT524323 SX524321:SX524323 JB524321:JB524323 G524321:G524323 WVN458785:WVN458787 WLR458785:WLR458787 WBV458785:WBV458787 VRZ458785:VRZ458787 VID458785:VID458787 UYH458785:UYH458787 UOL458785:UOL458787 UEP458785:UEP458787 TUT458785:TUT458787 TKX458785:TKX458787 TBB458785:TBB458787 SRF458785:SRF458787 SHJ458785:SHJ458787 RXN458785:RXN458787 RNR458785:RNR458787 RDV458785:RDV458787 QTZ458785:QTZ458787 QKD458785:QKD458787 QAH458785:QAH458787 PQL458785:PQL458787 PGP458785:PGP458787 OWT458785:OWT458787 OMX458785:OMX458787 ODB458785:ODB458787 NTF458785:NTF458787 NJJ458785:NJJ458787 MZN458785:MZN458787 MPR458785:MPR458787 MFV458785:MFV458787 LVZ458785:LVZ458787 LMD458785:LMD458787 LCH458785:LCH458787 KSL458785:KSL458787 KIP458785:KIP458787 JYT458785:JYT458787 JOX458785:JOX458787 JFB458785:JFB458787 IVF458785:IVF458787 ILJ458785:ILJ458787 IBN458785:IBN458787 HRR458785:HRR458787 HHV458785:HHV458787 GXZ458785:GXZ458787 GOD458785:GOD458787 GEH458785:GEH458787 FUL458785:FUL458787 FKP458785:FKP458787 FAT458785:FAT458787 EQX458785:EQX458787 EHB458785:EHB458787 DXF458785:DXF458787 DNJ458785:DNJ458787 DDN458785:DDN458787 CTR458785:CTR458787 CJV458785:CJV458787 BZZ458785:BZZ458787 BQD458785:BQD458787 BGH458785:BGH458787 AWL458785:AWL458787 AMP458785:AMP458787 ACT458785:ACT458787 SX458785:SX458787 JB458785:JB458787 G458785:G458787 WVN393249:WVN393251 WLR393249:WLR393251 WBV393249:WBV393251 VRZ393249:VRZ393251 VID393249:VID393251 UYH393249:UYH393251 UOL393249:UOL393251 UEP393249:UEP393251 TUT393249:TUT393251 TKX393249:TKX393251 TBB393249:TBB393251 SRF393249:SRF393251 SHJ393249:SHJ393251 RXN393249:RXN393251 RNR393249:RNR393251 RDV393249:RDV393251 QTZ393249:QTZ393251 QKD393249:QKD393251 QAH393249:QAH393251 PQL393249:PQL393251 PGP393249:PGP393251 OWT393249:OWT393251 OMX393249:OMX393251 ODB393249:ODB393251 NTF393249:NTF393251 NJJ393249:NJJ393251 MZN393249:MZN393251 MPR393249:MPR393251 MFV393249:MFV393251 LVZ393249:LVZ393251 LMD393249:LMD393251 LCH393249:LCH393251 KSL393249:KSL393251 KIP393249:KIP393251 JYT393249:JYT393251 JOX393249:JOX393251 JFB393249:JFB393251 IVF393249:IVF393251 ILJ393249:ILJ393251 IBN393249:IBN393251 HRR393249:HRR393251 HHV393249:HHV393251 GXZ393249:GXZ393251 GOD393249:GOD393251 GEH393249:GEH393251 FUL393249:FUL393251 FKP393249:FKP393251 FAT393249:FAT393251 EQX393249:EQX393251 EHB393249:EHB393251 DXF393249:DXF393251 DNJ393249:DNJ393251 DDN393249:DDN393251 CTR393249:CTR393251 CJV393249:CJV393251 BZZ393249:BZZ393251 BQD393249:BQD393251 BGH393249:BGH393251 AWL393249:AWL393251 AMP393249:AMP393251 ACT393249:ACT393251 SX393249:SX393251 JB393249:JB393251 G393249:G393251 WVN327713:WVN327715 WLR327713:WLR327715 WBV327713:WBV327715 VRZ327713:VRZ327715 VID327713:VID327715 UYH327713:UYH327715 UOL327713:UOL327715 UEP327713:UEP327715 TUT327713:TUT327715 TKX327713:TKX327715 TBB327713:TBB327715 SRF327713:SRF327715 SHJ327713:SHJ327715 RXN327713:RXN327715 RNR327713:RNR327715 RDV327713:RDV327715 QTZ327713:QTZ327715 QKD327713:QKD327715 QAH327713:QAH327715 PQL327713:PQL327715 PGP327713:PGP327715 OWT327713:OWT327715 OMX327713:OMX327715 ODB327713:ODB327715 NTF327713:NTF327715 NJJ327713:NJJ327715 MZN327713:MZN327715 MPR327713:MPR327715 MFV327713:MFV327715 LVZ327713:LVZ327715 LMD327713:LMD327715 LCH327713:LCH327715 KSL327713:KSL327715 KIP327713:KIP327715 JYT327713:JYT327715 JOX327713:JOX327715 JFB327713:JFB327715 IVF327713:IVF327715 ILJ327713:ILJ327715 IBN327713:IBN327715 HRR327713:HRR327715 HHV327713:HHV327715 GXZ327713:GXZ327715 GOD327713:GOD327715 GEH327713:GEH327715 FUL327713:FUL327715 FKP327713:FKP327715 FAT327713:FAT327715 EQX327713:EQX327715 EHB327713:EHB327715 DXF327713:DXF327715 DNJ327713:DNJ327715 DDN327713:DDN327715 CTR327713:CTR327715 CJV327713:CJV327715 BZZ327713:BZZ327715 BQD327713:BQD327715 BGH327713:BGH327715 AWL327713:AWL327715 AMP327713:AMP327715 ACT327713:ACT327715 SX327713:SX327715 JB327713:JB327715 G327713:G327715 WVN262177:WVN262179 WLR262177:WLR262179 WBV262177:WBV262179 VRZ262177:VRZ262179 VID262177:VID262179 UYH262177:UYH262179 UOL262177:UOL262179 UEP262177:UEP262179 TUT262177:TUT262179 TKX262177:TKX262179 TBB262177:TBB262179 SRF262177:SRF262179 SHJ262177:SHJ262179 RXN262177:RXN262179 RNR262177:RNR262179 RDV262177:RDV262179 QTZ262177:QTZ262179 QKD262177:QKD262179 QAH262177:QAH262179 PQL262177:PQL262179 PGP262177:PGP262179 OWT262177:OWT262179 OMX262177:OMX262179 ODB262177:ODB262179 NTF262177:NTF262179 NJJ262177:NJJ262179 MZN262177:MZN262179 MPR262177:MPR262179 MFV262177:MFV262179 LVZ262177:LVZ262179 LMD262177:LMD262179 LCH262177:LCH262179 KSL262177:KSL262179 KIP262177:KIP262179 JYT262177:JYT262179 JOX262177:JOX262179 JFB262177:JFB262179 IVF262177:IVF262179 ILJ262177:ILJ262179 IBN262177:IBN262179 HRR262177:HRR262179 HHV262177:HHV262179 GXZ262177:GXZ262179 GOD262177:GOD262179 GEH262177:GEH262179 FUL262177:FUL262179 FKP262177:FKP262179 FAT262177:FAT262179 EQX262177:EQX262179 EHB262177:EHB262179 DXF262177:DXF262179 DNJ262177:DNJ262179 DDN262177:DDN262179 CTR262177:CTR262179 CJV262177:CJV262179 BZZ262177:BZZ262179 BQD262177:BQD262179 BGH262177:BGH262179 AWL262177:AWL262179 AMP262177:AMP262179 ACT262177:ACT262179 SX262177:SX262179 JB262177:JB262179 G262177:G262179 WVN196641:WVN196643 WLR196641:WLR196643 WBV196641:WBV196643 VRZ196641:VRZ196643 VID196641:VID196643 UYH196641:UYH196643 UOL196641:UOL196643 UEP196641:UEP196643 TUT196641:TUT196643 TKX196641:TKX196643 TBB196641:TBB196643 SRF196641:SRF196643 SHJ196641:SHJ196643 RXN196641:RXN196643 RNR196641:RNR196643 RDV196641:RDV196643 QTZ196641:QTZ196643 QKD196641:QKD196643 QAH196641:QAH196643 PQL196641:PQL196643 PGP196641:PGP196643 OWT196641:OWT196643 OMX196641:OMX196643 ODB196641:ODB196643 NTF196641:NTF196643 NJJ196641:NJJ196643 MZN196641:MZN196643 MPR196641:MPR196643 MFV196641:MFV196643 LVZ196641:LVZ196643 LMD196641:LMD196643 LCH196641:LCH196643 KSL196641:KSL196643 KIP196641:KIP196643 JYT196641:JYT196643 JOX196641:JOX196643 JFB196641:JFB196643 IVF196641:IVF196643 ILJ196641:ILJ196643 IBN196641:IBN196643 HRR196641:HRR196643 HHV196641:HHV196643 GXZ196641:GXZ196643 GOD196641:GOD196643 GEH196641:GEH196643 FUL196641:FUL196643 FKP196641:FKP196643 FAT196641:FAT196643 EQX196641:EQX196643 EHB196641:EHB196643 DXF196641:DXF196643 DNJ196641:DNJ196643 DDN196641:DDN196643 CTR196641:CTR196643 CJV196641:CJV196643 BZZ196641:BZZ196643 BQD196641:BQD196643 BGH196641:BGH196643 AWL196641:AWL196643 AMP196641:AMP196643 ACT196641:ACT196643 SX196641:SX196643 JB196641:JB196643 G196641:G196643 WVN131105:WVN131107 WLR131105:WLR131107 WBV131105:WBV131107 VRZ131105:VRZ131107 VID131105:VID131107 UYH131105:UYH131107 UOL131105:UOL131107 UEP131105:UEP131107 TUT131105:TUT131107 TKX131105:TKX131107 TBB131105:TBB131107 SRF131105:SRF131107 SHJ131105:SHJ131107 RXN131105:RXN131107 RNR131105:RNR131107 RDV131105:RDV131107 QTZ131105:QTZ131107 QKD131105:QKD131107 QAH131105:QAH131107 PQL131105:PQL131107 PGP131105:PGP131107 OWT131105:OWT131107 OMX131105:OMX131107 ODB131105:ODB131107 NTF131105:NTF131107 NJJ131105:NJJ131107 MZN131105:MZN131107 MPR131105:MPR131107 MFV131105:MFV131107 LVZ131105:LVZ131107 LMD131105:LMD131107 LCH131105:LCH131107 KSL131105:KSL131107 KIP131105:KIP131107 JYT131105:JYT131107 JOX131105:JOX131107 JFB131105:JFB131107 IVF131105:IVF131107 ILJ131105:ILJ131107 IBN131105:IBN131107 HRR131105:HRR131107 HHV131105:HHV131107 GXZ131105:GXZ131107 GOD131105:GOD131107 GEH131105:GEH131107 FUL131105:FUL131107 FKP131105:FKP131107 FAT131105:FAT131107 EQX131105:EQX131107 EHB131105:EHB131107 DXF131105:DXF131107 DNJ131105:DNJ131107 DDN131105:DDN131107 CTR131105:CTR131107 CJV131105:CJV131107 BZZ131105:BZZ131107 BQD131105:BQD131107 BGH131105:BGH131107 AWL131105:AWL131107 AMP131105:AMP131107 ACT131105:ACT131107 SX131105:SX131107 JB131105:JB131107 G131105:G131107 WVN65569:WVN65571 WLR65569:WLR65571 WBV65569:WBV65571 VRZ65569:VRZ65571 VID65569:VID65571 UYH65569:UYH65571 UOL65569:UOL65571 UEP65569:UEP65571 TUT65569:TUT65571 TKX65569:TKX65571 TBB65569:TBB65571 SRF65569:SRF65571 SHJ65569:SHJ65571 RXN65569:RXN65571 RNR65569:RNR65571 RDV65569:RDV65571 QTZ65569:QTZ65571 QKD65569:QKD65571 QAH65569:QAH65571 PQL65569:PQL65571 PGP65569:PGP65571 OWT65569:OWT65571 OMX65569:OMX65571 ODB65569:ODB65571 NTF65569:NTF65571 NJJ65569:NJJ65571 MZN65569:MZN65571 MPR65569:MPR65571 MFV65569:MFV65571 LVZ65569:LVZ65571 LMD65569:LMD65571 LCH65569:LCH65571 KSL65569:KSL65571 KIP65569:KIP65571 JYT65569:JYT65571 JOX65569:JOX65571 JFB65569:JFB65571 IVF65569:IVF65571 ILJ65569:ILJ65571 IBN65569:IBN65571 HRR65569:HRR65571 HHV65569:HHV65571 GXZ65569:GXZ65571 GOD65569:GOD65571 GEH65569:GEH65571 FUL65569:FUL65571 FKP65569:FKP65571 FAT65569:FAT65571 EQX65569:EQX65571 EHB65569:EHB65571 DXF65569:DXF65571 DNJ65569:DNJ65571 DDN65569:DDN65571 CTR65569:CTR65571 CJV65569:CJV65571 BZZ65569:BZZ65571 BQD65569:BQD65571 BGH65569:BGH65571 AWL65569:AWL65571 AMP65569:AMP65571 ACT65569:ACT65571 SX65569:SX65571 JB65569:JB65571 G65569:G65571 WVN983062:WVN983064 WLR983062:WLR983064 WBV983062:WBV983064 VRZ983062:VRZ983064 VID983062:VID983064 UYH983062:UYH983064 UOL983062:UOL983064 UEP983062:UEP983064 TUT983062:TUT983064 TKX983062:TKX983064 TBB983062:TBB983064 SRF983062:SRF983064 SHJ983062:SHJ983064 RXN983062:RXN983064 RNR983062:RNR983064 RDV983062:RDV983064 QTZ983062:QTZ983064 QKD983062:QKD983064 QAH983062:QAH983064 PQL983062:PQL983064 PGP983062:PGP983064 OWT983062:OWT983064 OMX983062:OMX983064 ODB983062:ODB983064 NTF983062:NTF983064 NJJ983062:NJJ983064 MZN983062:MZN983064 MPR983062:MPR983064 MFV983062:MFV983064 LVZ983062:LVZ983064 LMD983062:LMD983064 LCH983062:LCH983064 KSL983062:KSL983064 KIP983062:KIP983064 JYT983062:JYT983064 JOX983062:JOX983064 JFB983062:JFB983064 IVF983062:IVF983064 ILJ983062:ILJ983064 IBN983062:IBN983064 HRR983062:HRR983064 HHV983062:HHV983064 GXZ983062:GXZ983064 GOD983062:GOD983064 GEH983062:GEH983064 FUL983062:FUL983064 FKP983062:FKP983064 FAT983062:FAT983064 EQX983062:EQX983064 EHB983062:EHB983064 DXF983062:DXF983064 DNJ983062:DNJ983064 DDN983062:DDN983064 CTR983062:CTR983064 CJV983062:CJV983064 BZZ983062:BZZ983064 BQD983062:BQD983064 BGH983062:BGH983064 AWL983062:AWL983064 AMP983062:AMP983064 ACT983062:ACT983064 SX983062:SX983064 JB983062:JB983064 G983062:G983064 WVN917526:WVN917528 WLR917526:WLR917528 WBV917526:WBV917528 VRZ917526:VRZ917528 VID917526:VID917528 UYH917526:UYH917528 UOL917526:UOL917528 UEP917526:UEP917528 TUT917526:TUT917528 TKX917526:TKX917528 TBB917526:TBB917528 SRF917526:SRF917528 SHJ917526:SHJ917528 RXN917526:RXN917528 RNR917526:RNR917528 RDV917526:RDV917528 QTZ917526:QTZ917528 QKD917526:QKD917528 QAH917526:QAH917528 PQL917526:PQL917528 PGP917526:PGP917528 OWT917526:OWT917528 OMX917526:OMX917528 ODB917526:ODB917528 NTF917526:NTF917528 NJJ917526:NJJ917528 MZN917526:MZN917528 MPR917526:MPR917528 MFV917526:MFV917528 LVZ917526:LVZ917528 LMD917526:LMD917528 LCH917526:LCH917528 KSL917526:KSL917528 KIP917526:KIP917528 JYT917526:JYT917528 JOX917526:JOX917528 JFB917526:JFB917528 IVF917526:IVF917528 ILJ917526:ILJ917528 IBN917526:IBN917528 HRR917526:HRR917528 HHV917526:HHV917528 GXZ917526:GXZ917528 GOD917526:GOD917528 GEH917526:GEH917528 FUL917526:FUL917528 FKP917526:FKP917528 FAT917526:FAT917528 EQX917526:EQX917528 EHB917526:EHB917528 DXF917526:DXF917528 DNJ917526:DNJ917528 DDN917526:DDN917528 CTR917526:CTR917528 CJV917526:CJV917528 BZZ917526:BZZ917528 BQD917526:BQD917528 BGH917526:BGH917528 AWL917526:AWL917528 AMP917526:AMP917528 ACT917526:ACT917528 SX917526:SX917528 JB917526:JB917528 G917526:G917528 WVN851990:WVN851992 WLR851990:WLR851992 WBV851990:WBV851992 VRZ851990:VRZ851992 VID851990:VID851992 UYH851990:UYH851992 UOL851990:UOL851992 UEP851990:UEP851992 TUT851990:TUT851992 TKX851990:TKX851992 TBB851990:TBB851992 SRF851990:SRF851992 SHJ851990:SHJ851992 RXN851990:RXN851992 RNR851990:RNR851992 RDV851990:RDV851992 QTZ851990:QTZ851992 QKD851990:QKD851992 QAH851990:QAH851992 PQL851990:PQL851992 PGP851990:PGP851992 OWT851990:OWT851992 OMX851990:OMX851992 ODB851990:ODB851992 NTF851990:NTF851992 NJJ851990:NJJ851992 MZN851990:MZN851992 MPR851990:MPR851992 MFV851990:MFV851992 LVZ851990:LVZ851992 LMD851990:LMD851992 LCH851990:LCH851992 KSL851990:KSL851992 KIP851990:KIP851992 JYT851990:JYT851992 JOX851990:JOX851992 JFB851990:JFB851992 IVF851990:IVF851992 ILJ851990:ILJ851992 IBN851990:IBN851992 HRR851990:HRR851992 HHV851990:HHV851992 GXZ851990:GXZ851992 GOD851990:GOD851992 GEH851990:GEH851992 FUL851990:FUL851992 FKP851990:FKP851992 FAT851990:FAT851992 EQX851990:EQX851992 EHB851990:EHB851992 DXF851990:DXF851992 DNJ851990:DNJ851992 DDN851990:DDN851992 CTR851990:CTR851992 CJV851990:CJV851992 BZZ851990:BZZ851992 BQD851990:BQD851992 BGH851990:BGH851992 AWL851990:AWL851992 AMP851990:AMP851992 ACT851990:ACT851992 SX851990:SX851992 JB851990:JB851992 G851990:G851992 WVN786454:WVN786456 WLR786454:WLR786456 WBV786454:WBV786456 VRZ786454:VRZ786456 VID786454:VID786456 UYH786454:UYH786456 UOL786454:UOL786456 UEP786454:UEP786456 TUT786454:TUT786456 TKX786454:TKX786456 TBB786454:TBB786456 SRF786454:SRF786456 SHJ786454:SHJ786456 RXN786454:RXN786456 RNR786454:RNR786456 RDV786454:RDV786456 QTZ786454:QTZ786456 QKD786454:QKD786456 QAH786454:QAH786456 PQL786454:PQL786456 PGP786454:PGP786456 OWT786454:OWT786456 OMX786454:OMX786456 ODB786454:ODB786456 NTF786454:NTF786456 NJJ786454:NJJ786456 MZN786454:MZN786456 MPR786454:MPR786456 MFV786454:MFV786456 LVZ786454:LVZ786456 LMD786454:LMD786456 LCH786454:LCH786456 KSL786454:KSL786456 KIP786454:KIP786456 JYT786454:JYT786456 JOX786454:JOX786456 JFB786454:JFB786456 IVF786454:IVF786456 ILJ786454:ILJ786456 IBN786454:IBN786456 HRR786454:HRR786456 HHV786454:HHV786456 GXZ786454:GXZ786456 GOD786454:GOD786456 GEH786454:GEH786456 FUL786454:FUL786456 FKP786454:FKP786456 FAT786454:FAT786456 EQX786454:EQX786456 EHB786454:EHB786456 DXF786454:DXF786456 DNJ786454:DNJ786456 DDN786454:DDN786456 CTR786454:CTR786456 CJV786454:CJV786456 BZZ786454:BZZ786456 BQD786454:BQD786456 BGH786454:BGH786456 AWL786454:AWL786456 AMP786454:AMP786456 ACT786454:ACT786456 SX786454:SX786456 JB786454:JB786456 G786454:G786456 WVN720918:WVN720920 WLR720918:WLR720920 WBV720918:WBV720920 VRZ720918:VRZ720920 VID720918:VID720920 UYH720918:UYH720920 UOL720918:UOL720920 UEP720918:UEP720920 TUT720918:TUT720920 TKX720918:TKX720920 TBB720918:TBB720920 SRF720918:SRF720920 SHJ720918:SHJ720920 RXN720918:RXN720920 RNR720918:RNR720920 RDV720918:RDV720920 QTZ720918:QTZ720920 QKD720918:QKD720920 QAH720918:QAH720920 PQL720918:PQL720920 PGP720918:PGP720920 OWT720918:OWT720920 OMX720918:OMX720920 ODB720918:ODB720920 NTF720918:NTF720920 NJJ720918:NJJ720920 MZN720918:MZN720920 MPR720918:MPR720920 MFV720918:MFV720920 LVZ720918:LVZ720920 LMD720918:LMD720920 LCH720918:LCH720920 KSL720918:KSL720920 KIP720918:KIP720920 JYT720918:JYT720920 JOX720918:JOX720920 JFB720918:JFB720920 IVF720918:IVF720920 ILJ720918:ILJ720920 IBN720918:IBN720920 HRR720918:HRR720920 HHV720918:HHV720920 GXZ720918:GXZ720920 GOD720918:GOD720920 GEH720918:GEH720920 FUL720918:FUL720920 FKP720918:FKP720920 FAT720918:FAT720920 EQX720918:EQX720920 EHB720918:EHB720920 DXF720918:DXF720920 DNJ720918:DNJ720920 DDN720918:DDN720920 CTR720918:CTR720920 CJV720918:CJV720920 BZZ720918:BZZ720920 BQD720918:BQD720920 BGH720918:BGH720920 AWL720918:AWL720920 AMP720918:AMP720920 ACT720918:ACT720920 SX720918:SX720920 JB720918:JB720920 G720918:G720920 WVN655382:WVN655384 WLR655382:WLR655384 WBV655382:WBV655384 VRZ655382:VRZ655384 VID655382:VID655384 UYH655382:UYH655384 UOL655382:UOL655384 UEP655382:UEP655384 TUT655382:TUT655384 TKX655382:TKX655384 TBB655382:TBB655384 SRF655382:SRF655384 SHJ655382:SHJ655384 RXN655382:RXN655384 RNR655382:RNR655384 RDV655382:RDV655384 QTZ655382:QTZ655384 QKD655382:QKD655384 QAH655382:QAH655384 PQL655382:PQL655384 PGP655382:PGP655384 OWT655382:OWT655384 OMX655382:OMX655384 ODB655382:ODB655384 NTF655382:NTF655384 NJJ655382:NJJ655384 MZN655382:MZN655384 MPR655382:MPR655384 MFV655382:MFV655384 LVZ655382:LVZ655384 LMD655382:LMD655384 LCH655382:LCH655384 KSL655382:KSL655384 KIP655382:KIP655384 JYT655382:JYT655384 JOX655382:JOX655384 JFB655382:JFB655384 IVF655382:IVF655384 ILJ655382:ILJ655384 IBN655382:IBN655384 HRR655382:HRR655384 HHV655382:HHV655384 GXZ655382:GXZ655384 GOD655382:GOD655384 GEH655382:GEH655384 FUL655382:FUL655384 FKP655382:FKP655384 FAT655382:FAT655384 EQX655382:EQX655384 EHB655382:EHB655384 DXF655382:DXF655384 DNJ655382:DNJ655384 DDN655382:DDN655384 CTR655382:CTR655384 CJV655382:CJV655384 BZZ655382:BZZ655384 BQD655382:BQD655384 BGH655382:BGH655384 AWL655382:AWL655384 AMP655382:AMP655384 ACT655382:ACT655384 SX655382:SX655384 JB655382:JB655384 G655382:G655384 WVN589846:WVN589848 WLR589846:WLR589848 WBV589846:WBV589848 VRZ589846:VRZ589848 VID589846:VID589848 UYH589846:UYH589848 UOL589846:UOL589848 UEP589846:UEP589848 TUT589846:TUT589848 TKX589846:TKX589848 TBB589846:TBB589848 SRF589846:SRF589848 SHJ589846:SHJ589848 RXN589846:RXN589848 RNR589846:RNR589848 RDV589846:RDV589848 QTZ589846:QTZ589848 QKD589846:QKD589848 QAH589846:QAH589848 PQL589846:PQL589848 PGP589846:PGP589848 OWT589846:OWT589848 OMX589846:OMX589848 ODB589846:ODB589848 NTF589846:NTF589848 NJJ589846:NJJ589848 MZN589846:MZN589848 MPR589846:MPR589848 MFV589846:MFV589848 LVZ589846:LVZ589848 LMD589846:LMD589848 LCH589846:LCH589848 KSL589846:KSL589848 KIP589846:KIP589848 JYT589846:JYT589848 JOX589846:JOX589848 JFB589846:JFB589848 IVF589846:IVF589848 ILJ589846:ILJ589848 IBN589846:IBN589848 HRR589846:HRR589848 HHV589846:HHV589848 GXZ589846:GXZ589848 GOD589846:GOD589848 GEH589846:GEH589848 FUL589846:FUL589848 FKP589846:FKP589848 FAT589846:FAT589848 EQX589846:EQX589848 EHB589846:EHB589848 DXF589846:DXF589848 DNJ589846:DNJ589848 DDN589846:DDN589848 CTR589846:CTR589848 CJV589846:CJV589848 BZZ589846:BZZ589848 BQD589846:BQD589848 BGH589846:BGH589848 AWL589846:AWL589848 AMP589846:AMP589848 ACT589846:ACT589848 SX589846:SX589848 JB589846:JB589848 G589846:G589848 WVN524310:WVN524312 WLR524310:WLR524312 WBV524310:WBV524312 VRZ524310:VRZ524312 VID524310:VID524312 UYH524310:UYH524312 UOL524310:UOL524312 UEP524310:UEP524312 TUT524310:TUT524312 TKX524310:TKX524312 TBB524310:TBB524312 SRF524310:SRF524312 SHJ524310:SHJ524312 RXN524310:RXN524312 RNR524310:RNR524312 RDV524310:RDV524312 QTZ524310:QTZ524312 QKD524310:QKD524312 QAH524310:QAH524312 PQL524310:PQL524312 PGP524310:PGP524312 OWT524310:OWT524312 OMX524310:OMX524312 ODB524310:ODB524312 NTF524310:NTF524312 NJJ524310:NJJ524312 MZN524310:MZN524312 MPR524310:MPR524312 MFV524310:MFV524312 LVZ524310:LVZ524312 LMD524310:LMD524312 LCH524310:LCH524312 KSL524310:KSL524312 KIP524310:KIP524312 JYT524310:JYT524312 JOX524310:JOX524312 JFB524310:JFB524312 IVF524310:IVF524312 ILJ524310:ILJ524312 IBN524310:IBN524312 HRR524310:HRR524312 HHV524310:HHV524312 GXZ524310:GXZ524312 GOD524310:GOD524312 GEH524310:GEH524312 FUL524310:FUL524312 FKP524310:FKP524312 FAT524310:FAT524312 EQX524310:EQX524312 EHB524310:EHB524312 DXF524310:DXF524312 DNJ524310:DNJ524312 DDN524310:DDN524312 CTR524310:CTR524312 CJV524310:CJV524312 BZZ524310:BZZ524312 BQD524310:BQD524312 BGH524310:BGH524312 AWL524310:AWL524312 AMP524310:AMP524312 ACT524310:ACT524312 SX524310:SX524312 JB524310:JB524312 G524310:G524312 WVN458774:WVN458776 WLR458774:WLR458776 WBV458774:WBV458776 VRZ458774:VRZ458776 VID458774:VID458776 UYH458774:UYH458776 UOL458774:UOL458776 UEP458774:UEP458776 TUT458774:TUT458776 TKX458774:TKX458776 TBB458774:TBB458776 SRF458774:SRF458776 SHJ458774:SHJ458776 RXN458774:RXN458776 RNR458774:RNR458776 RDV458774:RDV458776 QTZ458774:QTZ458776 QKD458774:QKD458776 QAH458774:QAH458776 PQL458774:PQL458776 PGP458774:PGP458776 OWT458774:OWT458776 OMX458774:OMX458776 ODB458774:ODB458776 NTF458774:NTF458776 NJJ458774:NJJ458776 MZN458774:MZN458776 MPR458774:MPR458776 MFV458774:MFV458776 LVZ458774:LVZ458776 LMD458774:LMD458776 LCH458774:LCH458776 KSL458774:KSL458776 KIP458774:KIP458776 JYT458774:JYT458776 JOX458774:JOX458776 JFB458774:JFB458776 IVF458774:IVF458776 ILJ458774:ILJ458776 IBN458774:IBN458776 HRR458774:HRR458776 HHV458774:HHV458776 GXZ458774:GXZ458776 GOD458774:GOD458776 GEH458774:GEH458776 FUL458774:FUL458776 FKP458774:FKP458776 FAT458774:FAT458776 EQX458774:EQX458776 EHB458774:EHB458776 DXF458774:DXF458776 DNJ458774:DNJ458776 DDN458774:DDN458776 CTR458774:CTR458776 CJV458774:CJV458776 BZZ458774:BZZ458776 BQD458774:BQD458776 BGH458774:BGH458776 AWL458774:AWL458776 AMP458774:AMP458776 ACT458774:ACT458776 SX458774:SX458776 JB458774:JB458776 G458774:G458776 WVN393238:WVN393240 WLR393238:WLR393240 WBV393238:WBV393240 VRZ393238:VRZ393240 VID393238:VID393240 UYH393238:UYH393240 UOL393238:UOL393240 UEP393238:UEP393240 TUT393238:TUT393240 TKX393238:TKX393240 TBB393238:TBB393240 SRF393238:SRF393240 SHJ393238:SHJ393240 RXN393238:RXN393240 RNR393238:RNR393240 RDV393238:RDV393240 QTZ393238:QTZ393240 QKD393238:QKD393240 QAH393238:QAH393240 PQL393238:PQL393240 PGP393238:PGP393240 OWT393238:OWT393240 OMX393238:OMX393240 ODB393238:ODB393240 NTF393238:NTF393240 NJJ393238:NJJ393240 MZN393238:MZN393240 MPR393238:MPR393240 MFV393238:MFV393240 LVZ393238:LVZ393240 LMD393238:LMD393240 LCH393238:LCH393240 KSL393238:KSL393240 KIP393238:KIP393240 JYT393238:JYT393240 JOX393238:JOX393240 JFB393238:JFB393240 IVF393238:IVF393240 ILJ393238:ILJ393240 IBN393238:IBN393240 HRR393238:HRR393240 HHV393238:HHV393240 GXZ393238:GXZ393240 GOD393238:GOD393240 GEH393238:GEH393240 FUL393238:FUL393240 FKP393238:FKP393240 FAT393238:FAT393240 EQX393238:EQX393240 EHB393238:EHB393240 DXF393238:DXF393240 DNJ393238:DNJ393240 DDN393238:DDN393240 CTR393238:CTR393240 CJV393238:CJV393240 BZZ393238:BZZ393240 BQD393238:BQD393240 BGH393238:BGH393240 AWL393238:AWL393240 AMP393238:AMP393240 ACT393238:ACT393240 SX393238:SX393240 JB393238:JB393240 G393238:G393240 WVN327702:WVN327704 WLR327702:WLR327704 WBV327702:WBV327704 VRZ327702:VRZ327704 VID327702:VID327704 UYH327702:UYH327704 UOL327702:UOL327704 UEP327702:UEP327704 TUT327702:TUT327704 TKX327702:TKX327704 TBB327702:TBB327704 SRF327702:SRF327704 SHJ327702:SHJ327704 RXN327702:RXN327704 RNR327702:RNR327704 RDV327702:RDV327704 QTZ327702:QTZ327704 QKD327702:QKD327704 QAH327702:QAH327704 PQL327702:PQL327704 PGP327702:PGP327704 OWT327702:OWT327704 OMX327702:OMX327704 ODB327702:ODB327704 NTF327702:NTF327704 NJJ327702:NJJ327704 MZN327702:MZN327704 MPR327702:MPR327704 MFV327702:MFV327704 LVZ327702:LVZ327704 LMD327702:LMD327704 LCH327702:LCH327704 KSL327702:KSL327704 KIP327702:KIP327704 JYT327702:JYT327704 JOX327702:JOX327704 JFB327702:JFB327704 IVF327702:IVF327704 ILJ327702:ILJ327704 IBN327702:IBN327704 HRR327702:HRR327704 HHV327702:HHV327704 GXZ327702:GXZ327704 GOD327702:GOD327704 GEH327702:GEH327704 FUL327702:FUL327704 FKP327702:FKP327704 FAT327702:FAT327704 EQX327702:EQX327704 EHB327702:EHB327704 DXF327702:DXF327704 DNJ327702:DNJ327704 DDN327702:DDN327704 CTR327702:CTR327704 CJV327702:CJV327704 BZZ327702:BZZ327704 BQD327702:BQD327704 BGH327702:BGH327704 AWL327702:AWL327704 AMP327702:AMP327704 ACT327702:ACT327704 SX327702:SX327704 JB327702:JB327704 G327702:G327704 WVN262166:WVN262168 WLR262166:WLR262168 WBV262166:WBV262168 VRZ262166:VRZ262168 VID262166:VID262168 UYH262166:UYH262168 UOL262166:UOL262168 UEP262166:UEP262168 TUT262166:TUT262168 TKX262166:TKX262168 TBB262166:TBB262168 SRF262166:SRF262168 SHJ262166:SHJ262168 RXN262166:RXN262168 RNR262166:RNR262168 RDV262166:RDV262168 QTZ262166:QTZ262168 QKD262166:QKD262168 QAH262166:QAH262168 PQL262166:PQL262168 PGP262166:PGP262168 OWT262166:OWT262168 OMX262166:OMX262168 ODB262166:ODB262168 NTF262166:NTF262168 NJJ262166:NJJ262168 MZN262166:MZN262168 MPR262166:MPR262168 MFV262166:MFV262168 LVZ262166:LVZ262168 LMD262166:LMD262168 LCH262166:LCH262168 KSL262166:KSL262168 KIP262166:KIP262168 JYT262166:JYT262168 JOX262166:JOX262168 JFB262166:JFB262168 IVF262166:IVF262168 ILJ262166:ILJ262168 IBN262166:IBN262168 HRR262166:HRR262168 HHV262166:HHV262168 GXZ262166:GXZ262168 GOD262166:GOD262168 GEH262166:GEH262168 FUL262166:FUL262168 FKP262166:FKP262168 FAT262166:FAT262168 EQX262166:EQX262168 EHB262166:EHB262168 DXF262166:DXF262168 DNJ262166:DNJ262168 DDN262166:DDN262168 CTR262166:CTR262168 CJV262166:CJV262168 BZZ262166:BZZ262168 BQD262166:BQD262168 BGH262166:BGH262168 AWL262166:AWL262168 AMP262166:AMP262168 ACT262166:ACT262168 SX262166:SX262168 JB262166:JB262168 G262166:G262168 WVN196630:WVN196632 WLR196630:WLR196632 WBV196630:WBV196632 VRZ196630:VRZ196632 VID196630:VID196632 UYH196630:UYH196632 UOL196630:UOL196632 UEP196630:UEP196632 TUT196630:TUT196632 TKX196630:TKX196632 TBB196630:TBB196632 SRF196630:SRF196632 SHJ196630:SHJ196632 RXN196630:RXN196632 RNR196630:RNR196632 RDV196630:RDV196632 QTZ196630:QTZ196632 QKD196630:QKD196632 QAH196630:QAH196632 PQL196630:PQL196632 PGP196630:PGP196632 OWT196630:OWT196632 OMX196630:OMX196632 ODB196630:ODB196632 NTF196630:NTF196632 NJJ196630:NJJ196632 MZN196630:MZN196632 MPR196630:MPR196632 MFV196630:MFV196632 LVZ196630:LVZ196632 LMD196630:LMD196632 LCH196630:LCH196632 KSL196630:KSL196632 KIP196630:KIP196632 JYT196630:JYT196632 JOX196630:JOX196632 JFB196630:JFB196632 IVF196630:IVF196632 ILJ196630:ILJ196632 IBN196630:IBN196632 HRR196630:HRR196632 HHV196630:HHV196632 GXZ196630:GXZ196632 GOD196630:GOD196632 GEH196630:GEH196632 FUL196630:FUL196632 FKP196630:FKP196632 FAT196630:FAT196632 EQX196630:EQX196632 EHB196630:EHB196632 DXF196630:DXF196632 DNJ196630:DNJ196632 DDN196630:DDN196632 CTR196630:CTR196632 CJV196630:CJV196632 BZZ196630:BZZ196632 BQD196630:BQD196632 BGH196630:BGH196632 AWL196630:AWL196632 AMP196630:AMP196632 ACT196630:ACT196632 SX196630:SX196632 JB196630:JB196632 G196630:G196632 WVN131094:WVN131096 WLR131094:WLR131096 WBV131094:WBV131096 VRZ131094:VRZ131096 VID131094:VID131096 UYH131094:UYH131096 UOL131094:UOL131096 UEP131094:UEP131096 TUT131094:TUT131096 TKX131094:TKX131096 TBB131094:TBB131096 SRF131094:SRF131096 SHJ131094:SHJ131096 RXN131094:RXN131096 RNR131094:RNR131096 RDV131094:RDV131096 QTZ131094:QTZ131096 QKD131094:QKD131096 QAH131094:QAH131096 PQL131094:PQL131096 PGP131094:PGP131096 OWT131094:OWT131096 OMX131094:OMX131096 ODB131094:ODB131096 NTF131094:NTF131096 NJJ131094:NJJ131096 MZN131094:MZN131096 MPR131094:MPR131096 MFV131094:MFV131096 LVZ131094:LVZ131096 LMD131094:LMD131096 LCH131094:LCH131096 KSL131094:KSL131096 KIP131094:KIP131096 JYT131094:JYT131096 JOX131094:JOX131096 JFB131094:JFB131096 IVF131094:IVF131096 ILJ131094:ILJ131096 IBN131094:IBN131096 HRR131094:HRR131096 HHV131094:HHV131096 GXZ131094:GXZ131096 GOD131094:GOD131096 GEH131094:GEH131096 FUL131094:FUL131096 FKP131094:FKP131096 FAT131094:FAT131096 EQX131094:EQX131096 EHB131094:EHB131096 DXF131094:DXF131096 DNJ131094:DNJ131096 DDN131094:DDN131096 CTR131094:CTR131096 CJV131094:CJV131096 BZZ131094:BZZ131096 BQD131094:BQD131096 BGH131094:BGH131096 AWL131094:AWL131096 AMP131094:AMP131096 ACT131094:ACT131096 SX131094:SX131096 JB131094:JB131096 G131094:G131096 WVN65558:WVN65560 WLR65558:WLR65560 WBV65558:WBV65560 VRZ65558:VRZ65560 VID65558:VID65560 UYH65558:UYH65560 UOL65558:UOL65560 UEP65558:UEP65560 TUT65558:TUT65560 TKX65558:TKX65560 TBB65558:TBB65560 SRF65558:SRF65560 SHJ65558:SHJ65560 RXN65558:RXN65560 RNR65558:RNR65560 RDV65558:RDV65560 QTZ65558:QTZ65560 QKD65558:QKD65560 QAH65558:QAH65560 PQL65558:PQL65560 PGP65558:PGP65560 OWT65558:OWT65560 OMX65558:OMX65560 ODB65558:ODB65560 NTF65558:NTF65560 NJJ65558:NJJ65560 MZN65558:MZN65560 MPR65558:MPR65560 MFV65558:MFV65560 LVZ65558:LVZ65560 LMD65558:LMD65560 LCH65558:LCH65560 KSL65558:KSL65560 KIP65558:KIP65560 JYT65558:JYT65560 JOX65558:JOX65560 JFB65558:JFB65560 IVF65558:IVF65560 ILJ65558:ILJ65560 IBN65558:IBN65560 HRR65558:HRR65560 HHV65558:HHV65560 GXZ65558:GXZ65560 GOD65558:GOD65560 GEH65558:GEH65560 FUL65558:FUL65560 FKP65558:FKP65560 FAT65558:FAT65560 EQX65558:EQX65560 EHB65558:EHB65560 DXF65558:DXF65560 DNJ65558:DNJ65560 DDN65558:DDN65560 CTR65558:CTR65560 CJV65558:CJV65560 BZZ65558:BZZ65560 BQD65558:BQD65560 BGH65558:BGH65560 AWL65558:AWL65560 AMP65558:AMP65560 ACT65558:ACT65560 SX65558:SX65560 JB65558:JB65560 G65558:G65560 WVN50:WVN60 WLR50:WLR60 WBV50:WBV60 VRZ50:VRZ60 VID50:VID60 UYH50:UYH60 UOL50:UOL60 UEP50:UEP60 TUT50:TUT60 TKX50:TKX60 TBB50:TBB60 SRF50:SRF60 SHJ50:SHJ60 RXN50:RXN60 RNR50:RNR60 RDV50:RDV60 QTZ50:QTZ60 QKD50:QKD60 QAH50:QAH60 PQL50:PQL60 PGP50:PGP60 OWT50:OWT60 OMX50:OMX60 ODB50:ODB60 NTF50:NTF60 NJJ50:NJJ60 MZN50:MZN60 MPR50:MPR60 MFV50:MFV60 LVZ50:LVZ60 LMD50:LMD60 LCH50:LCH60 KSL50:KSL60 KIP50:KIP60 JYT50:JYT60 JOX50:JOX60 JFB50:JFB60 IVF50:IVF60 ILJ50:ILJ60 IBN50:IBN60 HRR50:HRR60 HHV50:HHV60 GXZ50:GXZ60 GOD50:GOD60 GEH50:GEH60 FUL50:FUL60 FKP50:FKP60 FAT50:FAT60 EQX50:EQX60 EHB50:EHB60 DXF50:DXF60 DNJ50:DNJ60 DDN50:DDN60 CTR50:CTR60 CJV50:CJV60 BZZ50:BZZ60 BQD50:BQD60 BGH50:BGH60 AWL50:AWL60 AMP50:AMP60 ACT50:ACT60 SX50:SX60 G50:G60" xr:uid="{00000000-0002-0000-0500-000001000000}">
      <formula1>$D$23:$D$26</formula1>
    </dataValidation>
    <dataValidation type="list" allowBlank="1" showInputMessage="1" showErrorMessage="1" sqref="D50:D60 WVK983095:WVK983097 WLO983095:WLO983097 WBS983095:WBS983097 VRW983095:VRW983097 VIA983095:VIA983097 UYE983095:UYE983097 UOI983095:UOI983097 UEM983095:UEM983097 TUQ983095:TUQ983097 TKU983095:TKU983097 TAY983095:TAY983097 SRC983095:SRC983097 SHG983095:SHG983097 RXK983095:RXK983097 RNO983095:RNO983097 RDS983095:RDS983097 QTW983095:QTW983097 QKA983095:QKA983097 QAE983095:QAE983097 PQI983095:PQI983097 PGM983095:PGM983097 OWQ983095:OWQ983097 OMU983095:OMU983097 OCY983095:OCY983097 NTC983095:NTC983097 NJG983095:NJG983097 MZK983095:MZK983097 MPO983095:MPO983097 MFS983095:MFS983097 LVW983095:LVW983097 LMA983095:LMA983097 LCE983095:LCE983097 KSI983095:KSI983097 KIM983095:KIM983097 JYQ983095:JYQ983097 JOU983095:JOU983097 JEY983095:JEY983097 IVC983095:IVC983097 ILG983095:ILG983097 IBK983095:IBK983097 HRO983095:HRO983097 HHS983095:HHS983097 GXW983095:GXW983097 GOA983095:GOA983097 GEE983095:GEE983097 FUI983095:FUI983097 FKM983095:FKM983097 FAQ983095:FAQ983097 EQU983095:EQU983097 EGY983095:EGY983097 DXC983095:DXC983097 DNG983095:DNG983097 DDK983095:DDK983097 CTO983095:CTO983097 CJS983095:CJS983097 BZW983095:BZW983097 BQA983095:BQA983097 BGE983095:BGE983097 AWI983095:AWI983097 AMM983095:AMM983097 ACQ983095:ACQ983097 SU983095:SU983097 IY983095:IY983097 D983095:D983097 WVK917559:WVK917561 WLO917559:WLO917561 WBS917559:WBS917561 VRW917559:VRW917561 VIA917559:VIA917561 UYE917559:UYE917561 UOI917559:UOI917561 UEM917559:UEM917561 TUQ917559:TUQ917561 TKU917559:TKU917561 TAY917559:TAY917561 SRC917559:SRC917561 SHG917559:SHG917561 RXK917559:RXK917561 RNO917559:RNO917561 RDS917559:RDS917561 QTW917559:QTW917561 QKA917559:QKA917561 QAE917559:QAE917561 PQI917559:PQI917561 PGM917559:PGM917561 OWQ917559:OWQ917561 OMU917559:OMU917561 OCY917559:OCY917561 NTC917559:NTC917561 NJG917559:NJG917561 MZK917559:MZK917561 MPO917559:MPO917561 MFS917559:MFS917561 LVW917559:LVW917561 LMA917559:LMA917561 LCE917559:LCE917561 KSI917559:KSI917561 KIM917559:KIM917561 JYQ917559:JYQ917561 JOU917559:JOU917561 JEY917559:JEY917561 IVC917559:IVC917561 ILG917559:ILG917561 IBK917559:IBK917561 HRO917559:HRO917561 HHS917559:HHS917561 GXW917559:GXW917561 GOA917559:GOA917561 GEE917559:GEE917561 FUI917559:FUI917561 FKM917559:FKM917561 FAQ917559:FAQ917561 EQU917559:EQU917561 EGY917559:EGY917561 DXC917559:DXC917561 DNG917559:DNG917561 DDK917559:DDK917561 CTO917559:CTO917561 CJS917559:CJS917561 BZW917559:BZW917561 BQA917559:BQA917561 BGE917559:BGE917561 AWI917559:AWI917561 AMM917559:AMM917561 ACQ917559:ACQ917561 SU917559:SU917561 IY917559:IY917561 D917559:D917561 WVK852023:WVK852025 WLO852023:WLO852025 WBS852023:WBS852025 VRW852023:VRW852025 VIA852023:VIA852025 UYE852023:UYE852025 UOI852023:UOI852025 UEM852023:UEM852025 TUQ852023:TUQ852025 TKU852023:TKU852025 TAY852023:TAY852025 SRC852023:SRC852025 SHG852023:SHG852025 RXK852023:RXK852025 RNO852023:RNO852025 RDS852023:RDS852025 QTW852023:QTW852025 QKA852023:QKA852025 QAE852023:QAE852025 PQI852023:PQI852025 PGM852023:PGM852025 OWQ852023:OWQ852025 OMU852023:OMU852025 OCY852023:OCY852025 NTC852023:NTC852025 NJG852023:NJG852025 MZK852023:MZK852025 MPO852023:MPO852025 MFS852023:MFS852025 LVW852023:LVW852025 LMA852023:LMA852025 LCE852023:LCE852025 KSI852023:KSI852025 KIM852023:KIM852025 JYQ852023:JYQ852025 JOU852023:JOU852025 JEY852023:JEY852025 IVC852023:IVC852025 ILG852023:ILG852025 IBK852023:IBK852025 HRO852023:HRO852025 HHS852023:HHS852025 GXW852023:GXW852025 GOA852023:GOA852025 GEE852023:GEE852025 FUI852023:FUI852025 FKM852023:FKM852025 FAQ852023:FAQ852025 EQU852023:EQU852025 EGY852023:EGY852025 DXC852023:DXC852025 DNG852023:DNG852025 DDK852023:DDK852025 CTO852023:CTO852025 CJS852023:CJS852025 BZW852023:BZW852025 BQA852023:BQA852025 BGE852023:BGE852025 AWI852023:AWI852025 AMM852023:AMM852025 ACQ852023:ACQ852025 SU852023:SU852025 IY852023:IY852025 D852023:D852025 WVK786487:WVK786489 WLO786487:WLO786489 WBS786487:WBS786489 VRW786487:VRW786489 VIA786487:VIA786489 UYE786487:UYE786489 UOI786487:UOI786489 UEM786487:UEM786489 TUQ786487:TUQ786489 TKU786487:TKU786489 TAY786487:TAY786489 SRC786487:SRC786489 SHG786487:SHG786489 RXK786487:RXK786489 RNO786487:RNO786489 RDS786487:RDS786489 QTW786487:QTW786489 QKA786487:QKA786489 QAE786487:QAE786489 PQI786487:PQI786489 PGM786487:PGM786489 OWQ786487:OWQ786489 OMU786487:OMU786489 OCY786487:OCY786489 NTC786487:NTC786489 NJG786487:NJG786489 MZK786487:MZK786489 MPO786487:MPO786489 MFS786487:MFS786489 LVW786487:LVW786489 LMA786487:LMA786489 LCE786487:LCE786489 KSI786487:KSI786489 KIM786487:KIM786489 JYQ786487:JYQ786489 JOU786487:JOU786489 JEY786487:JEY786489 IVC786487:IVC786489 ILG786487:ILG786489 IBK786487:IBK786489 HRO786487:HRO786489 HHS786487:HHS786489 GXW786487:GXW786489 GOA786487:GOA786489 GEE786487:GEE786489 FUI786487:FUI786489 FKM786487:FKM786489 FAQ786487:FAQ786489 EQU786487:EQU786489 EGY786487:EGY786489 DXC786487:DXC786489 DNG786487:DNG786489 DDK786487:DDK786489 CTO786487:CTO786489 CJS786487:CJS786489 BZW786487:BZW786489 BQA786487:BQA786489 BGE786487:BGE786489 AWI786487:AWI786489 AMM786487:AMM786489 ACQ786487:ACQ786489 SU786487:SU786489 IY786487:IY786489 D786487:D786489 WVK720951:WVK720953 WLO720951:WLO720953 WBS720951:WBS720953 VRW720951:VRW720953 VIA720951:VIA720953 UYE720951:UYE720953 UOI720951:UOI720953 UEM720951:UEM720953 TUQ720951:TUQ720953 TKU720951:TKU720953 TAY720951:TAY720953 SRC720951:SRC720953 SHG720951:SHG720953 RXK720951:RXK720953 RNO720951:RNO720953 RDS720951:RDS720953 QTW720951:QTW720953 QKA720951:QKA720953 QAE720951:QAE720953 PQI720951:PQI720953 PGM720951:PGM720953 OWQ720951:OWQ720953 OMU720951:OMU720953 OCY720951:OCY720953 NTC720951:NTC720953 NJG720951:NJG720953 MZK720951:MZK720953 MPO720951:MPO720953 MFS720951:MFS720953 LVW720951:LVW720953 LMA720951:LMA720953 LCE720951:LCE720953 KSI720951:KSI720953 KIM720951:KIM720953 JYQ720951:JYQ720953 JOU720951:JOU720953 JEY720951:JEY720953 IVC720951:IVC720953 ILG720951:ILG720953 IBK720951:IBK720953 HRO720951:HRO720953 HHS720951:HHS720953 GXW720951:GXW720953 GOA720951:GOA720953 GEE720951:GEE720953 FUI720951:FUI720953 FKM720951:FKM720953 FAQ720951:FAQ720953 EQU720951:EQU720953 EGY720951:EGY720953 DXC720951:DXC720953 DNG720951:DNG720953 DDK720951:DDK720953 CTO720951:CTO720953 CJS720951:CJS720953 BZW720951:BZW720953 BQA720951:BQA720953 BGE720951:BGE720953 AWI720951:AWI720953 AMM720951:AMM720953 ACQ720951:ACQ720953 SU720951:SU720953 IY720951:IY720953 D720951:D720953 WVK655415:WVK655417 WLO655415:WLO655417 WBS655415:WBS655417 VRW655415:VRW655417 VIA655415:VIA655417 UYE655415:UYE655417 UOI655415:UOI655417 UEM655415:UEM655417 TUQ655415:TUQ655417 TKU655415:TKU655417 TAY655415:TAY655417 SRC655415:SRC655417 SHG655415:SHG655417 RXK655415:RXK655417 RNO655415:RNO655417 RDS655415:RDS655417 QTW655415:QTW655417 QKA655415:QKA655417 QAE655415:QAE655417 PQI655415:PQI655417 PGM655415:PGM655417 OWQ655415:OWQ655417 OMU655415:OMU655417 OCY655415:OCY655417 NTC655415:NTC655417 NJG655415:NJG655417 MZK655415:MZK655417 MPO655415:MPO655417 MFS655415:MFS655417 LVW655415:LVW655417 LMA655415:LMA655417 LCE655415:LCE655417 KSI655415:KSI655417 KIM655415:KIM655417 JYQ655415:JYQ655417 JOU655415:JOU655417 JEY655415:JEY655417 IVC655415:IVC655417 ILG655415:ILG655417 IBK655415:IBK655417 HRO655415:HRO655417 HHS655415:HHS655417 GXW655415:GXW655417 GOA655415:GOA655417 GEE655415:GEE655417 FUI655415:FUI655417 FKM655415:FKM655417 FAQ655415:FAQ655417 EQU655415:EQU655417 EGY655415:EGY655417 DXC655415:DXC655417 DNG655415:DNG655417 DDK655415:DDK655417 CTO655415:CTO655417 CJS655415:CJS655417 BZW655415:BZW655417 BQA655415:BQA655417 BGE655415:BGE655417 AWI655415:AWI655417 AMM655415:AMM655417 ACQ655415:ACQ655417 SU655415:SU655417 IY655415:IY655417 D655415:D655417 WVK589879:WVK589881 WLO589879:WLO589881 WBS589879:WBS589881 VRW589879:VRW589881 VIA589879:VIA589881 UYE589879:UYE589881 UOI589879:UOI589881 UEM589879:UEM589881 TUQ589879:TUQ589881 TKU589879:TKU589881 TAY589879:TAY589881 SRC589879:SRC589881 SHG589879:SHG589881 RXK589879:RXK589881 RNO589879:RNO589881 RDS589879:RDS589881 QTW589879:QTW589881 QKA589879:QKA589881 QAE589879:QAE589881 PQI589879:PQI589881 PGM589879:PGM589881 OWQ589879:OWQ589881 OMU589879:OMU589881 OCY589879:OCY589881 NTC589879:NTC589881 NJG589879:NJG589881 MZK589879:MZK589881 MPO589879:MPO589881 MFS589879:MFS589881 LVW589879:LVW589881 LMA589879:LMA589881 LCE589879:LCE589881 KSI589879:KSI589881 KIM589879:KIM589881 JYQ589879:JYQ589881 JOU589879:JOU589881 JEY589879:JEY589881 IVC589879:IVC589881 ILG589879:ILG589881 IBK589879:IBK589881 HRO589879:HRO589881 HHS589879:HHS589881 GXW589879:GXW589881 GOA589879:GOA589881 GEE589879:GEE589881 FUI589879:FUI589881 FKM589879:FKM589881 FAQ589879:FAQ589881 EQU589879:EQU589881 EGY589879:EGY589881 DXC589879:DXC589881 DNG589879:DNG589881 DDK589879:DDK589881 CTO589879:CTO589881 CJS589879:CJS589881 BZW589879:BZW589881 BQA589879:BQA589881 BGE589879:BGE589881 AWI589879:AWI589881 AMM589879:AMM589881 ACQ589879:ACQ589881 SU589879:SU589881 IY589879:IY589881 D589879:D589881 WVK524343:WVK524345 WLO524343:WLO524345 WBS524343:WBS524345 VRW524343:VRW524345 VIA524343:VIA524345 UYE524343:UYE524345 UOI524343:UOI524345 UEM524343:UEM524345 TUQ524343:TUQ524345 TKU524343:TKU524345 TAY524343:TAY524345 SRC524343:SRC524345 SHG524343:SHG524345 RXK524343:RXK524345 RNO524343:RNO524345 RDS524343:RDS524345 QTW524343:QTW524345 QKA524343:QKA524345 QAE524343:QAE524345 PQI524343:PQI524345 PGM524343:PGM524345 OWQ524343:OWQ524345 OMU524343:OMU524345 OCY524343:OCY524345 NTC524343:NTC524345 NJG524343:NJG524345 MZK524343:MZK524345 MPO524343:MPO524345 MFS524343:MFS524345 LVW524343:LVW524345 LMA524343:LMA524345 LCE524343:LCE524345 KSI524343:KSI524345 KIM524343:KIM524345 JYQ524343:JYQ524345 JOU524343:JOU524345 JEY524343:JEY524345 IVC524343:IVC524345 ILG524343:ILG524345 IBK524343:IBK524345 HRO524343:HRO524345 HHS524343:HHS524345 GXW524343:GXW524345 GOA524343:GOA524345 GEE524343:GEE524345 FUI524343:FUI524345 FKM524343:FKM524345 FAQ524343:FAQ524345 EQU524343:EQU524345 EGY524343:EGY524345 DXC524343:DXC524345 DNG524343:DNG524345 DDK524343:DDK524345 CTO524343:CTO524345 CJS524343:CJS524345 BZW524343:BZW524345 BQA524343:BQA524345 BGE524343:BGE524345 AWI524343:AWI524345 AMM524343:AMM524345 ACQ524343:ACQ524345 SU524343:SU524345 IY524343:IY524345 D524343:D524345 WVK458807:WVK458809 WLO458807:WLO458809 WBS458807:WBS458809 VRW458807:VRW458809 VIA458807:VIA458809 UYE458807:UYE458809 UOI458807:UOI458809 UEM458807:UEM458809 TUQ458807:TUQ458809 TKU458807:TKU458809 TAY458807:TAY458809 SRC458807:SRC458809 SHG458807:SHG458809 RXK458807:RXK458809 RNO458807:RNO458809 RDS458807:RDS458809 QTW458807:QTW458809 QKA458807:QKA458809 QAE458807:QAE458809 PQI458807:PQI458809 PGM458807:PGM458809 OWQ458807:OWQ458809 OMU458807:OMU458809 OCY458807:OCY458809 NTC458807:NTC458809 NJG458807:NJG458809 MZK458807:MZK458809 MPO458807:MPO458809 MFS458807:MFS458809 LVW458807:LVW458809 LMA458807:LMA458809 LCE458807:LCE458809 KSI458807:KSI458809 KIM458807:KIM458809 JYQ458807:JYQ458809 JOU458807:JOU458809 JEY458807:JEY458809 IVC458807:IVC458809 ILG458807:ILG458809 IBK458807:IBK458809 HRO458807:HRO458809 HHS458807:HHS458809 GXW458807:GXW458809 GOA458807:GOA458809 GEE458807:GEE458809 FUI458807:FUI458809 FKM458807:FKM458809 FAQ458807:FAQ458809 EQU458807:EQU458809 EGY458807:EGY458809 DXC458807:DXC458809 DNG458807:DNG458809 DDK458807:DDK458809 CTO458807:CTO458809 CJS458807:CJS458809 BZW458807:BZW458809 BQA458807:BQA458809 BGE458807:BGE458809 AWI458807:AWI458809 AMM458807:AMM458809 ACQ458807:ACQ458809 SU458807:SU458809 IY458807:IY458809 D458807:D458809 WVK393271:WVK393273 WLO393271:WLO393273 WBS393271:WBS393273 VRW393271:VRW393273 VIA393271:VIA393273 UYE393271:UYE393273 UOI393271:UOI393273 UEM393271:UEM393273 TUQ393271:TUQ393273 TKU393271:TKU393273 TAY393271:TAY393273 SRC393271:SRC393273 SHG393271:SHG393273 RXK393271:RXK393273 RNO393271:RNO393273 RDS393271:RDS393273 QTW393271:QTW393273 QKA393271:QKA393273 QAE393271:QAE393273 PQI393271:PQI393273 PGM393271:PGM393273 OWQ393271:OWQ393273 OMU393271:OMU393273 OCY393271:OCY393273 NTC393271:NTC393273 NJG393271:NJG393273 MZK393271:MZK393273 MPO393271:MPO393273 MFS393271:MFS393273 LVW393271:LVW393273 LMA393271:LMA393273 LCE393271:LCE393273 KSI393271:KSI393273 KIM393271:KIM393273 JYQ393271:JYQ393273 JOU393271:JOU393273 JEY393271:JEY393273 IVC393271:IVC393273 ILG393271:ILG393273 IBK393271:IBK393273 HRO393271:HRO393273 HHS393271:HHS393273 GXW393271:GXW393273 GOA393271:GOA393273 GEE393271:GEE393273 FUI393271:FUI393273 FKM393271:FKM393273 FAQ393271:FAQ393273 EQU393271:EQU393273 EGY393271:EGY393273 DXC393271:DXC393273 DNG393271:DNG393273 DDK393271:DDK393273 CTO393271:CTO393273 CJS393271:CJS393273 BZW393271:BZW393273 BQA393271:BQA393273 BGE393271:BGE393273 AWI393271:AWI393273 AMM393271:AMM393273 ACQ393271:ACQ393273 SU393271:SU393273 IY393271:IY393273 D393271:D393273 WVK327735:WVK327737 WLO327735:WLO327737 WBS327735:WBS327737 VRW327735:VRW327737 VIA327735:VIA327737 UYE327735:UYE327737 UOI327735:UOI327737 UEM327735:UEM327737 TUQ327735:TUQ327737 TKU327735:TKU327737 TAY327735:TAY327737 SRC327735:SRC327737 SHG327735:SHG327737 RXK327735:RXK327737 RNO327735:RNO327737 RDS327735:RDS327737 QTW327735:QTW327737 QKA327735:QKA327737 QAE327735:QAE327737 PQI327735:PQI327737 PGM327735:PGM327737 OWQ327735:OWQ327737 OMU327735:OMU327737 OCY327735:OCY327737 NTC327735:NTC327737 NJG327735:NJG327737 MZK327735:MZK327737 MPO327735:MPO327737 MFS327735:MFS327737 LVW327735:LVW327737 LMA327735:LMA327737 LCE327735:LCE327737 KSI327735:KSI327737 KIM327735:KIM327737 JYQ327735:JYQ327737 JOU327735:JOU327737 JEY327735:JEY327737 IVC327735:IVC327737 ILG327735:ILG327737 IBK327735:IBK327737 HRO327735:HRO327737 HHS327735:HHS327737 GXW327735:GXW327737 GOA327735:GOA327737 GEE327735:GEE327737 FUI327735:FUI327737 FKM327735:FKM327737 FAQ327735:FAQ327737 EQU327735:EQU327737 EGY327735:EGY327737 DXC327735:DXC327737 DNG327735:DNG327737 DDK327735:DDK327737 CTO327735:CTO327737 CJS327735:CJS327737 BZW327735:BZW327737 BQA327735:BQA327737 BGE327735:BGE327737 AWI327735:AWI327737 AMM327735:AMM327737 ACQ327735:ACQ327737 SU327735:SU327737 IY327735:IY327737 D327735:D327737 WVK262199:WVK262201 WLO262199:WLO262201 WBS262199:WBS262201 VRW262199:VRW262201 VIA262199:VIA262201 UYE262199:UYE262201 UOI262199:UOI262201 UEM262199:UEM262201 TUQ262199:TUQ262201 TKU262199:TKU262201 TAY262199:TAY262201 SRC262199:SRC262201 SHG262199:SHG262201 RXK262199:RXK262201 RNO262199:RNO262201 RDS262199:RDS262201 QTW262199:QTW262201 QKA262199:QKA262201 QAE262199:QAE262201 PQI262199:PQI262201 PGM262199:PGM262201 OWQ262199:OWQ262201 OMU262199:OMU262201 OCY262199:OCY262201 NTC262199:NTC262201 NJG262199:NJG262201 MZK262199:MZK262201 MPO262199:MPO262201 MFS262199:MFS262201 LVW262199:LVW262201 LMA262199:LMA262201 LCE262199:LCE262201 KSI262199:KSI262201 KIM262199:KIM262201 JYQ262199:JYQ262201 JOU262199:JOU262201 JEY262199:JEY262201 IVC262199:IVC262201 ILG262199:ILG262201 IBK262199:IBK262201 HRO262199:HRO262201 HHS262199:HHS262201 GXW262199:GXW262201 GOA262199:GOA262201 GEE262199:GEE262201 FUI262199:FUI262201 FKM262199:FKM262201 FAQ262199:FAQ262201 EQU262199:EQU262201 EGY262199:EGY262201 DXC262199:DXC262201 DNG262199:DNG262201 DDK262199:DDK262201 CTO262199:CTO262201 CJS262199:CJS262201 BZW262199:BZW262201 BQA262199:BQA262201 BGE262199:BGE262201 AWI262199:AWI262201 AMM262199:AMM262201 ACQ262199:ACQ262201 SU262199:SU262201 IY262199:IY262201 D262199:D262201 WVK196663:WVK196665 WLO196663:WLO196665 WBS196663:WBS196665 VRW196663:VRW196665 VIA196663:VIA196665 UYE196663:UYE196665 UOI196663:UOI196665 UEM196663:UEM196665 TUQ196663:TUQ196665 TKU196663:TKU196665 TAY196663:TAY196665 SRC196663:SRC196665 SHG196663:SHG196665 RXK196663:RXK196665 RNO196663:RNO196665 RDS196663:RDS196665 QTW196663:QTW196665 QKA196663:QKA196665 QAE196663:QAE196665 PQI196663:PQI196665 PGM196663:PGM196665 OWQ196663:OWQ196665 OMU196663:OMU196665 OCY196663:OCY196665 NTC196663:NTC196665 NJG196663:NJG196665 MZK196663:MZK196665 MPO196663:MPO196665 MFS196663:MFS196665 LVW196663:LVW196665 LMA196663:LMA196665 LCE196663:LCE196665 KSI196663:KSI196665 KIM196663:KIM196665 JYQ196663:JYQ196665 JOU196663:JOU196665 JEY196663:JEY196665 IVC196663:IVC196665 ILG196663:ILG196665 IBK196663:IBK196665 HRO196663:HRO196665 HHS196663:HHS196665 GXW196663:GXW196665 GOA196663:GOA196665 GEE196663:GEE196665 FUI196663:FUI196665 FKM196663:FKM196665 FAQ196663:FAQ196665 EQU196663:EQU196665 EGY196663:EGY196665 DXC196663:DXC196665 DNG196663:DNG196665 DDK196663:DDK196665 CTO196663:CTO196665 CJS196663:CJS196665 BZW196663:BZW196665 BQA196663:BQA196665 BGE196663:BGE196665 AWI196663:AWI196665 AMM196663:AMM196665 ACQ196663:ACQ196665 SU196663:SU196665 IY196663:IY196665 D196663:D196665 WVK131127:WVK131129 WLO131127:WLO131129 WBS131127:WBS131129 VRW131127:VRW131129 VIA131127:VIA131129 UYE131127:UYE131129 UOI131127:UOI131129 UEM131127:UEM131129 TUQ131127:TUQ131129 TKU131127:TKU131129 TAY131127:TAY131129 SRC131127:SRC131129 SHG131127:SHG131129 RXK131127:RXK131129 RNO131127:RNO131129 RDS131127:RDS131129 QTW131127:QTW131129 QKA131127:QKA131129 QAE131127:QAE131129 PQI131127:PQI131129 PGM131127:PGM131129 OWQ131127:OWQ131129 OMU131127:OMU131129 OCY131127:OCY131129 NTC131127:NTC131129 NJG131127:NJG131129 MZK131127:MZK131129 MPO131127:MPO131129 MFS131127:MFS131129 LVW131127:LVW131129 LMA131127:LMA131129 LCE131127:LCE131129 KSI131127:KSI131129 KIM131127:KIM131129 JYQ131127:JYQ131129 JOU131127:JOU131129 JEY131127:JEY131129 IVC131127:IVC131129 ILG131127:ILG131129 IBK131127:IBK131129 HRO131127:HRO131129 HHS131127:HHS131129 GXW131127:GXW131129 GOA131127:GOA131129 GEE131127:GEE131129 FUI131127:FUI131129 FKM131127:FKM131129 FAQ131127:FAQ131129 EQU131127:EQU131129 EGY131127:EGY131129 DXC131127:DXC131129 DNG131127:DNG131129 DDK131127:DDK131129 CTO131127:CTO131129 CJS131127:CJS131129 BZW131127:BZW131129 BQA131127:BQA131129 BGE131127:BGE131129 AWI131127:AWI131129 AMM131127:AMM131129 ACQ131127:ACQ131129 SU131127:SU131129 IY131127:IY131129 D131127:D131129 WVK65591:WVK65593 WLO65591:WLO65593 WBS65591:WBS65593 VRW65591:VRW65593 VIA65591:VIA65593 UYE65591:UYE65593 UOI65591:UOI65593 UEM65591:UEM65593 TUQ65591:TUQ65593 TKU65591:TKU65593 TAY65591:TAY65593 SRC65591:SRC65593 SHG65591:SHG65593 RXK65591:RXK65593 RNO65591:RNO65593 RDS65591:RDS65593 QTW65591:QTW65593 QKA65591:QKA65593 QAE65591:QAE65593 PQI65591:PQI65593 PGM65591:PGM65593 OWQ65591:OWQ65593 OMU65591:OMU65593 OCY65591:OCY65593 NTC65591:NTC65593 NJG65591:NJG65593 MZK65591:MZK65593 MPO65591:MPO65593 MFS65591:MFS65593 LVW65591:LVW65593 LMA65591:LMA65593 LCE65591:LCE65593 KSI65591:KSI65593 KIM65591:KIM65593 JYQ65591:JYQ65593 JOU65591:JOU65593 JEY65591:JEY65593 IVC65591:IVC65593 ILG65591:ILG65593 IBK65591:IBK65593 HRO65591:HRO65593 HHS65591:HHS65593 GXW65591:GXW65593 GOA65591:GOA65593 GEE65591:GEE65593 FUI65591:FUI65593 FKM65591:FKM65593 FAQ65591:FAQ65593 EQU65591:EQU65593 EGY65591:EGY65593 DXC65591:DXC65593 DNG65591:DNG65593 DDK65591:DDK65593 CTO65591:CTO65593 CJS65591:CJS65593 BZW65591:BZW65593 BQA65591:BQA65593 BGE65591:BGE65593 AWI65591:AWI65593 AMM65591:AMM65593 ACQ65591:ACQ65593 SU65591:SU65593 IY65591:IY65593 D65591:D65593 WVK983084:WVK983086 WLO983084:WLO983086 WBS983084:WBS983086 VRW983084:VRW983086 VIA983084:VIA983086 UYE983084:UYE983086 UOI983084:UOI983086 UEM983084:UEM983086 TUQ983084:TUQ983086 TKU983084:TKU983086 TAY983084:TAY983086 SRC983084:SRC983086 SHG983084:SHG983086 RXK983084:RXK983086 RNO983084:RNO983086 RDS983084:RDS983086 QTW983084:QTW983086 QKA983084:QKA983086 QAE983084:QAE983086 PQI983084:PQI983086 PGM983084:PGM983086 OWQ983084:OWQ983086 OMU983084:OMU983086 OCY983084:OCY983086 NTC983084:NTC983086 NJG983084:NJG983086 MZK983084:MZK983086 MPO983084:MPO983086 MFS983084:MFS983086 LVW983084:LVW983086 LMA983084:LMA983086 LCE983084:LCE983086 KSI983084:KSI983086 KIM983084:KIM983086 JYQ983084:JYQ983086 JOU983084:JOU983086 JEY983084:JEY983086 IVC983084:IVC983086 ILG983084:ILG983086 IBK983084:IBK983086 HRO983084:HRO983086 HHS983084:HHS983086 GXW983084:GXW983086 GOA983084:GOA983086 GEE983084:GEE983086 FUI983084:FUI983086 FKM983084:FKM983086 FAQ983084:FAQ983086 EQU983084:EQU983086 EGY983084:EGY983086 DXC983084:DXC983086 DNG983084:DNG983086 DDK983084:DDK983086 CTO983084:CTO983086 CJS983084:CJS983086 BZW983084:BZW983086 BQA983084:BQA983086 BGE983084:BGE983086 AWI983084:AWI983086 AMM983084:AMM983086 ACQ983084:ACQ983086 SU983084:SU983086 IY983084:IY983086 D983084:D983086 WVK917548:WVK917550 WLO917548:WLO917550 WBS917548:WBS917550 VRW917548:VRW917550 VIA917548:VIA917550 UYE917548:UYE917550 UOI917548:UOI917550 UEM917548:UEM917550 TUQ917548:TUQ917550 TKU917548:TKU917550 TAY917548:TAY917550 SRC917548:SRC917550 SHG917548:SHG917550 RXK917548:RXK917550 RNO917548:RNO917550 RDS917548:RDS917550 QTW917548:QTW917550 QKA917548:QKA917550 QAE917548:QAE917550 PQI917548:PQI917550 PGM917548:PGM917550 OWQ917548:OWQ917550 OMU917548:OMU917550 OCY917548:OCY917550 NTC917548:NTC917550 NJG917548:NJG917550 MZK917548:MZK917550 MPO917548:MPO917550 MFS917548:MFS917550 LVW917548:LVW917550 LMA917548:LMA917550 LCE917548:LCE917550 KSI917548:KSI917550 KIM917548:KIM917550 JYQ917548:JYQ917550 JOU917548:JOU917550 JEY917548:JEY917550 IVC917548:IVC917550 ILG917548:ILG917550 IBK917548:IBK917550 HRO917548:HRO917550 HHS917548:HHS917550 GXW917548:GXW917550 GOA917548:GOA917550 GEE917548:GEE917550 FUI917548:FUI917550 FKM917548:FKM917550 FAQ917548:FAQ917550 EQU917548:EQU917550 EGY917548:EGY917550 DXC917548:DXC917550 DNG917548:DNG917550 DDK917548:DDK917550 CTO917548:CTO917550 CJS917548:CJS917550 BZW917548:BZW917550 BQA917548:BQA917550 BGE917548:BGE917550 AWI917548:AWI917550 AMM917548:AMM917550 ACQ917548:ACQ917550 SU917548:SU917550 IY917548:IY917550 D917548:D917550 WVK852012:WVK852014 WLO852012:WLO852014 WBS852012:WBS852014 VRW852012:VRW852014 VIA852012:VIA852014 UYE852012:UYE852014 UOI852012:UOI852014 UEM852012:UEM852014 TUQ852012:TUQ852014 TKU852012:TKU852014 TAY852012:TAY852014 SRC852012:SRC852014 SHG852012:SHG852014 RXK852012:RXK852014 RNO852012:RNO852014 RDS852012:RDS852014 QTW852012:QTW852014 QKA852012:QKA852014 QAE852012:QAE852014 PQI852012:PQI852014 PGM852012:PGM852014 OWQ852012:OWQ852014 OMU852012:OMU852014 OCY852012:OCY852014 NTC852012:NTC852014 NJG852012:NJG852014 MZK852012:MZK852014 MPO852012:MPO852014 MFS852012:MFS852014 LVW852012:LVW852014 LMA852012:LMA852014 LCE852012:LCE852014 KSI852012:KSI852014 KIM852012:KIM852014 JYQ852012:JYQ852014 JOU852012:JOU852014 JEY852012:JEY852014 IVC852012:IVC852014 ILG852012:ILG852014 IBK852012:IBK852014 HRO852012:HRO852014 HHS852012:HHS852014 GXW852012:GXW852014 GOA852012:GOA852014 GEE852012:GEE852014 FUI852012:FUI852014 FKM852012:FKM852014 FAQ852012:FAQ852014 EQU852012:EQU852014 EGY852012:EGY852014 DXC852012:DXC852014 DNG852012:DNG852014 DDK852012:DDK852014 CTO852012:CTO852014 CJS852012:CJS852014 BZW852012:BZW852014 BQA852012:BQA852014 BGE852012:BGE852014 AWI852012:AWI852014 AMM852012:AMM852014 ACQ852012:ACQ852014 SU852012:SU852014 IY852012:IY852014 D852012:D852014 WVK786476:WVK786478 WLO786476:WLO786478 WBS786476:WBS786478 VRW786476:VRW786478 VIA786476:VIA786478 UYE786476:UYE786478 UOI786476:UOI786478 UEM786476:UEM786478 TUQ786476:TUQ786478 TKU786476:TKU786478 TAY786476:TAY786478 SRC786476:SRC786478 SHG786476:SHG786478 RXK786476:RXK786478 RNO786476:RNO786478 RDS786476:RDS786478 QTW786476:QTW786478 QKA786476:QKA786478 QAE786476:QAE786478 PQI786476:PQI786478 PGM786476:PGM786478 OWQ786476:OWQ786478 OMU786476:OMU786478 OCY786476:OCY786478 NTC786476:NTC786478 NJG786476:NJG786478 MZK786476:MZK786478 MPO786476:MPO786478 MFS786476:MFS786478 LVW786476:LVW786478 LMA786476:LMA786478 LCE786476:LCE786478 KSI786476:KSI786478 KIM786476:KIM786478 JYQ786476:JYQ786478 JOU786476:JOU786478 JEY786476:JEY786478 IVC786476:IVC786478 ILG786476:ILG786478 IBK786476:IBK786478 HRO786476:HRO786478 HHS786476:HHS786478 GXW786476:GXW786478 GOA786476:GOA786478 GEE786476:GEE786478 FUI786476:FUI786478 FKM786476:FKM786478 FAQ786476:FAQ786478 EQU786476:EQU786478 EGY786476:EGY786478 DXC786476:DXC786478 DNG786476:DNG786478 DDK786476:DDK786478 CTO786476:CTO786478 CJS786476:CJS786478 BZW786476:BZW786478 BQA786476:BQA786478 BGE786476:BGE786478 AWI786476:AWI786478 AMM786476:AMM786478 ACQ786476:ACQ786478 SU786476:SU786478 IY786476:IY786478 D786476:D786478 WVK720940:WVK720942 WLO720940:WLO720942 WBS720940:WBS720942 VRW720940:VRW720942 VIA720940:VIA720942 UYE720940:UYE720942 UOI720940:UOI720942 UEM720940:UEM720942 TUQ720940:TUQ720942 TKU720940:TKU720942 TAY720940:TAY720942 SRC720940:SRC720942 SHG720940:SHG720942 RXK720940:RXK720942 RNO720940:RNO720942 RDS720940:RDS720942 QTW720940:QTW720942 QKA720940:QKA720942 QAE720940:QAE720942 PQI720940:PQI720942 PGM720940:PGM720942 OWQ720940:OWQ720942 OMU720940:OMU720942 OCY720940:OCY720942 NTC720940:NTC720942 NJG720940:NJG720942 MZK720940:MZK720942 MPO720940:MPO720942 MFS720940:MFS720942 LVW720940:LVW720942 LMA720940:LMA720942 LCE720940:LCE720942 KSI720940:KSI720942 KIM720940:KIM720942 JYQ720940:JYQ720942 JOU720940:JOU720942 JEY720940:JEY720942 IVC720940:IVC720942 ILG720940:ILG720942 IBK720940:IBK720942 HRO720940:HRO720942 HHS720940:HHS720942 GXW720940:GXW720942 GOA720940:GOA720942 GEE720940:GEE720942 FUI720940:FUI720942 FKM720940:FKM720942 FAQ720940:FAQ720942 EQU720940:EQU720942 EGY720940:EGY720942 DXC720940:DXC720942 DNG720940:DNG720942 DDK720940:DDK720942 CTO720940:CTO720942 CJS720940:CJS720942 BZW720940:BZW720942 BQA720940:BQA720942 BGE720940:BGE720942 AWI720940:AWI720942 AMM720940:AMM720942 ACQ720940:ACQ720942 SU720940:SU720942 IY720940:IY720942 D720940:D720942 WVK655404:WVK655406 WLO655404:WLO655406 WBS655404:WBS655406 VRW655404:VRW655406 VIA655404:VIA655406 UYE655404:UYE655406 UOI655404:UOI655406 UEM655404:UEM655406 TUQ655404:TUQ655406 TKU655404:TKU655406 TAY655404:TAY655406 SRC655404:SRC655406 SHG655404:SHG655406 RXK655404:RXK655406 RNO655404:RNO655406 RDS655404:RDS655406 QTW655404:QTW655406 QKA655404:QKA655406 QAE655404:QAE655406 PQI655404:PQI655406 PGM655404:PGM655406 OWQ655404:OWQ655406 OMU655404:OMU655406 OCY655404:OCY655406 NTC655404:NTC655406 NJG655404:NJG655406 MZK655404:MZK655406 MPO655404:MPO655406 MFS655404:MFS655406 LVW655404:LVW655406 LMA655404:LMA655406 LCE655404:LCE655406 KSI655404:KSI655406 KIM655404:KIM655406 JYQ655404:JYQ655406 JOU655404:JOU655406 JEY655404:JEY655406 IVC655404:IVC655406 ILG655404:ILG655406 IBK655404:IBK655406 HRO655404:HRO655406 HHS655404:HHS655406 GXW655404:GXW655406 GOA655404:GOA655406 GEE655404:GEE655406 FUI655404:FUI655406 FKM655404:FKM655406 FAQ655404:FAQ655406 EQU655404:EQU655406 EGY655404:EGY655406 DXC655404:DXC655406 DNG655404:DNG655406 DDK655404:DDK655406 CTO655404:CTO655406 CJS655404:CJS655406 BZW655404:BZW655406 BQA655404:BQA655406 BGE655404:BGE655406 AWI655404:AWI655406 AMM655404:AMM655406 ACQ655404:ACQ655406 SU655404:SU655406 IY655404:IY655406 D655404:D655406 WVK589868:WVK589870 WLO589868:WLO589870 WBS589868:WBS589870 VRW589868:VRW589870 VIA589868:VIA589870 UYE589868:UYE589870 UOI589868:UOI589870 UEM589868:UEM589870 TUQ589868:TUQ589870 TKU589868:TKU589870 TAY589868:TAY589870 SRC589868:SRC589870 SHG589868:SHG589870 RXK589868:RXK589870 RNO589868:RNO589870 RDS589868:RDS589870 QTW589868:QTW589870 QKA589868:QKA589870 QAE589868:QAE589870 PQI589868:PQI589870 PGM589868:PGM589870 OWQ589868:OWQ589870 OMU589868:OMU589870 OCY589868:OCY589870 NTC589868:NTC589870 NJG589868:NJG589870 MZK589868:MZK589870 MPO589868:MPO589870 MFS589868:MFS589870 LVW589868:LVW589870 LMA589868:LMA589870 LCE589868:LCE589870 KSI589868:KSI589870 KIM589868:KIM589870 JYQ589868:JYQ589870 JOU589868:JOU589870 JEY589868:JEY589870 IVC589868:IVC589870 ILG589868:ILG589870 IBK589868:IBK589870 HRO589868:HRO589870 HHS589868:HHS589870 GXW589868:GXW589870 GOA589868:GOA589870 GEE589868:GEE589870 FUI589868:FUI589870 FKM589868:FKM589870 FAQ589868:FAQ589870 EQU589868:EQU589870 EGY589868:EGY589870 DXC589868:DXC589870 DNG589868:DNG589870 DDK589868:DDK589870 CTO589868:CTO589870 CJS589868:CJS589870 BZW589868:BZW589870 BQA589868:BQA589870 BGE589868:BGE589870 AWI589868:AWI589870 AMM589868:AMM589870 ACQ589868:ACQ589870 SU589868:SU589870 IY589868:IY589870 D589868:D589870 WVK524332:WVK524334 WLO524332:WLO524334 WBS524332:WBS524334 VRW524332:VRW524334 VIA524332:VIA524334 UYE524332:UYE524334 UOI524332:UOI524334 UEM524332:UEM524334 TUQ524332:TUQ524334 TKU524332:TKU524334 TAY524332:TAY524334 SRC524332:SRC524334 SHG524332:SHG524334 RXK524332:RXK524334 RNO524332:RNO524334 RDS524332:RDS524334 QTW524332:QTW524334 QKA524332:QKA524334 QAE524332:QAE524334 PQI524332:PQI524334 PGM524332:PGM524334 OWQ524332:OWQ524334 OMU524332:OMU524334 OCY524332:OCY524334 NTC524332:NTC524334 NJG524332:NJG524334 MZK524332:MZK524334 MPO524332:MPO524334 MFS524332:MFS524334 LVW524332:LVW524334 LMA524332:LMA524334 LCE524332:LCE524334 KSI524332:KSI524334 KIM524332:KIM524334 JYQ524332:JYQ524334 JOU524332:JOU524334 JEY524332:JEY524334 IVC524332:IVC524334 ILG524332:ILG524334 IBK524332:IBK524334 HRO524332:HRO524334 HHS524332:HHS524334 GXW524332:GXW524334 GOA524332:GOA524334 GEE524332:GEE524334 FUI524332:FUI524334 FKM524332:FKM524334 FAQ524332:FAQ524334 EQU524332:EQU524334 EGY524332:EGY524334 DXC524332:DXC524334 DNG524332:DNG524334 DDK524332:DDK524334 CTO524332:CTO524334 CJS524332:CJS524334 BZW524332:BZW524334 BQA524332:BQA524334 BGE524332:BGE524334 AWI524332:AWI524334 AMM524332:AMM524334 ACQ524332:ACQ524334 SU524332:SU524334 IY524332:IY524334 D524332:D524334 WVK458796:WVK458798 WLO458796:WLO458798 WBS458796:WBS458798 VRW458796:VRW458798 VIA458796:VIA458798 UYE458796:UYE458798 UOI458796:UOI458798 UEM458796:UEM458798 TUQ458796:TUQ458798 TKU458796:TKU458798 TAY458796:TAY458798 SRC458796:SRC458798 SHG458796:SHG458798 RXK458796:RXK458798 RNO458796:RNO458798 RDS458796:RDS458798 QTW458796:QTW458798 QKA458796:QKA458798 QAE458796:QAE458798 PQI458796:PQI458798 PGM458796:PGM458798 OWQ458796:OWQ458798 OMU458796:OMU458798 OCY458796:OCY458798 NTC458796:NTC458798 NJG458796:NJG458798 MZK458796:MZK458798 MPO458796:MPO458798 MFS458796:MFS458798 LVW458796:LVW458798 LMA458796:LMA458798 LCE458796:LCE458798 KSI458796:KSI458798 KIM458796:KIM458798 JYQ458796:JYQ458798 JOU458796:JOU458798 JEY458796:JEY458798 IVC458796:IVC458798 ILG458796:ILG458798 IBK458796:IBK458798 HRO458796:HRO458798 HHS458796:HHS458798 GXW458796:GXW458798 GOA458796:GOA458798 GEE458796:GEE458798 FUI458796:FUI458798 FKM458796:FKM458798 FAQ458796:FAQ458798 EQU458796:EQU458798 EGY458796:EGY458798 DXC458796:DXC458798 DNG458796:DNG458798 DDK458796:DDK458798 CTO458796:CTO458798 CJS458796:CJS458798 BZW458796:BZW458798 BQA458796:BQA458798 BGE458796:BGE458798 AWI458796:AWI458798 AMM458796:AMM458798 ACQ458796:ACQ458798 SU458796:SU458798 IY458796:IY458798 D458796:D458798 WVK393260:WVK393262 WLO393260:WLO393262 WBS393260:WBS393262 VRW393260:VRW393262 VIA393260:VIA393262 UYE393260:UYE393262 UOI393260:UOI393262 UEM393260:UEM393262 TUQ393260:TUQ393262 TKU393260:TKU393262 TAY393260:TAY393262 SRC393260:SRC393262 SHG393260:SHG393262 RXK393260:RXK393262 RNO393260:RNO393262 RDS393260:RDS393262 QTW393260:QTW393262 QKA393260:QKA393262 QAE393260:QAE393262 PQI393260:PQI393262 PGM393260:PGM393262 OWQ393260:OWQ393262 OMU393260:OMU393262 OCY393260:OCY393262 NTC393260:NTC393262 NJG393260:NJG393262 MZK393260:MZK393262 MPO393260:MPO393262 MFS393260:MFS393262 LVW393260:LVW393262 LMA393260:LMA393262 LCE393260:LCE393262 KSI393260:KSI393262 KIM393260:KIM393262 JYQ393260:JYQ393262 JOU393260:JOU393262 JEY393260:JEY393262 IVC393260:IVC393262 ILG393260:ILG393262 IBK393260:IBK393262 HRO393260:HRO393262 HHS393260:HHS393262 GXW393260:GXW393262 GOA393260:GOA393262 GEE393260:GEE393262 FUI393260:FUI393262 FKM393260:FKM393262 FAQ393260:FAQ393262 EQU393260:EQU393262 EGY393260:EGY393262 DXC393260:DXC393262 DNG393260:DNG393262 DDK393260:DDK393262 CTO393260:CTO393262 CJS393260:CJS393262 BZW393260:BZW393262 BQA393260:BQA393262 BGE393260:BGE393262 AWI393260:AWI393262 AMM393260:AMM393262 ACQ393260:ACQ393262 SU393260:SU393262 IY393260:IY393262 D393260:D393262 WVK327724:WVK327726 WLO327724:WLO327726 WBS327724:WBS327726 VRW327724:VRW327726 VIA327724:VIA327726 UYE327724:UYE327726 UOI327724:UOI327726 UEM327724:UEM327726 TUQ327724:TUQ327726 TKU327724:TKU327726 TAY327724:TAY327726 SRC327724:SRC327726 SHG327724:SHG327726 RXK327724:RXK327726 RNO327724:RNO327726 RDS327724:RDS327726 QTW327724:QTW327726 QKA327724:QKA327726 QAE327724:QAE327726 PQI327724:PQI327726 PGM327724:PGM327726 OWQ327724:OWQ327726 OMU327724:OMU327726 OCY327724:OCY327726 NTC327724:NTC327726 NJG327724:NJG327726 MZK327724:MZK327726 MPO327724:MPO327726 MFS327724:MFS327726 LVW327724:LVW327726 LMA327724:LMA327726 LCE327724:LCE327726 KSI327724:KSI327726 KIM327724:KIM327726 JYQ327724:JYQ327726 JOU327724:JOU327726 JEY327724:JEY327726 IVC327724:IVC327726 ILG327724:ILG327726 IBK327724:IBK327726 HRO327724:HRO327726 HHS327724:HHS327726 GXW327724:GXW327726 GOA327724:GOA327726 GEE327724:GEE327726 FUI327724:FUI327726 FKM327724:FKM327726 FAQ327724:FAQ327726 EQU327724:EQU327726 EGY327724:EGY327726 DXC327724:DXC327726 DNG327724:DNG327726 DDK327724:DDK327726 CTO327724:CTO327726 CJS327724:CJS327726 BZW327724:BZW327726 BQA327724:BQA327726 BGE327724:BGE327726 AWI327724:AWI327726 AMM327724:AMM327726 ACQ327724:ACQ327726 SU327724:SU327726 IY327724:IY327726 D327724:D327726 WVK262188:WVK262190 WLO262188:WLO262190 WBS262188:WBS262190 VRW262188:VRW262190 VIA262188:VIA262190 UYE262188:UYE262190 UOI262188:UOI262190 UEM262188:UEM262190 TUQ262188:TUQ262190 TKU262188:TKU262190 TAY262188:TAY262190 SRC262188:SRC262190 SHG262188:SHG262190 RXK262188:RXK262190 RNO262188:RNO262190 RDS262188:RDS262190 QTW262188:QTW262190 QKA262188:QKA262190 QAE262188:QAE262190 PQI262188:PQI262190 PGM262188:PGM262190 OWQ262188:OWQ262190 OMU262188:OMU262190 OCY262188:OCY262190 NTC262188:NTC262190 NJG262188:NJG262190 MZK262188:MZK262190 MPO262188:MPO262190 MFS262188:MFS262190 LVW262188:LVW262190 LMA262188:LMA262190 LCE262188:LCE262190 KSI262188:KSI262190 KIM262188:KIM262190 JYQ262188:JYQ262190 JOU262188:JOU262190 JEY262188:JEY262190 IVC262188:IVC262190 ILG262188:ILG262190 IBK262188:IBK262190 HRO262188:HRO262190 HHS262188:HHS262190 GXW262188:GXW262190 GOA262188:GOA262190 GEE262188:GEE262190 FUI262188:FUI262190 FKM262188:FKM262190 FAQ262188:FAQ262190 EQU262188:EQU262190 EGY262188:EGY262190 DXC262188:DXC262190 DNG262188:DNG262190 DDK262188:DDK262190 CTO262188:CTO262190 CJS262188:CJS262190 BZW262188:BZW262190 BQA262188:BQA262190 BGE262188:BGE262190 AWI262188:AWI262190 AMM262188:AMM262190 ACQ262188:ACQ262190 SU262188:SU262190 IY262188:IY262190 D262188:D262190 WVK196652:WVK196654 WLO196652:WLO196654 WBS196652:WBS196654 VRW196652:VRW196654 VIA196652:VIA196654 UYE196652:UYE196654 UOI196652:UOI196654 UEM196652:UEM196654 TUQ196652:TUQ196654 TKU196652:TKU196654 TAY196652:TAY196654 SRC196652:SRC196654 SHG196652:SHG196654 RXK196652:RXK196654 RNO196652:RNO196654 RDS196652:RDS196654 QTW196652:QTW196654 QKA196652:QKA196654 QAE196652:QAE196654 PQI196652:PQI196654 PGM196652:PGM196654 OWQ196652:OWQ196654 OMU196652:OMU196654 OCY196652:OCY196654 NTC196652:NTC196654 NJG196652:NJG196654 MZK196652:MZK196654 MPO196652:MPO196654 MFS196652:MFS196654 LVW196652:LVW196654 LMA196652:LMA196654 LCE196652:LCE196654 KSI196652:KSI196654 KIM196652:KIM196654 JYQ196652:JYQ196654 JOU196652:JOU196654 JEY196652:JEY196654 IVC196652:IVC196654 ILG196652:ILG196654 IBK196652:IBK196654 HRO196652:HRO196654 HHS196652:HHS196654 GXW196652:GXW196654 GOA196652:GOA196654 GEE196652:GEE196654 FUI196652:FUI196654 FKM196652:FKM196654 FAQ196652:FAQ196654 EQU196652:EQU196654 EGY196652:EGY196654 DXC196652:DXC196654 DNG196652:DNG196654 DDK196652:DDK196654 CTO196652:CTO196654 CJS196652:CJS196654 BZW196652:BZW196654 BQA196652:BQA196654 BGE196652:BGE196654 AWI196652:AWI196654 AMM196652:AMM196654 ACQ196652:ACQ196654 SU196652:SU196654 IY196652:IY196654 D196652:D196654 WVK131116:WVK131118 WLO131116:WLO131118 WBS131116:WBS131118 VRW131116:VRW131118 VIA131116:VIA131118 UYE131116:UYE131118 UOI131116:UOI131118 UEM131116:UEM131118 TUQ131116:TUQ131118 TKU131116:TKU131118 TAY131116:TAY131118 SRC131116:SRC131118 SHG131116:SHG131118 RXK131116:RXK131118 RNO131116:RNO131118 RDS131116:RDS131118 QTW131116:QTW131118 QKA131116:QKA131118 QAE131116:QAE131118 PQI131116:PQI131118 PGM131116:PGM131118 OWQ131116:OWQ131118 OMU131116:OMU131118 OCY131116:OCY131118 NTC131116:NTC131118 NJG131116:NJG131118 MZK131116:MZK131118 MPO131116:MPO131118 MFS131116:MFS131118 LVW131116:LVW131118 LMA131116:LMA131118 LCE131116:LCE131118 KSI131116:KSI131118 KIM131116:KIM131118 JYQ131116:JYQ131118 JOU131116:JOU131118 JEY131116:JEY131118 IVC131116:IVC131118 ILG131116:ILG131118 IBK131116:IBK131118 HRO131116:HRO131118 HHS131116:HHS131118 GXW131116:GXW131118 GOA131116:GOA131118 GEE131116:GEE131118 FUI131116:FUI131118 FKM131116:FKM131118 FAQ131116:FAQ131118 EQU131116:EQU131118 EGY131116:EGY131118 DXC131116:DXC131118 DNG131116:DNG131118 DDK131116:DDK131118 CTO131116:CTO131118 CJS131116:CJS131118 BZW131116:BZW131118 BQA131116:BQA131118 BGE131116:BGE131118 AWI131116:AWI131118 AMM131116:AMM131118 ACQ131116:ACQ131118 SU131116:SU131118 IY131116:IY131118 D131116:D131118 WVK65580:WVK65582 WLO65580:WLO65582 WBS65580:WBS65582 VRW65580:VRW65582 VIA65580:VIA65582 UYE65580:UYE65582 UOI65580:UOI65582 UEM65580:UEM65582 TUQ65580:TUQ65582 TKU65580:TKU65582 TAY65580:TAY65582 SRC65580:SRC65582 SHG65580:SHG65582 RXK65580:RXK65582 RNO65580:RNO65582 RDS65580:RDS65582 QTW65580:QTW65582 QKA65580:QKA65582 QAE65580:QAE65582 PQI65580:PQI65582 PGM65580:PGM65582 OWQ65580:OWQ65582 OMU65580:OMU65582 OCY65580:OCY65582 NTC65580:NTC65582 NJG65580:NJG65582 MZK65580:MZK65582 MPO65580:MPO65582 MFS65580:MFS65582 LVW65580:LVW65582 LMA65580:LMA65582 LCE65580:LCE65582 KSI65580:KSI65582 KIM65580:KIM65582 JYQ65580:JYQ65582 JOU65580:JOU65582 JEY65580:JEY65582 IVC65580:IVC65582 ILG65580:ILG65582 IBK65580:IBK65582 HRO65580:HRO65582 HHS65580:HHS65582 GXW65580:GXW65582 GOA65580:GOA65582 GEE65580:GEE65582 FUI65580:FUI65582 FKM65580:FKM65582 FAQ65580:FAQ65582 EQU65580:EQU65582 EGY65580:EGY65582 DXC65580:DXC65582 DNG65580:DNG65582 DDK65580:DDK65582 CTO65580:CTO65582 CJS65580:CJS65582 BZW65580:BZW65582 BQA65580:BQA65582 BGE65580:BGE65582 AWI65580:AWI65582 AMM65580:AMM65582 ACQ65580:ACQ65582 SU65580:SU65582 IY65580:IY65582 D65580:D65582 WVK983073:WVK983075 WLO983073:WLO983075 WBS983073:WBS983075 VRW983073:VRW983075 VIA983073:VIA983075 UYE983073:UYE983075 UOI983073:UOI983075 UEM983073:UEM983075 TUQ983073:TUQ983075 TKU983073:TKU983075 TAY983073:TAY983075 SRC983073:SRC983075 SHG983073:SHG983075 RXK983073:RXK983075 RNO983073:RNO983075 RDS983073:RDS983075 QTW983073:QTW983075 QKA983073:QKA983075 QAE983073:QAE983075 PQI983073:PQI983075 PGM983073:PGM983075 OWQ983073:OWQ983075 OMU983073:OMU983075 OCY983073:OCY983075 NTC983073:NTC983075 NJG983073:NJG983075 MZK983073:MZK983075 MPO983073:MPO983075 MFS983073:MFS983075 LVW983073:LVW983075 LMA983073:LMA983075 LCE983073:LCE983075 KSI983073:KSI983075 KIM983073:KIM983075 JYQ983073:JYQ983075 JOU983073:JOU983075 JEY983073:JEY983075 IVC983073:IVC983075 ILG983073:ILG983075 IBK983073:IBK983075 HRO983073:HRO983075 HHS983073:HHS983075 GXW983073:GXW983075 GOA983073:GOA983075 GEE983073:GEE983075 FUI983073:FUI983075 FKM983073:FKM983075 FAQ983073:FAQ983075 EQU983073:EQU983075 EGY983073:EGY983075 DXC983073:DXC983075 DNG983073:DNG983075 DDK983073:DDK983075 CTO983073:CTO983075 CJS983073:CJS983075 BZW983073:BZW983075 BQA983073:BQA983075 BGE983073:BGE983075 AWI983073:AWI983075 AMM983073:AMM983075 ACQ983073:ACQ983075 SU983073:SU983075 IY983073:IY983075 D983073:D983075 WVK917537:WVK917539 WLO917537:WLO917539 WBS917537:WBS917539 VRW917537:VRW917539 VIA917537:VIA917539 UYE917537:UYE917539 UOI917537:UOI917539 UEM917537:UEM917539 TUQ917537:TUQ917539 TKU917537:TKU917539 TAY917537:TAY917539 SRC917537:SRC917539 SHG917537:SHG917539 RXK917537:RXK917539 RNO917537:RNO917539 RDS917537:RDS917539 QTW917537:QTW917539 QKA917537:QKA917539 QAE917537:QAE917539 PQI917537:PQI917539 PGM917537:PGM917539 OWQ917537:OWQ917539 OMU917537:OMU917539 OCY917537:OCY917539 NTC917537:NTC917539 NJG917537:NJG917539 MZK917537:MZK917539 MPO917537:MPO917539 MFS917537:MFS917539 LVW917537:LVW917539 LMA917537:LMA917539 LCE917537:LCE917539 KSI917537:KSI917539 KIM917537:KIM917539 JYQ917537:JYQ917539 JOU917537:JOU917539 JEY917537:JEY917539 IVC917537:IVC917539 ILG917537:ILG917539 IBK917537:IBK917539 HRO917537:HRO917539 HHS917537:HHS917539 GXW917537:GXW917539 GOA917537:GOA917539 GEE917537:GEE917539 FUI917537:FUI917539 FKM917537:FKM917539 FAQ917537:FAQ917539 EQU917537:EQU917539 EGY917537:EGY917539 DXC917537:DXC917539 DNG917537:DNG917539 DDK917537:DDK917539 CTO917537:CTO917539 CJS917537:CJS917539 BZW917537:BZW917539 BQA917537:BQA917539 BGE917537:BGE917539 AWI917537:AWI917539 AMM917537:AMM917539 ACQ917537:ACQ917539 SU917537:SU917539 IY917537:IY917539 D917537:D917539 WVK852001:WVK852003 WLO852001:WLO852003 WBS852001:WBS852003 VRW852001:VRW852003 VIA852001:VIA852003 UYE852001:UYE852003 UOI852001:UOI852003 UEM852001:UEM852003 TUQ852001:TUQ852003 TKU852001:TKU852003 TAY852001:TAY852003 SRC852001:SRC852003 SHG852001:SHG852003 RXK852001:RXK852003 RNO852001:RNO852003 RDS852001:RDS852003 QTW852001:QTW852003 QKA852001:QKA852003 QAE852001:QAE852003 PQI852001:PQI852003 PGM852001:PGM852003 OWQ852001:OWQ852003 OMU852001:OMU852003 OCY852001:OCY852003 NTC852001:NTC852003 NJG852001:NJG852003 MZK852001:MZK852003 MPO852001:MPO852003 MFS852001:MFS852003 LVW852001:LVW852003 LMA852001:LMA852003 LCE852001:LCE852003 KSI852001:KSI852003 KIM852001:KIM852003 JYQ852001:JYQ852003 JOU852001:JOU852003 JEY852001:JEY852003 IVC852001:IVC852003 ILG852001:ILG852003 IBK852001:IBK852003 HRO852001:HRO852003 HHS852001:HHS852003 GXW852001:GXW852003 GOA852001:GOA852003 GEE852001:GEE852003 FUI852001:FUI852003 FKM852001:FKM852003 FAQ852001:FAQ852003 EQU852001:EQU852003 EGY852001:EGY852003 DXC852001:DXC852003 DNG852001:DNG852003 DDK852001:DDK852003 CTO852001:CTO852003 CJS852001:CJS852003 BZW852001:BZW852003 BQA852001:BQA852003 BGE852001:BGE852003 AWI852001:AWI852003 AMM852001:AMM852003 ACQ852001:ACQ852003 SU852001:SU852003 IY852001:IY852003 D852001:D852003 WVK786465:WVK786467 WLO786465:WLO786467 WBS786465:WBS786467 VRW786465:VRW786467 VIA786465:VIA786467 UYE786465:UYE786467 UOI786465:UOI786467 UEM786465:UEM786467 TUQ786465:TUQ786467 TKU786465:TKU786467 TAY786465:TAY786467 SRC786465:SRC786467 SHG786465:SHG786467 RXK786465:RXK786467 RNO786465:RNO786467 RDS786465:RDS786467 QTW786465:QTW786467 QKA786465:QKA786467 QAE786465:QAE786467 PQI786465:PQI786467 PGM786465:PGM786467 OWQ786465:OWQ786467 OMU786465:OMU786467 OCY786465:OCY786467 NTC786465:NTC786467 NJG786465:NJG786467 MZK786465:MZK786467 MPO786465:MPO786467 MFS786465:MFS786467 LVW786465:LVW786467 LMA786465:LMA786467 LCE786465:LCE786467 KSI786465:KSI786467 KIM786465:KIM786467 JYQ786465:JYQ786467 JOU786465:JOU786467 JEY786465:JEY786467 IVC786465:IVC786467 ILG786465:ILG786467 IBK786465:IBK786467 HRO786465:HRO786467 HHS786465:HHS786467 GXW786465:GXW786467 GOA786465:GOA786467 GEE786465:GEE786467 FUI786465:FUI786467 FKM786465:FKM786467 FAQ786465:FAQ786467 EQU786465:EQU786467 EGY786465:EGY786467 DXC786465:DXC786467 DNG786465:DNG786467 DDK786465:DDK786467 CTO786465:CTO786467 CJS786465:CJS786467 BZW786465:BZW786467 BQA786465:BQA786467 BGE786465:BGE786467 AWI786465:AWI786467 AMM786465:AMM786467 ACQ786465:ACQ786467 SU786465:SU786467 IY786465:IY786467 D786465:D786467 WVK720929:WVK720931 WLO720929:WLO720931 WBS720929:WBS720931 VRW720929:VRW720931 VIA720929:VIA720931 UYE720929:UYE720931 UOI720929:UOI720931 UEM720929:UEM720931 TUQ720929:TUQ720931 TKU720929:TKU720931 TAY720929:TAY720931 SRC720929:SRC720931 SHG720929:SHG720931 RXK720929:RXK720931 RNO720929:RNO720931 RDS720929:RDS720931 QTW720929:QTW720931 QKA720929:QKA720931 QAE720929:QAE720931 PQI720929:PQI720931 PGM720929:PGM720931 OWQ720929:OWQ720931 OMU720929:OMU720931 OCY720929:OCY720931 NTC720929:NTC720931 NJG720929:NJG720931 MZK720929:MZK720931 MPO720929:MPO720931 MFS720929:MFS720931 LVW720929:LVW720931 LMA720929:LMA720931 LCE720929:LCE720931 KSI720929:KSI720931 KIM720929:KIM720931 JYQ720929:JYQ720931 JOU720929:JOU720931 JEY720929:JEY720931 IVC720929:IVC720931 ILG720929:ILG720931 IBK720929:IBK720931 HRO720929:HRO720931 HHS720929:HHS720931 GXW720929:GXW720931 GOA720929:GOA720931 GEE720929:GEE720931 FUI720929:FUI720931 FKM720929:FKM720931 FAQ720929:FAQ720931 EQU720929:EQU720931 EGY720929:EGY720931 DXC720929:DXC720931 DNG720929:DNG720931 DDK720929:DDK720931 CTO720929:CTO720931 CJS720929:CJS720931 BZW720929:BZW720931 BQA720929:BQA720931 BGE720929:BGE720931 AWI720929:AWI720931 AMM720929:AMM720931 ACQ720929:ACQ720931 SU720929:SU720931 IY720929:IY720931 D720929:D720931 WVK655393:WVK655395 WLO655393:WLO655395 WBS655393:WBS655395 VRW655393:VRW655395 VIA655393:VIA655395 UYE655393:UYE655395 UOI655393:UOI655395 UEM655393:UEM655395 TUQ655393:TUQ655395 TKU655393:TKU655395 TAY655393:TAY655395 SRC655393:SRC655395 SHG655393:SHG655395 RXK655393:RXK655395 RNO655393:RNO655395 RDS655393:RDS655395 QTW655393:QTW655395 QKA655393:QKA655395 QAE655393:QAE655395 PQI655393:PQI655395 PGM655393:PGM655395 OWQ655393:OWQ655395 OMU655393:OMU655395 OCY655393:OCY655395 NTC655393:NTC655395 NJG655393:NJG655395 MZK655393:MZK655395 MPO655393:MPO655395 MFS655393:MFS655395 LVW655393:LVW655395 LMA655393:LMA655395 LCE655393:LCE655395 KSI655393:KSI655395 KIM655393:KIM655395 JYQ655393:JYQ655395 JOU655393:JOU655395 JEY655393:JEY655395 IVC655393:IVC655395 ILG655393:ILG655395 IBK655393:IBK655395 HRO655393:HRO655395 HHS655393:HHS655395 GXW655393:GXW655395 GOA655393:GOA655395 GEE655393:GEE655395 FUI655393:FUI655395 FKM655393:FKM655395 FAQ655393:FAQ655395 EQU655393:EQU655395 EGY655393:EGY655395 DXC655393:DXC655395 DNG655393:DNG655395 DDK655393:DDK655395 CTO655393:CTO655395 CJS655393:CJS655395 BZW655393:BZW655395 BQA655393:BQA655395 BGE655393:BGE655395 AWI655393:AWI655395 AMM655393:AMM655395 ACQ655393:ACQ655395 SU655393:SU655395 IY655393:IY655395 D655393:D655395 WVK589857:WVK589859 WLO589857:WLO589859 WBS589857:WBS589859 VRW589857:VRW589859 VIA589857:VIA589859 UYE589857:UYE589859 UOI589857:UOI589859 UEM589857:UEM589859 TUQ589857:TUQ589859 TKU589857:TKU589859 TAY589857:TAY589859 SRC589857:SRC589859 SHG589857:SHG589859 RXK589857:RXK589859 RNO589857:RNO589859 RDS589857:RDS589859 QTW589857:QTW589859 QKA589857:QKA589859 QAE589857:QAE589859 PQI589857:PQI589859 PGM589857:PGM589859 OWQ589857:OWQ589859 OMU589857:OMU589859 OCY589857:OCY589859 NTC589857:NTC589859 NJG589857:NJG589859 MZK589857:MZK589859 MPO589857:MPO589859 MFS589857:MFS589859 LVW589857:LVW589859 LMA589857:LMA589859 LCE589857:LCE589859 KSI589857:KSI589859 KIM589857:KIM589859 JYQ589857:JYQ589859 JOU589857:JOU589859 JEY589857:JEY589859 IVC589857:IVC589859 ILG589857:ILG589859 IBK589857:IBK589859 HRO589857:HRO589859 HHS589857:HHS589859 GXW589857:GXW589859 GOA589857:GOA589859 GEE589857:GEE589859 FUI589857:FUI589859 FKM589857:FKM589859 FAQ589857:FAQ589859 EQU589857:EQU589859 EGY589857:EGY589859 DXC589857:DXC589859 DNG589857:DNG589859 DDK589857:DDK589859 CTO589857:CTO589859 CJS589857:CJS589859 BZW589857:BZW589859 BQA589857:BQA589859 BGE589857:BGE589859 AWI589857:AWI589859 AMM589857:AMM589859 ACQ589857:ACQ589859 SU589857:SU589859 IY589857:IY589859 D589857:D589859 WVK524321:WVK524323 WLO524321:WLO524323 WBS524321:WBS524323 VRW524321:VRW524323 VIA524321:VIA524323 UYE524321:UYE524323 UOI524321:UOI524323 UEM524321:UEM524323 TUQ524321:TUQ524323 TKU524321:TKU524323 TAY524321:TAY524323 SRC524321:SRC524323 SHG524321:SHG524323 RXK524321:RXK524323 RNO524321:RNO524323 RDS524321:RDS524323 QTW524321:QTW524323 QKA524321:QKA524323 QAE524321:QAE524323 PQI524321:PQI524323 PGM524321:PGM524323 OWQ524321:OWQ524323 OMU524321:OMU524323 OCY524321:OCY524323 NTC524321:NTC524323 NJG524321:NJG524323 MZK524321:MZK524323 MPO524321:MPO524323 MFS524321:MFS524323 LVW524321:LVW524323 LMA524321:LMA524323 LCE524321:LCE524323 KSI524321:KSI524323 KIM524321:KIM524323 JYQ524321:JYQ524323 JOU524321:JOU524323 JEY524321:JEY524323 IVC524321:IVC524323 ILG524321:ILG524323 IBK524321:IBK524323 HRO524321:HRO524323 HHS524321:HHS524323 GXW524321:GXW524323 GOA524321:GOA524323 GEE524321:GEE524323 FUI524321:FUI524323 FKM524321:FKM524323 FAQ524321:FAQ524323 EQU524321:EQU524323 EGY524321:EGY524323 DXC524321:DXC524323 DNG524321:DNG524323 DDK524321:DDK524323 CTO524321:CTO524323 CJS524321:CJS524323 BZW524321:BZW524323 BQA524321:BQA524323 BGE524321:BGE524323 AWI524321:AWI524323 AMM524321:AMM524323 ACQ524321:ACQ524323 SU524321:SU524323 IY524321:IY524323 D524321:D524323 WVK458785:WVK458787 WLO458785:WLO458787 WBS458785:WBS458787 VRW458785:VRW458787 VIA458785:VIA458787 UYE458785:UYE458787 UOI458785:UOI458787 UEM458785:UEM458787 TUQ458785:TUQ458787 TKU458785:TKU458787 TAY458785:TAY458787 SRC458785:SRC458787 SHG458785:SHG458787 RXK458785:RXK458787 RNO458785:RNO458787 RDS458785:RDS458787 QTW458785:QTW458787 QKA458785:QKA458787 QAE458785:QAE458787 PQI458785:PQI458787 PGM458785:PGM458787 OWQ458785:OWQ458787 OMU458785:OMU458787 OCY458785:OCY458787 NTC458785:NTC458787 NJG458785:NJG458787 MZK458785:MZK458787 MPO458785:MPO458787 MFS458785:MFS458787 LVW458785:LVW458787 LMA458785:LMA458787 LCE458785:LCE458787 KSI458785:KSI458787 KIM458785:KIM458787 JYQ458785:JYQ458787 JOU458785:JOU458787 JEY458785:JEY458787 IVC458785:IVC458787 ILG458785:ILG458787 IBK458785:IBK458787 HRO458785:HRO458787 HHS458785:HHS458787 GXW458785:GXW458787 GOA458785:GOA458787 GEE458785:GEE458787 FUI458785:FUI458787 FKM458785:FKM458787 FAQ458785:FAQ458787 EQU458785:EQU458787 EGY458785:EGY458787 DXC458785:DXC458787 DNG458785:DNG458787 DDK458785:DDK458787 CTO458785:CTO458787 CJS458785:CJS458787 BZW458785:BZW458787 BQA458785:BQA458787 BGE458785:BGE458787 AWI458785:AWI458787 AMM458785:AMM458787 ACQ458785:ACQ458787 SU458785:SU458787 IY458785:IY458787 D458785:D458787 WVK393249:WVK393251 WLO393249:WLO393251 WBS393249:WBS393251 VRW393249:VRW393251 VIA393249:VIA393251 UYE393249:UYE393251 UOI393249:UOI393251 UEM393249:UEM393251 TUQ393249:TUQ393251 TKU393249:TKU393251 TAY393249:TAY393251 SRC393249:SRC393251 SHG393249:SHG393251 RXK393249:RXK393251 RNO393249:RNO393251 RDS393249:RDS393251 QTW393249:QTW393251 QKA393249:QKA393251 QAE393249:QAE393251 PQI393249:PQI393251 PGM393249:PGM393251 OWQ393249:OWQ393251 OMU393249:OMU393251 OCY393249:OCY393251 NTC393249:NTC393251 NJG393249:NJG393251 MZK393249:MZK393251 MPO393249:MPO393251 MFS393249:MFS393251 LVW393249:LVW393251 LMA393249:LMA393251 LCE393249:LCE393251 KSI393249:KSI393251 KIM393249:KIM393251 JYQ393249:JYQ393251 JOU393249:JOU393251 JEY393249:JEY393251 IVC393249:IVC393251 ILG393249:ILG393251 IBK393249:IBK393251 HRO393249:HRO393251 HHS393249:HHS393251 GXW393249:GXW393251 GOA393249:GOA393251 GEE393249:GEE393251 FUI393249:FUI393251 FKM393249:FKM393251 FAQ393249:FAQ393251 EQU393249:EQU393251 EGY393249:EGY393251 DXC393249:DXC393251 DNG393249:DNG393251 DDK393249:DDK393251 CTO393249:CTO393251 CJS393249:CJS393251 BZW393249:BZW393251 BQA393249:BQA393251 BGE393249:BGE393251 AWI393249:AWI393251 AMM393249:AMM393251 ACQ393249:ACQ393251 SU393249:SU393251 IY393249:IY393251 D393249:D393251 WVK327713:WVK327715 WLO327713:WLO327715 WBS327713:WBS327715 VRW327713:VRW327715 VIA327713:VIA327715 UYE327713:UYE327715 UOI327713:UOI327715 UEM327713:UEM327715 TUQ327713:TUQ327715 TKU327713:TKU327715 TAY327713:TAY327715 SRC327713:SRC327715 SHG327713:SHG327715 RXK327713:RXK327715 RNO327713:RNO327715 RDS327713:RDS327715 QTW327713:QTW327715 QKA327713:QKA327715 QAE327713:QAE327715 PQI327713:PQI327715 PGM327713:PGM327715 OWQ327713:OWQ327715 OMU327713:OMU327715 OCY327713:OCY327715 NTC327713:NTC327715 NJG327713:NJG327715 MZK327713:MZK327715 MPO327713:MPO327715 MFS327713:MFS327715 LVW327713:LVW327715 LMA327713:LMA327715 LCE327713:LCE327715 KSI327713:KSI327715 KIM327713:KIM327715 JYQ327713:JYQ327715 JOU327713:JOU327715 JEY327713:JEY327715 IVC327713:IVC327715 ILG327713:ILG327715 IBK327713:IBK327715 HRO327713:HRO327715 HHS327713:HHS327715 GXW327713:GXW327715 GOA327713:GOA327715 GEE327713:GEE327715 FUI327713:FUI327715 FKM327713:FKM327715 FAQ327713:FAQ327715 EQU327713:EQU327715 EGY327713:EGY327715 DXC327713:DXC327715 DNG327713:DNG327715 DDK327713:DDK327715 CTO327713:CTO327715 CJS327713:CJS327715 BZW327713:BZW327715 BQA327713:BQA327715 BGE327713:BGE327715 AWI327713:AWI327715 AMM327713:AMM327715 ACQ327713:ACQ327715 SU327713:SU327715 IY327713:IY327715 D327713:D327715 WVK262177:WVK262179 WLO262177:WLO262179 WBS262177:WBS262179 VRW262177:VRW262179 VIA262177:VIA262179 UYE262177:UYE262179 UOI262177:UOI262179 UEM262177:UEM262179 TUQ262177:TUQ262179 TKU262177:TKU262179 TAY262177:TAY262179 SRC262177:SRC262179 SHG262177:SHG262179 RXK262177:RXK262179 RNO262177:RNO262179 RDS262177:RDS262179 QTW262177:QTW262179 QKA262177:QKA262179 QAE262177:QAE262179 PQI262177:PQI262179 PGM262177:PGM262179 OWQ262177:OWQ262179 OMU262177:OMU262179 OCY262177:OCY262179 NTC262177:NTC262179 NJG262177:NJG262179 MZK262177:MZK262179 MPO262177:MPO262179 MFS262177:MFS262179 LVW262177:LVW262179 LMA262177:LMA262179 LCE262177:LCE262179 KSI262177:KSI262179 KIM262177:KIM262179 JYQ262177:JYQ262179 JOU262177:JOU262179 JEY262177:JEY262179 IVC262177:IVC262179 ILG262177:ILG262179 IBK262177:IBK262179 HRO262177:HRO262179 HHS262177:HHS262179 GXW262177:GXW262179 GOA262177:GOA262179 GEE262177:GEE262179 FUI262177:FUI262179 FKM262177:FKM262179 FAQ262177:FAQ262179 EQU262177:EQU262179 EGY262177:EGY262179 DXC262177:DXC262179 DNG262177:DNG262179 DDK262177:DDK262179 CTO262177:CTO262179 CJS262177:CJS262179 BZW262177:BZW262179 BQA262177:BQA262179 BGE262177:BGE262179 AWI262177:AWI262179 AMM262177:AMM262179 ACQ262177:ACQ262179 SU262177:SU262179 IY262177:IY262179 D262177:D262179 WVK196641:WVK196643 WLO196641:WLO196643 WBS196641:WBS196643 VRW196641:VRW196643 VIA196641:VIA196643 UYE196641:UYE196643 UOI196641:UOI196643 UEM196641:UEM196643 TUQ196641:TUQ196643 TKU196641:TKU196643 TAY196641:TAY196643 SRC196641:SRC196643 SHG196641:SHG196643 RXK196641:RXK196643 RNO196641:RNO196643 RDS196641:RDS196643 QTW196641:QTW196643 QKA196641:QKA196643 QAE196641:QAE196643 PQI196641:PQI196643 PGM196641:PGM196643 OWQ196641:OWQ196643 OMU196641:OMU196643 OCY196641:OCY196643 NTC196641:NTC196643 NJG196641:NJG196643 MZK196641:MZK196643 MPO196641:MPO196643 MFS196641:MFS196643 LVW196641:LVW196643 LMA196641:LMA196643 LCE196641:LCE196643 KSI196641:KSI196643 KIM196641:KIM196643 JYQ196641:JYQ196643 JOU196641:JOU196643 JEY196641:JEY196643 IVC196641:IVC196643 ILG196641:ILG196643 IBK196641:IBK196643 HRO196641:HRO196643 HHS196641:HHS196643 GXW196641:GXW196643 GOA196641:GOA196643 GEE196641:GEE196643 FUI196641:FUI196643 FKM196641:FKM196643 FAQ196641:FAQ196643 EQU196641:EQU196643 EGY196641:EGY196643 DXC196641:DXC196643 DNG196641:DNG196643 DDK196641:DDK196643 CTO196641:CTO196643 CJS196641:CJS196643 BZW196641:BZW196643 BQA196641:BQA196643 BGE196641:BGE196643 AWI196641:AWI196643 AMM196641:AMM196643 ACQ196641:ACQ196643 SU196641:SU196643 IY196641:IY196643 D196641:D196643 WVK131105:WVK131107 WLO131105:WLO131107 WBS131105:WBS131107 VRW131105:VRW131107 VIA131105:VIA131107 UYE131105:UYE131107 UOI131105:UOI131107 UEM131105:UEM131107 TUQ131105:TUQ131107 TKU131105:TKU131107 TAY131105:TAY131107 SRC131105:SRC131107 SHG131105:SHG131107 RXK131105:RXK131107 RNO131105:RNO131107 RDS131105:RDS131107 QTW131105:QTW131107 QKA131105:QKA131107 QAE131105:QAE131107 PQI131105:PQI131107 PGM131105:PGM131107 OWQ131105:OWQ131107 OMU131105:OMU131107 OCY131105:OCY131107 NTC131105:NTC131107 NJG131105:NJG131107 MZK131105:MZK131107 MPO131105:MPO131107 MFS131105:MFS131107 LVW131105:LVW131107 LMA131105:LMA131107 LCE131105:LCE131107 KSI131105:KSI131107 KIM131105:KIM131107 JYQ131105:JYQ131107 JOU131105:JOU131107 JEY131105:JEY131107 IVC131105:IVC131107 ILG131105:ILG131107 IBK131105:IBK131107 HRO131105:HRO131107 HHS131105:HHS131107 GXW131105:GXW131107 GOA131105:GOA131107 GEE131105:GEE131107 FUI131105:FUI131107 FKM131105:FKM131107 FAQ131105:FAQ131107 EQU131105:EQU131107 EGY131105:EGY131107 DXC131105:DXC131107 DNG131105:DNG131107 DDK131105:DDK131107 CTO131105:CTO131107 CJS131105:CJS131107 BZW131105:BZW131107 BQA131105:BQA131107 BGE131105:BGE131107 AWI131105:AWI131107 AMM131105:AMM131107 ACQ131105:ACQ131107 SU131105:SU131107 IY131105:IY131107 D131105:D131107 WVK65569:WVK65571 WLO65569:WLO65571 WBS65569:WBS65571 VRW65569:VRW65571 VIA65569:VIA65571 UYE65569:UYE65571 UOI65569:UOI65571 UEM65569:UEM65571 TUQ65569:TUQ65571 TKU65569:TKU65571 TAY65569:TAY65571 SRC65569:SRC65571 SHG65569:SHG65571 RXK65569:RXK65571 RNO65569:RNO65571 RDS65569:RDS65571 QTW65569:QTW65571 QKA65569:QKA65571 QAE65569:QAE65571 PQI65569:PQI65571 PGM65569:PGM65571 OWQ65569:OWQ65571 OMU65569:OMU65571 OCY65569:OCY65571 NTC65569:NTC65571 NJG65569:NJG65571 MZK65569:MZK65571 MPO65569:MPO65571 MFS65569:MFS65571 LVW65569:LVW65571 LMA65569:LMA65571 LCE65569:LCE65571 KSI65569:KSI65571 KIM65569:KIM65571 JYQ65569:JYQ65571 JOU65569:JOU65571 JEY65569:JEY65571 IVC65569:IVC65571 ILG65569:ILG65571 IBK65569:IBK65571 HRO65569:HRO65571 HHS65569:HHS65571 GXW65569:GXW65571 GOA65569:GOA65571 GEE65569:GEE65571 FUI65569:FUI65571 FKM65569:FKM65571 FAQ65569:FAQ65571 EQU65569:EQU65571 EGY65569:EGY65571 DXC65569:DXC65571 DNG65569:DNG65571 DDK65569:DDK65571 CTO65569:CTO65571 CJS65569:CJS65571 BZW65569:BZW65571 BQA65569:BQA65571 BGE65569:BGE65571 AWI65569:AWI65571 AMM65569:AMM65571 ACQ65569:ACQ65571 SU65569:SU65571 IY65569:IY65571 D65569:D65571 WVK983062:WVK983064 WLO983062:WLO983064 WBS983062:WBS983064 VRW983062:VRW983064 VIA983062:VIA983064 UYE983062:UYE983064 UOI983062:UOI983064 UEM983062:UEM983064 TUQ983062:TUQ983064 TKU983062:TKU983064 TAY983062:TAY983064 SRC983062:SRC983064 SHG983062:SHG983064 RXK983062:RXK983064 RNO983062:RNO983064 RDS983062:RDS983064 QTW983062:QTW983064 QKA983062:QKA983064 QAE983062:QAE983064 PQI983062:PQI983064 PGM983062:PGM983064 OWQ983062:OWQ983064 OMU983062:OMU983064 OCY983062:OCY983064 NTC983062:NTC983064 NJG983062:NJG983064 MZK983062:MZK983064 MPO983062:MPO983064 MFS983062:MFS983064 LVW983062:LVW983064 LMA983062:LMA983064 LCE983062:LCE983064 KSI983062:KSI983064 KIM983062:KIM983064 JYQ983062:JYQ983064 JOU983062:JOU983064 JEY983062:JEY983064 IVC983062:IVC983064 ILG983062:ILG983064 IBK983062:IBK983064 HRO983062:HRO983064 HHS983062:HHS983064 GXW983062:GXW983064 GOA983062:GOA983064 GEE983062:GEE983064 FUI983062:FUI983064 FKM983062:FKM983064 FAQ983062:FAQ983064 EQU983062:EQU983064 EGY983062:EGY983064 DXC983062:DXC983064 DNG983062:DNG983064 DDK983062:DDK983064 CTO983062:CTO983064 CJS983062:CJS983064 BZW983062:BZW983064 BQA983062:BQA983064 BGE983062:BGE983064 AWI983062:AWI983064 AMM983062:AMM983064 ACQ983062:ACQ983064 SU983062:SU983064 IY983062:IY983064 D983062:D983064 WVK917526:WVK917528 WLO917526:WLO917528 WBS917526:WBS917528 VRW917526:VRW917528 VIA917526:VIA917528 UYE917526:UYE917528 UOI917526:UOI917528 UEM917526:UEM917528 TUQ917526:TUQ917528 TKU917526:TKU917528 TAY917526:TAY917528 SRC917526:SRC917528 SHG917526:SHG917528 RXK917526:RXK917528 RNO917526:RNO917528 RDS917526:RDS917528 QTW917526:QTW917528 QKA917526:QKA917528 QAE917526:QAE917528 PQI917526:PQI917528 PGM917526:PGM917528 OWQ917526:OWQ917528 OMU917526:OMU917528 OCY917526:OCY917528 NTC917526:NTC917528 NJG917526:NJG917528 MZK917526:MZK917528 MPO917526:MPO917528 MFS917526:MFS917528 LVW917526:LVW917528 LMA917526:LMA917528 LCE917526:LCE917528 KSI917526:KSI917528 KIM917526:KIM917528 JYQ917526:JYQ917528 JOU917526:JOU917528 JEY917526:JEY917528 IVC917526:IVC917528 ILG917526:ILG917528 IBK917526:IBK917528 HRO917526:HRO917528 HHS917526:HHS917528 GXW917526:GXW917528 GOA917526:GOA917528 GEE917526:GEE917528 FUI917526:FUI917528 FKM917526:FKM917528 FAQ917526:FAQ917528 EQU917526:EQU917528 EGY917526:EGY917528 DXC917526:DXC917528 DNG917526:DNG917528 DDK917526:DDK917528 CTO917526:CTO917528 CJS917526:CJS917528 BZW917526:BZW917528 BQA917526:BQA917528 BGE917526:BGE917528 AWI917526:AWI917528 AMM917526:AMM917528 ACQ917526:ACQ917528 SU917526:SU917528 IY917526:IY917528 D917526:D917528 WVK851990:WVK851992 WLO851990:WLO851992 WBS851990:WBS851992 VRW851990:VRW851992 VIA851990:VIA851992 UYE851990:UYE851992 UOI851990:UOI851992 UEM851990:UEM851992 TUQ851990:TUQ851992 TKU851990:TKU851992 TAY851990:TAY851992 SRC851990:SRC851992 SHG851990:SHG851992 RXK851990:RXK851992 RNO851990:RNO851992 RDS851990:RDS851992 QTW851990:QTW851992 QKA851990:QKA851992 QAE851990:QAE851992 PQI851990:PQI851992 PGM851990:PGM851992 OWQ851990:OWQ851992 OMU851990:OMU851992 OCY851990:OCY851992 NTC851990:NTC851992 NJG851990:NJG851992 MZK851990:MZK851992 MPO851990:MPO851992 MFS851990:MFS851992 LVW851990:LVW851992 LMA851990:LMA851992 LCE851990:LCE851992 KSI851990:KSI851992 KIM851990:KIM851992 JYQ851990:JYQ851992 JOU851990:JOU851992 JEY851990:JEY851992 IVC851990:IVC851992 ILG851990:ILG851992 IBK851990:IBK851992 HRO851990:HRO851992 HHS851990:HHS851992 GXW851990:GXW851992 GOA851990:GOA851992 GEE851990:GEE851992 FUI851990:FUI851992 FKM851990:FKM851992 FAQ851990:FAQ851992 EQU851990:EQU851992 EGY851990:EGY851992 DXC851990:DXC851992 DNG851990:DNG851992 DDK851990:DDK851992 CTO851990:CTO851992 CJS851990:CJS851992 BZW851990:BZW851992 BQA851990:BQA851992 BGE851990:BGE851992 AWI851990:AWI851992 AMM851990:AMM851992 ACQ851990:ACQ851992 SU851990:SU851992 IY851990:IY851992 D851990:D851992 WVK786454:WVK786456 WLO786454:WLO786456 WBS786454:WBS786456 VRW786454:VRW786456 VIA786454:VIA786456 UYE786454:UYE786456 UOI786454:UOI786456 UEM786454:UEM786456 TUQ786454:TUQ786456 TKU786454:TKU786456 TAY786454:TAY786456 SRC786454:SRC786456 SHG786454:SHG786456 RXK786454:RXK786456 RNO786454:RNO786456 RDS786454:RDS786456 QTW786454:QTW786456 QKA786454:QKA786456 QAE786454:QAE786456 PQI786454:PQI786456 PGM786454:PGM786456 OWQ786454:OWQ786456 OMU786454:OMU786456 OCY786454:OCY786456 NTC786454:NTC786456 NJG786454:NJG786456 MZK786454:MZK786456 MPO786454:MPO786456 MFS786454:MFS786456 LVW786454:LVW786456 LMA786454:LMA786456 LCE786454:LCE786456 KSI786454:KSI786456 KIM786454:KIM786456 JYQ786454:JYQ786456 JOU786454:JOU786456 JEY786454:JEY786456 IVC786454:IVC786456 ILG786454:ILG786456 IBK786454:IBK786456 HRO786454:HRO786456 HHS786454:HHS786456 GXW786454:GXW786456 GOA786454:GOA786456 GEE786454:GEE786456 FUI786454:FUI786456 FKM786454:FKM786456 FAQ786454:FAQ786456 EQU786454:EQU786456 EGY786454:EGY786456 DXC786454:DXC786456 DNG786454:DNG786456 DDK786454:DDK786456 CTO786454:CTO786456 CJS786454:CJS786456 BZW786454:BZW786456 BQA786454:BQA786456 BGE786454:BGE786456 AWI786454:AWI786456 AMM786454:AMM786456 ACQ786454:ACQ786456 SU786454:SU786456 IY786454:IY786456 D786454:D786456 WVK720918:WVK720920 WLO720918:WLO720920 WBS720918:WBS720920 VRW720918:VRW720920 VIA720918:VIA720920 UYE720918:UYE720920 UOI720918:UOI720920 UEM720918:UEM720920 TUQ720918:TUQ720920 TKU720918:TKU720920 TAY720918:TAY720920 SRC720918:SRC720920 SHG720918:SHG720920 RXK720918:RXK720920 RNO720918:RNO720920 RDS720918:RDS720920 QTW720918:QTW720920 QKA720918:QKA720920 QAE720918:QAE720920 PQI720918:PQI720920 PGM720918:PGM720920 OWQ720918:OWQ720920 OMU720918:OMU720920 OCY720918:OCY720920 NTC720918:NTC720920 NJG720918:NJG720920 MZK720918:MZK720920 MPO720918:MPO720920 MFS720918:MFS720920 LVW720918:LVW720920 LMA720918:LMA720920 LCE720918:LCE720920 KSI720918:KSI720920 KIM720918:KIM720920 JYQ720918:JYQ720920 JOU720918:JOU720920 JEY720918:JEY720920 IVC720918:IVC720920 ILG720918:ILG720920 IBK720918:IBK720920 HRO720918:HRO720920 HHS720918:HHS720920 GXW720918:GXW720920 GOA720918:GOA720920 GEE720918:GEE720920 FUI720918:FUI720920 FKM720918:FKM720920 FAQ720918:FAQ720920 EQU720918:EQU720920 EGY720918:EGY720920 DXC720918:DXC720920 DNG720918:DNG720920 DDK720918:DDK720920 CTO720918:CTO720920 CJS720918:CJS720920 BZW720918:BZW720920 BQA720918:BQA720920 BGE720918:BGE720920 AWI720918:AWI720920 AMM720918:AMM720920 ACQ720918:ACQ720920 SU720918:SU720920 IY720918:IY720920 D720918:D720920 WVK655382:WVK655384 WLO655382:WLO655384 WBS655382:WBS655384 VRW655382:VRW655384 VIA655382:VIA655384 UYE655382:UYE655384 UOI655382:UOI655384 UEM655382:UEM655384 TUQ655382:TUQ655384 TKU655382:TKU655384 TAY655382:TAY655384 SRC655382:SRC655384 SHG655382:SHG655384 RXK655382:RXK655384 RNO655382:RNO655384 RDS655382:RDS655384 QTW655382:QTW655384 QKA655382:QKA655384 QAE655382:QAE655384 PQI655382:PQI655384 PGM655382:PGM655384 OWQ655382:OWQ655384 OMU655382:OMU655384 OCY655382:OCY655384 NTC655382:NTC655384 NJG655382:NJG655384 MZK655382:MZK655384 MPO655382:MPO655384 MFS655382:MFS655384 LVW655382:LVW655384 LMA655382:LMA655384 LCE655382:LCE655384 KSI655382:KSI655384 KIM655382:KIM655384 JYQ655382:JYQ655384 JOU655382:JOU655384 JEY655382:JEY655384 IVC655382:IVC655384 ILG655382:ILG655384 IBK655382:IBK655384 HRO655382:HRO655384 HHS655382:HHS655384 GXW655382:GXW655384 GOA655382:GOA655384 GEE655382:GEE655384 FUI655382:FUI655384 FKM655382:FKM655384 FAQ655382:FAQ655384 EQU655382:EQU655384 EGY655382:EGY655384 DXC655382:DXC655384 DNG655382:DNG655384 DDK655382:DDK655384 CTO655382:CTO655384 CJS655382:CJS655384 BZW655382:BZW655384 BQA655382:BQA655384 BGE655382:BGE655384 AWI655382:AWI655384 AMM655382:AMM655384 ACQ655382:ACQ655384 SU655382:SU655384 IY655382:IY655384 D655382:D655384 WVK589846:WVK589848 WLO589846:WLO589848 WBS589846:WBS589848 VRW589846:VRW589848 VIA589846:VIA589848 UYE589846:UYE589848 UOI589846:UOI589848 UEM589846:UEM589848 TUQ589846:TUQ589848 TKU589846:TKU589848 TAY589846:TAY589848 SRC589846:SRC589848 SHG589846:SHG589848 RXK589846:RXK589848 RNO589846:RNO589848 RDS589846:RDS589848 QTW589846:QTW589848 QKA589846:QKA589848 QAE589846:QAE589848 PQI589846:PQI589848 PGM589846:PGM589848 OWQ589846:OWQ589848 OMU589846:OMU589848 OCY589846:OCY589848 NTC589846:NTC589848 NJG589846:NJG589848 MZK589846:MZK589848 MPO589846:MPO589848 MFS589846:MFS589848 LVW589846:LVW589848 LMA589846:LMA589848 LCE589846:LCE589848 KSI589846:KSI589848 KIM589846:KIM589848 JYQ589846:JYQ589848 JOU589846:JOU589848 JEY589846:JEY589848 IVC589846:IVC589848 ILG589846:ILG589848 IBK589846:IBK589848 HRO589846:HRO589848 HHS589846:HHS589848 GXW589846:GXW589848 GOA589846:GOA589848 GEE589846:GEE589848 FUI589846:FUI589848 FKM589846:FKM589848 FAQ589846:FAQ589848 EQU589846:EQU589848 EGY589846:EGY589848 DXC589846:DXC589848 DNG589846:DNG589848 DDK589846:DDK589848 CTO589846:CTO589848 CJS589846:CJS589848 BZW589846:BZW589848 BQA589846:BQA589848 BGE589846:BGE589848 AWI589846:AWI589848 AMM589846:AMM589848 ACQ589846:ACQ589848 SU589846:SU589848 IY589846:IY589848 D589846:D589848 WVK524310:WVK524312 WLO524310:WLO524312 WBS524310:WBS524312 VRW524310:VRW524312 VIA524310:VIA524312 UYE524310:UYE524312 UOI524310:UOI524312 UEM524310:UEM524312 TUQ524310:TUQ524312 TKU524310:TKU524312 TAY524310:TAY524312 SRC524310:SRC524312 SHG524310:SHG524312 RXK524310:RXK524312 RNO524310:RNO524312 RDS524310:RDS524312 QTW524310:QTW524312 QKA524310:QKA524312 QAE524310:QAE524312 PQI524310:PQI524312 PGM524310:PGM524312 OWQ524310:OWQ524312 OMU524310:OMU524312 OCY524310:OCY524312 NTC524310:NTC524312 NJG524310:NJG524312 MZK524310:MZK524312 MPO524310:MPO524312 MFS524310:MFS524312 LVW524310:LVW524312 LMA524310:LMA524312 LCE524310:LCE524312 KSI524310:KSI524312 KIM524310:KIM524312 JYQ524310:JYQ524312 JOU524310:JOU524312 JEY524310:JEY524312 IVC524310:IVC524312 ILG524310:ILG524312 IBK524310:IBK524312 HRO524310:HRO524312 HHS524310:HHS524312 GXW524310:GXW524312 GOA524310:GOA524312 GEE524310:GEE524312 FUI524310:FUI524312 FKM524310:FKM524312 FAQ524310:FAQ524312 EQU524310:EQU524312 EGY524310:EGY524312 DXC524310:DXC524312 DNG524310:DNG524312 DDK524310:DDK524312 CTO524310:CTO524312 CJS524310:CJS524312 BZW524310:BZW524312 BQA524310:BQA524312 BGE524310:BGE524312 AWI524310:AWI524312 AMM524310:AMM524312 ACQ524310:ACQ524312 SU524310:SU524312 IY524310:IY524312 D524310:D524312 WVK458774:WVK458776 WLO458774:WLO458776 WBS458774:WBS458776 VRW458774:VRW458776 VIA458774:VIA458776 UYE458774:UYE458776 UOI458774:UOI458776 UEM458774:UEM458776 TUQ458774:TUQ458776 TKU458774:TKU458776 TAY458774:TAY458776 SRC458774:SRC458776 SHG458774:SHG458776 RXK458774:RXK458776 RNO458774:RNO458776 RDS458774:RDS458776 QTW458774:QTW458776 QKA458774:QKA458776 QAE458774:QAE458776 PQI458774:PQI458776 PGM458774:PGM458776 OWQ458774:OWQ458776 OMU458774:OMU458776 OCY458774:OCY458776 NTC458774:NTC458776 NJG458774:NJG458776 MZK458774:MZK458776 MPO458774:MPO458776 MFS458774:MFS458776 LVW458774:LVW458776 LMA458774:LMA458776 LCE458774:LCE458776 KSI458774:KSI458776 KIM458774:KIM458776 JYQ458774:JYQ458776 JOU458774:JOU458776 JEY458774:JEY458776 IVC458774:IVC458776 ILG458774:ILG458776 IBK458774:IBK458776 HRO458774:HRO458776 HHS458774:HHS458776 GXW458774:GXW458776 GOA458774:GOA458776 GEE458774:GEE458776 FUI458774:FUI458776 FKM458774:FKM458776 FAQ458774:FAQ458776 EQU458774:EQU458776 EGY458774:EGY458776 DXC458774:DXC458776 DNG458774:DNG458776 DDK458774:DDK458776 CTO458774:CTO458776 CJS458774:CJS458776 BZW458774:BZW458776 BQA458774:BQA458776 BGE458774:BGE458776 AWI458774:AWI458776 AMM458774:AMM458776 ACQ458774:ACQ458776 SU458774:SU458776 IY458774:IY458776 D458774:D458776 WVK393238:WVK393240 WLO393238:WLO393240 WBS393238:WBS393240 VRW393238:VRW393240 VIA393238:VIA393240 UYE393238:UYE393240 UOI393238:UOI393240 UEM393238:UEM393240 TUQ393238:TUQ393240 TKU393238:TKU393240 TAY393238:TAY393240 SRC393238:SRC393240 SHG393238:SHG393240 RXK393238:RXK393240 RNO393238:RNO393240 RDS393238:RDS393240 QTW393238:QTW393240 QKA393238:QKA393240 QAE393238:QAE393240 PQI393238:PQI393240 PGM393238:PGM393240 OWQ393238:OWQ393240 OMU393238:OMU393240 OCY393238:OCY393240 NTC393238:NTC393240 NJG393238:NJG393240 MZK393238:MZK393240 MPO393238:MPO393240 MFS393238:MFS393240 LVW393238:LVW393240 LMA393238:LMA393240 LCE393238:LCE393240 KSI393238:KSI393240 KIM393238:KIM393240 JYQ393238:JYQ393240 JOU393238:JOU393240 JEY393238:JEY393240 IVC393238:IVC393240 ILG393238:ILG393240 IBK393238:IBK393240 HRO393238:HRO393240 HHS393238:HHS393240 GXW393238:GXW393240 GOA393238:GOA393240 GEE393238:GEE393240 FUI393238:FUI393240 FKM393238:FKM393240 FAQ393238:FAQ393240 EQU393238:EQU393240 EGY393238:EGY393240 DXC393238:DXC393240 DNG393238:DNG393240 DDK393238:DDK393240 CTO393238:CTO393240 CJS393238:CJS393240 BZW393238:BZW393240 BQA393238:BQA393240 BGE393238:BGE393240 AWI393238:AWI393240 AMM393238:AMM393240 ACQ393238:ACQ393240 SU393238:SU393240 IY393238:IY393240 D393238:D393240 WVK327702:WVK327704 WLO327702:WLO327704 WBS327702:WBS327704 VRW327702:VRW327704 VIA327702:VIA327704 UYE327702:UYE327704 UOI327702:UOI327704 UEM327702:UEM327704 TUQ327702:TUQ327704 TKU327702:TKU327704 TAY327702:TAY327704 SRC327702:SRC327704 SHG327702:SHG327704 RXK327702:RXK327704 RNO327702:RNO327704 RDS327702:RDS327704 QTW327702:QTW327704 QKA327702:QKA327704 QAE327702:QAE327704 PQI327702:PQI327704 PGM327702:PGM327704 OWQ327702:OWQ327704 OMU327702:OMU327704 OCY327702:OCY327704 NTC327702:NTC327704 NJG327702:NJG327704 MZK327702:MZK327704 MPO327702:MPO327704 MFS327702:MFS327704 LVW327702:LVW327704 LMA327702:LMA327704 LCE327702:LCE327704 KSI327702:KSI327704 KIM327702:KIM327704 JYQ327702:JYQ327704 JOU327702:JOU327704 JEY327702:JEY327704 IVC327702:IVC327704 ILG327702:ILG327704 IBK327702:IBK327704 HRO327702:HRO327704 HHS327702:HHS327704 GXW327702:GXW327704 GOA327702:GOA327704 GEE327702:GEE327704 FUI327702:FUI327704 FKM327702:FKM327704 FAQ327702:FAQ327704 EQU327702:EQU327704 EGY327702:EGY327704 DXC327702:DXC327704 DNG327702:DNG327704 DDK327702:DDK327704 CTO327702:CTO327704 CJS327702:CJS327704 BZW327702:BZW327704 BQA327702:BQA327704 BGE327702:BGE327704 AWI327702:AWI327704 AMM327702:AMM327704 ACQ327702:ACQ327704 SU327702:SU327704 IY327702:IY327704 D327702:D327704 WVK262166:WVK262168 WLO262166:WLO262168 WBS262166:WBS262168 VRW262166:VRW262168 VIA262166:VIA262168 UYE262166:UYE262168 UOI262166:UOI262168 UEM262166:UEM262168 TUQ262166:TUQ262168 TKU262166:TKU262168 TAY262166:TAY262168 SRC262166:SRC262168 SHG262166:SHG262168 RXK262166:RXK262168 RNO262166:RNO262168 RDS262166:RDS262168 QTW262166:QTW262168 QKA262166:QKA262168 QAE262166:QAE262168 PQI262166:PQI262168 PGM262166:PGM262168 OWQ262166:OWQ262168 OMU262166:OMU262168 OCY262166:OCY262168 NTC262166:NTC262168 NJG262166:NJG262168 MZK262166:MZK262168 MPO262166:MPO262168 MFS262166:MFS262168 LVW262166:LVW262168 LMA262166:LMA262168 LCE262166:LCE262168 KSI262166:KSI262168 KIM262166:KIM262168 JYQ262166:JYQ262168 JOU262166:JOU262168 JEY262166:JEY262168 IVC262166:IVC262168 ILG262166:ILG262168 IBK262166:IBK262168 HRO262166:HRO262168 HHS262166:HHS262168 GXW262166:GXW262168 GOA262166:GOA262168 GEE262166:GEE262168 FUI262166:FUI262168 FKM262166:FKM262168 FAQ262166:FAQ262168 EQU262166:EQU262168 EGY262166:EGY262168 DXC262166:DXC262168 DNG262166:DNG262168 DDK262166:DDK262168 CTO262166:CTO262168 CJS262166:CJS262168 BZW262166:BZW262168 BQA262166:BQA262168 BGE262166:BGE262168 AWI262166:AWI262168 AMM262166:AMM262168 ACQ262166:ACQ262168 SU262166:SU262168 IY262166:IY262168 D262166:D262168 WVK196630:WVK196632 WLO196630:WLO196632 WBS196630:WBS196632 VRW196630:VRW196632 VIA196630:VIA196632 UYE196630:UYE196632 UOI196630:UOI196632 UEM196630:UEM196632 TUQ196630:TUQ196632 TKU196630:TKU196632 TAY196630:TAY196632 SRC196630:SRC196632 SHG196630:SHG196632 RXK196630:RXK196632 RNO196630:RNO196632 RDS196630:RDS196632 QTW196630:QTW196632 QKA196630:QKA196632 QAE196630:QAE196632 PQI196630:PQI196632 PGM196630:PGM196632 OWQ196630:OWQ196632 OMU196630:OMU196632 OCY196630:OCY196632 NTC196630:NTC196632 NJG196630:NJG196632 MZK196630:MZK196632 MPO196630:MPO196632 MFS196630:MFS196632 LVW196630:LVW196632 LMA196630:LMA196632 LCE196630:LCE196632 KSI196630:KSI196632 KIM196630:KIM196632 JYQ196630:JYQ196632 JOU196630:JOU196632 JEY196630:JEY196632 IVC196630:IVC196632 ILG196630:ILG196632 IBK196630:IBK196632 HRO196630:HRO196632 HHS196630:HHS196632 GXW196630:GXW196632 GOA196630:GOA196632 GEE196630:GEE196632 FUI196630:FUI196632 FKM196630:FKM196632 FAQ196630:FAQ196632 EQU196630:EQU196632 EGY196630:EGY196632 DXC196630:DXC196632 DNG196630:DNG196632 DDK196630:DDK196632 CTO196630:CTO196632 CJS196630:CJS196632 BZW196630:BZW196632 BQA196630:BQA196632 BGE196630:BGE196632 AWI196630:AWI196632 AMM196630:AMM196632 ACQ196630:ACQ196632 SU196630:SU196632 IY196630:IY196632 D196630:D196632 WVK131094:WVK131096 WLO131094:WLO131096 WBS131094:WBS131096 VRW131094:VRW131096 VIA131094:VIA131096 UYE131094:UYE131096 UOI131094:UOI131096 UEM131094:UEM131096 TUQ131094:TUQ131096 TKU131094:TKU131096 TAY131094:TAY131096 SRC131094:SRC131096 SHG131094:SHG131096 RXK131094:RXK131096 RNO131094:RNO131096 RDS131094:RDS131096 QTW131094:QTW131096 QKA131094:QKA131096 QAE131094:QAE131096 PQI131094:PQI131096 PGM131094:PGM131096 OWQ131094:OWQ131096 OMU131094:OMU131096 OCY131094:OCY131096 NTC131094:NTC131096 NJG131094:NJG131096 MZK131094:MZK131096 MPO131094:MPO131096 MFS131094:MFS131096 LVW131094:LVW131096 LMA131094:LMA131096 LCE131094:LCE131096 KSI131094:KSI131096 KIM131094:KIM131096 JYQ131094:JYQ131096 JOU131094:JOU131096 JEY131094:JEY131096 IVC131094:IVC131096 ILG131094:ILG131096 IBK131094:IBK131096 HRO131094:HRO131096 HHS131094:HHS131096 GXW131094:GXW131096 GOA131094:GOA131096 GEE131094:GEE131096 FUI131094:FUI131096 FKM131094:FKM131096 FAQ131094:FAQ131096 EQU131094:EQU131096 EGY131094:EGY131096 DXC131094:DXC131096 DNG131094:DNG131096 DDK131094:DDK131096 CTO131094:CTO131096 CJS131094:CJS131096 BZW131094:BZW131096 BQA131094:BQA131096 BGE131094:BGE131096 AWI131094:AWI131096 AMM131094:AMM131096 ACQ131094:ACQ131096 SU131094:SU131096 IY131094:IY131096 D131094:D131096 WVK65558:WVK65560 WLO65558:WLO65560 WBS65558:WBS65560 VRW65558:VRW65560 VIA65558:VIA65560 UYE65558:UYE65560 UOI65558:UOI65560 UEM65558:UEM65560 TUQ65558:TUQ65560 TKU65558:TKU65560 TAY65558:TAY65560 SRC65558:SRC65560 SHG65558:SHG65560 RXK65558:RXK65560 RNO65558:RNO65560 RDS65558:RDS65560 QTW65558:QTW65560 QKA65558:QKA65560 QAE65558:QAE65560 PQI65558:PQI65560 PGM65558:PGM65560 OWQ65558:OWQ65560 OMU65558:OMU65560 OCY65558:OCY65560 NTC65558:NTC65560 NJG65558:NJG65560 MZK65558:MZK65560 MPO65558:MPO65560 MFS65558:MFS65560 LVW65558:LVW65560 LMA65558:LMA65560 LCE65558:LCE65560 KSI65558:KSI65560 KIM65558:KIM65560 JYQ65558:JYQ65560 JOU65558:JOU65560 JEY65558:JEY65560 IVC65558:IVC65560 ILG65558:ILG65560 IBK65558:IBK65560 HRO65558:HRO65560 HHS65558:HHS65560 GXW65558:GXW65560 GOA65558:GOA65560 GEE65558:GEE65560 FUI65558:FUI65560 FKM65558:FKM65560 FAQ65558:FAQ65560 EQU65558:EQU65560 EGY65558:EGY65560 DXC65558:DXC65560 DNG65558:DNG65560 DDK65558:DDK65560 CTO65558:CTO65560 CJS65558:CJS65560 BZW65558:BZW65560 BQA65558:BQA65560 BGE65558:BGE65560 AWI65558:AWI65560 AMM65558:AMM65560 ACQ65558:ACQ65560 SU65558:SU65560 IY65558:IY65560 D65558:D65560 WVK50:WVK60 WLO50:WLO60 WBS50:WBS60 VRW50:VRW60 VIA50:VIA60 UYE50:UYE60 UOI50:UOI60 UEM50:UEM60 TUQ50:TUQ60 TKU50:TKU60 TAY50:TAY60 SRC50:SRC60 SHG50:SHG60 RXK50:RXK60 RNO50:RNO60 RDS50:RDS60 QTW50:QTW60 QKA50:QKA60 QAE50:QAE60 PQI50:PQI60 PGM50:PGM60 OWQ50:OWQ60 OMU50:OMU60 OCY50:OCY60 NTC50:NTC60 NJG50:NJG60 MZK50:MZK60 MPO50:MPO60 MFS50:MFS60 LVW50:LVW60 LMA50:LMA60 LCE50:LCE60 KSI50:KSI60 KIM50:KIM60 JYQ50:JYQ60 JOU50:JOU60 JEY50:JEY60 IVC50:IVC60 ILG50:ILG60 IBK50:IBK60 HRO50:HRO60 HHS50:HHS60 GXW50:GXW60 GOA50:GOA60 GEE50:GEE60 FUI50:FUI60 FKM50:FKM60 FAQ50:FAQ60 EQU50:EQU60 EGY50:EGY60 DXC50:DXC60 DNG50:DNG60 DDK50:DDK60 CTO50:CTO60 CJS50:CJS60 BZW50:BZW60 BQA50:BQA60 BGE50:BGE60 AWI50:AWI60 AMM50:AMM60 ACQ50:ACQ60 SU50:SU60 IY50:IY60" xr:uid="{00000000-0002-0000-0500-000002000000}">
      <formula1>$D$15:$D$17</formula1>
    </dataValidation>
    <dataValidation type="list" allowBlank="1" showInputMessage="1" showErrorMessage="1" sqref="E50:E60 WVL983095:WVL983097 WLP983095:WLP983097 WBT983095:WBT983097 VRX983095:VRX983097 VIB983095:VIB983097 UYF983095:UYF983097 UOJ983095:UOJ983097 UEN983095:UEN983097 TUR983095:TUR983097 TKV983095:TKV983097 TAZ983095:TAZ983097 SRD983095:SRD983097 SHH983095:SHH983097 RXL983095:RXL983097 RNP983095:RNP983097 RDT983095:RDT983097 QTX983095:QTX983097 QKB983095:QKB983097 QAF983095:QAF983097 PQJ983095:PQJ983097 PGN983095:PGN983097 OWR983095:OWR983097 OMV983095:OMV983097 OCZ983095:OCZ983097 NTD983095:NTD983097 NJH983095:NJH983097 MZL983095:MZL983097 MPP983095:MPP983097 MFT983095:MFT983097 LVX983095:LVX983097 LMB983095:LMB983097 LCF983095:LCF983097 KSJ983095:KSJ983097 KIN983095:KIN983097 JYR983095:JYR983097 JOV983095:JOV983097 JEZ983095:JEZ983097 IVD983095:IVD983097 ILH983095:ILH983097 IBL983095:IBL983097 HRP983095:HRP983097 HHT983095:HHT983097 GXX983095:GXX983097 GOB983095:GOB983097 GEF983095:GEF983097 FUJ983095:FUJ983097 FKN983095:FKN983097 FAR983095:FAR983097 EQV983095:EQV983097 EGZ983095:EGZ983097 DXD983095:DXD983097 DNH983095:DNH983097 DDL983095:DDL983097 CTP983095:CTP983097 CJT983095:CJT983097 BZX983095:BZX983097 BQB983095:BQB983097 BGF983095:BGF983097 AWJ983095:AWJ983097 AMN983095:AMN983097 ACR983095:ACR983097 SV983095:SV983097 IZ983095:IZ983097 E983095:E983097 WVL917559:WVL917561 WLP917559:WLP917561 WBT917559:WBT917561 VRX917559:VRX917561 VIB917559:VIB917561 UYF917559:UYF917561 UOJ917559:UOJ917561 UEN917559:UEN917561 TUR917559:TUR917561 TKV917559:TKV917561 TAZ917559:TAZ917561 SRD917559:SRD917561 SHH917559:SHH917561 RXL917559:RXL917561 RNP917559:RNP917561 RDT917559:RDT917561 QTX917559:QTX917561 QKB917559:QKB917561 QAF917559:QAF917561 PQJ917559:PQJ917561 PGN917559:PGN917561 OWR917559:OWR917561 OMV917559:OMV917561 OCZ917559:OCZ917561 NTD917559:NTD917561 NJH917559:NJH917561 MZL917559:MZL917561 MPP917559:MPP917561 MFT917559:MFT917561 LVX917559:LVX917561 LMB917559:LMB917561 LCF917559:LCF917561 KSJ917559:KSJ917561 KIN917559:KIN917561 JYR917559:JYR917561 JOV917559:JOV917561 JEZ917559:JEZ917561 IVD917559:IVD917561 ILH917559:ILH917561 IBL917559:IBL917561 HRP917559:HRP917561 HHT917559:HHT917561 GXX917559:GXX917561 GOB917559:GOB917561 GEF917559:GEF917561 FUJ917559:FUJ917561 FKN917559:FKN917561 FAR917559:FAR917561 EQV917559:EQV917561 EGZ917559:EGZ917561 DXD917559:DXD917561 DNH917559:DNH917561 DDL917559:DDL917561 CTP917559:CTP917561 CJT917559:CJT917561 BZX917559:BZX917561 BQB917559:BQB917561 BGF917559:BGF917561 AWJ917559:AWJ917561 AMN917559:AMN917561 ACR917559:ACR917561 SV917559:SV917561 IZ917559:IZ917561 E917559:E917561 WVL852023:WVL852025 WLP852023:WLP852025 WBT852023:WBT852025 VRX852023:VRX852025 VIB852023:VIB852025 UYF852023:UYF852025 UOJ852023:UOJ852025 UEN852023:UEN852025 TUR852023:TUR852025 TKV852023:TKV852025 TAZ852023:TAZ852025 SRD852023:SRD852025 SHH852023:SHH852025 RXL852023:RXL852025 RNP852023:RNP852025 RDT852023:RDT852025 QTX852023:QTX852025 QKB852023:QKB852025 QAF852023:QAF852025 PQJ852023:PQJ852025 PGN852023:PGN852025 OWR852023:OWR852025 OMV852023:OMV852025 OCZ852023:OCZ852025 NTD852023:NTD852025 NJH852023:NJH852025 MZL852023:MZL852025 MPP852023:MPP852025 MFT852023:MFT852025 LVX852023:LVX852025 LMB852023:LMB852025 LCF852023:LCF852025 KSJ852023:KSJ852025 KIN852023:KIN852025 JYR852023:JYR852025 JOV852023:JOV852025 JEZ852023:JEZ852025 IVD852023:IVD852025 ILH852023:ILH852025 IBL852023:IBL852025 HRP852023:HRP852025 HHT852023:HHT852025 GXX852023:GXX852025 GOB852023:GOB852025 GEF852023:GEF852025 FUJ852023:FUJ852025 FKN852023:FKN852025 FAR852023:FAR852025 EQV852023:EQV852025 EGZ852023:EGZ852025 DXD852023:DXD852025 DNH852023:DNH852025 DDL852023:DDL852025 CTP852023:CTP852025 CJT852023:CJT852025 BZX852023:BZX852025 BQB852023:BQB852025 BGF852023:BGF852025 AWJ852023:AWJ852025 AMN852023:AMN852025 ACR852023:ACR852025 SV852023:SV852025 IZ852023:IZ852025 E852023:E852025 WVL786487:WVL786489 WLP786487:WLP786489 WBT786487:WBT786489 VRX786487:VRX786489 VIB786487:VIB786489 UYF786487:UYF786489 UOJ786487:UOJ786489 UEN786487:UEN786489 TUR786487:TUR786489 TKV786487:TKV786489 TAZ786487:TAZ786489 SRD786487:SRD786489 SHH786487:SHH786489 RXL786487:RXL786489 RNP786487:RNP786489 RDT786487:RDT786489 QTX786487:QTX786489 QKB786487:QKB786489 QAF786487:QAF786489 PQJ786487:PQJ786489 PGN786487:PGN786489 OWR786487:OWR786489 OMV786487:OMV786489 OCZ786487:OCZ786489 NTD786487:NTD786489 NJH786487:NJH786489 MZL786487:MZL786489 MPP786487:MPP786489 MFT786487:MFT786489 LVX786487:LVX786489 LMB786487:LMB786489 LCF786487:LCF786489 KSJ786487:KSJ786489 KIN786487:KIN786489 JYR786487:JYR786489 JOV786487:JOV786489 JEZ786487:JEZ786489 IVD786487:IVD786489 ILH786487:ILH786489 IBL786487:IBL786489 HRP786487:HRP786489 HHT786487:HHT786489 GXX786487:GXX786489 GOB786487:GOB786489 GEF786487:GEF786489 FUJ786487:FUJ786489 FKN786487:FKN786489 FAR786487:FAR786489 EQV786487:EQV786489 EGZ786487:EGZ786489 DXD786487:DXD786489 DNH786487:DNH786489 DDL786487:DDL786489 CTP786487:CTP786489 CJT786487:CJT786489 BZX786487:BZX786489 BQB786487:BQB786489 BGF786487:BGF786489 AWJ786487:AWJ786489 AMN786487:AMN786489 ACR786487:ACR786489 SV786487:SV786489 IZ786487:IZ786489 E786487:E786489 WVL720951:WVL720953 WLP720951:WLP720953 WBT720951:WBT720953 VRX720951:VRX720953 VIB720951:VIB720953 UYF720951:UYF720953 UOJ720951:UOJ720953 UEN720951:UEN720953 TUR720951:TUR720953 TKV720951:TKV720953 TAZ720951:TAZ720953 SRD720951:SRD720953 SHH720951:SHH720953 RXL720951:RXL720953 RNP720951:RNP720953 RDT720951:RDT720953 QTX720951:QTX720953 QKB720951:QKB720953 QAF720951:QAF720953 PQJ720951:PQJ720953 PGN720951:PGN720953 OWR720951:OWR720953 OMV720951:OMV720953 OCZ720951:OCZ720953 NTD720951:NTD720953 NJH720951:NJH720953 MZL720951:MZL720953 MPP720951:MPP720953 MFT720951:MFT720953 LVX720951:LVX720953 LMB720951:LMB720953 LCF720951:LCF720953 KSJ720951:KSJ720953 KIN720951:KIN720953 JYR720951:JYR720953 JOV720951:JOV720953 JEZ720951:JEZ720953 IVD720951:IVD720953 ILH720951:ILH720953 IBL720951:IBL720953 HRP720951:HRP720953 HHT720951:HHT720953 GXX720951:GXX720953 GOB720951:GOB720953 GEF720951:GEF720953 FUJ720951:FUJ720953 FKN720951:FKN720953 FAR720951:FAR720953 EQV720951:EQV720953 EGZ720951:EGZ720953 DXD720951:DXD720953 DNH720951:DNH720953 DDL720951:DDL720953 CTP720951:CTP720953 CJT720951:CJT720953 BZX720951:BZX720953 BQB720951:BQB720953 BGF720951:BGF720953 AWJ720951:AWJ720953 AMN720951:AMN720953 ACR720951:ACR720953 SV720951:SV720953 IZ720951:IZ720953 E720951:E720953 WVL655415:WVL655417 WLP655415:WLP655417 WBT655415:WBT655417 VRX655415:VRX655417 VIB655415:VIB655417 UYF655415:UYF655417 UOJ655415:UOJ655417 UEN655415:UEN655417 TUR655415:TUR655417 TKV655415:TKV655417 TAZ655415:TAZ655417 SRD655415:SRD655417 SHH655415:SHH655417 RXL655415:RXL655417 RNP655415:RNP655417 RDT655415:RDT655417 QTX655415:QTX655417 QKB655415:QKB655417 QAF655415:QAF655417 PQJ655415:PQJ655417 PGN655415:PGN655417 OWR655415:OWR655417 OMV655415:OMV655417 OCZ655415:OCZ655417 NTD655415:NTD655417 NJH655415:NJH655417 MZL655415:MZL655417 MPP655415:MPP655417 MFT655415:MFT655417 LVX655415:LVX655417 LMB655415:LMB655417 LCF655415:LCF655417 KSJ655415:KSJ655417 KIN655415:KIN655417 JYR655415:JYR655417 JOV655415:JOV655417 JEZ655415:JEZ655417 IVD655415:IVD655417 ILH655415:ILH655417 IBL655415:IBL655417 HRP655415:HRP655417 HHT655415:HHT655417 GXX655415:GXX655417 GOB655415:GOB655417 GEF655415:GEF655417 FUJ655415:FUJ655417 FKN655415:FKN655417 FAR655415:FAR655417 EQV655415:EQV655417 EGZ655415:EGZ655417 DXD655415:DXD655417 DNH655415:DNH655417 DDL655415:DDL655417 CTP655415:CTP655417 CJT655415:CJT655417 BZX655415:BZX655417 BQB655415:BQB655417 BGF655415:BGF655417 AWJ655415:AWJ655417 AMN655415:AMN655417 ACR655415:ACR655417 SV655415:SV655417 IZ655415:IZ655417 E655415:E655417 WVL589879:WVL589881 WLP589879:WLP589881 WBT589879:WBT589881 VRX589879:VRX589881 VIB589879:VIB589881 UYF589879:UYF589881 UOJ589879:UOJ589881 UEN589879:UEN589881 TUR589879:TUR589881 TKV589879:TKV589881 TAZ589879:TAZ589881 SRD589879:SRD589881 SHH589879:SHH589881 RXL589879:RXL589881 RNP589879:RNP589881 RDT589879:RDT589881 QTX589879:QTX589881 QKB589879:QKB589881 QAF589879:QAF589881 PQJ589879:PQJ589881 PGN589879:PGN589881 OWR589879:OWR589881 OMV589879:OMV589881 OCZ589879:OCZ589881 NTD589879:NTD589881 NJH589879:NJH589881 MZL589879:MZL589881 MPP589879:MPP589881 MFT589879:MFT589881 LVX589879:LVX589881 LMB589879:LMB589881 LCF589879:LCF589881 KSJ589879:KSJ589881 KIN589879:KIN589881 JYR589879:JYR589881 JOV589879:JOV589881 JEZ589879:JEZ589881 IVD589879:IVD589881 ILH589879:ILH589881 IBL589879:IBL589881 HRP589879:HRP589881 HHT589879:HHT589881 GXX589879:GXX589881 GOB589879:GOB589881 GEF589879:GEF589881 FUJ589879:FUJ589881 FKN589879:FKN589881 FAR589879:FAR589881 EQV589879:EQV589881 EGZ589879:EGZ589881 DXD589879:DXD589881 DNH589879:DNH589881 DDL589879:DDL589881 CTP589879:CTP589881 CJT589879:CJT589881 BZX589879:BZX589881 BQB589879:BQB589881 BGF589879:BGF589881 AWJ589879:AWJ589881 AMN589879:AMN589881 ACR589879:ACR589881 SV589879:SV589881 IZ589879:IZ589881 E589879:E589881 WVL524343:WVL524345 WLP524343:WLP524345 WBT524343:WBT524345 VRX524343:VRX524345 VIB524343:VIB524345 UYF524343:UYF524345 UOJ524343:UOJ524345 UEN524343:UEN524345 TUR524343:TUR524345 TKV524343:TKV524345 TAZ524343:TAZ524345 SRD524343:SRD524345 SHH524343:SHH524345 RXL524343:RXL524345 RNP524343:RNP524345 RDT524343:RDT524345 QTX524343:QTX524345 QKB524343:QKB524345 QAF524343:QAF524345 PQJ524343:PQJ524345 PGN524343:PGN524345 OWR524343:OWR524345 OMV524343:OMV524345 OCZ524343:OCZ524345 NTD524343:NTD524345 NJH524343:NJH524345 MZL524343:MZL524345 MPP524343:MPP524345 MFT524343:MFT524345 LVX524343:LVX524345 LMB524343:LMB524345 LCF524343:LCF524345 KSJ524343:KSJ524345 KIN524343:KIN524345 JYR524343:JYR524345 JOV524343:JOV524345 JEZ524343:JEZ524345 IVD524343:IVD524345 ILH524343:ILH524345 IBL524343:IBL524345 HRP524343:HRP524345 HHT524343:HHT524345 GXX524343:GXX524345 GOB524343:GOB524345 GEF524343:GEF524345 FUJ524343:FUJ524345 FKN524343:FKN524345 FAR524343:FAR524345 EQV524343:EQV524345 EGZ524343:EGZ524345 DXD524343:DXD524345 DNH524343:DNH524345 DDL524343:DDL524345 CTP524343:CTP524345 CJT524343:CJT524345 BZX524343:BZX524345 BQB524343:BQB524345 BGF524343:BGF524345 AWJ524343:AWJ524345 AMN524343:AMN524345 ACR524343:ACR524345 SV524343:SV524345 IZ524343:IZ524345 E524343:E524345 WVL458807:WVL458809 WLP458807:WLP458809 WBT458807:WBT458809 VRX458807:VRX458809 VIB458807:VIB458809 UYF458807:UYF458809 UOJ458807:UOJ458809 UEN458807:UEN458809 TUR458807:TUR458809 TKV458807:TKV458809 TAZ458807:TAZ458809 SRD458807:SRD458809 SHH458807:SHH458809 RXL458807:RXL458809 RNP458807:RNP458809 RDT458807:RDT458809 QTX458807:QTX458809 QKB458807:QKB458809 QAF458807:QAF458809 PQJ458807:PQJ458809 PGN458807:PGN458809 OWR458807:OWR458809 OMV458807:OMV458809 OCZ458807:OCZ458809 NTD458807:NTD458809 NJH458807:NJH458809 MZL458807:MZL458809 MPP458807:MPP458809 MFT458807:MFT458809 LVX458807:LVX458809 LMB458807:LMB458809 LCF458807:LCF458809 KSJ458807:KSJ458809 KIN458807:KIN458809 JYR458807:JYR458809 JOV458807:JOV458809 JEZ458807:JEZ458809 IVD458807:IVD458809 ILH458807:ILH458809 IBL458807:IBL458809 HRP458807:HRP458809 HHT458807:HHT458809 GXX458807:GXX458809 GOB458807:GOB458809 GEF458807:GEF458809 FUJ458807:FUJ458809 FKN458807:FKN458809 FAR458807:FAR458809 EQV458807:EQV458809 EGZ458807:EGZ458809 DXD458807:DXD458809 DNH458807:DNH458809 DDL458807:DDL458809 CTP458807:CTP458809 CJT458807:CJT458809 BZX458807:BZX458809 BQB458807:BQB458809 BGF458807:BGF458809 AWJ458807:AWJ458809 AMN458807:AMN458809 ACR458807:ACR458809 SV458807:SV458809 IZ458807:IZ458809 E458807:E458809 WVL393271:WVL393273 WLP393271:WLP393273 WBT393271:WBT393273 VRX393271:VRX393273 VIB393271:VIB393273 UYF393271:UYF393273 UOJ393271:UOJ393273 UEN393271:UEN393273 TUR393271:TUR393273 TKV393271:TKV393273 TAZ393271:TAZ393273 SRD393271:SRD393273 SHH393271:SHH393273 RXL393271:RXL393273 RNP393271:RNP393273 RDT393271:RDT393273 QTX393271:QTX393273 QKB393271:QKB393273 QAF393271:QAF393273 PQJ393271:PQJ393273 PGN393271:PGN393273 OWR393271:OWR393273 OMV393271:OMV393273 OCZ393271:OCZ393273 NTD393271:NTD393273 NJH393271:NJH393273 MZL393271:MZL393273 MPP393271:MPP393273 MFT393271:MFT393273 LVX393271:LVX393273 LMB393271:LMB393273 LCF393271:LCF393273 KSJ393271:KSJ393273 KIN393271:KIN393273 JYR393271:JYR393273 JOV393271:JOV393273 JEZ393271:JEZ393273 IVD393271:IVD393273 ILH393271:ILH393273 IBL393271:IBL393273 HRP393271:HRP393273 HHT393271:HHT393273 GXX393271:GXX393273 GOB393271:GOB393273 GEF393271:GEF393273 FUJ393271:FUJ393273 FKN393271:FKN393273 FAR393271:FAR393273 EQV393271:EQV393273 EGZ393271:EGZ393273 DXD393271:DXD393273 DNH393271:DNH393273 DDL393271:DDL393273 CTP393271:CTP393273 CJT393271:CJT393273 BZX393271:BZX393273 BQB393271:BQB393273 BGF393271:BGF393273 AWJ393271:AWJ393273 AMN393271:AMN393273 ACR393271:ACR393273 SV393271:SV393273 IZ393271:IZ393273 E393271:E393273 WVL327735:WVL327737 WLP327735:WLP327737 WBT327735:WBT327737 VRX327735:VRX327737 VIB327735:VIB327737 UYF327735:UYF327737 UOJ327735:UOJ327737 UEN327735:UEN327737 TUR327735:TUR327737 TKV327735:TKV327737 TAZ327735:TAZ327737 SRD327735:SRD327737 SHH327735:SHH327737 RXL327735:RXL327737 RNP327735:RNP327737 RDT327735:RDT327737 QTX327735:QTX327737 QKB327735:QKB327737 QAF327735:QAF327737 PQJ327735:PQJ327737 PGN327735:PGN327737 OWR327735:OWR327737 OMV327735:OMV327737 OCZ327735:OCZ327737 NTD327735:NTD327737 NJH327735:NJH327737 MZL327735:MZL327737 MPP327735:MPP327737 MFT327735:MFT327737 LVX327735:LVX327737 LMB327735:LMB327737 LCF327735:LCF327737 KSJ327735:KSJ327737 KIN327735:KIN327737 JYR327735:JYR327737 JOV327735:JOV327737 JEZ327735:JEZ327737 IVD327735:IVD327737 ILH327735:ILH327737 IBL327735:IBL327737 HRP327735:HRP327737 HHT327735:HHT327737 GXX327735:GXX327737 GOB327735:GOB327737 GEF327735:GEF327737 FUJ327735:FUJ327737 FKN327735:FKN327737 FAR327735:FAR327737 EQV327735:EQV327737 EGZ327735:EGZ327737 DXD327735:DXD327737 DNH327735:DNH327737 DDL327735:DDL327737 CTP327735:CTP327737 CJT327735:CJT327737 BZX327735:BZX327737 BQB327735:BQB327737 BGF327735:BGF327737 AWJ327735:AWJ327737 AMN327735:AMN327737 ACR327735:ACR327737 SV327735:SV327737 IZ327735:IZ327737 E327735:E327737 WVL262199:WVL262201 WLP262199:WLP262201 WBT262199:WBT262201 VRX262199:VRX262201 VIB262199:VIB262201 UYF262199:UYF262201 UOJ262199:UOJ262201 UEN262199:UEN262201 TUR262199:TUR262201 TKV262199:TKV262201 TAZ262199:TAZ262201 SRD262199:SRD262201 SHH262199:SHH262201 RXL262199:RXL262201 RNP262199:RNP262201 RDT262199:RDT262201 QTX262199:QTX262201 QKB262199:QKB262201 QAF262199:QAF262201 PQJ262199:PQJ262201 PGN262199:PGN262201 OWR262199:OWR262201 OMV262199:OMV262201 OCZ262199:OCZ262201 NTD262199:NTD262201 NJH262199:NJH262201 MZL262199:MZL262201 MPP262199:MPP262201 MFT262199:MFT262201 LVX262199:LVX262201 LMB262199:LMB262201 LCF262199:LCF262201 KSJ262199:KSJ262201 KIN262199:KIN262201 JYR262199:JYR262201 JOV262199:JOV262201 JEZ262199:JEZ262201 IVD262199:IVD262201 ILH262199:ILH262201 IBL262199:IBL262201 HRP262199:HRP262201 HHT262199:HHT262201 GXX262199:GXX262201 GOB262199:GOB262201 GEF262199:GEF262201 FUJ262199:FUJ262201 FKN262199:FKN262201 FAR262199:FAR262201 EQV262199:EQV262201 EGZ262199:EGZ262201 DXD262199:DXD262201 DNH262199:DNH262201 DDL262199:DDL262201 CTP262199:CTP262201 CJT262199:CJT262201 BZX262199:BZX262201 BQB262199:BQB262201 BGF262199:BGF262201 AWJ262199:AWJ262201 AMN262199:AMN262201 ACR262199:ACR262201 SV262199:SV262201 IZ262199:IZ262201 E262199:E262201 WVL196663:WVL196665 WLP196663:WLP196665 WBT196663:WBT196665 VRX196663:VRX196665 VIB196663:VIB196665 UYF196663:UYF196665 UOJ196663:UOJ196665 UEN196663:UEN196665 TUR196663:TUR196665 TKV196663:TKV196665 TAZ196663:TAZ196665 SRD196663:SRD196665 SHH196663:SHH196665 RXL196663:RXL196665 RNP196663:RNP196665 RDT196663:RDT196665 QTX196663:QTX196665 QKB196663:QKB196665 QAF196663:QAF196665 PQJ196663:PQJ196665 PGN196663:PGN196665 OWR196663:OWR196665 OMV196663:OMV196665 OCZ196663:OCZ196665 NTD196663:NTD196665 NJH196663:NJH196665 MZL196663:MZL196665 MPP196663:MPP196665 MFT196663:MFT196665 LVX196663:LVX196665 LMB196663:LMB196665 LCF196663:LCF196665 KSJ196663:KSJ196665 KIN196663:KIN196665 JYR196663:JYR196665 JOV196663:JOV196665 JEZ196663:JEZ196665 IVD196663:IVD196665 ILH196663:ILH196665 IBL196663:IBL196665 HRP196663:HRP196665 HHT196663:HHT196665 GXX196663:GXX196665 GOB196663:GOB196665 GEF196663:GEF196665 FUJ196663:FUJ196665 FKN196663:FKN196665 FAR196663:FAR196665 EQV196663:EQV196665 EGZ196663:EGZ196665 DXD196663:DXD196665 DNH196663:DNH196665 DDL196663:DDL196665 CTP196663:CTP196665 CJT196663:CJT196665 BZX196663:BZX196665 BQB196663:BQB196665 BGF196663:BGF196665 AWJ196663:AWJ196665 AMN196663:AMN196665 ACR196663:ACR196665 SV196663:SV196665 IZ196663:IZ196665 E196663:E196665 WVL131127:WVL131129 WLP131127:WLP131129 WBT131127:WBT131129 VRX131127:VRX131129 VIB131127:VIB131129 UYF131127:UYF131129 UOJ131127:UOJ131129 UEN131127:UEN131129 TUR131127:TUR131129 TKV131127:TKV131129 TAZ131127:TAZ131129 SRD131127:SRD131129 SHH131127:SHH131129 RXL131127:RXL131129 RNP131127:RNP131129 RDT131127:RDT131129 QTX131127:QTX131129 QKB131127:QKB131129 QAF131127:QAF131129 PQJ131127:PQJ131129 PGN131127:PGN131129 OWR131127:OWR131129 OMV131127:OMV131129 OCZ131127:OCZ131129 NTD131127:NTD131129 NJH131127:NJH131129 MZL131127:MZL131129 MPP131127:MPP131129 MFT131127:MFT131129 LVX131127:LVX131129 LMB131127:LMB131129 LCF131127:LCF131129 KSJ131127:KSJ131129 KIN131127:KIN131129 JYR131127:JYR131129 JOV131127:JOV131129 JEZ131127:JEZ131129 IVD131127:IVD131129 ILH131127:ILH131129 IBL131127:IBL131129 HRP131127:HRP131129 HHT131127:HHT131129 GXX131127:GXX131129 GOB131127:GOB131129 GEF131127:GEF131129 FUJ131127:FUJ131129 FKN131127:FKN131129 FAR131127:FAR131129 EQV131127:EQV131129 EGZ131127:EGZ131129 DXD131127:DXD131129 DNH131127:DNH131129 DDL131127:DDL131129 CTP131127:CTP131129 CJT131127:CJT131129 BZX131127:BZX131129 BQB131127:BQB131129 BGF131127:BGF131129 AWJ131127:AWJ131129 AMN131127:AMN131129 ACR131127:ACR131129 SV131127:SV131129 IZ131127:IZ131129 E131127:E131129 WVL65591:WVL65593 WLP65591:WLP65593 WBT65591:WBT65593 VRX65591:VRX65593 VIB65591:VIB65593 UYF65591:UYF65593 UOJ65591:UOJ65593 UEN65591:UEN65593 TUR65591:TUR65593 TKV65591:TKV65593 TAZ65591:TAZ65593 SRD65591:SRD65593 SHH65591:SHH65593 RXL65591:RXL65593 RNP65591:RNP65593 RDT65591:RDT65593 QTX65591:QTX65593 QKB65591:QKB65593 QAF65591:QAF65593 PQJ65591:PQJ65593 PGN65591:PGN65593 OWR65591:OWR65593 OMV65591:OMV65593 OCZ65591:OCZ65593 NTD65591:NTD65593 NJH65591:NJH65593 MZL65591:MZL65593 MPP65591:MPP65593 MFT65591:MFT65593 LVX65591:LVX65593 LMB65591:LMB65593 LCF65591:LCF65593 KSJ65591:KSJ65593 KIN65591:KIN65593 JYR65591:JYR65593 JOV65591:JOV65593 JEZ65591:JEZ65593 IVD65591:IVD65593 ILH65591:ILH65593 IBL65591:IBL65593 HRP65591:HRP65593 HHT65591:HHT65593 GXX65591:GXX65593 GOB65591:GOB65593 GEF65591:GEF65593 FUJ65591:FUJ65593 FKN65591:FKN65593 FAR65591:FAR65593 EQV65591:EQV65593 EGZ65591:EGZ65593 DXD65591:DXD65593 DNH65591:DNH65593 DDL65591:DDL65593 CTP65591:CTP65593 CJT65591:CJT65593 BZX65591:BZX65593 BQB65591:BQB65593 BGF65591:BGF65593 AWJ65591:AWJ65593 AMN65591:AMN65593 ACR65591:ACR65593 SV65591:SV65593 IZ65591:IZ65593 E65591:E65593 WVL983084:WVL983086 WLP983084:WLP983086 WBT983084:WBT983086 VRX983084:VRX983086 VIB983084:VIB983086 UYF983084:UYF983086 UOJ983084:UOJ983086 UEN983084:UEN983086 TUR983084:TUR983086 TKV983084:TKV983086 TAZ983084:TAZ983086 SRD983084:SRD983086 SHH983084:SHH983086 RXL983084:RXL983086 RNP983084:RNP983086 RDT983084:RDT983086 QTX983084:QTX983086 QKB983084:QKB983086 QAF983084:QAF983086 PQJ983084:PQJ983086 PGN983084:PGN983086 OWR983084:OWR983086 OMV983084:OMV983086 OCZ983084:OCZ983086 NTD983084:NTD983086 NJH983084:NJH983086 MZL983084:MZL983086 MPP983084:MPP983086 MFT983084:MFT983086 LVX983084:LVX983086 LMB983084:LMB983086 LCF983084:LCF983086 KSJ983084:KSJ983086 KIN983084:KIN983086 JYR983084:JYR983086 JOV983084:JOV983086 JEZ983084:JEZ983086 IVD983084:IVD983086 ILH983084:ILH983086 IBL983084:IBL983086 HRP983084:HRP983086 HHT983084:HHT983086 GXX983084:GXX983086 GOB983084:GOB983086 GEF983084:GEF983086 FUJ983084:FUJ983086 FKN983084:FKN983086 FAR983084:FAR983086 EQV983084:EQV983086 EGZ983084:EGZ983086 DXD983084:DXD983086 DNH983084:DNH983086 DDL983084:DDL983086 CTP983084:CTP983086 CJT983084:CJT983086 BZX983084:BZX983086 BQB983084:BQB983086 BGF983084:BGF983086 AWJ983084:AWJ983086 AMN983084:AMN983086 ACR983084:ACR983086 SV983084:SV983086 IZ983084:IZ983086 E983084:E983086 WVL917548:WVL917550 WLP917548:WLP917550 WBT917548:WBT917550 VRX917548:VRX917550 VIB917548:VIB917550 UYF917548:UYF917550 UOJ917548:UOJ917550 UEN917548:UEN917550 TUR917548:TUR917550 TKV917548:TKV917550 TAZ917548:TAZ917550 SRD917548:SRD917550 SHH917548:SHH917550 RXL917548:RXL917550 RNP917548:RNP917550 RDT917548:RDT917550 QTX917548:QTX917550 QKB917548:QKB917550 QAF917548:QAF917550 PQJ917548:PQJ917550 PGN917548:PGN917550 OWR917548:OWR917550 OMV917548:OMV917550 OCZ917548:OCZ917550 NTD917548:NTD917550 NJH917548:NJH917550 MZL917548:MZL917550 MPP917548:MPP917550 MFT917548:MFT917550 LVX917548:LVX917550 LMB917548:LMB917550 LCF917548:LCF917550 KSJ917548:KSJ917550 KIN917548:KIN917550 JYR917548:JYR917550 JOV917548:JOV917550 JEZ917548:JEZ917550 IVD917548:IVD917550 ILH917548:ILH917550 IBL917548:IBL917550 HRP917548:HRP917550 HHT917548:HHT917550 GXX917548:GXX917550 GOB917548:GOB917550 GEF917548:GEF917550 FUJ917548:FUJ917550 FKN917548:FKN917550 FAR917548:FAR917550 EQV917548:EQV917550 EGZ917548:EGZ917550 DXD917548:DXD917550 DNH917548:DNH917550 DDL917548:DDL917550 CTP917548:CTP917550 CJT917548:CJT917550 BZX917548:BZX917550 BQB917548:BQB917550 BGF917548:BGF917550 AWJ917548:AWJ917550 AMN917548:AMN917550 ACR917548:ACR917550 SV917548:SV917550 IZ917548:IZ917550 E917548:E917550 WVL852012:WVL852014 WLP852012:WLP852014 WBT852012:WBT852014 VRX852012:VRX852014 VIB852012:VIB852014 UYF852012:UYF852014 UOJ852012:UOJ852014 UEN852012:UEN852014 TUR852012:TUR852014 TKV852012:TKV852014 TAZ852012:TAZ852014 SRD852012:SRD852014 SHH852012:SHH852014 RXL852012:RXL852014 RNP852012:RNP852014 RDT852012:RDT852014 QTX852012:QTX852014 QKB852012:QKB852014 QAF852012:QAF852014 PQJ852012:PQJ852014 PGN852012:PGN852014 OWR852012:OWR852014 OMV852012:OMV852014 OCZ852012:OCZ852014 NTD852012:NTD852014 NJH852012:NJH852014 MZL852012:MZL852014 MPP852012:MPP852014 MFT852012:MFT852014 LVX852012:LVX852014 LMB852012:LMB852014 LCF852012:LCF852014 KSJ852012:KSJ852014 KIN852012:KIN852014 JYR852012:JYR852014 JOV852012:JOV852014 JEZ852012:JEZ852014 IVD852012:IVD852014 ILH852012:ILH852014 IBL852012:IBL852014 HRP852012:HRP852014 HHT852012:HHT852014 GXX852012:GXX852014 GOB852012:GOB852014 GEF852012:GEF852014 FUJ852012:FUJ852014 FKN852012:FKN852014 FAR852012:FAR852014 EQV852012:EQV852014 EGZ852012:EGZ852014 DXD852012:DXD852014 DNH852012:DNH852014 DDL852012:DDL852014 CTP852012:CTP852014 CJT852012:CJT852014 BZX852012:BZX852014 BQB852012:BQB852014 BGF852012:BGF852014 AWJ852012:AWJ852014 AMN852012:AMN852014 ACR852012:ACR852014 SV852012:SV852014 IZ852012:IZ852014 E852012:E852014 WVL786476:WVL786478 WLP786476:WLP786478 WBT786476:WBT786478 VRX786476:VRX786478 VIB786476:VIB786478 UYF786476:UYF786478 UOJ786476:UOJ786478 UEN786476:UEN786478 TUR786476:TUR786478 TKV786476:TKV786478 TAZ786476:TAZ786478 SRD786476:SRD786478 SHH786476:SHH786478 RXL786476:RXL786478 RNP786476:RNP786478 RDT786476:RDT786478 QTX786476:QTX786478 QKB786476:QKB786478 QAF786476:QAF786478 PQJ786476:PQJ786478 PGN786476:PGN786478 OWR786476:OWR786478 OMV786476:OMV786478 OCZ786476:OCZ786478 NTD786476:NTD786478 NJH786476:NJH786478 MZL786476:MZL786478 MPP786476:MPP786478 MFT786476:MFT786478 LVX786476:LVX786478 LMB786476:LMB786478 LCF786476:LCF786478 KSJ786476:KSJ786478 KIN786476:KIN786478 JYR786476:JYR786478 JOV786476:JOV786478 JEZ786476:JEZ786478 IVD786476:IVD786478 ILH786476:ILH786478 IBL786476:IBL786478 HRP786476:HRP786478 HHT786476:HHT786478 GXX786476:GXX786478 GOB786476:GOB786478 GEF786476:GEF786478 FUJ786476:FUJ786478 FKN786476:FKN786478 FAR786476:FAR786478 EQV786476:EQV786478 EGZ786476:EGZ786478 DXD786476:DXD786478 DNH786476:DNH786478 DDL786476:DDL786478 CTP786476:CTP786478 CJT786476:CJT786478 BZX786476:BZX786478 BQB786476:BQB786478 BGF786476:BGF786478 AWJ786476:AWJ786478 AMN786476:AMN786478 ACR786476:ACR786478 SV786476:SV786478 IZ786476:IZ786478 E786476:E786478 WVL720940:WVL720942 WLP720940:WLP720942 WBT720940:WBT720942 VRX720940:VRX720942 VIB720940:VIB720942 UYF720940:UYF720942 UOJ720940:UOJ720942 UEN720940:UEN720942 TUR720940:TUR720942 TKV720940:TKV720942 TAZ720940:TAZ720942 SRD720940:SRD720942 SHH720940:SHH720942 RXL720940:RXL720942 RNP720940:RNP720942 RDT720940:RDT720942 QTX720940:QTX720942 QKB720940:QKB720942 QAF720940:QAF720942 PQJ720940:PQJ720942 PGN720940:PGN720942 OWR720940:OWR720942 OMV720940:OMV720942 OCZ720940:OCZ720942 NTD720940:NTD720942 NJH720940:NJH720942 MZL720940:MZL720942 MPP720940:MPP720942 MFT720940:MFT720942 LVX720940:LVX720942 LMB720940:LMB720942 LCF720940:LCF720942 KSJ720940:KSJ720942 KIN720940:KIN720942 JYR720940:JYR720942 JOV720940:JOV720942 JEZ720940:JEZ720942 IVD720940:IVD720942 ILH720940:ILH720942 IBL720940:IBL720942 HRP720940:HRP720942 HHT720940:HHT720942 GXX720940:GXX720942 GOB720940:GOB720942 GEF720940:GEF720942 FUJ720940:FUJ720942 FKN720940:FKN720942 FAR720940:FAR720942 EQV720940:EQV720942 EGZ720940:EGZ720942 DXD720940:DXD720942 DNH720940:DNH720942 DDL720940:DDL720942 CTP720940:CTP720942 CJT720940:CJT720942 BZX720940:BZX720942 BQB720940:BQB720942 BGF720940:BGF720942 AWJ720940:AWJ720942 AMN720940:AMN720942 ACR720940:ACR720942 SV720940:SV720942 IZ720940:IZ720942 E720940:E720942 WVL655404:WVL655406 WLP655404:WLP655406 WBT655404:WBT655406 VRX655404:VRX655406 VIB655404:VIB655406 UYF655404:UYF655406 UOJ655404:UOJ655406 UEN655404:UEN655406 TUR655404:TUR655406 TKV655404:TKV655406 TAZ655404:TAZ655406 SRD655404:SRD655406 SHH655404:SHH655406 RXL655404:RXL655406 RNP655404:RNP655406 RDT655404:RDT655406 QTX655404:QTX655406 QKB655404:QKB655406 QAF655404:QAF655406 PQJ655404:PQJ655406 PGN655404:PGN655406 OWR655404:OWR655406 OMV655404:OMV655406 OCZ655404:OCZ655406 NTD655404:NTD655406 NJH655404:NJH655406 MZL655404:MZL655406 MPP655404:MPP655406 MFT655404:MFT655406 LVX655404:LVX655406 LMB655404:LMB655406 LCF655404:LCF655406 KSJ655404:KSJ655406 KIN655404:KIN655406 JYR655404:JYR655406 JOV655404:JOV655406 JEZ655404:JEZ655406 IVD655404:IVD655406 ILH655404:ILH655406 IBL655404:IBL655406 HRP655404:HRP655406 HHT655404:HHT655406 GXX655404:GXX655406 GOB655404:GOB655406 GEF655404:GEF655406 FUJ655404:FUJ655406 FKN655404:FKN655406 FAR655404:FAR655406 EQV655404:EQV655406 EGZ655404:EGZ655406 DXD655404:DXD655406 DNH655404:DNH655406 DDL655404:DDL655406 CTP655404:CTP655406 CJT655404:CJT655406 BZX655404:BZX655406 BQB655404:BQB655406 BGF655404:BGF655406 AWJ655404:AWJ655406 AMN655404:AMN655406 ACR655404:ACR655406 SV655404:SV655406 IZ655404:IZ655406 E655404:E655406 WVL589868:WVL589870 WLP589868:WLP589870 WBT589868:WBT589870 VRX589868:VRX589870 VIB589868:VIB589870 UYF589868:UYF589870 UOJ589868:UOJ589870 UEN589868:UEN589870 TUR589868:TUR589870 TKV589868:TKV589870 TAZ589868:TAZ589870 SRD589868:SRD589870 SHH589868:SHH589870 RXL589868:RXL589870 RNP589868:RNP589870 RDT589868:RDT589870 QTX589868:QTX589870 QKB589868:QKB589870 QAF589868:QAF589870 PQJ589868:PQJ589870 PGN589868:PGN589870 OWR589868:OWR589870 OMV589868:OMV589870 OCZ589868:OCZ589870 NTD589868:NTD589870 NJH589868:NJH589870 MZL589868:MZL589870 MPP589868:MPP589870 MFT589868:MFT589870 LVX589868:LVX589870 LMB589868:LMB589870 LCF589868:LCF589870 KSJ589868:KSJ589870 KIN589868:KIN589870 JYR589868:JYR589870 JOV589868:JOV589870 JEZ589868:JEZ589870 IVD589868:IVD589870 ILH589868:ILH589870 IBL589868:IBL589870 HRP589868:HRP589870 HHT589868:HHT589870 GXX589868:GXX589870 GOB589868:GOB589870 GEF589868:GEF589870 FUJ589868:FUJ589870 FKN589868:FKN589870 FAR589868:FAR589870 EQV589868:EQV589870 EGZ589868:EGZ589870 DXD589868:DXD589870 DNH589868:DNH589870 DDL589868:DDL589870 CTP589868:CTP589870 CJT589868:CJT589870 BZX589868:BZX589870 BQB589868:BQB589870 BGF589868:BGF589870 AWJ589868:AWJ589870 AMN589868:AMN589870 ACR589868:ACR589870 SV589868:SV589870 IZ589868:IZ589870 E589868:E589870 WVL524332:WVL524334 WLP524332:WLP524334 WBT524332:WBT524334 VRX524332:VRX524334 VIB524332:VIB524334 UYF524332:UYF524334 UOJ524332:UOJ524334 UEN524332:UEN524334 TUR524332:TUR524334 TKV524332:TKV524334 TAZ524332:TAZ524334 SRD524332:SRD524334 SHH524332:SHH524334 RXL524332:RXL524334 RNP524332:RNP524334 RDT524332:RDT524334 QTX524332:QTX524334 QKB524332:QKB524334 QAF524332:QAF524334 PQJ524332:PQJ524334 PGN524332:PGN524334 OWR524332:OWR524334 OMV524332:OMV524334 OCZ524332:OCZ524334 NTD524332:NTD524334 NJH524332:NJH524334 MZL524332:MZL524334 MPP524332:MPP524334 MFT524332:MFT524334 LVX524332:LVX524334 LMB524332:LMB524334 LCF524332:LCF524334 KSJ524332:KSJ524334 KIN524332:KIN524334 JYR524332:JYR524334 JOV524332:JOV524334 JEZ524332:JEZ524334 IVD524332:IVD524334 ILH524332:ILH524334 IBL524332:IBL524334 HRP524332:HRP524334 HHT524332:HHT524334 GXX524332:GXX524334 GOB524332:GOB524334 GEF524332:GEF524334 FUJ524332:FUJ524334 FKN524332:FKN524334 FAR524332:FAR524334 EQV524332:EQV524334 EGZ524332:EGZ524334 DXD524332:DXD524334 DNH524332:DNH524334 DDL524332:DDL524334 CTP524332:CTP524334 CJT524332:CJT524334 BZX524332:BZX524334 BQB524332:BQB524334 BGF524332:BGF524334 AWJ524332:AWJ524334 AMN524332:AMN524334 ACR524332:ACR524334 SV524332:SV524334 IZ524332:IZ524334 E524332:E524334 WVL458796:WVL458798 WLP458796:WLP458798 WBT458796:WBT458798 VRX458796:VRX458798 VIB458796:VIB458798 UYF458796:UYF458798 UOJ458796:UOJ458798 UEN458796:UEN458798 TUR458796:TUR458798 TKV458796:TKV458798 TAZ458796:TAZ458798 SRD458796:SRD458798 SHH458796:SHH458798 RXL458796:RXL458798 RNP458796:RNP458798 RDT458796:RDT458798 QTX458796:QTX458798 QKB458796:QKB458798 QAF458796:QAF458798 PQJ458796:PQJ458798 PGN458796:PGN458798 OWR458796:OWR458798 OMV458796:OMV458798 OCZ458796:OCZ458798 NTD458796:NTD458798 NJH458796:NJH458798 MZL458796:MZL458798 MPP458796:MPP458798 MFT458796:MFT458798 LVX458796:LVX458798 LMB458796:LMB458798 LCF458796:LCF458798 KSJ458796:KSJ458798 KIN458796:KIN458798 JYR458796:JYR458798 JOV458796:JOV458798 JEZ458796:JEZ458798 IVD458796:IVD458798 ILH458796:ILH458798 IBL458796:IBL458798 HRP458796:HRP458798 HHT458796:HHT458798 GXX458796:GXX458798 GOB458796:GOB458798 GEF458796:GEF458798 FUJ458796:FUJ458798 FKN458796:FKN458798 FAR458796:FAR458798 EQV458796:EQV458798 EGZ458796:EGZ458798 DXD458796:DXD458798 DNH458796:DNH458798 DDL458796:DDL458798 CTP458796:CTP458798 CJT458796:CJT458798 BZX458796:BZX458798 BQB458796:BQB458798 BGF458796:BGF458798 AWJ458796:AWJ458798 AMN458796:AMN458798 ACR458796:ACR458798 SV458796:SV458798 IZ458796:IZ458798 E458796:E458798 WVL393260:WVL393262 WLP393260:WLP393262 WBT393260:WBT393262 VRX393260:VRX393262 VIB393260:VIB393262 UYF393260:UYF393262 UOJ393260:UOJ393262 UEN393260:UEN393262 TUR393260:TUR393262 TKV393260:TKV393262 TAZ393260:TAZ393262 SRD393260:SRD393262 SHH393260:SHH393262 RXL393260:RXL393262 RNP393260:RNP393262 RDT393260:RDT393262 QTX393260:QTX393262 QKB393260:QKB393262 QAF393260:QAF393262 PQJ393260:PQJ393262 PGN393260:PGN393262 OWR393260:OWR393262 OMV393260:OMV393262 OCZ393260:OCZ393262 NTD393260:NTD393262 NJH393260:NJH393262 MZL393260:MZL393262 MPP393260:MPP393262 MFT393260:MFT393262 LVX393260:LVX393262 LMB393260:LMB393262 LCF393260:LCF393262 KSJ393260:KSJ393262 KIN393260:KIN393262 JYR393260:JYR393262 JOV393260:JOV393262 JEZ393260:JEZ393262 IVD393260:IVD393262 ILH393260:ILH393262 IBL393260:IBL393262 HRP393260:HRP393262 HHT393260:HHT393262 GXX393260:GXX393262 GOB393260:GOB393262 GEF393260:GEF393262 FUJ393260:FUJ393262 FKN393260:FKN393262 FAR393260:FAR393262 EQV393260:EQV393262 EGZ393260:EGZ393262 DXD393260:DXD393262 DNH393260:DNH393262 DDL393260:DDL393262 CTP393260:CTP393262 CJT393260:CJT393262 BZX393260:BZX393262 BQB393260:BQB393262 BGF393260:BGF393262 AWJ393260:AWJ393262 AMN393260:AMN393262 ACR393260:ACR393262 SV393260:SV393262 IZ393260:IZ393262 E393260:E393262 WVL327724:WVL327726 WLP327724:WLP327726 WBT327724:WBT327726 VRX327724:VRX327726 VIB327724:VIB327726 UYF327724:UYF327726 UOJ327724:UOJ327726 UEN327724:UEN327726 TUR327724:TUR327726 TKV327724:TKV327726 TAZ327724:TAZ327726 SRD327724:SRD327726 SHH327724:SHH327726 RXL327724:RXL327726 RNP327724:RNP327726 RDT327724:RDT327726 QTX327724:QTX327726 QKB327724:QKB327726 QAF327724:QAF327726 PQJ327724:PQJ327726 PGN327724:PGN327726 OWR327724:OWR327726 OMV327724:OMV327726 OCZ327724:OCZ327726 NTD327724:NTD327726 NJH327724:NJH327726 MZL327724:MZL327726 MPP327724:MPP327726 MFT327724:MFT327726 LVX327724:LVX327726 LMB327724:LMB327726 LCF327724:LCF327726 KSJ327724:KSJ327726 KIN327724:KIN327726 JYR327724:JYR327726 JOV327724:JOV327726 JEZ327724:JEZ327726 IVD327724:IVD327726 ILH327724:ILH327726 IBL327724:IBL327726 HRP327724:HRP327726 HHT327724:HHT327726 GXX327724:GXX327726 GOB327724:GOB327726 GEF327724:GEF327726 FUJ327724:FUJ327726 FKN327724:FKN327726 FAR327724:FAR327726 EQV327724:EQV327726 EGZ327724:EGZ327726 DXD327724:DXD327726 DNH327724:DNH327726 DDL327724:DDL327726 CTP327724:CTP327726 CJT327724:CJT327726 BZX327724:BZX327726 BQB327724:BQB327726 BGF327724:BGF327726 AWJ327724:AWJ327726 AMN327724:AMN327726 ACR327724:ACR327726 SV327724:SV327726 IZ327724:IZ327726 E327724:E327726 WVL262188:WVL262190 WLP262188:WLP262190 WBT262188:WBT262190 VRX262188:VRX262190 VIB262188:VIB262190 UYF262188:UYF262190 UOJ262188:UOJ262190 UEN262188:UEN262190 TUR262188:TUR262190 TKV262188:TKV262190 TAZ262188:TAZ262190 SRD262188:SRD262190 SHH262188:SHH262190 RXL262188:RXL262190 RNP262188:RNP262190 RDT262188:RDT262190 QTX262188:QTX262190 QKB262188:QKB262190 QAF262188:QAF262190 PQJ262188:PQJ262190 PGN262188:PGN262190 OWR262188:OWR262190 OMV262188:OMV262190 OCZ262188:OCZ262190 NTD262188:NTD262190 NJH262188:NJH262190 MZL262188:MZL262190 MPP262188:MPP262190 MFT262188:MFT262190 LVX262188:LVX262190 LMB262188:LMB262190 LCF262188:LCF262190 KSJ262188:KSJ262190 KIN262188:KIN262190 JYR262188:JYR262190 JOV262188:JOV262190 JEZ262188:JEZ262190 IVD262188:IVD262190 ILH262188:ILH262190 IBL262188:IBL262190 HRP262188:HRP262190 HHT262188:HHT262190 GXX262188:GXX262190 GOB262188:GOB262190 GEF262188:GEF262190 FUJ262188:FUJ262190 FKN262188:FKN262190 FAR262188:FAR262190 EQV262188:EQV262190 EGZ262188:EGZ262190 DXD262188:DXD262190 DNH262188:DNH262190 DDL262188:DDL262190 CTP262188:CTP262190 CJT262188:CJT262190 BZX262188:BZX262190 BQB262188:BQB262190 BGF262188:BGF262190 AWJ262188:AWJ262190 AMN262188:AMN262190 ACR262188:ACR262190 SV262188:SV262190 IZ262188:IZ262190 E262188:E262190 WVL196652:WVL196654 WLP196652:WLP196654 WBT196652:WBT196654 VRX196652:VRX196654 VIB196652:VIB196654 UYF196652:UYF196654 UOJ196652:UOJ196654 UEN196652:UEN196654 TUR196652:TUR196654 TKV196652:TKV196654 TAZ196652:TAZ196654 SRD196652:SRD196654 SHH196652:SHH196654 RXL196652:RXL196654 RNP196652:RNP196654 RDT196652:RDT196654 QTX196652:QTX196654 QKB196652:QKB196654 QAF196652:QAF196654 PQJ196652:PQJ196654 PGN196652:PGN196654 OWR196652:OWR196654 OMV196652:OMV196654 OCZ196652:OCZ196654 NTD196652:NTD196654 NJH196652:NJH196654 MZL196652:MZL196654 MPP196652:MPP196654 MFT196652:MFT196654 LVX196652:LVX196654 LMB196652:LMB196654 LCF196652:LCF196654 KSJ196652:KSJ196654 KIN196652:KIN196654 JYR196652:JYR196654 JOV196652:JOV196654 JEZ196652:JEZ196654 IVD196652:IVD196654 ILH196652:ILH196654 IBL196652:IBL196654 HRP196652:HRP196654 HHT196652:HHT196654 GXX196652:GXX196654 GOB196652:GOB196654 GEF196652:GEF196654 FUJ196652:FUJ196654 FKN196652:FKN196654 FAR196652:FAR196654 EQV196652:EQV196654 EGZ196652:EGZ196654 DXD196652:DXD196654 DNH196652:DNH196654 DDL196652:DDL196654 CTP196652:CTP196654 CJT196652:CJT196654 BZX196652:BZX196654 BQB196652:BQB196654 BGF196652:BGF196654 AWJ196652:AWJ196654 AMN196652:AMN196654 ACR196652:ACR196654 SV196652:SV196654 IZ196652:IZ196654 E196652:E196654 WVL131116:WVL131118 WLP131116:WLP131118 WBT131116:WBT131118 VRX131116:VRX131118 VIB131116:VIB131118 UYF131116:UYF131118 UOJ131116:UOJ131118 UEN131116:UEN131118 TUR131116:TUR131118 TKV131116:TKV131118 TAZ131116:TAZ131118 SRD131116:SRD131118 SHH131116:SHH131118 RXL131116:RXL131118 RNP131116:RNP131118 RDT131116:RDT131118 QTX131116:QTX131118 QKB131116:QKB131118 QAF131116:QAF131118 PQJ131116:PQJ131118 PGN131116:PGN131118 OWR131116:OWR131118 OMV131116:OMV131118 OCZ131116:OCZ131118 NTD131116:NTD131118 NJH131116:NJH131118 MZL131116:MZL131118 MPP131116:MPP131118 MFT131116:MFT131118 LVX131116:LVX131118 LMB131116:LMB131118 LCF131116:LCF131118 KSJ131116:KSJ131118 KIN131116:KIN131118 JYR131116:JYR131118 JOV131116:JOV131118 JEZ131116:JEZ131118 IVD131116:IVD131118 ILH131116:ILH131118 IBL131116:IBL131118 HRP131116:HRP131118 HHT131116:HHT131118 GXX131116:GXX131118 GOB131116:GOB131118 GEF131116:GEF131118 FUJ131116:FUJ131118 FKN131116:FKN131118 FAR131116:FAR131118 EQV131116:EQV131118 EGZ131116:EGZ131118 DXD131116:DXD131118 DNH131116:DNH131118 DDL131116:DDL131118 CTP131116:CTP131118 CJT131116:CJT131118 BZX131116:BZX131118 BQB131116:BQB131118 BGF131116:BGF131118 AWJ131116:AWJ131118 AMN131116:AMN131118 ACR131116:ACR131118 SV131116:SV131118 IZ131116:IZ131118 E131116:E131118 WVL65580:WVL65582 WLP65580:WLP65582 WBT65580:WBT65582 VRX65580:VRX65582 VIB65580:VIB65582 UYF65580:UYF65582 UOJ65580:UOJ65582 UEN65580:UEN65582 TUR65580:TUR65582 TKV65580:TKV65582 TAZ65580:TAZ65582 SRD65580:SRD65582 SHH65580:SHH65582 RXL65580:RXL65582 RNP65580:RNP65582 RDT65580:RDT65582 QTX65580:QTX65582 QKB65580:QKB65582 QAF65580:QAF65582 PQJ65580:PQJ65582 PGN65580:PGN65582 OWR65580:OWR65582 OMV65580:OMV65582 OCZ65580:OCZ65582 NTD65580:NTD65582 NJH65580:NJH65582 MZL65580:MZL65582 MPP65580:MPP65582 MFT65580:MFT65582 LVX65580:LVX65582 LMB65580:LMB65582 LCF65580:LCF65582 KSJ65580:KSJ65582 KIN65580:KIN65582 JYR65580:JYR65582 JOV65580:JOV65582 JEZ65580:JEZ65582 IVD65580:IVD65582 ILH65580:ILH65582 IBL65580:IBL65582 HRP65580:HRP65582 HHT65580:HHT65582 GXX65580:GXX65582 GOB65580:GOB65582 GEF65580:GEF65582 FUJ65580:FUJ65582 FKN65580:FKN65582 FAR65580:FAR65582 EQV65580:EQV65582 EGZ65580:EGZ65582 DXD65580:DXD65582 DNH65580:DNH65582 DDL65580:DDL65582 CTP65580:CTP65582 CJT65580:CJT65582 BZX65580:BZX65582 BQB65580:BQB65582 BGF65580:BGF65582 AWJ65580:AWJ65582 AMN65580:AMN65582 ACR65580:ACR65582 SV65580:SV65582 IZ65580:IZ65582 E65580:E65582 WVL983073:WVL983075 WLP983073:WLP983075 WBT983073:WBT983075 VRX983073:VRX983075 VIB983073:VIB983075 UYF983073:UYF983075 UOJ983073:UOJ983075 UEN983073:UEN983075 TUR983073:TUR983075 TKV983073:TKV983075 TAZ983073:TAZ983075 SRD983073:SRD983075 SHH983073:SHH983075 RXL983073:RXL983075 RNP983073:RNP983075 RDT983073:RDT983075 QTX983073:QTX983075 QKB983073:QKB983075 QAF983073:QAF983075 PQJ983073:PQJ983075 PGN983073:PGN983075 OWR983073:OWR983075 OMV983073:OMV983075 OCZ983073:OCZ983075 NTD983073:NTD983075 NJH983073:NJH983075 MZL983073:MZL983075 MPP983073:MPP983075 MFT983073:MFT983075 LVX983073:LVX983075 LMB983073:LMB983075 LCF983073:LCF983075 KSJ983073:KSJ983075 KIN983073:KIN983075 JYR983073:JYR983075 JOV983073:JOV983075 JEZ983073:JEZ983075 IVD983073:IVD983075 ILH983073:ILH983075 IBL983073:IBL983075 HRP983073:HRP983075 HHT983073:HHT983075 GXX983073:GXX983075 GOB983073:GOB983075 GEF983073:GEF983075 FUJ983073:FUJ983075 FKN983073:FKN983075 FAR983073:FAR983075 EQV983073:EQV983075 EGZ983073:EGZ983075 DXD983073:DXD983075 DNH983073:DNH983075 DDL983073:DDL983075 CTP983073:CTP983075 CJT983073:CJT983075 BZX983073:BZX983075 BQB983073:BQB983075 BGF983073:BGF983075 AWJ983073:AWJ983075 AMN983073:AMN983075 ACR983073:ACR983075 SV983073:SV983075 IZ983073:IZ983075 E983073:E983075 WVL917537:WVL917539 WLP917537:WLP917539 WBT917537:WBT917539 VRX917537:VRX917539 VIB917537:VIB917539 UYF917537:UYF917539 UOJ917537:UOJ917539 UEN917537:UEN917539 TUR917537:TUR917539 TKV917537:TKV917539 TAZ917537:TAZ917539 SRD917537:SRD917539 SHH917537:SHH917539 RXL917537:RXL917539 RNP917537:RNP917539 RDT917537:RDT917539 QTX917537:QTX917539 QKB917537:QKB917539 QAF917537:QAF917539 PQJ917537:PQJ917539 PGN917537:PGN917539 OWR917537:OWR917539 OMV917537:OMV917539 OCZ917537:OCZ917539 NTD917537:NTD917539 NJH917537:NJH917539 MZL917537:MZL917539 MPP917537:MPP917539 MFT917537:MFT917539 LVX917537:LVX917539 LMB917537:LMB917539 LCF917537:LCF917539 KSJ917537:KSJ917539 KIN917537:KIN917539 JYR917537:JYR917539 JOV917537:JOV917539 JEZ917537:JEZ917539 IVD917537:IVD917539 ILH917537:ILH917539 IBL917537:IBL917539 HRP917537:HRP917539 HHT917537:HHT917539 GXX917537:GXX917539 GOB917537:GOB917539 GEF917537:GEF917539 FUJ917537:FUJ917539 FKN917537:FKN917539 FAR917537:FAR917539 EQV917537:EQV917539 EGZ917537:EGZ917539 DXD917537:DXD917539 DNH917537:DNH917539 DDL917537:DDL917539 CTP917537:CTP917539 CJT917537:CJT917539 BZX917537:BZX917539 BQB917537:BQB917539 BGF917537:BGF917539 AWJ917537:AWJ917539 AMN917537:AMN917539 ACR917537:ACR917539 SV917537:SV917539 IZ917537:IZ917539 E917537:E917539 WVL852001:WVL852003 WLP852001:WLP852003 WBT852001:WBT852003 VRX852001:VRX852003 VIB852001:VIB852003 UYF852001:UYF852003 UOJ852001:UOJ852003 UEN852001:UEN852003 TUR852001:TUR852003 TKV852001:TKV852003 TAZ852001:TAZ852003 SRD852001:SRD852003 SHH852001:SHH852003 RXL852001:RXL852003 RNP852001:RNP852003 RDT852001:RDT852003 QTX852001:QTX852003 QKB852001:QKB852003 QAF852001:QAF852003 PQJ852001:PQJ852003 PGN852001:PGN852003 OWR852001:OWR852003 OMV852001:OMV852003 OCZ852001:OCZ852003 NTD852001:NTD852003 NJH852001:NJH852003 MZL852001:MZL852003 MPP852001:MPP852003 MFT852001:MFT852003 LVX852001:LVX852003 LMB852001:LMB852003 LCF852001:LCF852003 KSJ852001:KSJ852003 KIN852001:KIN852003 JYR852001:JYR852003 JOV852001:JOV852003 JEZ852001:JEZ852003 IVD852001:IVD852003 ILH852001:ILH852003 IBL852001:IBL852003 HRP852001:HRP852003 HHT852001:HHT852003 GXX852001:GXX852003 GOB852001:GOB852003 GEF852001:GEF852003 FUJ852001:FUJ852003 FKN852001:FKN852003 FAR852001:FAR852003 EQV852001:EQV852003 EGZ852001:EGZ852003 DXD852001:DXD852003 DNH852001:DNH852003 DDL852001:DDL852003 CTP852001:CTP852003 CJT852001:CJT852003 BZX852001:BZX852003 BQB852001:BQB852003 BGF852001:BGF852003 AWJ852001:AWJ852003 AMN852001:AMN852003 ACR852001:ACR852003 SV852001:SV852003 IZ852001:IZ852003 E852001:E852003 WVL786465:WVL786467 WLP786465:WLP786467 WBT786465:WBT786467 VRX786465:VRX786467 VIB786465:VIB786467 UYF786465:UYF786467 UOJ786465:UOJ786467 UEN786465:UEN786467 TUR786465:TUR786467 TKV786465:TKV786467 TAZ786465:TAZ786467 SRD786465:SRD786467 SHH786465:SHH786467 RXL786465:RXL786467 RNP786465:RNP786467 RDT786465:RDT786467 QTX786465:QTX786467 QKB786465:QKB786467 QAF786465:QAF786467 PQJ786465:PQJ786467 PGN786465:PGN786467 OWR786465:OWR786467 OMV786465:OMV786467 OCZ786465:OCZ786467 NTD786465:NTD786467 NJH786465:NJH786467 MZL786465:MZL786467 MPP786465:MPP786467 MFT786465:MFT786467 LVX786465:LVX786467 LMB786465:LMB786467 LCF786465:LCF786467 KSJ786465:KSJ786467 KIN786465:KIN786467 JYR786465:JYR786467 JOV786465:JOV786467 JEZ786465:JEZ786467 IVD786465:IVD786467 ILH786465:ILH786467 IBL786465:IBL786467 HRP786465:HRP786467 HHT786465:HHT786467 GXX786465:GXX786467 GOB786465:GOB786467 GEF786465:GEF786467 FUJ786465:FUJ786467 FKN786465:FKN786467 FAR786465:FAR786467 EQV786465:EQV786467 EGZ786465:EGZ786467 DXD786465:DXD786467 DNH786465:DNH786467 DDL786465:DDL786467 CTP786465:CTP786467 CJT786465:CJT786467 BZX786465:BZX786467 BQB786465:BQB786467 BGF786465:BGF786467 AWJ786465:AWJ786467 AMN786465:AMN786467 ACR786465:ACR786467 SV786465:SV786467 IZ786465:IZ786467 E786465:E786467 WVL720929:WVL720931 WLP720929:WLP720931 WBT720929:WBT720931 VRX720929:VRX720931 VIB720929:VIB720931 UYF720929:UYF720931 UOJ720929:UOJ720931 UEN720929:UEN720931 TUR720929:TUR720931 TKV720929:TKV720931 TAZ720929:TAZ720931 SRD720929:SRD720931 SHH720929:SHH720931 RXL720929:RXL720931 RNP720929:RNP720931 RDT720929:RDT720931 QTX720929:QTX720931 QKB720929:QKB720931 QAF720929:QAF720931 PQJ720929:PQJ720931 PGN720929:PGN720931 OWR720929:OWR720931 OMV720929:OMV720931 OCZ720929:OCZ720931 NTD720929:NTD720931 NJH720929:NJH720931 MZL720929:MZL720931 MPP720929:MPP720931 MFT720929:MFT720931 LVX720929:LVX720931 LMB720929:LMB720931 LCF720929:LCF720931 KSJ720929:KSJ720931 KIN720929:KIN720931 JYR720929:JYR720931 JOV720929:JOV720931 JEZ720929:JEZ720931 IVD720929:IVD720931 ILH720929:ILH720931 IBL720929:IBL720931 HRP720929:HRP720931 HHT720929:HHT720931 GXX720929:GXX720931 GOB720929:GOB720931 GEF720929:GEF720931 FUJ720929:FUJ720931 FKN720929:FKN720931 FAR720929:FAR720931 EQV720929:EQV720931 EGZ720929:EGZ720931 DXD720929:DXD720931 DNH720929:DNH720931 DDL720929:DDL720931 CTP720929:CTP720931 CJT720929:CJT720931 BZX720929:BZX720931 BQB720929:BQB720931 BGF720929:BGF720931 AWJ720929:AWJ720931 AMN720929:AMN720931 ACR720929:ACR720931 SV720929:SV720931 IZ720929:IZ720931 E720929:E720931 WVL655393:WVL655395 WLP655393:WLP655395 WBT655393:WBT655395 VRX655393:VRX655395 VIB655393:VIB655395 UYF655393:UYF655395 UOJ655393:UOJ655395 UEN655393:UEN655395 TUR655393:TUR655395 TKV655393:TKV655395 TAZ655393:TAZ655395 SRD655393:SRD655395 SHH655393:SHH655395 RXL655393:RXL655395 RNP655393:RNP655395 RDT655393:RDT655395 QTX655393:QTX655395 QKB655393:QKB655395 QAF655393:QAF655395 PQJ655393:PQJ655395 PGN655393:PGN655395 OWR655393:OWR655395 OMV655393:OMV655395 OCZ655393:OCZ655395 NTD655393:NTD655395 NJH655393:NJH655395 MZL655393:MZL655395 MPP655393:MPP655395 MFT655393:MFT655395 LVX655393:LVX655395 LMB655393:LMB655395 LCF655393:LCF655395 KSJ655393:KSJ655395 KIN655393:KIN655395 JYR655393:JYR655395 JOV655393:JOV655395 JEZ655393:JEZ655395 IVD655393:IVD655395 ILH655393:ILH655395 IBL655393:IBL655395 HRP655393:HRP655395 HHT655393:HHT655395 GXX655393:GXX655395 GOB655393:GOB655395 GEF655393:GEF655395 FUJ655393:FUJ655395 FKN655393:FKN655395 FAR655393:FAR655395 EQV655393:EQV655395 EGZ655393:EGZ655395 DXD655393:DXD655395 DNH655393:DNH655395 DDL655393:DDL655395 CTP655393:CTP655395 CJT655393:CJT655395 BZX655393:BZX655395 BQB655393:BQB655395 BGF655393:BGF655395 AWJ655393:AWJ655395 AMN655393:AMN655395 ACR655393:ACR655395 SV655393:SV655395 IZ655393:IZ655395 E655393:E655395 WVL589857:WVL589859 WLP589857:WLP589859 WBT589857:WBT589859 VRX589857:VRX589859 VIB589857:VIB589859 UYF589857:UYF589859 UOJ589857:UOJ589859 UEN589857:UEN589859 TUR589857:TUR589859 TKV589857:TKV589859 TAZ589857:TAZ589859 SRD589857:SRD589859 SHH589857:SHH589859 RXL589857:RXL589859 RNP589857:RNP589859 RDT589857:RDT589859 QTX589857:QTX589859 QKB589857:QKB589859 QAF589857:QAF589859 PQJ589857:PQJ589859 PGN589857:PGN589859 OWR589857:OWR589859 OMV589857:OMV589859 OCZ589857:OCZ589859 NTD589857:NTD589859 NJH589857:NJH589859 MZL589857:MZL589859 MPP589857:MPP589859 MFT589857:MFT589859 LVX589857:LVX589859 LMB589857:LMB589859 LCF589857:LCF589859 KSJ589857:KSJ589859 KIN589857:KIN589859 JYR589857:JYR589859 JOV589857:JOV589859 JEZ589857:JEZ589859 IVD589857:IVD589859 ILH589857:ILH589859 IBL589857:IBL589859 HRP589857:HRP589859 HHT589857:HHT589859 GXX589857:GXX589859 GOB589857:GOB589859 GEF589857:GEF589859 FUJ589857:FUJ589859 FKN589857:FKN589859 FAR589857:FAR589859 EQV589857:EQV589859 EGZ589857:EGZ589859 DXD589857:DXD589859 DNH589857:DNH589859 DDL589857:DDL589859 CTP589857:CTP589859 CJT589857:CJT589859 BZX589857:BZX589859 BQB589857:BQB589859 BGF589857:BGF589859 AWJ589857:AWJ589859 AMN589857:AMN589859 ACR589857:ACR589859 SV589857:SV589859 IZ589857:IZ589859 E589857:E589859 WVL524321:WVL524323 WLP524321:WLP524323 WBT524321:WBT524323 VRX524321:VRX524323 VIB524321:VIB524323 UYF524321:UYF524323 UOJ524321:UOJ524323 UEN524321:UEN524323 TUR524321:TUR524323 TKV524321:TKV524323 TAZ524321:TAZ524323 SRD524321:SRD524323 SHH524321:SHH524323 RXL524321:RXL524323 RNP524321:RNP524323 RDT524321:RDT524323 QTX524321:QTX524323 QKB524321:QKB524323 QAF524321:QAF524323 PQJ524321:PQJ524323 PGN524321:PGN524323 OWR524321:OWR524323 OMV524321:OMV524323 OCZ524321:OCZ524323 NTD524321:NTD524323 NJH524321:NJH524323 MZL524321:MZL524323 MPP524321:MPP524323 MFT524321:MFT524323 LVX524321:LVX524323 LMB524321:LMB524323 LCF524321:LCF524323 KSJ524321:KSJ524323 KIN524321:KIN524323 JYR524321:JYR524323 JOV524321:JOV524323 JEZ524321:JEZ524323 IVD524321:IVD524323 ILH524321:ILH524323 IBL524321:IBL524323 HRP524321:HRP524323 HHT524321:HHT524323 GXX524321:GXX524323 GOB524321:GOB524323 GEF524321:GEF524323 FUJ524321:FUJ524323 FKN524321:FKN524323 FAR524321:FAR524323 EQV524321:EQV524323 EGZ524321:EGZ524323 DXD524321:DXD524323 DNH524321:DNH524323 DDL524321:DDL524323 CTP524321:CTP524323 CJT524321:CJT524323 BZX524321:BZX524323 BQB524321:BQB524323 BGF524321:BGF524323 AWJ524321:AWJ524323 AMN524321:AMN524323 ACR524321:ACR524323 SV524321:SV524323 IZ524321:IZ524323 E524321:E524323 WVL458785:WVL458787 WLP458785:WLP458787 WBT458785:WBT458787 VRX458785:VRX458787 VIB458785:VIB458787 UYF458785:UYF458787 UOJ458785:UOJ458787 UEN458785:UEN458787 TUR458785:TUR458787 TKV458785:TKV458787 TAZ458785:TAZ458787 SRD458785:SRD458787 SHH458785:SHH458787 RXL458785:RXL458787 RNP458785:RNP458787 RDT458785:RDT458787 QTX458785:QTX458787 QKB458785:QKB458787 QAF458785:QAF458787 PQJ458785:PQJ458787 PGN458785:PGN458787 OWR458785:OWR458787 OMV458785:OMV458787 OCZ458785:OCZ458787 NTD458785:NTD458787 NJH458785:NJH458787 MZL458785:MZL458787 MPP458785:MPP458787 MFT458785:MFT458787 LVX458785:LVX458787 LMB458785:LMB458787 LCF458785:LCF458787 KSJ458785:KSJ458787 KIN458785:KIN458787 JYR458785:JYR458787 JOV458785:JOV458787 JEZ458785:JEZ458787 IVD458785:IVD458787 ILH458785:ILH458787 IBL458785:IBL458787 HRP458785:HRP458787 HHT458785:HHT458787 GXX458785:GXX458787 GOB458785:GOB458787 GEF458785:GEF458787 FUJ458785:FUJ458787 FKN458785:FKN458787 FAR458785:FAR458787 EQV458785:EQV458787 EGZ458785:EGZ458787 DXD458785:DXD458787 DNH458785:DNH458787 DDL458785:DDL458787 CTP458785:CTP458787 CJT458785:CJT458787 BZX458785:BZX458787 BQB458785:BQB458787 BGF458785:BGF458787 AWJ458785:AWJ458787 AMN458785:AMN458787 ACR458785:ACR458787 SV458785:SV458787 IZ458785:IZ458787 E458785:E458787 WVL393249:WVL393251 WLP393249:WLP393251 WBT393249:WBT393251 VRX393249:VRX393251 VIB393249:VIB393251 UYF393249:UYF393251 UOJ393249:UOJ393251 UEN393249:UEN393251 TUR393249:TUR393251 TKV393249:TKV393251 TAZ393249:TAZ393251 SRD393249:SRD393251 SHH393249:SHH393251 RXL393249:RXL393251 RNP393249:RNP393251 RDT393249:RDT393251 QTX393249:QTX393251 QKB393249:QKB393251 QAF393249:QAF393251 PQJ393249:PQJ393251 PGN393249:PGN393251 OWR393249:OWR393251 OMV393249:OMV393251 OCZ393249:OCZ393251 NTD393249:NTD393251 NJH393249:NJH393251 MZL393249:MZL393251 MPP393249:MPP393251 MFT393249:MFT393251 LVX393249:LVX393251 LMB393249:LMB393251 LCF393249:LCF393251 KSJ393249:KSJ393251 KIN393249:KIN393251 JYR393249:JYR393251 JOV393249:JOV393251 JEZ393249:JEZ393251 IVD393249:IVD393251 ILH393249:ILH393251 IBL393249:IBL393251 HRP393249:HRP393251 HHT393249:HHT393251 GXX393249:GXX393251 GOB393249:GOB393251 GEF393249:GEF393251 FUJ393249:FUJ393251 FKN393249:FKN393251 FAR393249:FAR393251 EQV393249:EQV393251 EGZ393249:EGZ393251 DXD393249:DXD393251 DNH393249:DNH393251 DDL393249:DDL393251 CTP393249:CTP393251 CJT393249:CJT393251 BZX393249:BZX393251 BQB393249:BQB393251 BGF393249:BGF393251 AWJ393249:AWJ393251 AMN393249:AMN393251 ACR393249:ACR393251 SV393249:SV393251 IZ393249:IZ393251 E393249:E393251 WVL327713:WVL327715 WLP327713:WLP327715 WBT327713:WBT327715 VRX327713:VRX327715 VIB327713:VIB327715 UYF327713:UYF327715 UOJ327713:UOJ327715 UEN327713:UEN327715 TUR327713:TUR327715 TKV327713:TKV327715 TAZ327713:TAZ327715 SRD327713:SRD327715 SHH327713:SHH327715 RXL327713:RXL327715 RNP327713:RNP327715 RDT327713:RDT327715 QTX327713:QTX327715 QKB327713:QKB327715 QAF327713:QAF327715 PQJ327713:PQJ327715 PGN327713:PGN327715 OWR327713:OWR327715 OMV327713:OMV327715 OCZ327713:OCZ327715 NTD327713:NTD327715 NJH327713:NJH327715 MZL327713:MZL327715 MPP327713:MPP327715 MFT327713:MFT327715 LVX327713:LVX327715 LMB327713:LMB327715 LCF327713:LCF327715 KSJ327713:KSJ327715 KIN327713:KIN327715 JYR327713:JYR327715 JOV327713:JOV327715 JEZ327713:JEZ327715 IVD327713:IVD327715 ILH327713:ILH327715 IBL327713:IBL327715 HRP327713:HRP327715 HHT327713:HHT327715 GXX327713:GXX327715 GOB327713:GOB327715 GEF327713:GEF327715 FUJ327713:FUJ327715 FKN327713:FKN327715 FAR327713:FAR327715 EQV327713:EQV327715 EGZ327713:EGZ327715 DXD327713:DXD327715 DNH327713:DNH327715 DDL327713:DDL327715 CTP327713:CTP327715 CJT327713:CJT327715 BZX327713:BZX327715 BQB327713:BQB327715 BGF327713:BGF327715 AWJ327713:AWJ327715 AMN327713:AMN327715 ACR327713:ACR327715 SV327713:SV327715 IZ327713:IZ327715 E327713:E327715 WVL262177:WVL262179 WLP262177:WLP262179 WBT262177:WBT262179 VRX262177:VRX262179 VIB262177:VIB262179 UYF262177:UYF262179 UOJ262177:UOJ262179 UEN262177:UEN262179 TUR262177:TUR262179 TKV262177:TKV262179 TAZ262177:TAZ262179 SRD262177:SRD262179 SHH262177:SHH262179 RXL262177:RXL262179 RNP262177:RNP262179 RDT262177:RDT262179 QTX262177:QTX262179 QKB262177:QKB262179 QAF262177:QAF262179 PQJ262177:PQJ262179 PGN262177:PGN262179 OWR262177:OWR262179 OMV262177:OMV262179 OCZ262177:OCZ262179 NTD262177:NTD262179 NJH262177:NJH262179 MZL262177:MZL262179 MPP262177:MPP262179 MFT262177:MFT262179 LVX262177:LVX262179 LMB262177:LMB262179 LCF262177:LCF262179 KSJ262177:KSJ262179 KIN262177:KIN262179 JYR262177:JYR262179 JOV262177:JOV262179 JEZ262177:JEZ262179 IVD262177:IVD262179 ILH262177:ILH262179 IBL262177:IBL262179 HRP262177:HRP262179 HHT262177:HHT262179 GXX262177:GXX262179 GOB262177:GOB262179 GEF262177:GEF262179 FUJ262177:FUJ262179 FKN262177:FKN262179 FAR262177:FAR262179 EQV262177:EQV262179 EGZ262177:EGZ262179 DXD262177:DXD262179 DNH262177:DNH262179 DDL262177:DDL262179 CTP262177:CTP262179 CJT262177:CJT262179 BZX262177:BZX262179 BQB262177:BQB262179 BGF262177:BGF262179 AWJ262177:AWJ262179 AMN262177:AMN262179 ACR262177:ACR262179 SV262177:SV262179 IZ262177:IZ262179 E262177:E262179 WVL196641:WVL196643 WLP196641:WLP196643 WBT196641:WBT196643 VRX196641:VRX196643 VIB196641:VIB196643 UYF196641:UYF196643 UOJ196641:UOJ196643 UEN196641:UEN196643 TUR196641:TUR196643 TKV196641:TKV196643 TAZ196641:TAZ196643 SRD196641:SRD196643 SHH196641:SHH196643 RXL196641:RXL196643 RNP196641:RNP196643 RDT196641:RDT196643 QTX196641:QTX196643 QKB196641:QKB196643 QAF196641:QAF196643 PQJ196641:PQJ196643 PGN196641:PGN196643 OWR196641:OWR196643 OMV196641:OMV196643 OCZ196641:OCZ196643 NTD196641:NTD196643 NJH196641:NJH196643 MZL196641:MZL196643 MPP196641:MPP196643 MFT196641:MFT196643 LVX196641:LVX196643 LMB196641:LMB196643 LCF196641:LCF196643 KSJ196641:KSJ196643 KIN196641:KIN196643 JYR196641:JYR196643 JOV196641:JOV196643 JEZ196641:JEZ196643 IVD196641:IVD196643 ILH196641:ILH196643 IBL196641:IBL196643 HRP196641:HRP196643 HHT196641:HHT196643 GXX196641:GXX196643 GOB196641:GOB196643 GEF196641:GEF196643 FUJ196641:FUJ196643 FKN196641:FKN196643 FAR196641:FAR196643 EQV196641:EQV196643 EGZ196641:EGZ196643 DXD196641:DXD196643 DNH196641:DNH196643 DDL196641:DDL196643 CTP196641:CTP196643 CJT196641:CJT196643 BZX196641:BZX196643 BQB196641:BQB196643 BGF196641:BGF196643 AWJ196641:AWJ196643 AMN196641:AMN196643 ACR196641:ACR196643 SV196641:SV196643 IZ196641:IZ196643 E196641:E196643 WVL131105:WVL131107 WLP131105:WLP131107 WBT131105:WBT131107 VRX131105:VRX131107 VIB131105:VIB131107 UYF131105:UYF131107 UOJ131105:UOJ131107 UEN131105:UEN131107 TUR131105:TUR131107 TKV131105:TKV131107 TAZ131105:TAZ131107 SRD131105:SRD131107 SHH131105:SHH131107 RXL131105:RXL131107 RNP131105:RNP131107 RDT131105:RDT131107 QTX131105:QTX131107 QKB131105:QKB131107 QAF131105:QAF131107 PQJ131105:PQJ131107 PGN131105:PGN131107 OWR131105:OWR131107 OMV131105:OMV131107 OCZ131105:OCZ131107 NTD131105:NTD131107 NJH131105:NJH131107 MZL131105:MZL131107 MPP131105:MPP131107 MFT131105:MFT131107 LVX131105:LVX131107 LMB131105:LMB131107 LCF131105:LCF131107 KSJ131105:KSJ131107 KIN131105:KIN131107 JYR131105:JYR131107 JOV131105:JOV131107 JEZ131105:JEZ131107 IVD131105:IVD131107 ILH131105:ILH131107 IBL131105:IBL131107 HRP131105:HRP131107 HHT131105:HHT131107 GXX131105:GXX131107 GOB131105:GOB131107 GEF131105:GEF131107 FUJ131105:FUJ131107 FKN131105:FKN131107 FAR131105:FAR131107 EQV131105:EQV131107 EGZ131105:EGZ131107 DXD131105:DXD131107 DNH131105:DNH131107 DDL131105:DDL131107 CTP131105:CTP131107 CJT131105:CJT131107 BZX131105:BZX131107 BQB131105:BQB131107 BGF131105:BGF131107 AWJ131105:AWJ131107 AMN131105:AMN131107 ACR131105:ACR131107 SV131105:SV131107 IZ131105:IZ131107 E131105:E131107 WVL65569:WVL65571 WLP65569:WLP65571 WBT65569:WBT65571 VRX65569:VRX65571 VIB65569:VIB65571 UYF65569:UYF65571 UOJ65569:UOJ65571 UEN65569:UEN65571 TUR65569:TUR65571 TKV65569:TKV65571 TAZ65569:TAZ65571 SRD65569:SRD65571 SHH65569:SHH65571 RXL65569:RXL65571 RNP65569:RNP65571 RDT65569:RDT65571 QTX65569:QTX65571 QKB65569:QKB65571 QAF65569:QAF65571 PQJ65569:PQJ65571 PGN65569:PGN65571 OWR65569:OWR65571 OMV65569:OMV65571 OCZ65569:OCZ65571 NTD65569:NTD65571 NJH65569:NJH65571 MZL65569:MZL65571 MPP65569:MPP65571 MFT65569:MFT65571 LVX65569:LVX65571 LMB65569:LMB65571 LCF65569:LCF65571 KSJ65569:KSJ65571 KIN65569:KIN65571 JYR65569:JYR65571 JOV65569:JOV65571 JEZ65569:JEZ65571 IVD65569:IVD65571 ILH65569:ILH65571 IBL65569:IBL65571 HRP65569:HRP65571 HHT65569:HHT65571 GXX65569:GXX65571 GOB65569:GOB65571 GEF65569:GEF65571 FUJ65569:FUJ65571 FKN65569:FKN65571 FAR65569:FAR65571 EQV65569:EQV65571 EGZ65569:EGZ65571 DXD65569:DXD65571 DNH65569:DNH65571 DDL65569:DDL65571 CTP65569:CTP65571 CJT65569:CJT65571 BZX65569:BZX65571 BQB65569:BQB65571 BGF65569:BGF65571 AWJ65569:AWJ65571 AMN65569:AMN65571 ACR65569:ACR65571 SV65569:SV65571 IZ65569:IZ65571 E65569:E65571 WVL983062:WVL983064 WLP983062:WLP983064 WBT983062:WBT983064 VRX983062:VRX983064 VIB983062:VIB983064 UYF983062:UYF983064 UOJ983062:UOJ983064 UEN983062:UEN983064 TUR983062:TUR983064 TKV983062:TKV983064 TAZ983062:TAZ983064 SRD983062:SRD983064 SHH983062:SHH983064 RXL983062:RXL983064 RNP983062:RNP983064 RDT983062:RDT983064 QTX983062:QTX983064 QKB983062:QKB983064 QAF983062:QAF983064 PQJ983062:PQJ983064 PGN983062:PGN983064 OWR983062:OWR983064 OMV983062:OMV983064 OCZ983062:OCZ983064 NTD983062:NTD983064 NJH983062:NJH983064 MZL983062:MZL983064 MPP983062:MPP983064 MFT983062:MFT983064 LVX983062:LVX983064 LMB983062:LMB983064 LCF983062:LCF983064 KSJ983062:KSJ983064 KIN983062:KIN983064 JYR983062:JYR983064 JOV983062:JOV983064 JEZ983062:JEZ983064 IVD983062:IVD983064 ILH983062:ILH983064 IBL983062:IBL983064 HRP983062:HRP983064 HHT983062:HHT983064 GXX983062:GXX983064 GOB983062:GOB983064 GEF983062:GEF983064 FUJ983062:FUJ983064 FKN983062:FKN983064 FAR983062:FAR983064 EQV983062:EQV983064 EGZ983062:EGZ983064 DXD983062:DXD983064 DNH983062:DNH983064 DDL983062:DDL983064 CTP983062:CTP983064 CJT983062:CJT983064 BZX983062:BZX983064 BQB983062:BQB983064 BGF983062:BGF983064 AWJ983062:AWJ983064 AMN983062:AMN983064 ACR983062:ACR983064 SV983062:SV983064 IZ983062:IZ983064 E983062:E983064 WVL917526:WVL917528 WLP917526:WLP917528 WBT917526:WBT917528 VRX917526:VRX917528 VIB917526:VIB917528 UYF917526:UYF917528 UOJ917526:UOJ917528 UEN917526:UEN917528 TUR917526:TUR917528 TKV917526:TKV917528 TAZ917526:TAZ917528 SRD917526:SRD917528 SHH917526:SHH917528 RXL917526:RXL917528 RNP917526:RNP917528 RDT917526:RDT917528 QTX917526:QTX917528 QKB917526:QKB917528 QAF917526:QAF917528 PQJ917526:PQJ917528 PGN917526:PGN917528 OWR917526:OWR917528 OMV917526:OMV917528 OCZ917526:OCZ917528 NTD917526:NTD917528 NJH917526:NJH917528 MZL917526:MZL917528 MPP917526:MPP917528 MFT917526:MFT917528 LVX917526:LVX917528 LMB917526:LMB917528 LCF917526:LCF917528 KSJ917526:KSJ917528 KIN917526:KIN917528 JYR917526:JYR917528 JOV917526:JOV917528 JEZ917526:JEZ917528 IVD917526:IVD917528 ILH917526:ILH917528 IBL917526:IBL917528 HRP917526:HRP917528 HHT917526:HHT917528 GXX917526:GXX917528 GOB917526:GOB917528 GEF917526:GEF917528 FUJ917526:FUJ917528 FKN917526:FKN917528 FAR917526:FAR917528 EQV917526:EQV917528 EGZ917526:EGZ917528 DXD917526:DXD917528 DNH917526:DNH917528 DDL917526:DDL917528 CTP917526:CTP917528 CJT917526:CJT917528 BZX917526:BZX917528 BQB917526:BQB917528 BGF917526:BGF917528 AWJ917526:AWJ917528 AMN917526:AMN917528 ACR917526:ACR917528 SV917526:SV917528 IZ917526:IZ917528 E917526:E917528 WVL851990:WVL851992 WLP851990:WLP851992 WBT851990:WBT851992 VRX851990:VRX851992 VIB851990:VIB851992 UYF851990:UYF851992 UOJ851990:UOJ851992 UEN851990:UEN851992 TUR851990:TUR851992 TKV851990:TKV851992 TAZ851990:TAZ851992 SRD851990:SRD851992 SHH851990:SHH851992 RXL851990:RXL851992 RNP851990:RNP851992 RDT851990:RDT851992 QTX851990:QTX851992 QKB851990:QKB851992 QAF851990:QAF851992 PQJ851990:PQJ851992 PGN851990:PGN851992 OWR851990:OWR851992 OMV851990:OMV851992 OCZ851990:OCZ851992 NTD851990:NTD851992 NJH851990:NJH851992 MZL851990:MZL851992 MPP851990:MPP851992 MFT851990:MFT851992 LVX851990:LVX851992 LMB851990:LMB851992 LCF851990:LCF851992 KSJ851990:KSJ851992 KIN851990:KIN851992 JYR851990:JYR851992 JOV851990:JOV851992 JEZ851990:JEZ851992 IVD851990:IVD851992 ILH851990:ILH851992 IBL851990:IBL851992 HRP851990:HRP851992 HHT851990:HHT851992 GXX851990:GXX851992 GOB851990:GOB851992 GEF851990:GEF851992 FUJ851990:FUJ851992 FKN851990:FKN851992 FAR851990:FAR851992 EQV851990:EQV851992 EGZ851990:EGZ851992 DXD851990:DXD851992 DNH851990:DNH851992 DDL851990:DDL851992 CTP851990:CTP851992 CJT851990:CJT851992 BZX851990:BZX851992 BQB851990:BQB851992 BGF851990:BGF851992 AWJ851990:AWJ851992 AMN851990:AMN851992 ACR851990:ACR851992 SV851990:SV851992 IZ851990:IZ851992 E851990:E851992 WVL786454:WVL786456 WLP786454:WLP786456 WBT786454:WBT786456 VRX786454:VRX786456 VIB786454:VIB786456 UYF786454:UYF786456 UOJ786454:UOJ786456 UEN786454:UEN786456 TUR786454:TUR786456 TKV786454:TKV786456 TAZ786454:TAZ786456 SRD786454:SRD786456 SHH786454:SHH786456 RXL786454:RXL786456 RNP786454:RNP786456 RDT786454:RDT786456 QTX786454:QTX786456 QKB786454:QKB786456 QAF786454:QAF786456 PQJ786454:PQJ786456 PGN786454:PGN786456 OWR786454:OWR786456 OMV786454:OMV786456 OCZ786454:OCZ786456 NTD786454:NTD786456 NJH786454:NJH786456 MZL786454:MZL786456 MPP786454:MPP786456 MFT786454:MFT786456 LVX786454:LVX786456 LMB786454:LMB786456 LCF786454:LCF786456 KSJ786454:KSJ786456 KIN786454:KIN786456 JYR786454:JYR786456 JOV786454:JOV786456 JEZ786454:JEZ786456 IVD786454:IVD786456 ILH786454:ILH786456 IBL786454:IBL786456 HRP786454:HRP786456 HHT786454:HHT786456 GXX786454:GXX786456 GOB786454:GOB786456 GEF786454:GEF786456 FUJ786454:FUJ786456 FKN786454:FKN786456 FAR786454:FAR786456 EQV786454:EQV786456 EGZ786454:EGZ786456 DXD786454:DXD786456 DNH786454:DNH786456 DDL786454:DDL786456 CTP786454:CTP786456 CJT786454:CJT786456 BZX786454:BZX786456 BQB786454:BQB786456 BGF786454:BGF786456 AWJ786454:AWJ786456 AMN786454:AMN786456 ACR786454:ACR786456 SV786454:SV786456 IZ786454:IZ786456 E786454:E786456 WVL720918:WVL720920 WLP720918:WLP720920 WBT720918:WBT720920 VRX720918:VRX720920 VIB720918:VIB720920 UYF720918:UYF720920 UOJ720918:UOJ720920 UEN720918:UEN720920 TUR720918:TUR720920 TKV720918:TKV720920 TAZ720918:TAZ720920 SRD720918:SRD720920 SHH720918:SHH720920 RXL720918:RXL720920 RNP720918:RNP720920 RDT720918:RDT720920 QTX720918:QTX720920 QKB720918:QKB720920 QAF720918:QAF720920 PQJ720918:PQJ720920 PGN720918:PGN720920 OWR720918:OWR720920 OMV720918:OMV720920 OCZ720918:OCZ720920 NTD720918:NTD720920 NJH720918:NJH720920 MZL720918:MZL720920 MPP720918:MPP720920 MFT720918:MFT720920 LVX720918:LVX720920 LMB720918:LMB720920 LCF720918:LCF720920 KSJ720918:KSJ720920 KIN720918:KIN720920 JYR720918:JYR720920 JOV720918:JOV720920 JEZ720918:JEZ720920 IVD720918:IVD720920 ILH720918:ILH720920 IBL720918:IBL720920 HRP720918:HRP720920 HHT720918:HHT720920 GXX720918:GXX720920 GOB720918:GOB720920 GEF720918:GEF720920 FUJ720918:FUJ720920 FKN720918:FKN720920 FAR720918:FAR720920 EQV720918:EQV720920 EGZ720918:EGZ720920 DXD720918:DXD720920 DNH720918:DNH720920 DDL720918:DDL720920 CTP720918:CTP720920 CJT720918:CJT720920 BZX720918:BZX720920 BQB720918:BQB720920 BGF720918:BGF720920 AWJ720918:AWJ720920 AMN720918:AMN720920 ACR720918:ACR720920 SV720918:SV720920 IZ720918:IZ720920 E720918:E720920 WVL655382:WVL655384 WLP655382:WLP655384 WBT655382:WBT655384 VRX655382:VRX655384 VIB655382:VIB655384 UYF655382:UYF655384 UOJ655382:UOJ655384 UEN655382:UEN655384 TUR655382:TUR655384 TKV655382:TKV655384 TAZ655382:TAZ655384 SRD655382:SRD655384 SHH655382:SHH655384 RXL655382:RXL655384 RNP655382:RNP655384 RDT655382:RDT655384 QTX655382:QTX655384 QKB655382:QKB655384 QAF655382:QAF655384 PQJ655382:PQJ655384 PGN655382:PGN655384 OWR655382:OWR655384 OMV655382:OMV655384 OCZ655382:OCZ655384 NTD655382:NTD655384 NJH655382:NJH655384 MZL655382:MZL655384 MPP655382:MPP655384 MFT655382:MFT655384 LVX655382:LVX655384 LMB655382:LMB655384 LCF655382:LCF655384 KSJ655382:KSJ655384 KIN655382:KIN655384 JYR655382:JYR655384 JOV655382:JOV655384 JEZ655382:JEZ655384 IVD655382:IVD655384 ILH655382:ILH655384 IBL655382:IBL655384 HRP655382:HRP655384 HHT655382:HHT655384 GXX655382:GXX655384 GOB655382:GOB655384 GEF655382:GEF655384 FUJ655382:FUJ655384 FKN655382:FKN655384 FAR655382:FAR655384 EQV655382:EQV655384 EGZ655382:EGZ655384 DXD655382:DXD655384 DNH655382:DNH655384 DDL655382:DDL655384 CTP655382:CTP655384 CJT655382:CJT655384 BZX655382:BZX655384 BQB655382:BQB655384 BGF655382:BGF655384 AWJ655382:AWJ655384 AMN655382:AMN655384 ACR655382:ACR655384 SV655382:SV655384 IZ655382:IZ655384 E655382:E655384 WVL589846:WVL589848 WLP589846:WLP589848 WBT589846:WBT589848 VRX589846:VRX589848 VIB589846:VIB589848 UYF589846:UYF589848 UOJ589846:UOJ589848 UEN589846:UEN589848 TUR589846:TUR589848 TKV589846:TKV589848 TAZ589846:TAZ589848 SRD589846:SRD589848 SHH589846:SHH589848 RXL589846:RXL589848 RNP589846:RNP589848 RDT589846:RDT589848 QTX589846:QTX589848 QKB589846:QKB589848 QAF589846:QAF589848 PQJ589846:PQJ589848 PGN589846:PGN589848 OWR589846:OWR589848 OMV589846:OMV589848 OCZ589846:OCZ589848 NTD589846:NTD589848 NJH589846:NJH589848 MZL589846:MZL589848 MPP589846:MPP589848 MFT589846:MFT589848 LVX589846:LVX589848 LMB589846:LMB589848 LCF589846:LCF589848 KSJ589846:KSJ589848 KIN589846:KIN589848 JYR589846:JYR589848 JOV589846:JOV589848 JEZ589846:JEZ589848 IVD589846:IVD589848 ILH589846:ILH589848 IBL589846:IBL589848 HRP589846:HRP589848 HHT589846:HHT589848 GXX589846:GXX589848 GOB589846:GOB589848 GEF589846:GEF589848 FUJ589846:FUJ589848 FKN589846:FKN589848 FAR589846:FAR589848 EQV589846:EQV589848 EGZ589846:EGZ589848 DXD589846:DXD589848 DNH589846:DNH589848 DDL589846:DDL589848 CTP589846:CTP589848 CJT589846:CJT589848 BZX589846:BZX589848 BQB589846:BQB589848 BGF589846:BGF589848 AWJ589846:AWJ589848 AMN589846:AMN589848 ACR589846:ACR589848 SV589846:SV589848 IZ589846:IZ589848 E589846:E589848 WVL524310:WVL524312 WLP524310:WLP524312 WBT524310:WBT524312 VRX524310:VRX524312 VIB524310:VIB524312 UYF524310:UYF524312 UOJ524310:UOJ524312 UEN524310:UEN524312 TUR524310:TUR524312 TKV524310:TKV524312 TAZ524310:TAZ524312 SRD524310:SRD524312 SHH524310:SHH524312 RXL524310:RXL524312 RNP524310:RNP524312 RDT524310:RDT524312 QTX524310:QTX524312 QKB524310:QKB524312 QAF524310:QAF524312 PQJ524310:PQJ524312 PGN524310:PGN524312 OWR524310:OWR524312 OMV524310:OMV524312 OCZ524310:OCZ524312 NTD524310:NTD524312 NJH524310:NJH524312 MZL524310:MZL524312 MPP524310:MPP524312 MFT524310:MFT524312 LVX524310:LVX524312 LMB524310:LMB524312 LCF524310:LCF524312 KSJ524310:KSJ524312 KIN524310:KIN524312 JYR524310:JYR524312 JOV524310:JOV524312 JEZ524310:JEZ524312 IVD524310:IVD524312 ILH524310:ILH524312 IBL524310:IBL524312 HRP524310:HRP524312 HHT524310:HHT524312 GXX524310:GXX524312 GOB524310:GOB524312 GEF524310:GEF524312 FUJ524310:FUJ524312 FKN524310:FKN524312 FAR524310:FAR524312 EQV524310:EQV524312 EGZ524310:EGZ524312 DXD524310:DXD524312 DNH524310:DNH524312 DDL524310:DDL524312 CTP524310:CTP524312 CJT524310:CJT524312 BZX524310:BZX524312 BQB524310:BQB524312 BGF524310:BGF524312 AWJ524310:AWJ524312 AMN524310:AMN524312 ACR524310:ACR524312 SV524310:SV524312 IZ524310:IZ524312 E524310:E524312 WVL458774:WVL458776 WLP458774:WLP458776 WBT458774:WBT458776 VRX458774:VRX458776 VIB458774:VIB458776 UYF458774:UYF458776 UOJ458774:UOJ458776 UEN458774:UEN458776 TUR458774:TUR458776 TKV458774:TKV458776 TAZ458774:TAZ458776 SRD458774:SRD458776 SHH458774:SHH458776 RXL458774:RXL458776 RNP458774:RNP458776 RDT458774:RDT458776 QTX458774:QTX458776 QKB458774:QKB458776 QAF458774:QAF458776 PQJ458774:PQJ458776 PGN458774:PGN458776 OWR458774:OWR458776 OMV458774:OMV458776 OCZ458774:OCZ458776 NTD458774:NTD458776 NJH458774:NJH458776 MZL458774:MZL458776 MPP458774:MPP458776 MFT458774:MFT458776 LVX458774:LVX458776 LMB458774:LMB458776 LCF458774:LCF458776 KSJ458774:KSJ458776 KIN458774:KIN458776 JYR458774:JYR458776 JOV458774:JOV458776 JEZ458774:JEZ458776 IVD458774:IVD458776 ILH458774:ILH458776 IBL458774:IBL458776 HRP458774:HRP458776 HHT458774:HHT458776 GXX458774:GXX458776 GOB458774:GOB458776 GEF458774:GEF458776 FUJ458774:FUJ458776 FKN458774:FKN458776 FAR458774:FAR458776 EQV458774:EQV458776 EGZ458774:EGZ458776 DXD458774:DXD458776 DNH458774:DNH458776 DDL458774:DDL458776 CTP458774:CTP458776 CJT458774:CJT458776 BZX458774:BZX458776 BQB458774:BQB458776 BGF458774:BGF458776 AWJ458774:AWJ458776 AMN458774:AMN458776 ACR458774:ACR458776 SV458774:SV458776 IZ458774:IZ458776 E458774:E458776 WVL393238:WVL393240 WLP393238:WLP393240 WBT393238:WBT393240 VRX393238:VRX393240 VIB393238:VIB393240 UYF393238:UYF393240 UOJ393238:UOJ393240 UEN393238:UEN393240 TUR393238:TUR393240 TKV393238:TKV393240 TAZ393238:TAZ393240 SRD393238:SRD393240 SHH393238:SHH393240 RXL393238:RXL393240 RNP393238:RNP393240 RDT393238:RDT393240 QTX393238:QTX393240 QKB393238:QKB393240 QAF393238:QAF393240 PQJ393238:PQJ393240 PGN393238:PGN393240 OWR393238:OWR393240 OMV393238:OMV393240 OCZ393238:OCZ393240 NTD393238:NTD393240 NJH393238:NJH393240 MZL393238:MZL393240 MPP393238:MPP393240 MFT393238:MFT393240 LVX393238:LVX393240 LMB393238:LMB393240 LCF393238:LCF393240 KSJ393238:KSJ393240 KIN393238:KIN393240 JYR393238:JYR393240 JOV393238:JOV393240 JEZ393238:JEZ393240 IVD393238:IVD393240 ILH393238:ILH393240 IBL393238:IBL393240 HRP393238:HRP393240 HHT393238:HHT393240 GXX393238:GXX393240 GOB393238:GOB393240 GEF393238:GEF393240 FUJ393238:FUJ393240 FKN393238:FKN393240 FAR393238:FAR393240 EQV393238:EQV393240 EGZ393238:EGZ393240 DXD393238:DXD393240 DNH393238:DNH393240 DDL393238:DDL393240 CTP393238:CTP393240 CJT393238:CJT393240 BZX393238:BZX393240 BQB393238:BQB393240 BGF393238:BGF393240 AWJ393238:AWJ393240 AMN393238:AMN393240 ACR393238:ACR393240 SV393238:SV393240 IZ393238:IZ393240 E393238:E393240 WVL327702:WVL327704 WLP327702:WLP327704 WBT327702:WBT327704 VRX327702:VRX327704 VIB327702:VIB327704 UYF327702:UYF327704 UOJ327702:UOJ327704 UEN327702:UEN327704 TUR327702:TUR327704 TKV327702:TKV327704 TAZ327702:TAZ327704 SRD327702:SRD327704 SHH327702:SHH327704 RXL327702:RXL327704 RNP327702:RNP327704 RDT327702:RDT327704 QTX327702:QTX327704 QKB327702:QKB327704 QAF327702:QAF327704 PQJ327702:PQJ327704 PGN327702:PGN327704 OWR327702:OWR327704 OMV327702:OMV327704 OCZ327702:OCZ327704 NTD327702:NTD327704 NJH327702:NJH327704 MZL327702:MZL327704 MPP327702:MPP327704 MFT327702:MFT327704 LVX327702:LVX327704 LMB327702:LMB327704 LCF327702:LCF327704 KSJ327702:KSJ327704 KIN327702:KIN327704 JYR327702:JYR327704 JOV327702:JOV327704 JEZ327702:JEZ327704 IVD327702:IVD327704 ILH327702:ILH327704 IBL327702:IBL327704 HRP327702:HRP327704 HHT327702:HHT327704 GXX327702:GXX327704 GOB327702:GOB327704 GEF327702:GEF327704 FUJ327702:FUJ327704 FKN327702:FKN327704 FAR327702:FAR327704 EQV327702:EQV327704 EGZ327702:EGZ327704 DXD327702:DXD327704 DNH327702:DNH327704 DDL327702:DDL327704 CTP327702:CTP327704 CJT327702:CJT327704 BZX327702:BZX327704 BQB327702:BQB327704 BGF327702:BGF327704 AWJ327702:AWJ327704 AMN327702:AMN327704 ACR327702:ACR327704 SV327702:SV327704 IZ327702:IZ327704 E327702:E327704 WVL262166:WVL262168 WLP262166:WLP262168 WBT262166:WBT262168 VRX262166:VRX262168 VIB262166:VIB262168 UYF262166:UYF262168 UOJ262166:UOJ262168 UEN262166:UEN262168 TUR262166:TUR262168 TKV262166:TKV262168 TAZ262166:TAZ262168 SRD262166:SRD262168 SHH262166:SHH262168 RXL262166:RXL262168 RNP262166:RNP262168 RDT262166:RDT262168 QTX262166:QTX262168 QKB262166:QKB262168 QAF262166:QAF262168 PQJ262166:PQJ262168 PGN262166:PGN262168 OWR262166:OWR262168 OMV262166:OMV262168 OCZ262166:OCZ262168 NTD262166:NTD262168 NJH262166:NJH262168 MZL262166:MZL262168 MPP262166:MPP262168 MFT262166:MFT262168 LVX262166:LVX262168 LMB262166:LMB262168 LCF262166:LCF262168 KSJ262166:KSJ262168 KIN262166:KIN262168 JYR262166:JYR262168 JOV262166:JOV262168 JEZ262166:JEZ262168 IVD262166:IVD262168 ILH262166:ILH262168 IBL262166:IBL262168 HRP262166:HRP262168 HHT262166:HHT262168 GXX262166:GXX262168 GOB262166:GOB262168 GEF262166:GEF262168 FUJ262166:FUJ262168 FKN262166:FKN262168 FAR262166:FAR262168 EQV262166:EQV262168 EGZ262166:EGZ262168 DXD262166:DXD262168 DNH262166:DNH262168 DDL262166:DDL262168 CTP262166:CTP262168 CJT262166:CJT262168 BZX262166:BZX262168 BQB262166:BQB262168 BGF262166:BGF262168 AWJ262166:AWJ262168 AMN262166:AMN262168 ACR262166:ACR262168 SV262166:SV262168 IZ262166:IZ262168 E262166:E262168 WVL196630:WVL196632 WLP196630:WLP196632 WBT196630:WBT196632 VRX196630:VRX196632 VIB196630:VIB196632 UYF196630:UYF196632 UOJ196630:UOJ196632 UEN196630:UEN196632 TUR196630:TUR196632 TKV196630:TKV196632 TAZ196630:TAZ196632 SRD196630:SRD196632 SHH196630:SHH196632 RXL196630:RXL196632 RNP196630:RNP196632 RDT196630:RDT196632 QTX196630:QTX196632 QKB196630:QKB196632 QAF196630:QAF196632 PQJ196630:PQJ196632 PGN196630:PGN196632 OWR196630:OWR196632 OMV196630:OMV196632 OCZ196630:OCZ196632 NTD196630:NTD196632 NJH196630:NJH196632 MZL196630:MZL196632 MPP196630:MPP196632 MFT196630:MFT196632 LVX196630:LVX196632 LMB196630:LMB196632 LCF196630:LCF196632 KSJ196630:KSJ196632 KIN196630:KIN196632 JYR196630:JYR196632 JOV196630:JOV196632 JEZ196630:JEZ196632 IVD196630:IVD196632 ILH196630:ILH196632 IBL196630:IBL196632 HRP196630:HRP196632 HHT196630:HHT196632 GXX196630:GXX196632 GOB196630:GOB196632 GEF196630:GEF196632 FUJ196630:FUJ196632 FKN196630:FKN196632 FAR196630:FAR196632 EQV196630:EQV196632 EGZ196630:EGZ196632 DXD196630:DXD196632 DNH196630:DNH196632 DDL196630:DDL196632 CTP196630:CTP196632 CJT196630:CJT196632 BZX196630:BZX196632 BQB196630:BQB196632 BGF196630:BGF196632 AWJ196630:AWJ196632 AMN196630:AMN196632 ACR196630:ACR196632 SV196630:SV196632 IZ196630:IZ196632 E196630:E196632 WVL131094:WVL131096 WLP131094:WLP131096 WBT131094:WBT131096 VRX131094:VRX131096 VIB131094:VIB131096 UYF131094:UYF131096 UOJ131094:UOJ131096 UEN131094:UEN131096 TUR131094:TUR131096 TKV131094:TKV131096 TAZ131094:TAZ131096 SRD131094:SRD131096 SHH131094:SHH131096 RXL131094:RXL131096 RNP131094:RNP131096 RDT131094:RDT131096 QTX131094:QTX131096 QKB131094:QKB131096 QAF131094:QAF131096 PQJ131094:PQJ131096 PGN131094:PGN131096 OWR131094:OWR131096 OMV131094:OMV131096 OCZ131094:OCZ131096 NTD131094:NTD131096 NJH131094:NJH131096 MZL131094:MZL131096 MPP131094:MPP131096 MFT131094:MFT131096 LVX131094:LVX131096 LMB131094:LMB131096 LCF131094:LCF131096 KSJ131094:KSJ131096 KIN131094:KIN131096 JYR131094:JYR131096 JOV131094:JOV131096 JEZ131094:JEZ131096 IVD131094:IVD131096 ILH131094:ILH131096 IBL131094:IBL131096 HRP131094:HRP131096 HHT131094:HHT131096 GXX131094:GXX131096 GOB131094:GOB131096 GEF131094:GEF131096 FUJ131094:FUJ131096 FKN131094:FKN131096 FAR131094:FAR131096 EQV131094:EQV131096 EGZ131094:EGZ131096 DXD131094:DXD131096 DNH131094:DNH131096 DDL131094:DDL131096 CTP131094:CTP131096 CJT131094:CJT131096 BZX131094:BZX131096 BQB131094:BQB131096 BGF131094:BGF131096 AWJ131094:AWJ131096 AMN131094:AMN131096 ACR131094:ACR131096 SV131094:SV131096 IZ131094:IZ131096 E131094:E131096 WVL65558:WVL65560 WLP65558:WLP65560 WBT65558:WBT65560 VRX65558:VRX65560 VIB65558:VIB65560 UYF65558:UYF65560 UOJ65558:UOJ65560 UEN65558:UEN65560 TUR65558:TUR65560 TKV65558:TKV65560 TAZ65558:TAZ65560 SRD65558:SRD65560 SHH65558:SHH65560 RXL65558:RXL65560 RNP65558:RNP65560 RDT65558:RDT65560 QTX65558:QTX65560 QKB65558:QKB65560 QAF65558:QAF65560 PQJ65558:PQJ65560 PGN65558:PGN65560 OWR65558:OWR65560 OMV65558:OMV65560 OCZ65558:OCZ65560 NTD65558:NTD65560 NJH65558:NJH65560 MZL65558:MZL65560 MPP65558:MPP65560 MFT65558:MFT65560 LVX65558:LVX65560 LMB65558:LMB65560 LCF65558:LCF65560 KSJ65558:KSJ65560 KIN65558:KIN65560 JYR65558:JYR65560 JOV65558:JOV65560 JEZ65558:JEZ65560 IVD65558:IVD65560 ILH65558:ILH65560 IBL65558:IBL65560 HRP65558:HRP65560 HHT65558:HHT65560 GXX65558:GXX65560 GOB65558:GOB65560 GEF65558:GEF65560 FUJ65558:FUJ65560 FKN65558:FKN65560 FAR65558:FAR65560 EQV65558:EQV65560 EGZ65558:EGZ65560 DXD65558:DXD65560 DNH65558:DNH65560 DDL65558:DDL65560 CTP65558:CTP65560 CJT65558:CJT65560 BZX65558:BZX65560 BQB65558:BQB65560 BGF65558:BGF65560 AWJ65558:AWJ65560 AMN65558:AMN65560 ACR65558:ACR65560 SV65558:SV65560 IZ65558:IZ65560 E65558:E65560 WVL50:WVL60 WLP50:WLP60 WBT50:WBT60 VRX50:VRX60 VIB50:VIB60 UYF50:UYF60 UOJ50:UOJ60 UEN50:UEN60 TUR50:TUR60 TKV50:TKV60 TAZ50:TAZ60 SRD50:SRD60 SHH50:SHH60 RXL50:RXL60 RNP50:RNP60 RDT50:RDT60 QTX50:QTX60 QKB50:QKB60 QAF50:QAF60 PQJ50:PQJ60 PGN50:PGN60 OWR50:OWR60 OMV50:OMV60 OCZ50:OCZ60 NTD50:NTD60 NJH50:NJH60 MZL50:MZL60 MPP50:MPP60 MFT50:MFT60 LVX50:LVX60 LMB50:LMB60 LCF50:LCF60 KSJ50:KSJ60 KIN50:KIN60 JYR50:JYR60 JOV50:JOV60 JEZ50:JEZ60 IVD50:IVD60 ILH50:ILH60 IBL50:IBL60 HRP50:HRP60 HHT50:HHT60 GXX50:GXX60 GOB50:GOB60 GEF50:GEF60 FUJ50:FUJ60 FKN50:FKN60 FAR50:FAR60 EQV50:EQV60 EGZ50:EGZ60 DXD50:DXD60 DNH50:DNH60 DDL50:DDL60 CTP50:CTP60 CJT50:CJT60 BZX50:BZX60 BQB50:BQB60 BGF50:BGF60 AWJ50:AWJ60 AMN50:AMN60 ACR50:ACR60 SV50:SV60 IZ50:IZ60" xr:uid="{00000000-0002-0000-0500-000003000000}">
      <formula1>$D$19:$D$21</formula1>
    </dataValidation>
  </dataValidations>
  <pageMargins left="0.511811024" right="0.511811024" top="0.78740157499999996" bottom="0.78740157499999996" header="0.31496062000000002" footer="0.31496062000000002"/>
  <pageSetup paperSize="9" orientation="landscape" horizontalDpi="4294967294"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049C0-F904-404E-B07F-8F8E82DC098A}">
  <dimension ref="A1:D15"/>
  <sheetViews>
    <sheetView workbookViewId="0">
      <selection activeCell="G11" sqref="G11"/>
    </sheetView>
  </sheetViews>
  <sheetFormatPr defaultRowHeight="12" x14ac:dyDescent="0.2"/>
  <cols>
    <col min="1" max="1" width="6.5703125" style="23" customWidth="1"/>
    <col min="2" max="2" width="48.5703125" style="22" bestFit="1" customWidth="1"/>
    <col min="3" max="3" width="14.85546875" style="23" bestFit="1" customWidth="1"/>
    <col min="4" max="4" width="14.140625" style="22" customWidth="1"/>
    <col min="5" max="16384" width="9.140625" style="22"/>
  </cols>
  <sheetData>
    <row r="1" spans="1:4" ht="18.75" x14ac:dyDescent="0.3">
      <c r="A1" s="195" t="s">
        <v>235</v>
      </c>
      <c r="B1" s="196"/>
      <c r="C1" s="196"/>
      <c r="D1" s="196"/>
    </row>
    <row r="2" spans="1:4" ht="12.75" x14ac:dyDescent="0.2">
      <c r="A2" s="84"/>
      <c r="B2" s="85"/>
      <c r="C2" s="175" t="s">
        <v>74</v>
      </c>
      <c r="D2" s="175"/>
    </row>
    <row r="3" spans="1:4" ht="12.75" x14ac:dyDescent="0.2">
      <c r="A3" s="89" t="s">
        <v>218</v>
      </c>
      <c r="B3" s="89" t="s">
        <v>236</v>
      </c>
      <c r="C3" s="89" t="s">
        <v>237</v>
      </c>
      <c r="D3" s="89" t="s">
        <v>238</v>
      </c>
    </row>
    <row r="4" spans="1:4" ht="12.75" x14ac:dyDescent="0.2">
      <c r="A4" s="91">
        <v>1</v>
      </c>
      <c r="B4" s="92"/>
      <c r="C4" s="93"/>
      <c r="D4" s="75"/>
    </row>
    <row r="5" spans="1:4" ht="12.75" x14ac:dyDescent="0.2">
      <c r="A5" s="91">
        <v>2</v>
      </c>
      <c r="B5" s="92"/>
      <c r="C5" s="93"/>
      <c r="D5" s="75"/>
    </row>
    <row r="6" spans="1:4" ht="12.75" x14ac:dyDescent="0.2">
      <c r="A6" s="91">
        <v>3</v>
      </c>
      <c r="B6" s="92"/>
      <c r="C6" s="93"/>
      <c r="D6" s="75"/>
    </row>
    <row r="7" spans="1:4" ht="12.75" x14ac:dyDescent="0.2">
      <c r="A7" s="91">
        <v>4</v>
      </c>
      <c r="B7" s="92"/>
      <c r="C7" s="93"/>
      <c r="D7" s="75"/>
    </row>
    <row r="8" spans="1:4" ht="12.75" x14ac:dyDescent="0.2">
      <c r="A8" s="91">
        <v>5</v>
      </c>
      <c r="B8" s="92"/>
      <c r="C8" s="93"/>
      <c r="D8" s="75"/>
    </row>
    <row r="9" spans="1:4" ht="12.75" x14ac:dyDescent="0.2">
      <c r="A9" s="91">
        <v>6</v>
      </c>
      <c r="B9" s="92"/>
      <c r="C9" s="93"/>
      <c r="D9" s="75"/>
    </row>
    <row r="10" spans="1:4" ht="12.75" x14ac:dyDescent="0.2">
      <c r="A10" s="91">
        <v>7</v>
      </c>
      <c r="B10" s="92"/>
      <c r="C10" s="93"/>
      <c r="D10" s="75"/>
    </row>
    <row r="11" spans="1:4" ht="12.75" x14ac:dyDescent="0.2">
      <c r="A11" s="91">
        <v>8</v>
      </c>
      <c r="B11" s="92"/>
      <c r="C11" s="93"/>
      <c r="D11" s="75"/>
    </row>
    <row r="12" spans="1:4" ht="12.75" x14ac:dyDescent="0.2">
      <c r="A12" s="91">
        <v>9</v>
      </c>
      <c r="B12" s="92"/>
      <c r="C12" s="93"/>
      <c r="D12" s="75"/>
    </row>
    <row r="13" spans="1:4" ht="12.75" x14ac:dyDescent="0.2">
      <c r="A13" s="91">
        <v>10</v>
      </c>
      <c r="B13" s="92"/>
      <c r="C13" s="93"/>
      <c r="D13" s="75"/>
    </row>
    <row r="14" spans="1:4" ht="12.75" x14ac:dyDescent="0.2">
      <c r="A14" s="32"/>
      <c r="B14" s="31"/>
      <c r="C14" s="33"/>
      <c r="D14" s="31"/>
    </row>
    <row r="15" spans="1:4" x14ac:dyDescent="0.2">
      <c r="A15" s="22"/>
      <c r="C15" s="22"/>
    </row>
  </sheetData>
  <mergeCells count="2">
    <mergeCell ref="A1:D1"/>
    <mergeCell ref="C2:D2"/>
  </mergeCells>
  <conditionalFormatting sqref="A4:C13">
    <cfRule type="expression" dxfId="1" priority="22" stopIfTrue="1">
      <formula>OR(#REF!="Planned",#REF!="Unplanned")</formula>
    </cfRule>
    <cfRule type="expression" dxfId="0" priority="23" stopIfTrue="1">
      <formula>#REF!="Ongoing"</formula>
    </cfRule>
  </conditionalFormatting>
  <dataValidations count="1">
    <dataValidation type="list" allowBlank="1" showInputMessage="1" showErrorMessage="1" sqref="D4:D13" xr:uid="{96F77155-BA6C-47E4-A691-8AF7F98ECEC1}">
      <formula1>"Sim,Não"</formula1>
    </dataValidation>
  </dataValidation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19"/>
  <sheetViews>
    <sheetView workbookViewId="0">
      <selection activeCell="E2" sqref="E2"/>
    </sheetView>
  </sheetViews>
  <sheetFormatPr defaultRowHeight="15" x14ac:dyDescent="0.25"/>
  <cols>
    <col min="1" max="1" width="28.140625" bestFit="1" customWidth="1"/>
    <col min="2" max="2" width="10" style="3" customWidth="1"/>
    <col min="3" max="3" width="10.85546875" style="3" customWidth="1"/>
    <col min="4" max="4" width="8.7109375" style="3" bestFit="1" customWidth="1"/>
    <col min="5" max="12" width="7" style="3" customWidth="1"/>
    <col min="13" max="13" width="1.42578125" customWidth="1"/>
    <col min="14" max="14" width="16.7109375" bestFit="1" customWidth="1"/>
  </cols>
  <sheetData>
    <row r="1" spans="1:13" ht="37.5" customHeight="1" x14ac:dyDescent="0.25">
      <c r="A1" s="12" t="s">
        <v>41</v>
      </c>
      <c r="B1" s="21" t="s">
        <v>67</v>
      </c>
      <c r="C1" s="44">
        <v>44149</v>
      </c>
      <c r="D1" s="43" t="s">
        <v>32</v>
      </c>
      <c r="E1" s="43" t="s">
        <v>33</v>
      </c>
      <c r="F1" s="43" t="s">
        <v>34</v>
      </c>
      <c r="G1" s="43" t="s">
        <v>35</v>
      </c>
      <c r="H1" s="43" t="s">
        <v>36</v>
      </c>
      <c r="I1" s="43" t="s">
        <v>37</v>
      </c>
      <c r="J1" s="43" t="s">
        <v>38</v>
      </c>
      <c r="K1" s="43" t="s">
        <v>39</v>
      </c>
      <c r="L1" s="43" t="s">
        <v>40</v>
      </c>
    </row>
    <row r="2" spans="1:13" x14ac:dyDescent="0.25">
      <c r="A2" s="122" t="s">
        <v>193</v>
      </c>
      <c r="B2" s="15">
        <v>5</v>
      </c>
      <c r="C2" s="15">
        <v>3</v>
      </c>
      <c r="D2" s="15">
        <v>2</v>
      </c>
      <c r="E2" s="15"/>
      <c r="F2" s="15"/>
      <c r="G2" s="15"/>
      <c r="H2" s="15"/>
      <c r="I2" s="15"/>
      <c r="J2" s="15"/>
      <c r="K2" s="15"/>
      <c r="L2" s="15"/>
    </row>
    <row r="3" spans="1:13" x14ac:dyDescent="0.25">
      <c r="A3" s="122" t="s">
        <v>191</v>
      </c>
      <c r="B3" s="15">
        <v>2</v>
      </c>
      <c r="C3" s="15"/>
      <c r="D3" s="15">
        <v>2</v>
      </c>
      <c r="E3" s="15"/>
      <c r="F3" s="15"/>
      <c r="G3" s="15"/>
      <c r="H3" s="15"/>
      <c r="I3" s="15"/>
      <c r="J3" s="15"/>
      <c r="K3" s="15"/>
      <c r="L3" s="15"/>
    </row>
    <row r="4" spans="1:13" x14ac:dyDescent="0.25">
      <c r="A4" s="122" t="s">
        <v>190</v>
      </c>
      <c r="B4" s="15">
        <v>5</v>
      </c>
      <c r="C4" s="15"/>
      <c r="D4" s="15">
        <v>3</v>
      </c>
      <c r="E4" s="15">
        <v>2</v>
      </c>
      <c r="F4" s="15"/>
      <c r="G4" s="15"/>
      <c r="H4" s="15"/>
      <c r="I4" s="15"/>
      <c r="J4" s="15"/>
      <c r="K4" s="15"/>
      <c r="L4" s="15"/>
    </row>
    <row r="5" spans="1:13" x14ac:dyDescent="0.25">
      <c r="A5" s="122" t="s">
        <v>192</v>
      </c>
      <c r="B5" s="15">
        <v>10</v>
      </c>
      <c r="C5" s="15"/>
      <c r="D5" s="15">
        <v>2</v>
      </c>
      <c r="E5" s="15">
        <v>2</v>
      </c>
      <c r="F5" s="15">
        <v>2</v>
      </c>
      <c r="G5" s="15">
        <v>2</v>
      </c>
      <c r="H5" s="15">
        <v>2</v>
      </c>
      <c r="I5" s="15"/>
      <c r="J5" s="15"/>
      <c r="K5" s="15"/>
      <c r="L5" s="15"/>
    </row>
    <row r="6" spans="1:13" x14ac:dyDescent="0.25">
      <c r="A6" s="122" t="s">
        <v>195</v>
      </c>
      <c r="B6" s="15">
        <v>3</v>
      </c>
      <c r="C6" s="15"/>
      <c r="D6" s="15"/>
      <c r="E6" s="15"/>
      <c r="F6" s="15"/>
      <c r="G6" s="15"/>
      <c r="H6" s="15"/>
      <c r="I6" s="15">
        <v>3</v>
      </c>
      <c r="J6" s="15"/>
      <c r="K6" s="15"/>
      <c r="L6" s="15"/>
    </row>
    <row r="7" spans="1:13" x14ac:dyDescent="0.25">
      <c r="A7" s="122" t="s">
        <v>200</v>
      </c>
      <c r="B7" s="15">
        <v>4</v>
      </c>
      <c r="C7" s="15"/>
      <c r="D7" s="15"/>
      <c r="E7" s="15"/>
      <c r="F7" s="15"/>
      <c r="G7" s="15"/>
      <c r="H7" s="15"/>
      <c r="I7" s="15">
        <v>4</v>
      </c>
      <c r="J7" s="15"/>
      <c r="K7" s="15"/>
      <c r="L7" s="15"/>
    </row>
    <row r="8" spans="1:13" x14ac:dyDescent="0.25">
      <c r="A8" s="19"/>
      <c r="B8" s="15"/>
      <c r="C8" s="15"/>
      <c r="D8" s="15"/>
      <c r="E8" s="15"/>
      <c r="F8" s="15"/>
      <c r="G8" s="15"/>
      <c r="H8" s="15"/>
      <c r="I8" s="15"/>
      <c r="J8" s="15"/>
      <c r="K8" s="15"/>
      <c r="L8" s="15"/>
    </row>
    <row r="9" spans="1:13" x14ac:dyDescent="0.25">
      <c r="A9" s="20"/>
      <c r="B9" s="15"/>
      <c r="C9" s="15"/>
      <c r="D9" s="15"/>
      <c r="E9" s="15"/>
      <c r="F9" s="15"/>
      <c r="G9" s="15"/>
      <c r="H9" s="15"/>
      <c r="I9" s="15"/>
      <c r="J9" s="15"/>
      <c r="K9" s="15"/>
      <c r="L9" s="15"/>
    </row>
    <row r="10" spans="1:13" x14ac:dyDescent="0.25">
      <c r="A10" s="20"/>
      <c r="B10" s="15"/>
      <c r="C10" s="15"/>
      <c r="D10" s="15"/>
      <c r="E10" s="15"/>
      <c r="F10" s="15"/>
      <c r="G10" s="15"/>
      <c r="H10" s="15"/>
      <c r="I10" s="15"/>
      <c r="J10" s="15"/>
      <c r="K10" s="15"/>
      <c r="L10" s="15"/>
    </row>
    <row r="11" spans="1:13" x14ac:dyDescent="0.25">
      <c r="A11" s="20"/>
      <c r="B11" s="15"/>
      <c r="C11" s="15"/>
      <c r="D11" s="15"/>
      <c r="E11" s="15"/>
      <c r="F11" s="15"/>
      <c r="G11" s="15"/>
      <c r="H11" s="15"/>
      <c r="I11" s="15"/>
      <c r="J11" s="15"/>
      <c r="K11" s="15"/>
      <c r="L11" s="15"/>
    </row>
    <row r="12" spans="1:13" x14ac:dyDescent="0.25">
      <c r="A12" s="38" t="s">
        <v>30</v>
      </c>
      <c r="B12" s="39">
        <f>SUM(B2:B11)</f>
        <v>29</v>
      </c>
      <c r="C12" s="39">
        <f>IF(SUM(C2:C11)&gt;0,B12-SUM(C2:C11), "")</f>
        <v>26</v>
      </c>
      <c r="D12" s="39">
        <f t="shared" ref="D12:K12" si="0">IF(SUM(D2:D11)&gt;0,C12-SUM(D2:D11), "")</f>
        <v>17</v>
      </c>
      <c r="E12" s="39">
        <f t="shared" si="0"/>
        <v>13</v>
      </c>
      <c r="F12" s="39">
        <f t="shared" si="0"/>
        <v>11</v>
      </c>
      <c r="G12" s="39">
        <f t="shared" si="0"/>
        <v>9</v>
      </c>
      <c r="H12" s="39">
        <f t="shared" si="0"/>
        <v>7</v>
      </c>
      <c r="I12" s="39">
        <f t="shared" si="0"/>
        <v>0</v>
      </c>
      <c r="J12" s="39" t="str">
        <f t="shared" si="0"/>
        <v/>
      </c>
      <c r="K12" s="39" t="str">
        <f t="shared" si="0"/>
        <v/>
      </c>
      <c r="L12" s="39" t="str">
        <f>IF(SUM(L2:L11)&gt;0,K12-SUM(L2:L11), "")</f>
        <v/>
      </c>
      <c r="M12" s="34"/>
    </row>
    <row r="13" spans="1:13" x14ac:dyDescent="0.25">
      <c r="A13" s="35" t="s">
        <v>31</v>
      </c>
      <c r="B13" s="36">
        <f>B12</f>
        <v>29</v>
      </c>
      <c r="C13" s="37">
        <f>B13-($B$13/COUNTA($C$1:$L$1))</f>
        <v>26.1</v>
      </c>
      <c r="D13" s="37">
        <f t="shared" ref="D13:L13" si="1">C13-($B$13/COUNTA($C$1:$L$1))</f>
        <v>23.200000000000003</v>
      </c>
      <c r="E13" s="37">
        <f t="shared" si="1"/>
        <v>20.300000000000004</v>
      </c>
      <c r="F13" s="37">
        <f t="shared" si="1"/>
        <v>17.400000000000006</v>
      </c>
      <c r="G13" s="37">
        <f t="shared" si="1"/>
        <v>14.500000000000005</v>
      </c>
      <c r="H13" s="37">
        <f t="shared" si="1"/>
        <v>11.600000000000005</v>
      </c>
      <c r="I13" s="37">
        <f t="shared" si="1"/>
        <v>8.7000000000000046</v>
      </c>
      <c r="J13" s="37">
        <f t="shared" si="1"/>
        <v>5.8000000000000043</v>
      </c>
      <c r="K13" s="37">
        <f t="shared" si="1"/>
        <v>2.9000000000000044</v>
      </c>
      <c r="L13" s="37">
        <f t="shared" si="1"/>
        <v>4.4408920985006262E-15</v>
      </c>
    </row>
    <row r="14" spans="1:13" x14ac:dyDescent="0.25">
      <c r="A14" s="40" t="s">
        <v>65</v>
      </c>
      <c r="B14" s="41">
        <f ca="1">OFFSET(Sprint1!$B$12,0,0,1,COUNT(Sprint1!$B$12:$L$12))</f>
        <v>29</v>
      </c>
      <c r="C14" s="41">
        <f ca="1">OFFSET(Sprint1!$B$12,0,0,1,COUNT(Sprint1!$B$12:$L$12))</f>
        <v>26</v>
      </c>
      <c r="D14" s="41">
        <f ca="1">OFFSET(Sprint1!$B$12,0,0,1,COUNT(Sprint1!$B$12:$L$12))</f>
        <v>17</v>
      </c>
      <c r="E14" s="41">
        <f ca="1">OFFSET(Sprint1!$B$12,0,0,1,COUNT(Sprint1!$B$12:$L$12))</f>
        <v>13</v>
      </c>
      <c r="F14" s="41">
        <f ca="1">OFFSET(Sprint1!$B$12,0,0,1,COUNT(Sprint1!$B$12:$L$12))</f>
        <v>11</v>
      </c>
      <c r="G14" s="41">
        <f ca="1">OFFSET(Sprint1!$B$12,0,0,1,COUNT(Sprint1!$B$12:$L$12))</f>
        <v>9</v>
      </c>
      <c r="H14" s="41">
        <f ca="1">OFFSET(Sprint1!$B$12,0,0,1,COUNT(Sprint1!$B$12:$L$12))</f>
        <v>7</v>
      </c>
      <c r="I14" s="41">
        <f ca="1">OFFSET(Sprint1!$B$12,0,0,1,COUNT(Sprint1!$B$12:$L$12))</f>
        <v>0</v>
      </c>
      <c r="J14" s="41" t="e">
        <f ca="1">OFFSET(Sprint1!$B$12,0,0,1,COUNT(Sprint1!$B$12:$L$12))</f>
        <v>#VALUE!</v>
      </c>
      <c r="K14" s="41" t="e">
        <f ca="1">OFFSET(Sprint1!$B$12,0,0,1,COUNT(Sprint1!$B$12:$L$12))</f>
        <v>#VALUE!</v>
      </c>
      <c r="L14" s="41" t="e">
        <f ca="1">OFFSET(Sprint1!$B$12,0,0,1,COUNT(Sprint1!$B$12:$L$12))</f>
        <v>#VALUE!</v>
      </c>
    </row>
    <row r="15" spans="1:13" x14ac:dyDescent="0.25">
      <c r="A15" s="40" t="s">
        <v>66</v>
      </c>
      <c r="B15" s="42">
        <f ca="1">B14/$B$13</f>
        <v>1</v>
      </c>
      <c r="C15" s="42">
        <f ca="1">100%-(C14/$B$13)</f>
        <v>0.10344827586206895</v>
      </c>
      <c r="D15" s="42">
        <f t="shared" ref="D15:L15" ca="1" si="2">100%-(D14/$B$13)</f>
        <v>0.41379310344827591</v>
      </c>
      <c r="E15" s="42">
        <f t="shared" ca="1" si="2"/>
        <v>0.55172413793103448</v>
      </c>
      <c r="F15" s="42">
        <f t="shared" ca="1" si="2"/>
        <v>0.62068965517241381</v>
      </c>
      <c r="G15" s="42">
        <f t="shared" ca="1" si="2"/>
        <v>0.68965517241379315</v>
      </c>
      <c r="H15" s="42">
        <f t="shared" ca="1" si="2"/>
        <v>0.75862068965517238</v>
      </c>
      <c r="I15" s="42">
        <f t="shared" ca="1" si="2"/>
        <v>1</v>
      </c>
      <c r="J15" s="42" t="e">
        <f t="shared" ca="1" si="2"/>
        <v>#VALUE!</v>
      </c>
      <c r="K15" s="42" t="e">
        <f t="shared" ca="1" si="2"/>
        <v>#VALUE!</v>
      </c>
      <c r="L15" s="42" t="e">
        <f t="shared" ca="1" si="2"/>
        <v>#VALUE!</v>
      </c>
    </row>
    <row r="16" spans="1:13" ht="18.75" x14ac:dyDescent="0.3">
      <c r="A16" s="45" t="s">
        <v>69</v>
      </c>
      <c r="B16" s="45">
        <f>Planejamento!B8</f>
        <v>48</v>
      </c>
      <c r="C16" s="45" t="s">
        <v>12</v>
      </c>
    </row>
    <row r="19" spans="14:15" x14ac:dyDescent="0.25">
      <c r="N19" s="14" t="s">
        <v>42</v>
      </c>
      <c r="O19" s="47" t="s">
        <v>70</v>
      </c>
    </row>
  </sheetData>
  <pageMargins left="0.511811024" right="0.511811024" top="0.78740157499999996" bottom="0.78740157499999996" header="0.31496062000000002" footer="0.31496062000000002"/>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54C6-001D-4315-A944-B5CB32A0166C}">
  <dimension ref="A1:O19"/>
  <sheetViews>
    <sheetView workbookViewId="0">
      <selection activeCell="F6" sqref="F6"/>
    </sheetView>
  </sheetViews>
  <sheetFormatPr defaultRowHeight="15" x14ac:dyDescent="0.25"/>
  <cols>
    <col min="1" max="1" width="28.140625" bestFit="1" customWidth="1"/>
    <col min="2" max="2" width="10" style="3" customWidth="1"/>
    <col min="3" max="3" width="10.85546875" style="3" customWidth="1"/>
    <col min="4" max="4" width="8.7109375" style="3" bestFit="1" customWidth="1"/>
    <col min="5" max="12" width="7" style="3" customWidth="1"/>
    <col min="13" max="13" width="1.42578125" customWidth="1"/>
    <col min="14" max="14" width="16.7109375" bestFit="1" customWidth="1"/>
  </cols>
  <sheetData>
    <row r="1" spans="1:13" ht="37.5" customHeight="1" x14ac:dyDescent="0.25">
      <c r="A1" s="12" t="s">
        <v>41</v>
      </c>
      <c r="B1" s="21" t="s">
        <v>67</v>
      </c>
      <c r="C1" s="44">
        <v>44164</v>
      </c>
      <c r="D1" s="43" t="s">
        <v>32</v>
      </c>
      <c r="E1" s="43" t="s">
        <v>33</v>
      </c>
      <c r="F1" s="43" t="s">
        <v>34</v>
      </c>
      <c r="G1" s="43" t="s">
        <v>35</v>
      </c>
      <c r="H1" s="43" t="s">
        <v>36</v>
      </c>
      <c r="I1" s="43" t="s">
        <v>37</v>
      </c>
      <c r="J1" s="43" t="s">
        <v>38</v>
      </c>
      <c r="K1" s="43" t="s">
        <v>39</v>
      </c>
      <c r="L1" s="43" t="s">
        <v>40</v>
      </c>
    </row>
    <row r="2" spans="1:13" x14ac:dyDescent="0.25">
      <c r="A2" s="122" t="s">
        <v>268</v>
      </c>
      <c r="B2" s="15">
        <v>3</v>
      </c>
      <c r="C2" s="15">
        <v>3</v>
      </c>
      <c r="D2" s="15"/>
      <c r="E2" s="15"/>
      <c r="F2" s="15"/>
      <c r="G2" s="15"/>
      <c r="H2" s="15"/>
      <c r="I2" s="15"/>
      <c r="J2" s="15"/>
      <c r="K2" s="15"/>
      <c r="L2" s="15"/>
    </row>
    <row r="3" spans="1:13" x14ac:dyDescent="0.25">
      <c r="A3" s="122" t="s">
        <v>269</v>
      </c>
      <c r="B3" s="15">
        <v>6</v>
      </c>
      <c r="C3" s="15"/>
      <c r="D3" s="15">
        <v>3</v>
      </c>
      <c r="E3" s="15">
        <v>3</v>
      </c>
      <c r="F3" s="15"/>
      <c r="G3" s="15"/>
      <c r="H3" s="15"/>
      <c r="I3" s="15"/>
      <c r="J3" s="15"/>
      <c r="K3" s="15"/>
      <c r="L3" s="15"/>
    </row>
    <row r="4" spans="1:13" x14ac:dyDescent="0.25">
      <c r="A4" s="122" t="s">
        <v>270</v>
      </c>
      <c r="B4" s="15">
        <v>5</v>
      </c>
      <c r="C4" s="15"/>
      <c r="D4" s="15"/>
      <c r="E4" s="15"/>
      <c r="F4" s="15">
        <v>2</v>
      </c>
      <c r="G4" s="15">
        <v>3</v>
      </c>
      <c r="H4" s="15"/>
      <c r="I4" s="15"/>
      <c r="J4" s="15"/>
      <c r="K4" s="15"/>
      <c r="L4" s="15"/>
    </row>
    <row r="5" spans="1:13" x14ac:dyDescent="0.25">
      <c r="A5" s="122" t="s">
        <v>276</v>
      </c>
      <c r="B5" s="15">
        <v>5</v>
      </c>
      <c r="C5" s="15"/>
      <c r="D5" s="15"/>
      <c r="E5" s="15"/>
      <c r="F5" s="15"/>
      <c r="G5" s="15"/>
      <c r="H5" s="15">
        <v>2</v>
      </c>
      <c r="I5" s="15">
        <v>3</v>
      </c>
      <c r="J5" s="15"/>
      <c r="K5" s="15"/>
      <c r="L5" s="15"/>
    </row>
    <row r="6" spans="1:13" x14ac:dyDescent="0.25">
      <c r="A6" s="122" t="s">
        <v>271</v>
      </c>
      <c r="B6" s="15">
        <v>2</v>
      </c>
      <c r="C6" s="15"/>
      <c r="D6" s="15"/>
      <c r="E6" s="15"/>
      <c r="F6" s="15"/>
      <c r="G6" s="15"/>
      <c r="H6" s="15"/>
      <c r="I6" s="15"/>
      <c r="J6" s="15">
        <v>2</v>
      </c>
      <c r="K6" s="15"/>
      <c r="L6" s="15"/>
    </row>
    <row r="7" spans="1:13" x14ac:dyDescent="0.25">
      <c r="A7" s="122" t="s">
        <v>272</v>
      </c>
      <c r="B7" s="15">
        <v>3</v>
      </c>
      <c r="C7" s="15"/>
      <c r="D7" s="15"/>
      <c r="E7" s="15"/>
      <c r="F7" s="15"/>
      <c r="G7" s="15"/>
      <c r="H7" s="15"/>
      <c r="I7" s="15"/>
      <c r="J7" s="15"/>
      <c r="K7" s="15">
        <v>3</v>
      </c>
      <c r="L7" s="15"/>
    </row>
    <row r="8" spans="1:13" x14ac:dyDescent="0.25">
      <c r="A8" s="19" t="s">
        <v>274</v>
      </c>
      <c r="B8" s="15">
        <v>2</v>
      </c>
      <c r="C8" s="15"/>
      <c r="D8" s="15"/>
      <c r="E8" s="15"/>
      <c r="F8" s="15"/>
      <c r="G8" s="15"/>
      <c r="H8" s="15"/>
      <c r="I8" s="15"/>
      <c r="J8" s="15"/>
      <c r="K8" s="15"/>
      <c r="L8" s="15">
        <v>2</v>
      </c>
    </row>
    <row r="9" spans="1:13" x14ac:dyDescent="0.25">
      <c r="A9" s="211" t="s">
        <v>273</v>
      </c>
      <c r="B9" s="15">
        <v>2</v>
      </c>
      <c r="C9" s="15"/>
      <c r="D9" s="15"/>
      <c r="E9" s="15"/>
      <c r="F9" s="15"/>
      <c r="G9" s="15"/>
      <c r="H9" s="15"/>
      <c r="I9" s="15"/>
      <c r="J9" s="15"/>
      <c r="K9" s="15"/>
      <c r="L9" s="15">
        <v>2</v>
      </c>
    </row>
    <row r="10" spans="1:13" x14ac:dyDescent="0.25">
      <c r="A10" s="211" t="s">
        <v>275</v>
      </c>
      <c r="B10" s="15"/>
      <c r="C10" s="15"/>
      <c r="D10" s="15"/>
      <c r="E10" s="15"/>
      <c r="F10" s="15"/>
      <c r="G10" s="15"/>
      <c r="H10" s="15"/>
      <c r="I10" s="15"/>
      <c r="J10" s="15"/>
      <c r="K10" s="15"/>
      <c r="L10" s="15"/>
    </row>
    <row r="11" spans="1:13" x14ac:dyDescent="0.25">
      <c r="A11" s="20"/>
      <c r="B11" s="15"/>
      <c r="C11" s="15"/>
      <c r="D11" s="15"/>
      <c r="E11" s="15"/>
      <c r="F11" s="15"/>
      <c r="G11" s="15"/>
      <c r="H11" s="15"/>
      <c r="I11" s="15"/>
      <c r="J11" s="15"/>
      <c r="K11" s="15"/>
      <c r="L11" s="15"/>
    </row>
    <row r="12" spans="1:13" x14ac:dyDescent="0.25">
      <c r="A12" s="38" t="s">
        <v>30</v>
      </c>
      <c r="B12" s="39">
        <f>SUM(B2:B11)</f>
        <v>28</v>
      </c>
      <c r="C12" s="39">
        <f>IF(SUM(C2:C11)&gt;0,B12-SUM(C2:C11), "")</f>
        <v>25</v>
      </c>
      <c r="D12" s="39">
        <f t="shared" ref="D12:K12" si="0">IF(SUM(D2:D11)&gt;0,C12-SUM(D2:D11), "")</f>
        <v>22</v>
      </c>
      <c r="E12" s="39">
        <f t="shared" si="0"/>
        <v>19</v>
      </c>
      <c r="F12" s="39">
        <f t="shared" si="0"/>
        <v>17</v>
      </c>
      <c r="G12" s="39">
        <f t="shared" si="0"/>
        <v>14</v>
      </c>
      <c r="H12" s="39">
        <f t="shared" si="0"/>
        <v>12</v>
      </c>
      <c r="I12" s="39">
        <f t="shared" si="0"/>
        <v>9</v>
      </c>
      <c r="J12" s="39">
        <f t="shared" si="0"/>
        <v>7</v>
      </c>
      <c r="K12" s="39">
        <f t="shared" si="0"/>
        <v>4</v>
      </c>
      <c r="L12" s="39">
        <f>IF(SUM(L2:L11)&gt;0,K12-SUM(L2:L11), "")</f>
        <v>0</v>
      </c>
      <c r="M12" s="34"/>
    </row>
    <row r="13" spans="1:13" x14ac:dyDescent="0.25">
      <c r="A13" s="35" t="s">
        <v>31</v>
      </c>
      <c r="B13" s="36">
        <f>B12</f>
        <v>28</v>
      </c>
      <c r="C13" s="37">
        <f>B13-($B$13/COUNTA($C$1:$L$1))</f>
        <v>25.2</v>
      </c>
      <c r="D13" s="37">
        <f t="shared" ref="D13:L13" si="1">C13-($B$13/COUNTA($C$1:$L$1))</f>
        <v>22.4</v>
      </c>
      <c r="E13" s="37">
        <f t="shared" si="1"/>
        <v>19.599999999999998</v>
      </c>
      <c r="F13" s="37">
        <f t="shared" si="1"/>
        <v>16.799999999999997</v>
      </c>
      <c r="G13" s="37">
        <f t="shared" si="1"/>
        <v>13.999999999999996</v>
      </c>
      <c r="H13" s="37">
        <f t="shared" si="1"/>
        <v>11.199999999999996</v>
      </c>
      <c r="I13" s="37">
        <f t="shared" si="1"/>
        <v>8.399999999999995</v>
      </c>
      <c r="J13" s="37">
        <f t="shared" si="1"/>
        <v>5.5999999999999952</v>
      </c>
      <c r="K13" s="37">
        <f t="shared" si="1"/>
        <v>2.7999999999999954</v>
      </c>
      <c r="L13" s="37">
        <f t="shared" si="1"/>
        <v>-4.4408920985006262E-15</v>
      </c>
    </row>
    <row r="14" spans="1:13" x14ac:dyDescent="0.25">
      <c r="A14" s="40" t="s">
        <v>65</v>
      </c>
      <c r="B14" s="41">
        <f ca="1">OFFSET(Sprint2!$B$12,0,0,1,COUNT(Sprint2!$B$12:$L$12))</f>
        <v>28</v>
      </c>
      <c r="C14" s="41">
        <f ca="1">OFFSET(Sprint2!$B$12,0,0,1,COUNT(Sprint2!$B$12:$L$12))</f>
        <v>25</v>
      </c>
      <c r="D14" s="41">
        <f ca="1">OFFSET(Sprint2!$B$12,0,0,1,COUNT(Sprint2!$B$12:$L$12))</f>
        <v>22</v>
      </c>
      <c r="E14" s="41">
        <f ca="1">OFFSET(Sprint2!$B$12,0,0,1,COUNT(Sprint2!$B$12:$L$12))</f>
        <v>19</v>
      </c>
      <c r="F14" s="41">
        <f ca="1">OFFSET(Sprint2!$B$12,0,0,1,COUNT(Sprint2!$B$12:$L$12))</f>
        <v>17</v>
      </c>
      <c r="G14" s="41">
        <f ca="1">OFFSET(Sprint2!$B$12,0,0,1,COUNT(Sprint2!$B$12:$L$12))</f>
        <v>14</v>
      </c>
      <c r="H14" s="41">
        <f ca="1">OFFSET(Sprint2!$B$12,0,0,1,COUNT(Sprint2!$B$12:$L$12))</f>
        <v>12</v>
      </c>
      <c r="I14" s="41">
        <f ca="1">OFFSET(Sprint2!$B$12,0,0,1,COUNT(Sprint2!$B$12:$L$12))</f>
        <v>9</v>
      </c>
      <c r="J14" s="41">
        <f ca="1">OFFSET(Sprint2!$B$12,0,0,1,COUNT(Sprint2!$B$12:$L$12))</f>
        <v>7</v>
      </c>
      <c r="K14" s="41">
        <f ca="1">OFFSET(Sprint2!$B$12,0,0,1,COUNT(Sprint2!$B$12:$L$12))</f>
        <v>4</v>
      </c>
      <c r="L14" s="41">
        <f ca="1">OFFSET(Sprint2!$B$12,0,0,1,COUNT(Sprint2!$B$12:$L$12))</f>
        <v>0</v>
      </c>
    </row>
    <row r="15" spans="1:13" x14ac:dyDescent="0.25">
      <c r="A15" s="40" t="s">
        <v>66</v>
      </c>
      <c r="B15" s="42">
        <f ca="1">B14/$B$13</f>
        <v>1</v>
      </c>
      <c r="C15" s="42">
        <f ca="1">100%-(C14/$B$13)</f>
        <v>0.1071428571428571</v>
      </c>
      <c r="D15" s="42">
        <f t="shared" ref="D15:L15" ca="1" si="2">100%-(D14/$B$13)</f>
        <v>0.2142857142857143</v>
      </c>
      <c r="E15" s="42">
        <f t="shared" ca="1" si="2"/>
        <v>0.3214285714285714</v>
      </c>
      <c r="F15" s="42">
        <f t="shared" ca="1" si="2"/>
        <v>0.3928571428571429</v>
      </c>
      <c r="G15" s="42">
        <f t="shared" ca="1" si="2"/>
        <v>0.5</v>
      </c>
      <c r="H15" s="42">
        <f t="shared" ca="1" si="2"/>
        <v>0.5714285714285714</v>
      </c>
      <c r="I15" s="42">
        <f t="shared" ca="1" si="2"/>
        <v>0.6785714285714286</v>
      </c>
      <c r="J15" s="42">
        <f t="shared" ca="1" si="2"/>
        <v>0.75</v>
      </c>
      <c r="K15" s="42">
        <f t="shared" ca="1" si="2"/>
        <v>0.85714285714285721</v>
      </c>
      <c r="L15" s="42">
        <f t="shared" ca="1" si="2"/>
        <v>1</v>
      </c>
    </row>
    <row r="16" spans="1:13" ht="18.75" x14ac:dyDescent="0.3">
      <c r="A16" s="45" t="s">
        <v>69</v>
      </c>
      <c r="B16" s="45">
        <f>Planejamento!B8</f>
        <v>48</v>
      </c>
      <c r="C16" s="45" t="s">
        <v>12</v>
      </c>
    </row>
    <row r="19" spans="14:15" x14ac:dyDescent="0.25">
      <c r="N19" s="14" t="s">
        <v>42</v>
      </c>
      <c r="O19" s="47" t="s">
        <v>70</v>
      </c>
    </row>
  </sheetData>
  <pageMargins left="0.511811024" right="0.511811024" top="0.78740157499999996" bottom="0.78740157499999996" header="0.31496062000000002" footer="0.31496062000000002"/>
  <pageSetup paperSize="9"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6FEDC-A2C7-46B6-A5FA-CF00646F99E0}">
  <dimension ref="A1:O22"/>
  <sheetViews>
    <sheetView workbookViewId="0">
      <selection activeCell="F4" sqref="F4"/>
    </sheetView>
  </sheetViews>
  <sheetFormatPr defaultRowHeight="15" x14ac:dyDescent="0.25"/>
  <cols>
    <col min="1" max="1" width="28.140625" bestFit="1" customWidth="1"/>
    <col min="2" max="2" width="10" style="3" customWidth="1"/>
    <col min="3" max="3" width="10.85546875" style="3" customWidth="1"/>
    <col min="4" max="4" width="8.7109375" style="3" bestFit="1" customWidth="1"/>
    <col min="5" max="12" width="7" style="3" customWidth="1"/>
    <col min="13" max="13" width="1.42578125" customWidth="1"/>
    <col min="14" max="14" width="16.7109375" bestFit="1" customWidth="1"/>
  </cols>
  <sheetData>
    <row r="1" spans="1:13" ht="37.5" customHeight="1" x14ac:dyDescent="0.25">
      <c r="A1" s="12" t="s">
        <v>41</v>
      </c>
      <c r="B1" s="21" t="s">
        <v>67</v>
      </c>
      <c r="C1" s="44">
        <v>44194</v>
      </c>
      <c r="D1" s="43" t="s">
        <v>32</v>
      </c>
      <c r="E1" s="43" t="s">
        <v>33</v>
      </c>
      <c r="F1" s="43" t="s">
        <v>34</v>
      </c>
      <c r="G1" s="43" t="s">
        <v>35</v>
      </c>
      <c r="H1" s="43" t="s">
        <v>36</v>
      </c>
      <c r="I1" s="43" t="s">
        <v>37</v>
      </c>
      <c r="J1" s="43" t="s">
        <v>38</v>
      </c>
      <c r="K1" s="43" t="s">
        <v>39</v>
      </c>
      <c r="L1" s="43" t="s">
        <v>40</v>
      </c>
    </row>
    <row r="2" spans="1:13" x14ac:dyDescent="0.25">
      <c r="A2" s="122" t="s">
        <v>268</v>
      </c>
      <c r="B2" s="15">
        <v>3</v>
      </c>
      <c r="C2" s="15">
        <v>3</v>
      </c>
      <c r="D2" s="15"/>
      <c r="E2" s="15"/>
      <c r="F2" s="15"/>
      <c r="G2" s="15"/>
      <c r="H2" s="15"/>
      <c r="I2" s="15"/>
      <c r="J2" s="15"/>
      <c r="K2" s="15"/>
      <c r="L2" s="15"/>
    </row>
    <row r="3" spans="1:13" x14ac:dyDescent="0.25">
      <c r="A3" s="122" t="s">
        <v>276</v>
      </c>
      <c r="B3" s="15">
        <v>5</v>
      </c>
      <c r="C3" s="15">
        <v>3</v>
      </c>
      <c r="D3" s="15">
        <v>2</v>
      </c>
      <c r="E3" s="15"/>
      <c r="F3" s="15"/>
      <c r="G3" s="15"/>
      <c r="H3" s="15"/>
      <c r="I3" s="15"/>
      <c r="J3" s="15"/>
      <c r="K3" s="15"/>
      <c r="L3" s="15"/>
    </row>
    <row r="4" spans="1:13" x14ac:dyDescent="0.25">
      <c r="A4" s="122" t="s">
        <v>277</v>
      </c>
      <c r="B4" s="15">
        <v>2</v>
      </c>
      <c r="C4" s="15"/>
      <c r="D4" s="15">
        <v>2</v>
      </c>
      <c r="E4" s="15"/>
      <c r="F4" s="15"/>
      <c r="G4" s="15"/>
      <c r="H4" s="15"/>
      <c r="I4" s="15"/>
      <c r="J4" s="15"/>
      <c r="K4" s="15"/>
      <c r="L4" s="15"/>
    </row>
    <row r="5" spans="1:13" x14ac:dyDescent="0.25">
      <c r="A5" s="122" t="s">
        <v>278</v>
      </c>
      <c r="B5" s="15">
        <v>3</v>
      </c>
      <c r="C5" s="15"/>
      <c r="D5" s="15"/>
      <c r="E5" s="15">
        <v>3</v>
      </c>
      <c r="F5" s="15"/>
      <c r="G5" s="15"/>
      <c r="H5" s="15"/>
      <c r="I5" s="15"/>
      <c r="J5" s="15"/>
      <c r="K5" s="15"/>
      <c r="L5" s="15"/>
    </row>
    <row r="6" spans="1:13" x14ac:dyDescent="0.25">
      <c r="A6" s="122" t="s">
        <v>279</v>
      </c>
      <c r="B6" s="15">
        <v>1</v>
      </c>
      <c r="C6" s="15"/>
      <c r="D6" s="15"/>
      <c r="E6" s="15">
        <v>1</v>
      </c>
      <c r="F6" s="15"/>
      <c r="G6" s="15"/>
      <c r="H6" s="15"/>
      <c r="I6" s="15"/>
      <c r="J6" s="15"/>
      <c r="K6" s="15"/>
      <c r="L6" s="15"/>
    </row>
    <row r="7" spans="1:13" x14ac:dyDescent="0.25">
      <c r="A7" s="122" t="s">
        <v>280</v>
      </c>
      <c r="B7" s="15">
        <v>1</v>
      </c>
      <c r="C7" s="15"/>
      <c r="D7" s="15"/>
      <c r="E7" s="15">
        <v>1</v>
      </c>
      <c r="F7" s="15"/>
      <c r="G7" s="15"/>
      <c r="H7" s="15"/>
      <c r="I7" s="15"/>
      <c r="J7" s="15"/>
      <c r="K7" s="15"/>
      <c r="L7" s="15"/>
    </row>
    <row r="8" spans="1:13" x14ac:dyDescent="0.25">
      <c r="A8" s="19" t="s">
        <v>251</v>
      </c>
      <c r="B8" s="15">
        <v>6</v>
      </c>
      <c r="C8" s="15"/>
      <c r="D8" s="15"/>
      <c r="E8" s="15"/>
      <c r="F8" s="15">
        <v>6</v>
      </c>
      <c r="G8" s="15"/>
      <c r="H8" s="15"/>
      <c r="I8" s="15"/>
      <c r="J8" s="15"/>
      <c r="K8" s="15"/>
      <c r="L8" s="15"/>
    </row>
    <row r="9" spans="1:13" x14ac:dyDescent="0.25">
      <c r="A9" s="211" t="s">
        <v>281</v>
      </c>
      <c r="B9" s="15">
        <v>2</v>
      </c>
      <c r="C9" s="15"/>
      <c r="D9" s="15"/>
      <c r="E9" s="15"/>
      <c r="F9" s="15"/>
      <c r="G9" s="15">
        <v>2</v>
      </c>
      <c r="H9" s="15"/>
      <c r="I9" s="15"/>
      <c r="J9" s="15"/>
      <c r="K9" s="15"/>
      <c r="L9" s="15"/>
    </row>
    <row r="10" spans="1:13" x14ac:dyDescent="0.25">
      <c r="A10" s="211" t="s">
        <v>282</v>
      </c>
      <c r="B10" s="15">
        <v>13</v>
      </c>
      <c r="C10" s="15"/>
      <c r="D10" s="15"/>
      <c r="E10" s="15"/>
      <c r="F10" s="15"/>
      <c r="G10" s="15">
        <v>4</v>
      </c>
      <c r="H10" s="15">
        <v>4</v>
      </c>
      <c r="I10" s="15">
        <v>5</v>
      </c>
      <c r="J10" s="15"/>
      <c r="K10" s="15"/>
      <c r="L10" s="15"/>
    </row>
    <row r="11" spans="1:13" x14ac:dyDescent="0.25">
      <c r="A11" s="211" t="s">
        <v>283</v>
      </c>
      <c r="B11" s="15">
        <v>5</v>
      </c>
      <c r="C11" s="15"/>
      <c r="D11" s="15"/>
      <c r="E11" s="15"/>
      <c r="F11" s="15"/>
      <c r="G11" s="15"/>
      <c r="H11" s="15"/>
      <c r="I11" s="15"/>
      <c r="J11" s="15">
        <v>5</v>
      </c>
      <c r="K11" s="15"/>
      <c r="L11" s="15"/>
    </row>
    <row r="12" spans="1:13" x14ac:dyDescent="0.25">
      <c r="A12" s="211" t="s">
        <v>284</v>
      </c>
      <c r="B12" s="15">
        <v>5</v>
      </c>
      <c r="C12" s="15"/>
      <c r="D12" s="15"/>
      <c r="E12" s="15"/>
      <c r="F12" s="15"/>
      <c r="G12" s="15"/>
      <c r="H12" s="15"/>
      <c r="I12" s="15"/>
      <c r="J12" s="15"/>
      <c r="K12" s="15">
        <v>5</v>
      </c>
      <c r="L12" s="15"/>
    </row>
    <row r="13" spans="1:13" x14ac:dyDescent="0.25">
      <c r="A13" s="211" t="s">
        <v>285</v>
      </c>
      <c r="B13" s="15">
        <v>3</v>
      </c>
      <c r="C13" s="15"/>
      <c r="D13" s="15"/>
      <c r="E13" s="15"/>
      <c r="F13" s="15"/>
      <c r="G13" s="15"/>
      <c r="H13" s="15"/>
      <c r="I13" s="15"/>
      <c r="J13" s="15"/>
      <c r="K13" s="15"/>
      <c r="L13" s="15">
        <v>3</v>
      </c>
    </row>
    <row r="14" spans="1:13" x14ac:dyDescent="0.25">
      <c r="A14" s="211" t="s">
        <v>201</v>
      </c>
      <c r="B14" s="15">
        <v>4</v>
      </c>
      <c r="C14" s="15"/>
      <c r="D14" s="15"/>
      <c r="E14" s="15"/>
      <c r="F14" s="15"/>
      <c r="G14" s="15"/>
      <c r="H14" s="15"/>
      <c r="I14" s="15"/>
      <c r="J14" s="15"/>
      <c r="K14" s="15"/>
      <c r="L14" s="15">
        <v>4</v>
      </c>
    </row>
    <row r="15" spans="1:13" x14ac:dyDescent="0.25">
      <c r="A15" s="38" t="s">
        <v>30</v>
      </c>
      <c r="B15" s="39">
        <f>SUM(B2:B14)</f>
        <v>53</v>
      </c>
      <c r="C15" s="39">
        <f>IF(SUM(C2:C14)&gt;0,B15-SUM(C2:C14), "")</f>
        <v>47</v>
      </c>
      <c r="D15" s="39">
        <f t="shared" ref="D15:K15" si="0">IF(SUM(D2:D14)&gt;0,C15-SUM(D2:D14), "")</f>
        <v>43</v>
      </c>
      <c r="E15" s="39">
        <f t="shared" si="0"/>
        <v>38</v>
      </c>
      <c r="F15" s="39">
        <f t="shared" si="0"/>
        <v>32</v>
      </c>
      <c r="G15" s="39">
        <f t="shared" si="0"/>
        <v>26</v>
      </c>
      <c r="H15" s="39">
        <f t="shared" si="0"/>
        <v>22</v>
      </c>
      <c r="I15" s="39">
        <f t="shared" si="0"/>
        <v>17</v>
      </c>
      <c r="J15" s="39">
        <f t="shared" si="0"/>
        <v>12</v>
      </c>
      <c r="K15" s="39">
        <f t="shared" si="0"/>
        <v>7</v>
      </c>
      <c r="L15" s="39">
        <f>IF(SUM(L2:L14)&gt;0,K15-SUM(L2:L14), "")</f>
        <v>0</v>
      </c>
      <c r="M15" s="34"/>
    </row>
    <row r="16" spans="1:13" x14ac:dyDescent="0.25">
      <c r="A16" s="35" t="s">
        <v>31</v>
      </c>
      <c r="B16" s="36">
        <f>B15</f>
        <v>53</v>
      </c>
      <c r="C16" s="37">
        <f>B16-($B$16/COUNTA($C$1:$L$1))</f>
        <v>47.7</v>
      </c>
      <c r="D16" s="37">
        <f>C16-($B$16/COUNTA($C$1:$L$1))</f>
        <v>42.400000000000006</v>
      </c>
      <c r="E16" s="37">
        <f>D16-($B$16/COUNTA($C$1:$L$1))</f>
        <v>37.100000000000009</v>
      </c>
      <c r="F16" s="37">
        <f>E16-($B$16/COUNTA($C$1:$L$1))</f>
        <v>31.800000000000008</v>
      </c>
      <c r="G16" s="37">
        <f>F16-($B$16/COUNTA($C$1:$L$1))</f>
        <v>26.500000000000007</v>
      </c>
      <c r="H16" s="37">
        <f>G16-($B$16/COUNTA($C$1:$L$1))</f>
        <v>21.200000000000006</v>
      </c>
      <c r="I16" s="37">
        <f>H16-($B$16/COUNTA($C$1:$L$1))</f>
        <v>15.900000000000006</v>
      </c>
      <c r="J16" s="37">
        <f>I16-($B$16/COUNTA($C$1:$L$1))</f>
        <v>10.600000000000005</v>
      </c>
      <c r="K16" s="37">
        <f>J16-($B$16/COUNTA($C$1:$L$1))</f>
        <v>5.3000000000000052</v>
      </c>
      <c r="L16" s="37">
        <f>K16-($B$16/COUNTA($C$1:$L$1))</f>
        <v>0</v>
      </c>
    </row>
    <row r="17" spans="1:15" x14ac:dyDescent="0.25">
      <c r="A17" s="40" t="s">
        <v>65</v>
      </c>
      <c r="B17" s="41">
        <f ca="1">OFFSET(Sprint3!$B$15,0,0,1,COUNT(Sprint3!$B$15:$L$15))</f>
        <v>53</v>
      </c>
      <c r="C17" s="41">
        <f ca="1">OFFSET(Sprint3!$B$15,0,0,1,COUNT(Sprint3!$B$15:$L$15))</f>
        <v>47</v>
      </c>
      <c r="D17" s="41">
        <f ca="1">OFFSET(Sprint3!$B$15,0,0,1,COUNT(Sprint3!$B$15:$L$15))</f>
        <v>43</v>
      </c>
      <c r="E17" s="41">
        <f ca="1">OFFSET(Sprint3!$B$15,0,0,1,COUNT(Sprint3!$B$15:$L$15))</f>
        <v>38</v>
      </c>
      <c r="F17" s="41">
        <f ca="1">OFFSET(Sprint3!$B$15,0,0,1,COUNT(Sprint3!$B$15:$L$15))</f>
        <v>32</v>
      </c>
      <c r="G17" s="41">
        <f ca="1">OFFSET(Sprint3!$B$15,0,0,1,COUNT(Sprint3!$B$15:$L$15))</f>
        <v>26</v>
      </c>
      <c r="H17" s="41">
        <f ca="1">OFFSET(Sprint3!$B$15,0,0,1,COUNT(Sprint3!$B$15:$L$15))</f>
        <v>22</v>
      </c>
      <c r="I17" s="41">
        <f ca="1">OFFSET(Sprint3!$B$15,0,0,1,COUNT(Sprint3!$B$15:$L$15))</f>
        <v>17</v>
      </c>
      <c r="J17" s="41">
        <f ca="1">OFFSET(Sprint3!$B$15,0,0,1,COUNT(Sprint3!$B$15:$L$15))</f>
        <v>12</v>
      </c>
      <c r="K17" s="41">
        <f ca="1">OFFSET(Sprint3!$B$15,0,0,1,COUNT(Sprint3!$B$15:$L$15))</f>
        <v>7</v>
      </c>
      <c r="L17" s="41">
        <f ca="1">OFFSET(Sprint3!$B$15,0,0,1,COUNT(Sprint3!$B$15:$L$15))</f>
        <v>0</v>
      </c>
    </row>
    <row r="18" spans="1:15" x14ac:dyDescent="0.25">
      <c r="A18" s="40" t="s">
        <v>66</v>
      </c>
      <c r="B18" s="42">
        <f ca="1">B17/$B$16</f>
        <v>1</v>
      </c>
      <c r="C18" s="42">
        <f ca="1">100%-(C17/$B$16)</f>
        <v>0.1132075471698113</v>
      </c>
      <c r="D18" s="42">
        <f t="shared" ref="D18:L18" ca="1" si="1">100%-(D17/$B$16)</f>
        <v>0.18867924528301883</v>
      </c>
      <c r="E18" s="42">
        <f t="shared" ca="1" si="1"/>
        <v>0.28301886792452835</v>
      </c>
      <c r="F18" s="42">
        <f t="shared" ca="1" si="1"/>
        <v>0.39622641509433965</v>
      </c>
      <c r="G18" s="42">
        <f t="shared" ca="1" si="1"/>
        <v>0.50943396226415094</v>
      </c>
      <c r="H18" s="42">
        <f t="shared" ca="1" si="1"/>
        <v>0.58490566037735847</v>
      </c>
      <c r="I18" s="42">
        <f t="shared" ca="1" si="1"/>
        <v>0.679245283018868</v>
      </c>
      <c r="J18" s="42">
        <f t="shared" ca="1" si="1"/>
        <v>0.77358490566037741</v>
      </c>
      <c r="K18" s="42">
        <f t="shared" ca="1" si="1"/>
        <v>0.86792452830188682</v>
      </c>
      <c r="L18" s="42">
        <f t="shared" ca="1" si="1"/>
        <v>1</v>
      </c>
    </row>
    <row r="19" spans="1:15" ht="18.75" x14ac:dyDescent="0.3">
      <c r="A19" s="45" t="s">
        <v>69</v>
      </c>
      <c r="B19" s="45">
        <f>Planejamento!B8</f>
        <v>48</v>
      </c>
      <c r="C19" s="45" t="s">
        <v>12</v>
      </c>
    </row>
    <row r="22" spans="1:15" x14ac:dyDescent="0.25">
      <c r="N22" s="14" t="s">
        <v>42</v>
      </c>
      <c r="O22" s="47" t="s">
        <v>70</v>
      </c>
    </row>
  </sheetData>
  <pageMargins left="0.511811024" right="0.511811024" top="0.78740157499999996" bottom="0.78740157499999996" header="0.31496062000000002" footer="0.31496062000000002"/>
  <pageSetup paperSize="9"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c Z D u U M s 0 f s K o A A A A + A A A A B I A H A B D b 2 5 m a W c v U G F j a 2 F n Z S 5 4 b W w g o h g A K K A U A A A A A A A A A A A A A A A A A A A A A A A A A A A A h Y / R C o I w G I V f R X b v N p d W y O + E u k 2 I g u h 2 2 N K R T n G z + W 5 d 9 E i 9 Q k J Z 3 X V 5 D t + B 7 z x u d 0 i H u v K u s j O q 0 Q k K M E W e 1 H l z U r p I U G / P / h K l H L Y i v 4 h C e i O s T T w Y l a D S 2 j Y m x D m H 3 Q w 3 X U E Y p Q E 5 Z p t 9 X s p a + E o b K 3 Q u 0 W d 1 + r 9 C H A 4 v G c 7 w g u E o i u Y 4 D A M g U w 2 Z 0 l + E j c a Y A v k p Y d 1 X t u 8 k b 6 2 / 2 g G Z I p D 3 C / 4 E U E s D B B Q A A g A I A H G Q 7 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x k O 5 Q K I p H u A 4 A A A A R A A A A E w A c A E Z v c m 1 1 b G F z L 1 N l Y 3 R p b 2 4 x L m 0 g o h g A K K A U A A A A A A A A A A A A A A A A A A A A A A A A A A A A K 0 5 N L s n M z 1 M I h t C G 1 g B Q S w E C L Q A U A A I A C A B x k O 5 Q y z R + w q g A A A D 4 A A A A E g A A A A A A A A A A A A A A A A A A A A A A Q 2 9 u Z m l n L 1 B h Y 2 t h Z 2 U u e G 1 s U E s B A i 0 A F A A C A A g A c Z D u U A / K 6 a u k A A A A 6 Q A A A B M A A A A A A A A A A A A A A A A A 9 A A A A F t D b 2 5 0 Z W 5 0 X 1 R 5 c G V z X S 5 4 b W x Q S w E C L Q A U A A I A C A B x k O 5 Q 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q H P c d R t q Z E 6 d 0 H y I Q A + l h A A A A A A C A A A A A A A Q Z g A A A A E A A C A A A A B C J N T F C E O o C z T W 9 e v M z m G b N E e C Y Y f 0 c d s t d e k u o k U n F A A A A A A O g A A A A A I A A C A A A A D y g s i 1 Z Y j s m D C L p y 4 H c y l o D d D o 1 w M B y U b q / P G 0 B T x t 0 l A A A A C 8 V 5 x g L 2 g j y R V 8 V y f S + r 4 Q E e q Y G d m U L + R a i M V z F j N v Z 5 l T q Z M m 2 K 8 K D T 6 g 3 E r F D B i B 2 F + O N + 7 d I d I z T z 5 i M Z Z A P B x G 6 Q p p 7 p D E p h 1 z / u 5 2 g 0 A A A A C y o J W Z D z m 8 + U Y B 1 b k G K X t 0 D d / E H 0 W L X 2 U 3 H N c f T T 0 i + 1 Q p M I z h S I o 4 C D y 4 f B A B Z d v O 7 3 E + r 1 M F r p 4 c m Y L 4 o Y G D < / D a t a M a s h u p > 
</file>

<file path=customXml/itemProps1.xml><?xml version="1.0" encoding="utf-8"?>
<ds:datastoreItem xmlns:ds="http://schemas.openxmlformats.org/officeDocument/2006/customXml" ds:itemID="{1FA0DCEA-EF16-41BA-9282-984940882FA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12</vt:i4>
      </vt:variant>
    </vt:vector>
  </HeadingPairs>
  <TitlesOfParts>
    <vt:vector size="12" baseType="lpstr">
      <vt:lpstr>Equipe</vt:lpstr>
      <vt:lpstr>Backlog Produto</vt:lpstr>
      <vt:lpstr>Planejamento</vt:lpstr>
      <vt:lpstr>Entregas</vt:lpstr>
      <vt:lpstr>Riscos</vt:lpstr>
      <vt:lpstr>Mudanças</vt:lpstr>
      <vt:lpstr>Sprint1</vt:lpstr>
      <vt:lpstr>Sprint2</vt:lpstr>
      <vt:lpstr>Sprint3</vt:lpstr>
      <vt:lpstr>Sprint4</vt:lpstr>
      <vt:lpstr>#Estimativa-APF#</vt:lpstr>
      <vt:lpstr>#Planejamento-APF#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Planilha de Estimativas e Controle de Projeto</dc:title>
  <dc:creator>Aluisio</dc:creator>
  <cp:lastModifiedBy>Aluisio</cp:lastModifiedBy>
  <dcterms:created xsi:type="dcterms:W3CDTF">2010-08-26T13:25:48Z</dcterms:created>
  <dcterms:modified xsi:type="dcterms:W3CDTF">2020-12-27T11:54:56Z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b0fcee18-cf1d-4aba-abfe-ef86e4f3a77d</vt:lpwstr>
  </property>
</Properties>
</file>