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3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6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7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9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0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1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2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3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4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5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6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37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lab\ejlab\lab1\"/>
    </mc:Choice>
  </mc:AlternateContent>
  <xr:revisionPtr revIDLastSave="0" documentId="13_ncr:1_{42662B46-724F-4D86-AC90-059426B7C40E}" xr6:coauthVersionLast="47" xr6:coauthVersionMax="47" xr10:uidLastSave="{00000000-0000-0000-0000-000000000000}"/>
  <bookViews>
    <workbookView xWindow="-9744" yWindow="3516" windowWidth="16812" windowHeight="12060" activeTab="3" xr2:uid="{00000000-000D-0000-FFFF-FFFF00000000}"/>
  </bookViews>
  <sheets>
    <sheet name="Steps 1.2-1.4" sheetId="2" r:id="rId1"/>
    <sheet name="Step 1.8" sheetId="3" r:id="rId2"/>
    <sheet name="Steps 2.2-2.4" sheetId="4" r:id="rId3"/>
    <sheet name="Step 2.8" sheetId="5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4" l="1"/>
  <c r="W31" i="5"/>
  <c r="L2" i="2" l="1"/>
  <c r="X51" i="3"/>
  <c r="L42" i="3" s="1"/>
  <c r="W51" i="3"/>
  <c r="X41" i="3"/>
  <c r="L32" i="3" s="1"/>
  <c r="W41" i="3"/>
  <c r="X31" i="3"/>
  <c r="W31" i="3"/>
  <c r="X21" i="3"/>
  <c r="W21" i="3"/>
  <c r="E82" i="3"/>
  <c r="F82" i="3"/>
  <c r="I82" i="3"/>
  <c r="J82" i="3"/>
  <c r="E83" i="3"/>
  <c r="F83" i="3"/>
  <c r="I83" i="3"/>
  <c r="J83" i="3"/>
  <c r="E84" i="3"/>
  <c r="F84" i="3"/>
  <c r="I84" i="3"/>
  <c r="J84" i="3"/>
  <c r="E85" i="3"/>
  <c r="F85" i="3"/>
  <c r="I85" i="3"/>
  <c r="J85" i="3"/>
  <c r="E86" i="3"/>
  <c r="F86" i="3"/>
  <c r="I86" i="3"/>
  <c r="J86" i="3"/>
  <c r="E87" i="3"/>
  <c r="F87" i="3"/>
  <c r="I87" i="3"/>
  <c r="J87" i="3"/>
  <c r="E88" i="3"/>
  <c r="F88" i="3"/>
  <c r="I88" i="3"/>
  <c r="J88" i="3"/>
  <c r="E89" i="3"/>
  <c r="F89" i="3"/>
  <c r="I89" i="3"/>
  <c r="J89" i="3"/>
  <c r="E90" i="3"/>
  <c r="F90" i="3"/>
  <c r="I90" i="3"/>
  <c r="J90" i="3"/>
  <c r="E91" i="3"/>
  <c r="F91" i="3"/>
  <c r="I91" i="3"/>
  <c r="J91" i="3"/>
  <c r="L82" i="4"/>
  <c r="L62" i="4"/>
  <c r="L52" i="4"/>
  <c r="L42" i="4"/>
  <c r="L32" i="4"/>
  <c r="L22" i="4"/>
  <c r="L12" i="4"/>
  <c r="L2" i="4"/>
  <c r="X91" i="4"/>
  <c r="W91" i="4"/>
  <c r="X81" i="4"/>
  <c r="W81" i="4"/>
  <c r="X71" i="4"/>
  <c r="W71" i="4"/>
  <c r="X61" i="4"/>
  <c r="W61" i="4"/>
  <c r="X51" i="4"/>
  <c r="W51" i="4"/>
  <c r="X41" i="4"/>
  <c r="W41" i="4"/>
  <c r="X31" i="4"/>
  <c r="W31" i="4"/>
  <c r="X21" i="4"/>
  <c r="W21" i="4"/>
  <c r="X11" i="4"/>
  <c r="W11" i="4"/>
  <c r="L72" i="2"/>
  <c r="L62" i="2"/>
  <c r="L52" i="2"/>
  <c r="L42" i="2"/>
  <c r="L32" i="2"/>
  <c r="L22" i="2"/>
  <c r="L82" i="2"/>
  <c r="X91" i="2"/>
  <c r="W91" i="2"/>
  <c r="X81" i="2"/>
  <c r="W81" i="2"/>
  <c r="X71" i="2"/>
  <c r="W71" i="2"/>
  <c r="W61" i="2"/>
  <c r="X61" i="2"/>
  <c r="X51" i="2"/>
  <c r="W51" i="2"/>
  <c r="X41" i="2"/>
  <c r="W41" i="2"/>
  <c r="X31" i="2"/>
  <c r="W31" i="2"/>
  <c r="X21" i="2"/>
  <c r="L12" i="2" s="1"/>
  <c r="W21" i="2"/>
  <c r="X11" i="2"/>
  <c r="W11" i="2"/>
  <c r="I12" i="3"/>
  <c r="I13" i="3"/>
  <c r="I14" i="3"/>
  <c r="I15" i="3"/>
  <c r="I21" i="3"/>
  <c r="I2" i="5"/>
  <c r="I3" i="5"/>
  <c r="I11" i="5"/>
  <c r="F2" i="5"/>
  <c r="K89" i="3" l="1"/>
  <c r="X91" i="3"/>
  <c r="W91" i="3"/>
  <c r="K82" i="3"/>
  <c r="K83" i="3"/>
  <c r="K87" i="3"/>
  <c r="K91" i="3"/>
  <c r="K90" i="3"/>
  <c r="K88" i="3"/>
  <c r="K84" i="3"/>
  <c r="K86" i="3"/>
  <c r="K85" i="3"/>
  <c r="J91" i="4"/>
  <c r="O91" i="4" s="1"/>
  <c r="I91" i="4"/>
  <c r="N91" i="4" s="1"/>
  <c r="F91" i="4"/>
  <c r="E91" i="4"/>
  <c r="J90" i="4"/>
  <c r="O90" i="4" s="1"/>
  <c r="I90" i="4"/>
  <c r="N90" i="4" s="1"/>
  <c r="F90" i="4"/>
  <c r="E90" i="4"/>
  <c r="J89" i="4"/>
  <c r="O89" i="4" s="1"/>
  <c r="I89" i="4"/>
  <c r="N89" i="4" s="1"/>
  <c r="F89" i="4"/>
  <c r="E89" i="4"/>
  <c r="J88" i="4"/>
  <c r="O88" i="4" s="1"/>
  <c r="I88" i="4"/>
  <c r="N88" i="4" s="1"/>
  <c r="F88" i="4"/>
  <c r="E88" i="4"/>
  <c r="J87" i="4"/>
  <c r="O87" i="4" s="1"/>
  <c r="I87" i="4"/>
  <c r="N87" i="4" s="1"/>
  <c r="F87" i="4"/>
  <c r="E87" i="4"/>
  <c r="J86" i="4"/>
  <c r="O86" i="4" s="1"/>
  <c r="I86" i="4"/>
  <c r="N86" i="4" s="1"/>
  <c r="F86" i="4"/>
  <c r="E86" i="4"/>
  <c r="J85" i="4"/>
  <c r="O85" i="4" s="1"/>
  <c r="I85" i="4"/>
  <c r="N85" i="4" s="1"/>
  <c r="F85" i="4"/>
  <c r="E85" i="4"/>
  <c r="J84" i="4"/>
  <c r="O84" i="4" s="1"/>
  <c r="I84" i="4"/>
  <c r="N84" i="4" s="1"/>
  <c r="F84" i="4"/>
  <c r="E84" i="4"/>
  <c r="J83" i="4"/>
  <c r="O83" i="4" s="1"/>
  <c r="I83" i="4"/>
  <c r="N83" i="4" s="1"/>
  <c r="F83" i="4"/>
  <c r="E83" i="4"/>
  <c r="J82" i="4"/>
  <c r="O82" i="4" s="1"/>
  <c r="I82" i="4"/>
  <c r="N82" i="4" s="1"/>
  <c r="F82" i="4"/>
  <c r="E82" i="4"/>
  <c r="J81" i="4"/>
  <c r="O81" i="4" s="1"/>
  <c r="I81" i="4"/>
  <c r="F81" i="4"/>
  <c r="E81" i="4"/>
  <c r="J80" i="4"/>
  <c r="O80" i="4" s="1"/>
  <c r="I80" i="4"/>
  <c r="K80" i="4" s="1"/>
  <c r="F80" i="4"/>
  <c r="E80" i="4"/>
  <c r="J79" i="4"/>
  <c r="O79" i="4" s="1"/>
  <c r="I79" i="4"/>
  <c r="F79" i="4"/>
  <c r="E79" i="4"/>
  <c r="J78" i="4"/>
  <c r="O78" i="4" s="1"/>
  <c r="I78" i="4"/>
  <c r="F78" i="4"/>
  <c r="E78" i="4"/>
  <c r="J77" i="4"/>
  <c r="O77" i="4" s="1"/>
  <c r="I77" i="4"/>
  <c r="M77" i="4" s="1"/>
  <c r="F77" i="4"/>
  <c r="E77" i="4"/>
  <c r="J76" i="4"/>
  <c r="O76" i="4" s="1"/>
  <c r="I76" i="4"/>
  <c r="K76" i="4" s="1"/>
  <c r="F76" i="4"/>
  <c r="E76" i="4"/>
  <c r="J75" i="4"/>
  <c r="O75" i="4" s="1"/>
  <c r="I75" i="4"/>
  <c r="F75" i="4"/>
  <c r="E75" i="4"/>
  <c r="J74" i="4"/>
  <c r="O74" i="4" s="1"/>
  <c r="I74" i="4"/>
  <c r="F74" i="4"/>
  <c r="E74" i="4"/>
  <c r="J73" i="4"/>
  <c r="O73" i="4" s="1"/>
  <c r="I73" i="4"/>
  <c r="K73" i="4" s="1"/>
  <c r="F73" i="4"/>
  <c r="E73" i="4"/>
  <c r="M79" i="4"/>
  <c r="J72" i="4"/>
  <c r="O72" i="4" s="1"/>
  <c r="I72" i="4"/>
  <c r="F72" i="4"/>
  <c r="E72" i="4"/>
  <c r="J71" i="4"/>
  <c r="O71" i="4" s="1"/>
  <c r="I71" i="4"/>
  <c r="F71" i="4"/>
  <c r="E71" i="4"/>
  <c r="J70" i="4"/>
  <c r="O70" i="4" s="1"/>
  <c r="I70" i="4"/>
  <c r="F70" i="4"/>
  <c r="E70" i="4"/>
  <c r="J69" i="4"/>
  <c r="O69" i="4" s="1"/>
  <c r="I69" i="4"/>
  <c r="F69" i="4"/>
  <c r="E69" i="4"/>
  <c r="J68" i="4"/>
  <c r="O68" i="4" s="1"/>
  <c r="I68" i="4"/>
  <c r="F68" i="4"/>
  <c r="E68" i="4"/>
  <c r="J67" i="4"/>
  <c r="O67" i="4" s="1"/>
  <c r="I67" i="4"/>
  <c r="F67" i="4"/>
  <c r="E67" i="4"/>
  <c r="J66" i="4"/>
  <c r="O66" i="4" s="1"/>
  <c r="I66" i="4"/>
  <c r="N66" i="4" s="1"/>
  <c r="F66" i="4"/>
  <c r="E66" i="4"/>
  <c r="J65" i="4"/>
  <c r="O65" i="4" s="1"/>
  <c r="I65" i="4"/>
  <c r="F65" i="4"/>
  <c r="E65" i="4"/>
  <c r="J64" i="4"/>
  <c r="O64" i="4" s="1"/>
  <c r="I64" i="4"/>
  <c r="F64" i="4"/>
  <c r="E64" i="4"/>
  <c r="J63" i="4"/>
  <c r="O63" i="4" s="1"/>
  <c r="I63" i="4"/>
  <c r="N63" i="4" s="1"/>
  <c r="F63" i="4"/>
  <c r="E63" i="4"/>
  <c r="J62" i="4"/>
  <c r="O62" i="4" s="1"/>
  <c r="I62" i="4"/>
  <c r="N62" i="4" s="1"/>
  <c r="F62" i="4"/>
  <c r="E62" i="4"/>
  <c r="J61" i="4"/>
  <c r="O61" i="4" s="1"/>
  <c r="I61" i="4"/>
  <c r="N61" i="4" s="1"/>
  <c r="F61" i="4"/>
  <c r="E61" i="4"/>
  <c r="J60" i="4"/>
  <c r="O60" i="4" s="1"/>
  <c r="I60" i="4"/>
  <c r="N60" i="4" s="1"/>
  <c r="F60" i="4"/>
  <c r="E60" i="4"/>
  <c r="J59" i="4"/>
  <c r="O59" i="4" s="1"/>
  <c r="I59" i="4"/>
  <c r="N59" i="4" s="1"/>
  <c r="F59" i="4"/>
  <c r="E59" i="4"/>
  <c r="J58" i="4"/>
  <c r="O58" i="4" s="1"/>
  <c r="I58" i="4"/>
  <c r="N58" i="4" s="1"/>
  <c r="F58" i="4"/>
  <c r="E58" i="4"/>
  <c r="J57" i="4"/>
  <c r="O57" i="4" s="1"/>
  <c r="I57" i="4"/>
  <c r="N57" i="4" s="1"/>
  <c r="F57" i="4"/>
  <c r="E57" i="4"/>
  <c r="J56" i="4"/>
  <c r="O56" i="4" s="1"/>
  <c r="I56" i="4"/>
  <c r="N56" i="4" s="1"/>
  <c r="F56" i="4"/>
  <c r="E56" i="4"/>
  <c r="J55" i="4"/>
  <c r="O55" i="4" s="1"/>
  <c r="I55" i="4"/>
  <c r="N55" i="4" s="1"/>
  <c r="F55" i="4"/>
  <c r="E55" i="4"/>
  <c r="J54" i="4"/>
  <c r="O54" i="4" s="1"/>
  <c r="I54" i="4"/>
  <c r="N54" i="4" s="1"/>
  <c r="F54" i="4"/>
  <c r="E54" i="4"/>
  <c r="J53" i="4"/>
  <c r="O53" i="4" s="1"/>
  <c r="I53" i="4"/>
  <c r="N53" i="4" s="1"/>
  <c r="F53" i="4"/>
  <c r="E53" i="4"/>
  <c r="J52" i="4"/>
  <c r="O52" i="4" s="1"/>
  <c r="I52" i="4"/>
  <c r="N52" i="4" s="1"/>
  <c r="F52" i="4"/>
  <c r="E52" i="4"/>
  <c r="J51" i="4"/>
  <c r="O51" i="4" s="1"/>
  <c r="I51" i="4"/>
  <c r="N51" i="4" s="1"/>
  <c r="F51" i="4"/>
  <c r="E51" i="4"/>
  <c r="J50" i="4"/>
  <c r="O50" i="4" s="1"/>
  <c r="I50" i="4"/>
  <c r="N50" i="4" s="1"/>
  <c r="F50" i="4"/>
  <c r="E50" i="4"/>
  <c r="J49" i="4"/>
  <c r="O49" i="4" s="1"/>
  <c r="I49" i="4"/>
  <c r="N49" i="4" s="1"/>
  <c r="F49" i="4"/>
  <c r="E49" i="4"/>
  <c r="J48" i="4"/>
  <c r="O48" i="4" s="1"/>
  <c r="I48" i="4"/>
  <c r="N48" i="4" s="1"/>
  <c r="F48" i="4"/>
  <c r="E48" i="4"/>
  <c r="J47" i="4"/>
  <c r="O47" i="4" s="1"/>
  <c r="I47" i="4"/>
  <c r="N47" i="4" s="1"/>
  <c r="F47" i="4"/>
  <c r="E47" i="4"/>
  <c r="J46" i="4"/>
  <c r="O46" i="4" s="1"/>
  <c r="I46" i="4"/>
  <c r="N46" i="4" s="1"/>
  <c r="F46" i="4"/>
  <c r="E46" i="4"/>
  <c r="J45" i="4"/>
  <c r="O45" i="4" s="1"/>
  <c r="I45" i="4"/>
  <c r="N45" i="4" s="1"/>
  <c r="F45" i="4"/>
  <c r="E45" i="4"/>
  <c r="J44" i="4"/>
  <c r="O44" i="4" s="1"/>
  <c r="I44" i="4"/>
  <c r="N44" i="4" s="1"/>
  <c r="F44" i="4"/>
  <c r="E44" i="4"/>
  <c r="J43" i="4"/>
  <c r="O43" i="4" s="1"/>
  <c r="I43" i="4"/>
  <c r="N43" i="4" s="1"/>
  <c r="F43" i="4"/>
  <c r="E43" i="4"/>
  <c r="J42" i="4"/>
  <c r="O42" i="4" s="1"/>
  <c r="I42" i="4"/>
  <c r="F42" i="4"/>
  <c r="E42" i="4"/>
  <c r="J41" i="4"/>
  <c r="O41" i="4" s="1"/>
  <c r="I41" i="4"/>
  <c r="F41" i="4"/>
  <c r="E41" i="4"/>
  <c r="M40" i="4"/>
  <c r="J40" i="4"/>
  <c r="O40" i="4" s="1"/>
  <c r="I40" i="4"/>
  <c r="F40" i="4"/>
  <c r="E40" i="4"/>
  <c r="J39" i="4"/>
  <c r="O39" i="4" s="1"/>
  <c r="I39" i="4"/>
  <c r="F39" i="4"/>
  <c r="E39" i="4"/>
  <c r="J38" i="4"/>
  <c r="O38" i="4" s="1"/>
  <c r="I38" i="4"/>
  <c r="F38" i="4"/>
  <c r="E38" i="4"/>
  <c r="J37" i="4"/>
  <c r="O37" i="4" s="1"/>
  <c r="I37" i="4"/>
  <c r="K37" i="4" s="1"/>
  <c r="F37" i="4"/>
  <c r="E37" i="4"/>
  <c r="J36" i="4"/>
  <c r="O36" i="4" s="1"/>
  <c r="I36" i="4"/>
  <c r="K36" i="4" s="1"/>
  <c r="F36" i="4"/>
  <c r="E36" i="4"/>
  <c r="J35" i="4"/>
  <c r="O35" i="4" s="1"/>
  <c r="I35" i="4"/>
  <c r="F35" i="4"/>
  <c r="E35" i="4"/>
  <c r="J34" i="4"/>
  <c r="O34" i="4" s="1"/>
  <c r="I34" i="4"/>
  <c r="K34" i="4" s="1"/>
  <c r="F34" i="4"/>
  <c r="E34" i="4"/>
  <c r="J33" i="4"/>
  <c r="O33" i="4" s="1"/>
  <c r="I33" i="4"/>
  <c r="F33" i="4"/>
  <c r="E33" i="4"/>
  <c r="J32" i="4"/>
  <c r="O32" i="4" s="1"/>
  <c r="I32" i="4"/>
  <c r="F32" i="4"/>
  <c r="E32" i="4"/>
  <c r="J31" i="4"/>
  <c r="O31" i="4" s="1"/>
  <c r="I31" i="4"/>
  <c r="F31" i="4"/>
  <c r="E31" i="4"/>
  <c r="J30" i="4"/>
  <c r="O30" i="4" s="1"/>
  <c r="I30" i="4"/>
  <c r="N30" i="4" s="1"/>
  <c r="F30" i="4"/>
  <c r="E30" i="4"/>
  <c r="J29" i="4"/>
  <c r="O29" i="4" s="1"/>
  <c r="I29" i="4"/>
  <c r="K29" i="4" s="1"/>
  <c r="F29" i="4"/>
  <c r="E29" i="4"/>
  <c r="J28" i="4"/>
  <c r="O28" i="4" s="1"/>
  <c r="I28" i="4"/>
  <c r="F28" i="4"/>
  <c r="E28" i="4"/>
  <c r="J27" i="4"/>
  <c r="O27" i="4" s="1"/>
  <c r="I27" i="4"/>
  <c r="F27" i="4"/>
  <c r="E27" i="4"/>
  <c r="J26" i="4"/>
  <c r="O26" i="4" s="1"/>
  <c r="I26" i="4"/>
  <c r="N26" i="4" s="1"/>
  <c r="F26" i="4"/>
  <c r="E26" i="4"/>
  <c r="J25" i="4"/>
  <c r="O25" i="4" s="1"/>
  <c r="I25" i="4"/>
  <c r="F25" i="4"/>
  <c r="E25" i="4"/>
  <c r="J24" i="4"/>
  <c r="O24" i="4" s="1"/>
  <c r="I24" i="4"/>
  <c r="F24" i="4"/>
  <c r="E24" i="4"/>
  <c r="J23" i="4"/>
  <c r="O23" i="4" s="1"/>
  <c r="I23" i="4"/>
  <c r="F23" i="4"/>
  <c r="E23" i="4"/>
  <c r="J22" i="4"/>
  <c r="O22" i="4" s="1"/>
  <c r="I22" i="4"/>
  <c r="N22" i="4" s="1"/>
  <c r="F22" i="4"/>
  <c r="E22" i="4"/>
  <c r="J21" i="4"/>
  <c r="O21" i="4" s="1"/>
  <c r="I21" i="4"/>
  <c r="N21" i="4" s="1"/>
  <c r="F21" i="4"/>
  <c r="E21" i="4"/>
  <c r="J20" i="4"/>
  <c r="O20" i="4" s="1"/>
  <c r="I20" i="4"/>
  <c r="N20" i="4" s="1"/>
  <c r="F20" i="4"/>
  <c r="E20" i="4"/>
  <c r="J19" i="4"/>
  <c r="O19" i="4" s="1"/>
  <c r="I19" i="4"/>
  <c r="N19" i="4" s="1"/>
  <c r="F19" i="4"/>
  <c r="E19" i="4"/>
  <c r="J18" i="4"/>
  <c r="O18" i="4" s="1"/>
  <c r="I18" i="4"/>
  <c r="N18" i="4" s="1"/>
  <c r="F18" i="4"/>
  <c r="E18" i="4"/>
  <c r="J17" i="4"/>
  <c r="O17" i="4" s="1"/>
  <c r="I17" i="4"/>
  <c r="N17" i="4" s="1"/>
  <c r="F17" i="4"/>
  <c r="E17" i="4"/>
  <c r="J16" i="4"/>
  <c r="O16" i="4" s="1"/>
  <c r="I16" i="4"/>
  <c r="N16" i="4" s="1"/>
  <c r="F16" i="4"/>
  <c r="E16" i="4"/>
  <c r="J15" i="4"/>
  <c r="O15" i="4" s="1"/>
  <c r="I15" i="4"/>
  <c r="N15" i="4" s="1"/>
  <c r="F15" i="4"/>
  <c r="E15" i="4"/>
  <c r="J14" i="4"/>
  <c r="O14" i="4" s="1"/>
  <c r="I14" i="4"/>
  <c r="N14" i="4" s="1"/>
  <c r="F14" i="4"/>
  <c r="E14" i="4"/>
  <c r="J13" i="4"/>
  <c r="O13" i="4" s="1"/>
  <c r="I13" i="4"/>
  <c r="N13" i="4" s="1"/>
  <c r="F13" i="4"/>
  <c r="E13" i="4"/>
  <c r="J12" i="4"/>
  <c r="O12" i="4" s="1"/>
  <c r="I12" i="4"/>
  <c r="F12" i="4"/>
  <c r="E12" i="4"/>
  <c r="J11" i="4"/>
  <c r="O11" i="4" s="1"/>
  <c r="I11" i="4"/>
  <c r="N11" i="4" s="1"/>
  <c r="F11" i="4"/>
  <c r="E11" i="4"/>
  <c r="J10" i="4"/>
  <c r="O10" i="4" s="1"/>
  <c r="I10" i="4"/>
  <c r="F10" i="4"/>
  <c r="E10" i="4"/>
  <c r="J9" i="4"/>
  <c r="O9" i="4" s="1"/>
  <c r="I9" i="4"/>
  <c r="N9" i="4" s="1"/>
  <c r="F9" i="4"/>
  <c r="E9" i="4"/>
  <c r="J8" i="4"/>
  <c r="O8" i="4" s="1"/>
  <c r="I8" i="4"/>
  <c r="N8" i="4" s="1"/>
  <c r="F8" i="4"/>
  <c r="E8" i="4"/>
  <c r="J7" i="4"/>
  <c r="O7" i="4" s="1"/>
  <c r="I7" i="4"/>
  <c r="N7" i="4" s="1"/>
  <c r="F7" i="4"/>
  <c r="E7" i="4"/>
  <c r="J6" i="4"/>
  <c r="O6" i="4" s="1"/>
  <c r="I6" i="4"/>
  <c r="N6" i="4" s="1"/>
  <c r="F6" i="4"/>
  <c r="E6" i="4"/>
  <c r="J5" i="4"/>
  <c r="O5" i="4" s="1"/>
  <c r="I5" i="4"/>
  <c r="N5" i="4" s="1"/>
  <c r="F5" i="4"/>
  <c r="E5" i="4"/>
  <c r="J4" i="4"/>
  <c r="O4" i="4" s="1"/>
  <c r="I4" i="4"/>
  <c r="N4" i="4" s="1"/>
  <c r="F4" i="4"/>
  <c r="E4" i="4"/>
  <c r="J3" i="4"/>
  <c r="O3" i="4" s="1"/>
  <c r="I3" i="4"/>
  <c r="N3" i="4" s="1"/>
  <c r="F3" i="4"/>
  <c r="E3" i="4"/>
  <c r="J2" i="4"/>
  <c r="O2" i="4" s="1"/>
  <c r="I2" i="4"/>
  <c r="M2" i="4" s="1"/>
  <c r="F2" i="4"/>
  <c r="E2" i="4"/>
  <c r="J91" i="5"/>
  <c r="I91" i="5"/>
  <c r="N91" i="5" s="1"/>
  <c r="F91" i="5"/>
  <c r="E91" i="5"/>
  <c r="J90" i="5"/>
  <c r="I90" i="5"/>
  <c r="N90" i="5" s="1"/>
  <c r="F90" i="5"/>
  <c r="E90" i="5"/>
  <c r="J89" i="5"/>
  <c r="I89" i="5"/>
  <c r="N89" i="5" s="1"/>
  <c r="F89" i="5"/>
  <c r="E89" i="5"/>
  <c r="J88" i="5"/>
  <c r="I88" i="5"/>
  <c r="N88" i="5" s="1"/>
  <c r="F88" i="5"/>
  <c r="E88" i="5"/>
  <c r="J87" i="5"/>
  <c r="I87" i="5"/>
  <c r="N87" i="5" s="1"/>
  <c r="F87" i="5"/>
  <c r="E87" i="5"/>
  <c r="J86" i="5"/>
  <c r="I86" i="5"/>
  <c r="N86" i="5" s="1"/>
  <c r="F86" i="5"/>
  <c r="E86" i="5"/>
  <c r="J85" i="5"/>
  <c r="I85" i="5"/>
  <c r="N85" i="5" s="1"/>
  <c r="F85" i="5"/>
  <c r="E85" i="5"/>
  <c r="J84" i="5"/>
  <c r="O84" i="5" s="1"/>
  <c r="I84" i="5"/>
  <c r="N84" i="5" s="1"/>
  <c r="F84" i="5"/>
  <c r="E84" i="5"/>
  <c r="J83" i="5"/>
  <c r="I83" i="5"/>
  <c r="N83" i="5" s="1"/>
  <c r="F83" i="5"/>
  <c r="E83" i="5"/>
  <c r="J82" i="5"/>
  <c r="O82" i="5" s="1"/>
  <c r="I82" i="5"/>
  <c r="F82" i="5"/>
  <c r="E82" i="5"/>
  <c r="J81" i="5"/>
  <c r="O81" i="5" s="1"/>
  <c r="I81" i="5"/>
  <c r="N81" i="5" s="1"/>
  <c r="F81" i="5"/>
  <c r="E81" i="5"/>
  <c r="J80" i="5"/>
  <c r="O80" i="5" s="1"/>
  <c r="I80" i="5"/>
  <c r="N80" i="5" s="1"/>
  <c r="F80" i="5"/>
  <c r="E80" i="5"/>
  <c r="J79" i="5"/>
  <c r="O79" i="5" s="1"/>
  <c r="I79" i="5"/>
  <c r="N79" i="5" s="1"/>
  <c r="F79" i="5"/>
  <c r="E79" i="5"/>
  <c r="J78" i="5"/>
  <c r="O78" i="5" s="1"/>
  <c r="I78" i="5"/>
  <c r="N78" i="5" s="1"/>
  <c r="F78" i="5"/>
  <c r="E78" i="5"/>
  <c r="J77" i="5"/>
  <c r="O77" i="5" s="1"/>
  <c r="I77" i="5"/>
  <c r="N77" i="5" s="1"/>
  <c r="F77" i="5"/>
  <c r="E77" i="5"/>
  <c r="J76" i="5"/>
  <c r="O76" i="5" s="1"/>
  <c r="I76" i="5"/>
  <c r="N76" i="5" s="1"/>
  <c r="F76" i="5"/>
  <c r="E76" i="5"/>
  <c r="J75" i="5"/>
  <c r="O75" i="5" s="1"/>
  <c r="I75" i="5"/>
  <c r="N75" i="5" s="1"/>
  <c r="F75" i="5"/>
  <c r="E75" i="5"/>
  <c r="J74" i="5"/>
  <c r="O74" i="5" s="1"/>
  <c r="I74" i="5"/>
  <c r="N74" i="5" s="1"/>
  <c r="F74" i="5"/>
  <c r="E74" i="5"/>
  <c r="J73" i="5"/>
  <c r="O73" i="5" s="1"/>
  <c r="I73" i="5"/>
  <c r="N73" i="5" s="1"/>
  <c r="F73" i="5"/>
  <c r="E73" i="5"/>
  <c r="J72" i="5"/>
  <c r="O72" i="5" s="1"/>
  <c r="I72" i="5"/>
  <c r="F72" i="5"/>
  <c r="E72" i="5"/>
  <c r="J71" i="5"/>
  <c r="O71" i="5" s="1"/>
  <c r="I71" i="5"/>
  <c r="F71" i="5"/>
  <c r="E71" i="5"/>
  <c r="J70" i="5"/>
  <c r="O70" i="5" s="1"/>
  <c r="I70" i="5"/>
  <c r="F70" i="5"/>
  <c r="E70" i="5"/>
  <c r="J69" i="5"/>
  <c r="O69" i="5" s="1"/>
  <c r="I69" i="5"/>
  <c r="F69" i="5"/>
  <c r="E69" i="5"/>
  <c r="J68" i="5"/>
  <c r="O68" i="5" s="1"/>
  <c r="I68" i="5"/>
  <c r="F68" i="5"/>
  <c r="E68" i="5"/>
  <c r="J67" i="5"/>
  <c r="O67" i="5" s="1"/>
  <c r="I67" i="5"/>
  <c r="F67" i="5"/>
  <c r="E67" i="5"/>
  <c r="J66" i="5"/>
  <c r="O66" i="5" s="1"/>
  <c r="I66" i="5"/>
  <c r="F66" i="5"/>
  <c r="E66" i="5"/>
  <c r="J65" i="5"/>
  <c r="O65" i="5" s="1"/>
  <c r="I65" i="5"/>
  <c r="F65" i="5"/>
  <c r="E65" i="5"/>
  <c r="J64" i="5"/>
  <c r="O64" i="5" s="1"/>
  <c r="I64" i="5"/>
  <c r="F64" i="5"/>
  <c r="E64" i="5"/>
  <c r="J63" i="5"/>
  <c r="O63" i="5" s="1"/>
  <c r="I63" i="5"/>
  <c r="F63" i="5"/>
  <c r="E63" i="5"/>
  <c r="J62" i="5"/>
  <c r="O62" i="5" s="1"/>
  <c r="I62" i="5"/>
  <c r="F62" i="5"/>
  <c r="E62" i="5"/>
  <c r="J61" i="5"/>
  <c r="O61" i="5" s="1"/>
  <c r="I61" i="5"/>
  <c r="F61" i="5"/>
  <c r="E61" i="5"/>
  <c r="J60" i="5"/>
  <c r="O60" i="5" s="1"/>
  <c r="I60" i="5"/>
  <c r="N60" i="5" s="1"/>
  <c r="F60" i="5"/>
  <c r="E60" i="5"/>
  <c r="J59" i="5"/>
  <c r="O59" i="5" s="1"/>
  <c r="I59" i="5"/>
  <c r="F59" i="5"/>
  <c r="E59" i="5"/>
  <c r="J58" i="5"/>
  <c r="O58" i="5" s="1"/>
  <c r="I58" i="5"/>
  <c r="F58" i="5"/>
  <c r="E58" i="5"/>
  <c r="J57" i="5"/>
  <c r="O57" i="5" s="1"/>
  <c r="I57" i="5"/>
  <c r="F57" i="5"/>
  <c r="E57" i="5"/>
  <c r="J56" i="5"/>
  <c r="O56" i="5" s="1"/>
  <c r="I56" i="5"/>
  <c r="K56" i="5" s="1"/>
  <c r="F56" i="5"/>
  <c r="E56" i="5"/>
  <c r="J55" i="5"/>
  <c r="O55" i="5" s="1"/>
  <c r="I55" i="5"/>
  <c r="F55" i="5"/>
  <c r="E55" i="5"/>
  <c r="J54" i="5"/>
  <c r="O54" i="5" s="1"/>
  <c r="I54" i="5"/>
  <c r="N54" i="5" s="1"/>
  <c r="F54" i="5"/>
  <c r="E54" i="5"/>
  <c r="J53" i="5"/>
  <c r="O53" i="5" s="1"/>
  <c r="I53" i="5"/>
  <c r="N53" i="5" s="1"/>
  <c r="F53" i="5"/>
  <c r="E53" i="5"/>
  <c r="J52" i="5"/>
  <c r="O52" i="5" s="1"/>
  <c r="I52" i="5"/>
  <c r="F52" i="5"/>
  <c r="E52" i="5"/>
  <c r="J51" i="5"/>
  <c r="I51" i="5"/>
  <c r="N51" i="5" s="1"/>
  <c r="F51" i="5"/>
  <c r="E51" i="5"/>
  <c r="J50" i="5"/>
  <c r="O50" i="5" s="1"/>
  <c r="I50" i="5"/>
  <c r="N50" i="5" s="1"/>
  <c r="F50" i="5"/>
  <c r="E50" i="5"/>
  <c r="J49" i="5"/>
  <c r="O49" i="5" s="1"/>
  <c r="I49" i="5"/>
  <c r="N49" i="5" s="1"/>
  <c r="F49" i="5"/>
  <c r="E49" i="5"/>
  <c r="J48" i="5"/>
  <c r="O48" i="5" s="1"/>
  <c r="I48" i="5"/>
  <c r="N48" i="5" s="1"/>
  <c r="F48" i="5"/>
  <c r="E48" i="5"/>
  <c r="J47" i="5"/>
  <c r="O47" i="5" s="1"/>
  <c r="I47" i="5"/>
  <c r="N47" i="5" s="1"/>
  <c r="F47" i="5"/>
  <c r="E47" i="5"/>
  <c r="J46" i="5"/>
  <c r="O46" i="5" s="1"/>
  <c r="I46" i="5"/>
  <c r="N46" i="5" s="1"/>
  <c r="F46" i="5"/>
  <c r="E46" i="5"/>
  <c r="J45" i="5"/>
  <c r="O45" i="5" s="1"/>
  <c r="I45" i="5"/>
  <c r="N45" i="5" s="1"/>
  <c r="F45" i="5"/>
  <c r="E45" i="5"/>
  <c r="J44" i="5"/>
  <c r="O44" i="5" s="1"/>
  <c r="I44" i="5"/>
  <c r="N44" i="5" s="1"/>
  <c r="F44" i="5"/>
  <c r="E44" i="5"/>
  <c r="J43" i="5"/>
  <c r="I43" i="5"/>
  <c r="N43" i="5" s="1"/>
  <c r="F43" i="5"/>
  <c r="E43" i="5"/>
  <c r="J42" i="5"/>
  <c r="O42" i="5" s="1"/>
  <c r="I42" i="5"/>
  <c r="F42" i="5"/>
  <c r="E42" i="5"/>
  <c r="J41" i="5"/>
  <c r="O41" i="5" s="1"/>
  <c r="I41" i="5"/>
  <c r="K41" i="5" s="1"/>
  <c r="F41" i="5"/>
  <c r="E41" i="5"/>
  <c r="J40" i="5"/>
  <c r="O40" i="5" s="1"/>
  <c r="I40" i="5"/>
  <c r="N40" i="5" s="1"/>
  <c r="F40" i="5"/>
  <c r="E40" i="5"/>
  <c r="J39" i="5"/>
  <c r="O39" i="5" s="1"/>
  <c r="I39" i="5"/>
  <c r="N39" i="5" s="1"/>
  <c r="F39" i="5"/>
  <c r="E39" i="5"/>
  <c r="J38" i="5"/>
  <c r="O38" i="5" s="1"/>
  <c r="I38" i="5"/>
  <c r="F38" i="5"/>
  <c r="E38" i="5"/>
  <c r="J37" i="5"/>
  <c r="O37" i="5" s="1"/>
  <c r="I37" i="5"/>
  <c r="F37" i="5"/>
  <c r="E37" i="5"/>
  <c r="J36" i="5"/>
  <c r="O36" i="5" s="1"/>
  <c r="I36" i="5"/>
  <c r="N36" i="5" s="1"/>
  <c r="F36" i="5"/>
  <c r="E36" i="5"/>
  <c r="J35" i="5"/>
  <c r="O35" i="5" s="1"/>
  <c r="I35" i="5"/>
  <c r="N35" i="5" s="1"/>
  <c r="F35" i="5"/>
  <c r="E35" i="5"/>
  <c r="J34" i="5"/>
  <c r="O34" i="5" s="1"/>
  <c r="I34" i="5"/>
  <c r="F34" i="5"/>
  <c r="E34" i="5"/>
  <c r="J33" i="5"/>
  <c r="O33" i="5" s="1"/>
  <c r="I33" i="5"/>
  <c r="F33" i="5"/>
  <c r="E33" i="5"/>
  <c r="J32" i="5"/>
  <c r="O32" i="5" s="1"/>
  <c r="I32" i="5"/>
  <c r="F32" i="5"/>
  <c r="E32" i="5"/>
  <c r="J31" i="5"/>
  <c r="O31" i="5" s="1"/>
  <c r="I31" i="5"/>
  <c r="N31" i="5" s="1"/>
  <c r="F31" i="5"/>
  <c r="E31" i="5"/>
  <c r="J30" i="5"/>
  <c r="O30" i="5" s="1"/>
  <c r="I30" i="5"/>
  <c r="F30" i="5"/>
  <c r="E30" i="5"/>
  <c r="J29" i="5"/>
  <c r="O29" i="5" s="1"/>
  <c r="I29" i="5"/>
  <c r="F29" i="5"/>
  <c r="E29" i="5"/>
  <c r="J28" i="5"/>
  <c r="O28" i="5" s="1"/>
  <c r="I28" i="5"/>
  <c r="N28" i="5" s="1"/>
  <c r="F28" i="5"/>
  <c r="E28" i="5"/>
  <c r="J27" i="5"/>
  <c r="O27" i="5" s="1"/>
  <c r="I27" i="5"/>
  <c r="N27" i="5" s="1"/>
  <c r="F27" i="5"/>
  <c r="E27" i="5"/>
  <c r="J26" i="5"/>
  <c r="O26" i="5" s="1"/>
  <c r="I26" i="5"/>
  <c r="K26" i="5" s="1"/>
  <c r="F26" i="5"/>
  <c r="E26" i="5"/>
  <c r="J25" i="5"/>
  <c r="O25" i="5" s="1"/>
  <c r="I25" i="5"/>
  <c r="N25" i="5" s="1"/>
  <c r="F25" i="5"/>
  <c r="E25" i="5"/>
  <c r="J24" i="5"/>
  <c r="O24" i="5" s="1"/>
  <c r="I24" i="5"/>
  <c r="N24" i="5" s="1"/>
  <c r="F24" i="5"/>
  <c r="E24" i="5"/>
  <c r="J23" i="5"/>
  <c r="O23" i="5" s="1"/>
  <c r="I23" i="5"/>
  <c r="N23" i="5" s="1"/>
  <c r="F23" i="5"/>
  <c r="E23" i="5"/>
  <c r="J22" i="5"/>
  <c r="O22" i="5" s="1"/>
  <c r="I22" i="5"/>
  <c r="F22" i="5"/>
  <c r="E22" i="5"/>
  <c r="J21" i="5"/>
  <c r="O21" i="5" s="1"/>
  <c r="I21" i="5"/>
  <c r="N21" i="5" s="1"/>
  <c r="F21" i="5"/>
  <c r="E21" i="5"/>
  <c r="J20" i="5"/>
  <c r="O20" i="5" s="1"/>
  <c r="I20" i="5"/>
  <c r="N20" i="5" s="1"/>
  <c r="F20" i="5"/>
  <c r="E20" i="5"/>
  <c r="J19" i="5"/>
  <c r="O19" i="5" s="1"/>
  <c r="I19" i="5"/>
  <c r="F19" i="5"/>
  <c r="E19" i="5"/>
  <c r="J18" i="5"/>
  <c r="O18" i="5" s="1"/>
  <c r="I18" i="5"/>
  <c r="N18" i="5" s="1"/>
  <c r="F18" i="5"/>
  <c r="E18" i="5"/>
  <c r="J17" i="5"/>
  <c r="O17" i="5" s="1"/>
  <c r="I17" i="5"/>
  <c r="N17" i="5" s="1"/>
  <c r="F17" i="5"/>
  <c r="E17" i="5"/>
  <c r="J16" i="5"/>
  <c r="O16" i="5" s="1"/>
  <c r="I16" i="5"/>
  <c r="N16" i="5" s="1"/>
  <c r="F16" i="5"/>
  <c r="E16" i="5"/>
  <c r="J15" i="5"/>
  <c r="O15" i="5" s="1"/>
  <c r="I15" i="5"/>
  <c r="N15" i="5" s="1"/>
  <c r="F15" i="5"/>
  <c r="E15" i="5"/>
  <c r="J14" i="5"/>
  <c r="O14" i="5" s="1"/>
  <c r="I14" i="5"/>
  <c r="N14" i="5" s="1"/>
  <c r="F14" i="5"/>
  <c r="E14" i="5"/>
  <c r="J13" i="5"/>
  <c r="O13" i="5" s="1"/>
  <c r="I13" i="5"/>
  <c r="N13" i="5" s="1"/>
  <c r="F13" i="5"/>
  <c r="E13" i="5"/>
  <c r="J12" i="5"/>
  <c r="K12" i="5" s="1"/>
  <c r="I12" i="5"/>
  <c r="F12" i="5"/>
  <c r="E12" i="5"/>
  <c r="J11" i="5"/>
  <c r="N11" i="5"/>
  <c r="F11" i="5"/>
  <c r="E11" i="5"/>
  <c r="J10" i="5"/>
  <c r="O10" i="5" s="1"/>
  <c r="I10" i="5"/>
  <c r="N10" i="5" s="1"/>
  <c r="F10" i="5"/>
  <c r="E10" i="5"/>
  <c r="J9" i="5"/>
  <c r="O9" i="5" s="1"/>
  <c r="I9" i="5"/>
  <c r="N9" i="5" s="1"/>
  <c r="F9" i="5"/>
  <c r="E9" i="5"/>
  <c r="J8" i="5"/>
  <c r="O8" i="5" s="1"/>
  <c r="I8" i="5"/>
  <c r="N8" i="5" s="1"/>
  <c r="F8" i="5"/>
  <c r="E8" i="5"/>
  <c r="J7" i="5"/>
  <c r="O7" i="5" s="1"/>
  <c r="I7" i="5"/>
  <c r="N7" i="5" s="1"/>
  <c r="F7" i="5"/>
  <c r="E7" i="5"/>
  <c r="J6" i="5"/>
  <c r="O6" i="5" s="1"/>
  <c r="I6" i="5"/>
  <c r="F6" i="5"/>
  <c r="E6" i="5"/>
  <c r="J5" i="5"/>
  <c r="O5" i="5" s="1"/>
  <c r="I5" i="5"/>
  <c r="F5" i="5"/>
  <c r="E5" i="5"/>
  <c r="J4" i="5"/>
  <c r="O4" i="5" s="1"/>
  <c r="I4" i="5"/>
  <c r="F4" i="5"/>
  <c r="E4" i="5"/>
  <c r="J3" i="5"/>
  <c r="O3" i="5" s="1"/>
  <c r="F3" i="5"/>
  <c r="E3" i="5"/>
  <c r="N2" i="5"/>
  <c r="J2" i="5"/>
  <c r="O2" i="5" s="1"/>
  <c r="E2" i="5"/>
  <c r="X11" i="5" s="1"/>
  <c r="N12" i="5" l="1"/>
  <c r="X21" i="5"/>
  <c r="W21" i="5"/>
  <c r="K33" i="5"/>
  <c r="N42" i="5"/>
  <c r="X51" i="5"/>
  <c r="W51" i="5"/>
  <c r="W71" i="5"/>
  <c r="X71" i="5"/>
  <c r="W11" i="5"/>
  <c r="L2" i="5" s="1"/>
  <c r="X81" i="5"/>
  <c r="W81" i="5"/>
  <c r="K90" i="5"/>
  <c r="X31" i="5"/>
  <c r="L22" i="5"/>
  <c r="M24" i="5" s="1"/>
  <c r="K34" i="5"/>
  <c r="K37" i="5"/>
  <c r="N52" i="5"/>
  <c r="X61" i="5"/>
  <c r="L52" i="5" s="1"/>
  <c r="W61" i="5"/>
  <c r="N82" i="5"/>
  <c r="X91" i="5"/>
  <c r="W91" i="5"/>
  <c r="L82" i="5" s="1"/>
  <c r="M91" i="5" s="1"/>
  <c r="X41" i="5"/>
  <c r="W41" i="5"/>
  <c r="L32" i="5" s="1"/>
  <c r="K10" i="4"/>
  <c r="K28" i="4"/>
  <c r="K78" i="4"/>
  <c r="K81" i="4"/>
  <c r="K70" i="4"/>
  <c r="K91" i="5"/>
  <c r="K83" i="5"/>
  <c r="K87" i="5"/>
  <c r="K61" i="5"/>
  <c r="K4" i="5"/>
  <c r="K12" i="4"/>
  <c r="M15" i="4"/>
  <c r="M38" i="4"/>
  <c r="K67" i="4"/>
  <c r="M61" i="4"/>
  <c r="K19" i="5"/>
  <c r="K88" i="4"/>
  <c r="K30" i="4"/>
  <c r="K41" i="4"/>
  <c r="K85" i="5"/>
  <c r="K43" i="5"/>
  <c r="K63" i="5"/>
  <c r="K85" i="4"/>
  <c r="K27" i="4"/>
  <c r="K42" i="4"/>
  <c r="K49" i="4"/>
  <c r="K75" i="4"/>
  <c r="K64" i="5"/>
  <c r="K64" i="4"/>
  <c r="K68" i="5"/>
  <c r="K39" i="4"/>
  <c r="K46" i="4"/>
  <c r="K68" i="4"/>
  <c r="K88" i="5"/>
  <c r="M75" i="4"/>
  <c r="K65" i="4"/>
  <c r="N10" i="4"/>
  <c r="M33" i="4"/>
  <c r="K69" i="4"/>
  <c r="K86" i="5"/>
  <c r="O87" i="5"/>
  <c r="K79" i="5"/>
  <c r="K72" i="5"/>
  <c r="K67" i="5"/>
  <c r="K71" i="5"/>
  <c r="K66" i="5"/>
  <c r="K70" i="5"/>
  <c r="K59" i="5"/>
  <c r="K57" i="5"/>
  <c r="K46" i="5"/>
  <c r="K49" i="5"/>
  <c r="O43" i="5"/>
  <c r="K36" i="5"/>
  <c r="K30" i="5"/>
  <c r="K29" i="5"/>
  <c r="N29" i="5"/>
  <c r="K18" i="5"/>
  <c r="K9" i="5"/>
  <c r="K81" i="5"/>
  <c r="M34" i="4"/>
  <c r="K6" i="5"/>
  <c r="K55" i="5"/>
  <c r="K40" i="4"/>
  <c r="K66" i="4"/>
  <c r="K79" i="4"/>
  <c r="K69" i="5"/>
  <c r="K78" i="5"/>
  <c r="K8" i="4"/>
  <c r="K24" i="4"/>
  <c r="K31" i="4"/>
  <c r="M37" i="4"/>
  <c r="K63" i="4"/>
  <c r="M76" i="4"/>
  <c r="K89" i="4"/>
  <c r="K40" i="5"/>
  <c r="O91" i="5"/>
  <c r="K50" i="4"/>
  <c r="N19" i="5"/>
  <c r="K25" i="5"/>
  <c r="K47" i="5"/>
  <c r="K50" i="5"/>
  <c r="N56" i="5"/>
  <c r="K60" i="5"/>
  <c r="K38" i="4"/>
  <c r="K47" i="4"/>
  <c r="M53" i="4"/>
  <c r="K77" i="4"/>
  <c r="K86" i="4"/>
  <c r="M14" i="4"/>
  <c r="N22" i="5"/>
  <c r="K38" i="5"/>
  <c r="K82" i="5"/>
  <c r="K2" i="4"/>
  <c r="K25" i="4"/>
  <c r="K35" i="4"/>
  <c r="M41" i="4"/>
  <c r="K44" i="4"/>
  <c r="N67" i="4"/>
  <c r="K71" i="4"/>
  <c r="K74" i="4"/>
  <c r="M80" i="4"/>
  <c r="K83" i="4"/>
  <c r="N72" i="5"/>
  <c r="K76" i="5"/>
  <c r="K89" i="5"/>
  <c r="N2" i="4"/>
  <c r="N25" i="4"/>
  <c r="M35" i="4"/>
  <c r="N71" i="4"/>
  <c r="M74" i="4"/>
  <c r="M21" i="4"/>
  <c r="K45" i="5"/>
  <c r="K73" i="5"/>
  <c r="K51" i="4"/>
  <c r="K90" i="4"/>
  <c r="K84" i="5"/>
  <c r="K10" i="5"/>
  <c r="K11" i="5"/>
  <c r="K14" i="5"/>
  <c r="K35" i="5"/>
  <c r="N57" i="5"/>
  <c r="M31" i="4"/>
  <c r="N29" i="4"/>
  <c r="K48" i="4"/>
  <c r="K87" i="4"/>
  <c r="K5" i="5"/>
  <c r="O11" i="5"/>
  <c r="K51" i="5"/>
  <c r="K54" i="5"/>
  <c r="K26" i="4"/>
  <c r="K45" i="4"/>
  <c r="M72" i="4"/>
  <c r="M81" i="4"/>
  <c r="K84" i="4"/>
  <c r="K75" i="5"/>
  <c r="M73" i="4"/>
  <c r="K39" i="5"/>
  <c r="O51" i="5"/>
  <c r="N61" i="5"/>
  <c r="K80" i="5"/>
  <c r="K33" i="4"/>
  <c r="M39" i="4"/>
  <c r="N42" i="4"/>
  <c r="K62" i="4"/>
  <c r="M78" i="4"/>
  <c r="K43" i="4"/>
  <c r="K22" i="5"/>
  <c r="M38" i="5"/>
  <c r="K58" i="5"/>
  <c r="K77" i="5"/>
  <c r="O83" i="5"/>
  <c r="M13" i="4"/>
  <c r="M36" i="4"/>
  <c r="N70" i="4"/>
  <c r="O88" i="5"/>
  <c r="K15" i="5"/>
  <c r="K65" i="5"/>
  <c r="K74" i="5"/>
  <c r="M16" i="4"/>
  <c r="K23" i="4"/>
  <c r="K52" i="4"/>
  <c r="M71" i="4"/>
  <c r="K82" i="4"/>
  <c r="K91" i="4"/>
  <c r="K32" i="4"/>
  <c r="N32" i="4"/>
  <c r="M11" i="4"/>
  <c r="M10" i="4"/>
  <c r="M9" i="4"/>
  <c r="M8" i="4"/>
  <c r="M7" i="4"/>
  <c r="K3" i="4"/>
  <c r="K4" i="4"/>
  <c r="K5" i="4"/>
  <c r="K6" i="4"/>
  <c r="K7" i="4"/>
  <c r="K9" i="4"/>
  <c r="K11" i="4"/>
  <c r="N12" i="4"/>
  <c r="M12" i="4"/>
  <c r="K22" i="4"/>
  <c r="N23" i="4"/>
  <c r="N27" i="4"/>
  <c r="N31" i="4"/>
  <c r="N64" i="4"/>
  <c r="N68" i="4"/>
  <c r="M91" i="4"/>
  <c r="M90" i="4"/>
  <c r="M89" i="4"/>
  <c r="M88" i="4"/>
  <c r="M87" i="4"/>
  <c r="M86" i="4"/>
  <c r="M85" i="4"/>
  <c r="M84" i="4"/>
  <c r="M83" i="4"/>
  <c r="M82" i="4"/>
  <c r="M3" i="4"/>
  <c r="M4" i="4"/>
  <c r="M5" i="4"/>
  <c r="M6" i="4"/>
  <c r="N24" i="4"/>
  <c r="N28" i="4"/>
  <c r="M51" i="4"/>
  <c r="M50" i="4"/>
  <c r="M49" i="4"/>
  <c r="M48" i="4"/>
  <c r="M47" i="4"/>
  <c r="M46" i="4"/>
  <c r="M45" i="4"/>
  <c r="M44" i="4"/>
  <c r="M43" i="4"/>
  <c r="M42" i="4"/>
  <c r="N65" i="4"/>
  <c r="N69" i="4"/>
  <c r="M32" i="4"/>
  <c r="K72" i="4"/>
  <c r="N72" i="4"/>
  <c r="K13" i="4"/>
  <c r="K14" i="4"/>
  <c r="K15" i="4"/>
  <c r="K16" i="4"/>
  <c r="K17" i="4"/>
  <c r="K18" i="4"/>
  <c r="K19" i="4"/>
  <c r="K20" i="4"/>
  <c r="K21" i="4"/>
  <c r="N33" i="4"/>
  <c r="N34" i="4"/>
  <c r="N35" i="4"/>
  <c r="N36" i="4"/>
  <c r="N37" i="4"/>
  <c r="N38" i="4"/>
  <c r="N39" i="4"/>
  <c r="N40" i="4"/>
  <c r="N41" i="4"/>
  <c r="K53" i="4"/>
  <c r="K54" i="4"/>
  <c r="K55" i="4"/>
  <c r="K56" i="4"/>
  <c r="K57" i="4"/>
  <c r="K58" i="4"/>
  <c r="K59" i="4"/>
  <c r="K60" i="4"/>
  <c r="K61" i="4"/>
  <c r="N73" i="4"/>
  <c r="N74" i="4"/>
  <c r="N75" i="4"/>
  <c r="N76" i="4"/>
  <c r="N77" i="4"/>
  <c r="N78" i="4"/>
  <c r="N79" i="4"/>
  <c r="N80" i="4"/>
  <c r="N81" i="4"/>
  <c r="M17" i="4"/>
  <c r="M18" i="4"/>
  <c r="M19" i="4"/>
  <c r="M20" i="4"/>
  <c r="M52" i="4"/>
  <c r="M54" i="4"/>
  <c r="M55" i="4"/>
  <c r="M56" i="4"/>
  <c r="M57" i="4"/>
  <c r="M58" i="4"/>
  <c r="M59" i="4"/>
  <c r="M60" i="4"/>
  <c r="M22" i="4"/>
  <c r="M23" i="4"/>
  <c r="M24" i="4"/>
  <c r="M25" i="4"/>
  <c r="M26" i="4"/>
  <c r="M27" i="4"/>
  <c r="M28" i="4"/>
  <c r="M29" i="4"/>
  <c r="M30" i="4"/>
  <c r="M62" i="4"/>
  <c r="M63" i="4"/>
  <c r="M64" i="4"/>
  <c r="M65" i="4"/>
  <c r="M66" i="4"/>
  <c r="M67" i="4"/>
  <c r="M68" i="4"/>
  <c r="M69" i="4"/>
  <c r="M70" i="4"/>
  <c r="N3" i="5"/>
  <c r="N4" i="5"/>
  <c r="N5" i="5"/>
  <c r="N6" i="5"/>
  <c r="O12" i="5"/>
  <c r="M33" i="5"/>
  <c r="N34" i="5"/>
  <c r="M37" i="5"/>
  <c r="N38" i="5"/>
  <c r="M41" i="5"/>
  <c r="K62" i="5"/>
  <c r="N62" i="5"/>
  <c r="K2" i="5"/>
  <c r="K13" i="5"/>
  <c r="K17" i="5"/>
  <c r="M40" i="5"/>
  <c r="N41" i="5"/>
  <c r="K48" i="5"/>
  <c r="K52" i="5"/>
  <c r="K53" i="5"/>
  <c r="O89" i="5"/>
  <c r="K3" i="5"/>
  <c r="K7" i="5"/>
  <c r="K16" i="5"/>
  <c r="K20" i="5"/>
  <c r="K24" i="5"/>
  <c r="K28" i="5"/>
  <c r="K32" i="5"/>
  <c r="N32" i="5"/>
  <c r="M35" i="5"/>
  <c r="M39" i="5"/>
  <c r="K42" i="5"/>
  <c r="M61" i="5"/>
  <c r="M60" i="5"/>
  <c r="M59" i="5"/>
  <c r="M58" i="5"/>
  <c r="M57" i="5"/>
  <c r="M56" i="5"/>
  <c r="M55" i="5"/>
  <c r="M54" i="5"/>
  <c r="M53" i="5"/>
  <c r="M52" i="5"/>
  <c r="N58" i="5"/>
  <c r="O86" i="5"/>
  <c r="O90" i="5"/>
  <c r="K8" i="5"/>
  <c r="K21" i="5"/>
  <c r="M32" i="5"/>
  <c r="N33" i="5"/>
  <c r="M36" i="5"/>
  <c r="N37" i="5"/>
  <c r="K44" i="5"/>
  <c r="O85" i="5"/>
  <c r="K23" i="5"/>
  <c r="M25" i="5"/>
  <c r="N26" i="5"/>
  <c r="K27" i="5"/>
  <c r="N30" i="5"/>
  <c r="K31" i="5"/>
  <c r="M34" i="5"/>
  <c r="N55" i="5"/>
  <c r="N59" i="5"/>
  <c r="N63" i="5"/>
  <c r="N64" i="5"/>
  <c r="N65" i="5"/>
  <c r="N66" i="5"/>
  <c r="N67" i="5"/>
  <c r="N68" i="5"/>
  <c r="N69" i="5"/>
  <c r="N70" i="5"/>
  <c r="N71" i="5"/>
  <c r="M30" i="5" l="1"/>
  <c r="M31" i="5"/>
  <c r="M29" i="5"/>
  <c r="M27" i="5"/>
  <c r="M11" i="5"/>
  <c r="M3" i="5"/>
  <c r="M9" i="5"/>
  <c r="M4" i="5"/>
  <c r="M2" i="5"/>
  <c r="M6" i="5"/>
  <c r="M5" i="5"/>
  <c r="M7" i="5"/>
  <c r="M10" i="5"/>
  <c r="M8" i="5"/>
  <c r="M87" i="5"/>
  <c r="M26" i="5"/>
  <c r="L62" i="5"/>
  <c r="M86" i="5"/>
  <c r="M89" i="5"/>
  <c r="M88" i="5"/>
  <c r="M85" i="5"/>
  <c r="M84" i="5"/>
  <c r="L42" i="5"/>
  <c r="M90" i="5"/>
  <c r="M83" i="5"/>
  <c r="M82" i="5"/>
  <c r="M23" i="5"/>
  <c r="M28" i="5"/>
  <c r="M22" i="5"/>
  <c r="L12" i="5"/>
  <c r="L72" i="5"/>
  <c r="J91" i="2"/>
  <c r="O91" i="2" s="1"/>
  <c r="I91" i="2"/>
  <c r="N91" i="2" s="1"/>
  <c r="F91" i="2"/>
  <c r="E91" i="2"/>
  <c r="J90" i="2"/>
  <c r="O90" i="2" s="1"/>
  <c r="I90" i="2"/>
  <c r="N90" i="2" s="1"/>
  <c r="F90" i="2"/>
  <c r="E90" i="2"/>
  <c r="J89" i="2"/>
  <c r="O89" i="2" s="1"/>
  <c r="I89" i="2"/>
  <c r="N89" i="2" s="1"/>
  <c r="F89" i="2"/>
  <c r="E89" i="2"/>
  <c r="J88" i="2"/>
  <c r="O88" i="2" s="1"/>
  <c r="I88" i="2"/>
  <c r="N88" i="2" s="1"/>
  <c r="F88" i="2"/>
  <c r="E88" i="2"/>
  <c r="J87" i="2"/>
  <c r="O87" i="2" s="1"/>
  <c r="I87" i="2"/>
  <c r="N87" i="2" s="1"/>
  <c r="F87" i="2"/>
  <c r="E87" i="2"/>
  <c r="J86" i="2"/>
  <c r="O86" i="2" s="1"/>
  <c r="I86" i="2"/>
  <c r="N86" i="2" s="1"/>
  <c r="F86" i="2"/>
  <c r="E86" i="2"/>
  <c r="J85" i="2"/>
  <c r="O85" i="2" s="1"/>
  <c r="I85" i="2"/>
  <c r="N85" i="2" s="1"/>
  <c r="F85" i="2"/>
  <c r="E85" i="2"/>
  <c r="J84" i="2"/>
  <c r="O84" i="2" s="1"/>
  <c r="I84" i="2"/>
  <c r="N84" i="2" s="1"/>
  <c r="F84" i="2"/>
  <c r="E84" i="2"/>
  <c r="J83" i="2"/>
  <c r="O83" i="2" s="1"/>
  <c r="I83" i="2"/>
  <c r="N83" i="2" s="1"/>
  <c r="F83" i="2"/>
  <c r="E83" i="2"/>
  <c r="J82" i="2"/>
  <c r="O82" i="2" s="1"/>
  <c r="I82" i="2"/>
  <c r="F82" i="2"/>
  <c r="E82" i="2"/>
  <c r="J81" i="2"/>
  <c r="O81" i="2" s="1"/>
  <c r="I81" i="2"/>
  <c r="F81" i="2"/>
  <c r="E81" i="2"/>
  <c r="J80" i="2"/>
  <c r="O80" i="2" s="1"/>
  <c r="I80" i="2"/>
  <c r="F80" i="2"/>
  <c r="E80" i="2"/>
  <c r="J79" i="2"/>
  <c r="O79" i="2" s="1"/>
  <c r="I79" i="2"/>
  <c r="F79" i="2"/>
  <c r="E79" i="2"/>
  <c r="J78" i="2"/>
  <c r="O78" i="2" s="1"/>
  <c r="I78" i="2"/>
  <c r="F78" i="2"/>
  <c r="E78" i="2"/>
  <c r="J77" i="2"/>
  <c r="O77" i="2" s="1"/>
  <c r="I77" i="2"/>
  <c r="F77" i="2"/>
  <c r="E77" i="2"/>
  <c r="J76" i="2"/>
  <c r="O76" i="2" s="1"/>
  <c r="I76" i="2"/>
  <c r="F76" i="2"/>
  <c r="E76" i="2"/>
  <c r="J75" i="2"/>
  <c r="O75" i="2" s="1"/>
  <c r="I75" i="2"/>
  <c r="F75" i="2"/>
  <c r="E75" i="2"/>
  <c r="J74" i="2"/>
  <c r="O74" i="2" s="1"/>
  <c r="I74" i="2"/>
  <c r="F74" i="2"/>
  <c r="E74" i="2"/>
  <c r="J73" i="2"/>
  <c r="O73" i="2" s="1"/>
  <c r="I73" i="2"/>
  <c r="F73" i="2"/>
  <c r="E73" i="2"/>
  <c r="J72" i="2"/>
  <c r="O72" i="2" s="1"/>
  <c r="I72" i="2"/>
  <c r="M72" i="2" s="1"/>
  <c r="F72" i="2"/>
  <c r="E72" i="2"/>
  <c r="J71" i="2"/>
  <c r="O71" i="2" s="1"/>
  <c r="I71" i="2"/>
  <c r="F71" i="2"/>
  <c r="E71" i="2"/>
  <c r="J70" i="2"/>
  <c r="O70" i="2" s="1"/>
  <c r="I70" i="2"/>
  <c r="F70" i="2"/>
  <c r="E70" i="2"/>
  <c r="J69" i="2"/>
  <c r="O69" i="2" s="1"/>
  <c r="I69" i="2"/>
  <c r="N69" i="2" s="1"/>
  <c r="F69" i="2"/>
  <c r="E69" i="2"/>
  <c r="J68" i="2"/>
  <c r="O68" i="2" s="1"/>
  <c r="I68" i="2"/>
  <c r="F68" i="2"/>
  <c r="E68" i="2"/>
  <c r="J67" i="2"/>
  <c r="O67" i="2" s="1"/>
  <c r="I67" i="2"/>
  <c r="F67" i="2"/>
  <c r="E67" i="2"/>
  <c r="J66" i="2"/>
  <c r="O66" i="2" s="1"/>
  <c r="I66" i="2"/>
  <c r="F66" i="2"/>
  <c r="E66" i="2"/>
  <c r="J65" i="2"/>
  <c r="O65" i="2" s="1"/>
  <c r="I65" i="2"/>
  <c r="N65" i="2" s="1"/>
  <c r="F65" i="2"/>
  <c r="E65" i="2"/>
  <c r="J64" i="2"/>
  <c r="O64" i="2" s="1"/>
  <c r="I64" i="2"/>
  <c r="F64" i="2"/>
  <c r="E64" i="2"/>
  <c r="J63" i="2"/>
  <c r="O63" i="2" s="1"/>
  <c r="I63" i="2"/>
  <c r="F63" i="2"/>
  <c r="E63" i="2"/>
  <c r="M71" i="2"/>
  <c r="J62" i="2"/>
  <c r="I62" i="2"/>
  <c r="N62" i="2" s="1"/>
  <c r="F62" i="2"/>
  <c r="E62" i="2"/>
  <c r="J61" i="2"/>
  <c r="I61" i="2"/>
  <c r="N61" i="2" s="1"/>
  <c r="F61" i="2"/>
  <c r="E61" i="2"/>
  <c r="J60" i="2"/>
  <c r="O60" i="2" s="1"/>
  <c r="I60" i="2"/>
  <c r="N60" i="2" s="1"/>
  <c r="F60" i="2"/>
  <c r="E60" i="2"/>
  <c r="J59" i="2"/>
  <c r="O59" i="2" s="1"/>
  <c r="I59" i="2"/>
  <c r="N59" i="2" s="1"/>
  <c r="F59" i="2"/>
  <c r="E59" i="2"/>
  <c r="J58" i="2"/>
  <c r="O58" i="2" s="1"/>
  <c r="I58" i="2"/>
  <c r="N58" i="2" s="1"/>
  <c r="F58" i="2"/>
  <c r="E58" i="2"/>
  <c r="J57" i="2"/>
  <c r="O57" i="2" s="1"/>
  <c r="I57" i="2"/>
  <c r="N57" i="2" s="1"/>
  <c r="F57" i="2"/>
  <c r="E57" i="2"/>
  <c r="J56" i="2"/>
  <c r="O56" i="2" s="1"/>
  <c r="I56" i="2"/>
  <c r="N56" i="2" s="1"/>
  <c r="F56" i="2"/>
  <c r="E56" i="2"/>
  <c r="J55" i="2"/>
  <c r="O55" i="2" s="1"/>
  <c r="I55" i="2"/>
  <c r="N55" i="2" s="1"/>
  <c r="F55" i="2"/>
  <c r="E55" i="2"/>
  <c r="J54" i="2"/>
  <c r="O54" i="2" s="1"/>
  <c r="I54" i="2"/>
  <c r="N54" i="2" s="1"/>
  <c r="F54" i="2"/>
  <c r="E54" i="2"/>
  <c r="J53" i="2"/>
  <c r="O53" i="2" s="1"/>
  <c r="I53" i="2"/>
  <c r="N53" i="2" s="1"/>
  <c r="F53" i="2"/>
  <c r="E53" i="2"/>
  <c r="J52" i="2"/>
  <c r="O52" i="2" s="1"/>
  <c r="I52" i="2"/>
  <c r="N52" i="2" s="1"/>
  <c r="F52" i="2"/>
  <c r="E52" i="2"/>
  <c r="J51" i="2"/>
  <c r="O51" i="2" s="1"/>
  <c r="I51" i="2"/>
  <c r="N51" i="2" s="1"/>
  <c r="F51" i="2"/>
  <c r="E51" i="2"/>
  <c r="J50" i="2"/>
  <c r="O50" i="2" s="1"/>
  <c r="I50" i="2"/>
  <c r="N50" i="2" s="1"/>
  <c r="F50" i="2"/>
  <c r="E50" i="2"/>
  <c r="J49" i="2"/>
  <c r="O49" i="2" s="1"/>
  <c r="I49" i="2"/>
  <c r="N49" i="2" s="1"/>
  <c r="F49" i="2"/>
  <c r="E49" i="2"/>
  <c r="J48" i="2"/>
  <c r="O48" i="2" s="1"/>
  <c r="I48" i="2"/>
  <c r="N48" i="2" s="1"/>
  <c r="F48" i="2"/>
  <c r="E48" i="2"/>
  <c r="J47" i="2"/>
  <c r="O47" i="2" s="1"/>
  <c r="I47" i="2"/>
  <c r="N47" i="2" s="1"/>
  <c r="F47" i="2"/>
  <c r="E47" i="2"/>
  <c r="J46" i="2"/>
  <c r="O46" i="2" s="1"/>
  <c r="I46" i="2"/>
  <c r="N46" i="2" s="1"/>
  <c r="F46" i="2"/>
  <c r="E46" i="2"/>
  <c r="J45" i="2"/>
  <c r="O45" i="2" s="1"/>
  <c r="I45" i="2"/>
  <c r="N45" i="2" s="1"/>
  <c r="F45" i="2"/>
  <c r="E45" i="2"/>
  <c r="J44" i="2"/>
  <c r="O44" i="2" s="1"/>
  <c r="I44" i="2"/>
  <c r="N44" i="2" s="1"/>
  <c r="F44" i="2"/>
  <c r="E44" i="2"/>
  <c r="J43" i="2"/>
  <c r="O43" i="2" s="1"/>
  <c r="I43" i="2"/>
  <c r="N43" i="2" s="1"/>
  <c r="F43" i="2"/>
  <c r="E43" i="2"/>
  <c r="J42" i="2"/>
  <c r="O42" i="2" s="1"/>
  <c r="I42" i="2"/>
  <c r="F42" i="2"/>
  <c r="E42" i="2"/>
  <c r="J41" i="2"/>
  <c r="O41" i="2" s="1"/>
  <c r="I41" i="2"/>
  <c r="F41" i="2"/>
  <c r="E41" i="2"/>
  <c r="J40" i="2"/>
  <c r="O40" i="2" s="1"/>
  <c r="I40" i="2"/>
  <c r="F40" i="2"/>
  <c r="E40" i="2"/>
  <c r="J39" i="2"/>
  <c r="O39" i="2" s="1"/>
  <c r="I39" i="2"/>
  <c r="F39" i="2"/>
  <c r="E39" i="2"/>
  <c r="J38" i="2"/>
  <c r="O38" i="2" s="1"/>
  <c r="I38" i="2"/>
  <c r="F38" i="2"/>
  <c r="E38" i="2"/>
  <c r="J37" i="2"/>
  <c r="O37" i="2" s="1"/>
  <c r="I37" i="2"/>
  <c r="F37" i="2"/>
  <c r="E37" i="2"/>
  <c r="J36" i="2"/>
  <c r="O36" i="2" s="1"/>
  <c r="I36" i="2"/>
  <c r="M36" i="2" s="1"/>
  <c r="F36" i="2"/>
  <c r="E36" i="2"/>
  <c r="J35" i="2"/>
  <c r="O35" i="2" s="1"/>
  <c r="I35" i="2"/>
  <c r="F35" i="2"/>
  <c r="E35" i="2"/>
  <c r="J34" i="2"/>
  <c r="O34" i="2" s="1"/>
  <c r="I34" i="2"/>
  <c r="F34" i="2"/>
  <c r="E34" i="2"/>
  <c r="J33" i="2"/>
  <c r="O33" i="2" s="1"/>
  <c r="I33" i="2"/>
  <c r="F33" i="2"/>
  <c r="E33" i="2"/>
  <c r="J32" i="2"/>
  <c r="O32" i="2" s="1"/>
  <c r="I32" i="2"/>
  <c r="F32" i="2"/>
  <c r="E32" i="2"/>
  <c r="J31" i="2"/>
  <c r="O31" i="2" s="1"/>
  <c r="I31" i="2"/>
  <c r="F31" i="2"/>
  <c r="E31" i="2"/>
  <c r="J30" i="2"/>
  <c r="O30" i="2" s="1"/>
  <c r="I30" i="2"/>
  <c r="F30" i="2"/>
  <c r="E30" i="2"/>
  <c r="J29" i="2"/>
  <c r="O29" i="2" s="1"/>
  <c r="I29" i="2"/>
  <c r="F29" i="2"/>
  <c r="E29" i="2"/>
  <c r="J28" i="2"/>
  <c r="O28" i="2" s="1"/>
  <c r="I28" i="2"/>
  <c r="F28" i="2"/>
  <c r="E28" i="2"/>
  <c r="J27" i="2"/>
  <c r="O27" i="2" s="1"/>
  <c r="I27" i="2"/>
  <c r="F27" i="2"/>
  <c r="E27" i="2"/>
  <c r="J26" i="2"/>
  <c r="O26" i="2" s="1"/>
  <c r="I26" i="2"/>
  <c r="F26" i="2"/>
  <c r="E26" i="2"/>
  <c r="J25" i="2"/>
  <c r="O25" i="2" s="1"/>
  <c r="I25" i="2"/>
  <c r="F25" i="2"/>
  <c r="E25" i="2"/>
  <c r="J24" i="2"/>
  <c r="O24" i="2" s="1"/>
  <c r="I24" i="2"/>
  <c r="F24" i="2"/>
  <c r="E24" i="2"/>
  <c r="J23" i="2"/>
  <c r="O23" i="2" s="1"/>
  <c r="I23" i="2"/>
  <c r="F23" i="2"/>
  <c r="E23" i="2"/>
  <c r="N22" i="2"/>
  <c r="J22" i="2"/>
  <c r="O22" i="2" s="1"/>
  <c r="I22" i="2"/>
  <c r="F22" i="2"/>
  <c r="E22" i="2"/>
  <c r="J21" i="2"/>
  <c r="O21" i="2" s="1"/>
  <c r="I21" i="2"/>
  <c r="N21" i="2" s="1"/>
  <c r="F21" i="2"/>
  <c r="E21" i="2"/>
  <c r="J20" i="2"/>
  <c r="O20" i="2" s="1"/>
  <c r="I20" i="2"/>
  <c r="N20" i="2" s="1"/>
  <c r="F20" i="2"/>
  <c r="E20" i="2"/>
  <c r="J19" i="2"/>
  <c r="O19" i="2" s="1"/>
  <c r="I19" i="2"/>
  <c r="N19" i="2" s="1"/>
  <c r="F19" i="2"/>
  <c r="E19" i="2"/>
  <c r="J18" i="2"/>
  <c r="O18" i="2" s="1"/>
  <c r="I18" i="2"/>
  <c r="N18" i="2" s="1"/>
  <c r="F18" i="2"/>
  <c r="E18" i="2"/>
  <c r="J17" i="2"/>
  <c r="O17" i="2" s="1"/>
  <c r="I17" i="2"/>
  <c r="N17" i="2" s="1"/>
  <c r="F17" i="2"/>
  <c r="E17" i="2"/>
  <c r="J16" i="2"/>
  <c r="O16" i="2" s="1"/>
  <c r="I16" i="2"/>
  <c r="N16" i="2" s="1"/>
  <c r="F16" i="2"/>
  <c r="E16" i="2"/>
  <c r="J15" i="2"/>
  <c r="O15" i="2" s="1"/>
  <c r="I15" i="2"/>
  <c r="N15" i="2" s="1"/>
  <c r="F15" i="2"/>
  <c r="E15" i="2"/>
  <c r="O14" i="2"/>
  <c r="J14" i="2"/>
  <c r="I14" i="2"/>
  <c r="N14" i="2" s="1"/>
  <c r="F14" i="2"/>
  <c r="E14" i="2"/>
  <c r="J13" i="2"/>
  <c r="O13" i="2" s="1"/>
  <c r="I13" i="2"/>
  <c r="N13" i="2" s="1"/>
  <c r="F13" i="2"/>
  <c r="E13" i="2"/>
  <c r="M21" i="2"/>
  <c r="J12" i="2"/>
  <c r="O12" i="2" s="1"/>
  <c r="I12" i="2"/>
  <c r="N12" i="2" s="1"/>
  <c r="F12" i="2"/>
  <c r="E12" i="2"/>
  <c r="J11" i="2"/>
  <c r="O11" i="2" s="1"/>
  <c r="I11" i="2"/>
  <c r="N11" i="2" s="1"/>
  <c r="F11" i="2"/>
  <c r="E11" i="2"/>
  <c r="J10" i="2"/>
  <c r="O10" i="2" s="1"/>
  <c r="I10" i="2"/>
  <c r="N10" i="2" s="1"/>
  <c r="F10" i="2"/>
  <c r="E10" i="2"/>
  <c r="J9" i="2"/>
  <c r="O9" i="2" s="1"/>
  <c r="I9" i="2"/>
  <c r="N9" i="2" s="1"/>
  <c r="F9" i="2"/>
  <c r="E9" i="2"/>
  <c r="J8" i="2"/>
  <c r="O8" i="2" s="1"/>
  <c r="I8" i="2"/>
  <c r="N8" i="2" s="1"/>
  <c r="F8" i="2"/>
  <c r="E8" i="2"/>
  <c r="J7" i="2"/>
  <c r="O7" i="2" s="1"/>
  <c r="I7" i="2"/>
  <c r="N7" i="2" s="1"/>
  <c r="F7" i="2"/>
  <c r="E7" i="2"/>
  <c r="J6" i="2"/>
  <c r="O6" i="2" s="1"/>
  <c r="I6" i="2"/>
  <c r="F6" i="2"/>
  <c r="E6" i="2"/>
  <c r="J5" i="2"/>
  <c r="O5" i="2" s="1"/>
  <c r="I5" i="2"/>
  <c r="F5" i="2"/>
  <c r="E5" i="2"/>
  <c r="J4" i="2"/>
  <c r="O4" i="2" s="1"/>
  <c r="I4" i="2"/>
  <c r="K4" i="2" s="1"/>
  <c r="F4" i="2"/>
  <c r="E4" i="2"/>
  <c r="J3" i="2"/>
  <c r="O3" i="2" s="1"/>
  <c r="I3" i="2"/>
  <c r="F3" i="2"/>
  <c r="E3" i="2"/>
  <c r="J2" i="2"/>
  <c r="O2" i="2" s="1"/>
  <c r="I2" i="2"/>
  <c r="N2" i="2" s="1"/>
  <c r="F2" i="2"/>
  <c r="E2" i="2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J81" i="3"/>
  <c r="O81" i="3" s="1"/>
  <c r="I81" i="3"/>
  <c r="N81" i="3" s="1"/>
  <c r="F81" i="3"/>
  <c r="E81" i="3"/>
  <c r="J80" i="3"/>
  <c r="O80" i="3" s="1"/>
  <c r="I80" i="3"/>
  <c r="N80" i="3" s="1"/>
  <c r="F80" i="3"/>
  <c r="E80" i="3"/>
  <c r="J79" i="3"/>
  <c r="O79" i="3" s="1"/>
  <c r="I79" i="3"/>
  <c r="N79" i="3" s="1"/>
  <c r="F79" i="3"/>
  <c r="E79" i="3"/>
  <c r="J78" i="3"/>
  <c r="O78" i="3" s="1"/>
  <c r="I78" i="3"/>
  <c r="N78" i="3" s="1"/>
  <c r="F78" i="3"/>
  <c r="E78" i="3"/>
  <c r="J77" i="3"/>
  <c r="O77" i="3" s="1"/>
  <c r="I77" i="3"/>
  <c r="N77" i="3" s="1"/>
  <c r="F77" i="3"/>
  <c r="E77" i="3"/>
  <c r="J76" i="3"/>
  <c r="O76" i="3" s="1"/>
  <c r="I76" i="3"/>
  <c r="N76" i="3" s="1"/>
  <c r="F76" i="3"/>
  <c r="E76" i="3"/>
  <c r="J75" i="3"/>
  <c r="O75" i="3" s="1"/>
  <c r="I75" i="3"/>
  <c r="N75" i="3" s="1"/>
  <c r="F75" i="3"/>
  <c r="E75" i="3"/>
  <c r="J74" i="3"/>
  <c r="O74" i="3" s="1"/>
  <c r="I74" i="3"/>
  <c r="F74" i="3"/>
  <c r="E74" i="3"/>
  <c r="J73" i="3"/>
  <c r="O73" i="3" s="1"/>
  <c r="I73" i="3"/>
  <c r="N73" i="3" s="1"/>
  <c r="F73" i="3"/>
  <c r="E73" i="3"/>
  <c r="J72" i="3"/>
  <c r="O72" i="3" s="1"/>
  <c r="I72" i="3"/>
  <c r="F72" i="3"/>
  <c r="E72" i="3"/>
  <c r="J71" i="3"/>
  <c r="O71" i="3" s="1"/>
  <c r="I71" i="3"/>
  <c r="N71" i="3" s="1"/>
  <c r="F71" i="3"/>
  <c r="E71" i="3"/>
  <c r="J70" i="3"/>
  <c r="I70" i="3"/>
  <c r="N70" i="3" s="1"/>
  <c r="F70" i="3"/>
  <c r="E70" i="3"/>
  <c r="J69" i="3"/>
  <c r="O69" i="3" s="1"/>
  <c r="I69" i="3"/>
  <c r="F69" i="3"/>
  <c r="E69" i="3"/>
  <c r="J68" i="3"/>
  <c r="O68" i="3" s="1"/>
  <c r="I68" i="3"/>
  <c r="N68" i="3" s="1"/>
  <c r="F68" i="3"/>
  <c r="E68" i="3"/>
  <c r="J67" i="3"/>
  <c r="O67" i="3" s="1"/>
  <c r="I67" i="3"/>
  <c r="N67" i="3" s="1"/>
  <c r="F67" i="3"/>
  <c r="E67" i="3"/>
  <c r="J66" i="3"/>
  <c r="I66" i="3"/>
  <c r="N66" i="3" s="1"/>
  <c r="F66" i="3"/>
  <c r="E66" i="3"/>
  <c r="J65" i="3"/>
  <c r="O65" i="3" s="1"/>
  <c r="I65" i="3"/>
  <c r="F65" i="3"/>
  <c r="E65" i="3"/>
  <c r="J64" i="3"/>
  <c r="O64" i="3" s="1"/>
  <c r="I64" i="3"/>
  <c r="F64" i="3"/>
  <c r="E64" i="3"/>
  <c r="J63" i="3"/>
  <c r="O63" i="3" s="1"/>
  <c r="I63" i="3"/>
  <c r="N63" i="3" s="1"/>
  <c r="F63" i="3"/>
  <c r="E63" i="3"/>
  <c r="J62" i="3"/>
  <c r="O62" i="3" s="1"/>
  <c r="I62" i="3"/>
  <c r="N62" i="3" s="1"/>
  <c r="F62" i="3"/>
  <c r="E62" i="3"/>
  <c r="J61" i="3"/>
  <c r="I61" i="3"/>
  <c r="N61" i="3" s="1"/>
  <c r="F61" i="3"/>
  <c r="E61" i="3"/>
  <c r="J60" i="3"/>
  <c r="O60" i="3" s="1"/>
  <c r="I60" i="3"/>
  <c r="N60" i="3" s="1"/>
  <c r="F60" i="3"/>
  <c r="E60" i="3"/>
  <c r="J59" i="3"/>
  <c r="O59" i="3" s="1"/>
  <c r="I59" i="3"/>
  <c r="N59" i="3" s="1"/>
  <c r="F59" i="3"/>
  <c r="E59" i="3"/>
  <c r="J58" i="3"/>
  <c r="O58" i="3" s="1"/>
  <c r="I58" i="3"/>
  <c r="N58" i="3" s="1"/>
  <c r="F58" i="3"/>
  <c r="E58" i="3"/>
  <c r="J57" i="3"/>
  <c r="I57" i="3"/>
  <c r="N57" i="3" s="1"/>
  <c r="F57" i="3"/>
  <c r="E57" i="3"/>
  <c r="J56" i="3"/>
  <c r="I56" i="3"/>
  <c r="N56" i="3" s="1"/>
  <c r="F56" i="3"/>
  <c r="E56" i="3"/>
  <c r="J55" i="3"/>
  <c r="O55" i="3" s="1"/>
  <c r="I55" i="3"/>
  <c r="N55" i="3" s="1"/>
  <c r="F55" i="3"/>
  <c r="E55" i="3"/>
  <c r="J54" i="3"/>
  <c r="O54" i="3" s="1"/>
  <c r="I54" i="3"/>
  <c r="F54" i="3"/>
  <c r="E54" i="3"/>
  <c r="J53" i="3"/>
  <c r="I53" i="3"/>
  <c r="N53" i="3" s="1"/>
  <c r="F53" i="3"/>
  <c r="E53" i="3"/>
  <c r="J52" i="3"/>
  <c r="O52" i="3" s="1"/>
  <c r="I52" i="3"/>
  <c r="N52" i="3" s="1"/>
  <c r="F52" i="3"/>
  <c r="E52" i="3"/>
  <c r="J51" i="3"/>
  <c r="O51" i="3" s="1"/>
  <c r="I51" i="3"/>
  <c r="F51" i="3"/>
  <c r="E51" i="3"/>
  <c r="J50" i="3"/>
  <c r="O50" i="3" s="1"/>
  <c r="I50" i="3"/>
  <c r="F50" i="3"/>
  <c r="E50" i="3"/>
  <c r="J49" i="3"/>
  <c r="O49" i="3" s="1"/>
  <c r="I49" i="3"/>
  <c r="N49" i="3" s="1"/>
  <c r="F49" i="3"/>
  <c r="E49" i="3"/>
  <c r="J48" i="3"/>
  <c r="O48" i="3" s="1"/>
  <c r="I48" i="3"/>
  <c r="N48" i="3" s="1"/>
  <c r="F48" i="3"/>
  <c r="E48" i="3"/>
  <c r="J47" i="3"/>
  <c r="O47" i="3" s="1"/>
  <c r="I47" i="3"/>
  <c r="F47" i="3"/>
  <c r="E47" i="3"/>
  <c r="J46" i="3"/>
  <c r="O46" i="3" s="1"/>
  <c r="I46" i="3"/>
  <c r="M46" i="3" s="1"/>
  <c r="F46" i="3"/>
  <c r="E46" i="3"/>
  <c r="J45" i="3"/>
  <c r="O45" i="3" s="1"/>
  <c r="I45" i="3"/>
  <c r="N45" i="3" s="1"/>
  <c r="F45" i="3"/>
  <c r="E45" i="3"/>
  <c r="J44" i="3"/>
  <c r="O44" i="3" s="1"/>
  <c r="I44" i="3"/>
  <c r="N44" i="3" s="1"/>
  <c r="F44" i="3"/>
  <c r="E44" i="3"/>
  <c r="J43" i="3"/>
  <c r="O43" i="3" s="1"/>
  <c r="I43" i="3"/>
  <c r="N43" i="3" s="1"/>
  <c r="F43" i="3"/>
  <c r="E43" i="3"/>
  <c r="J42" i="3"/>
  <c r="O42" i="3" s="1"/>
  <c r="I42" i="3"/>
  <c r="F42" i="3"/>
  <c r="E42" i="3"/>
  <c r="J41" i="3"/>
  <c r="O41" i="3" s="1"/>
  <c r="I41" i="3"/>
  <c r="N41" i="3" s="1"/>
  <c r="F41" i="3"/>
  <c r="E41" i="3"/>
  <c r="J40" i="3"/>
  <c r="O40" i="3" s="1"/>
  <c r="I40" i="3"/>
  <c r="N40" i="3" s="1"/>
  <c r="F40" i="3"/>
  <c r="E40" i="3"/>
  <c r="J39" i="3"/>
  <c r="O39" i="3" s="1"/>
  <c r="I39" i="3"/>
  <c r="F39" i="3"/>
  <c r="E39" i="3"/>
  <c r="J38" i="3"/>
  <c r="O38" i="3" s="1"/>
  <c r="I38" i="3"/>
  <c r="N38" i="3" s="1"/>
  <c r="F38" i="3"/>
  <c r="E38" i="3"/>
  <c r="J37" i="3"/>
  <c r="O37" i="3" s="1"/>
  <c r="I37" i="3"/>
  <c r="F37" i="3"/>
  <c r="E37" i="3"/>
  <c r="J36" i="3"/>
  <c r="O36" i="3" s="1"/>
  <c r="I36" i="3"/>
  <c r="N36" i="3" s="1"/>
  <c r="F36" i="3"/>
  <c r="E36" i="3"/>
  <c r="J35" i="3"/>
  <c r="O35" i="3" s="1"/>
  <c r="I35" i="3"/>
  <c r="F35" i="3"/>
  <c r="E35" i="3"/>
  <c r="J34" i="3"/>
  <c r="O34" i="3" s="1"/>
  <c r="I34" i="3"/>
  <c r="N34" i="3" s="1"/>
  <c r="F34" i="3"/>
  <c r="E34" i="3"/>
  <c r="J33" i="3"/>
  <c r="O33" i="3" s="1"/>
  <c r="I33" i="3"/>
  <c r="F33" i="3"/>
  <c r="E33" i="3"/>
  <c r="J32" i="3"/>
  <c r="O32" i="3" s="1"/>
  <c r="I32" i="3"/>
  <c r="F32" i="3"/>
  <c r="E32" i="3"/>
  <c r="J31" i="3"/>
  <c r="O31" i="3" s="1"/>
  <c r="I31" i="3"/>
  <c r="F31" i="3"/>
  <c r="E31" i="3"/>
  <c r="J30" i="3"/>
  <c r="I30" i="3"/>
  <c r="N30" i="3" s="1"/>
  <c r="F30" i="3"/>
  <c r="E30" i="3"/>
  <c r="J29" i="3"/>
  <c r="O29" i="3" s="1"/>
  <c r="I29" i="3"/>
  <c r="F29" i="3"/>
  <c r="E29" i="3"/>
  <c r="J28" i="3"/>
  <c r="O28" i="3" s="1"/>
  <c r="I28" i="3"/>
  <c r="N28" i="3" s="1"/>
  <c r="F28" i="3"/>
  <c r="E28" i="3"/>
  <c r="J27" i="3"/>
  <c r="O27" i="3" s="1"/>
  <c r="I27" i="3"/>
  <c r="N27" i="3" s="1"/>
  <c r="F27" i="3"/>
  <c r="E27" i="3"/>
  <c r="J26" i="3"/>
  <c r="I26" i="3"/>
  <c r="N26" i="3" s="1"/>
  <c r="F26" i="3"/>
  <c r="E26" i="3"/>
  <c r="J25" i="3"/>
  <c r="O25" i="3" s="1"/>
  <c r="I25" i="3"/>
  <c r="F25" i="3"/>
  <c r="E25" i="3"/>
  <c r="J24" i="3"/>
  <c r="O24" i="3" s="1"/>
  <c r="I24" i="3"/>
  <c r="N24" i="3" s="1"/>
  <c r="F24" i="3"/>
  <c r="E24" i="3"/>
  <c r="J23" i="3"/>
  <c r="O23" i="3" s="1"/>
  <c r="I23" i="3"/>
  <c r="N23" i="3" s="1"/>
  <c r="F23" i="3"/>
  <c r="E23" i="3"/>
  <c r="J22" i="3"/>
  <c r="O22" i="3" s="1"/>
  <c r="I22" i="3"/>
  <c r="F22" i="3"/>
  <c r="E22" i="3"/>
  <c r="J21" i="3"/>
  <c r="N21" i="3"/>
  <c r="F21" i="3"/>
  <c r="E21" i="3"/>
  <c r="J20" i="3"/>
  <c r="I20" i="3"/>
  <c r="N20" i="3" s="1"/>
  <c r="F20" i="3"/>
  <c r="E20" i="3"/>
  <c r="J19" i="3"/>
  <c r="O19" i="3" s="1"/>
  <c r="I19" i="3"/>
  <c r="N19" i="3" s="1"/>
  <c r="F19" i="3"/>
  <c r="E19" i="3"/>
  <c r="J18" i="3"/>
  <c r="O18" i="3" s="1"/>
  <c r="I18" i="3"/>
  <c r="N18" i="3" s="1"/>
  <c r="F18" i="3"/>
  <c r="E18" i="3"/>
  <c r="J17" i="3"/>
  <c r="I17" i="3"/>
  <c r="N17" i="3" s="1"/>
  <c r="F17" i="3"/>
  <c r="E17" i="3"/>
  <c r="J16" i="3"/>
  <c r="I16" i="3"/>
  <c r="N16" i="3" s="1"/>
  <c r="F16" i="3"/>
  <c r="E16" i="3"/>
  <c r="J15" i="3"/>
  <c r="K15" i="3" s="1"/>
  <c r="N15" i="3"/>
  <c r="F15" i="3"/>
  <c r="E15" i="3"/>
  <c r="J14" i="3"/>
  <c r="O14" i="3" s="1"/>
  <c r="N14" i="3"/>
  <c r="F14" i="3"/>
  <c r="E14" i="3"/>
  <c r="J13" i="3"/>
  <c r="N13" i="3"/>
  <c r="F13" i="3"/>
  <c r="E13" i="3"/>
  <c r="J12" i="3"/>
  <c r="O12" i="3" s="1"/>
  <c r="N12" i="3"/>
  <c r="F12" i="3"/>
  <c r="E12" i="3"/>
  <c r="J11" i="3"/>
  <c r="O11" i="3" s="1"/>
  <c r="I11" i="3"/>
  <c r="N11" i="3" s="1"/>
  <c r="F11" i="3"/>
  <c r="E11" i="3"/>
  <c r="J10" i="3"/>
  <c r="O10" i="3" s="1"/>
  <c r="I10" i="3"/>
  <c r="F10" i="3"/>
  <c r="E10" i="3"/>
  <c r="J9" i="3"/>
  <c r="O9" i="3" s="1"/>
  <c r="I9" i="3"/>
  <c r="N9" i="3" s="1"/>
  <c r="F9" i="3"/>
  <c r="E9" i="3"/>
  <c r="J8" i="3"/>
  <c r="O8" i="3" s="1"/>
  <c r="I8" i="3"/>
  <c r="N8" i="3" s="1"/>
  <c r="F8" i="3"/>
  <c r="E8" i="3"/>
  <c r="J7" i="3"/>
  <c r="O7" i="3" s="1"/>
  <c r="I7" i="3"/>
  <c r="F7" i="3"/>
  <c r="E7" i="3"/>
  <c r="J6" i="3"/>
  <c r="O6" i="3" s="1"/>
  <c r="I6" i="3"/>
  <c r="F6" i="3"/>
  <c r="E6" i="3"/>
  <c r="J5" i="3"/>
  <c r="O5" i="3" s="1"/>
  <c r="I5" i="3"/>
  <c r="N5" i="3" s="1"/>
  <c r="F5" i="3"/>
  <c r="E5" i="3"/>
  <c r="J4" i="3"/>
  <c r="O4" i="3" s="1"/>
  <c r="I4" i="3"/>
  <c r="N4" i="3" s="1"/>
  <c r="F4" i="3"/>
  <c r="E4" i="3"/>
  <c r="J3" i="3"/>
  <c r="O3" i="3" s="1"/>
  <c r="I3" i="3"/>
  <c r="F3" i="3"/>
  <c r="E3" i="3"/>
  <c r="J2" i="3"/>
  <c r="I2" i="3"/>
  <c r="F2" i="3"/>
  <c r="E2" i="3"/>
  <c r="N54" i="3" l="1"/>
  <c r="W61" i="3"/>
  <c r="X61" i="3"/>
  <c r="W71" i="3"/>
  <c r="X71" i="3"/>
  <c r="N74" i="3"/>
  <c r="X81" i="3"/>
  <c r="L72" i="3" s="1"/>
  <c r="M73" i="3" s="1"/>
  <c r="W81" i="3"/>
  <c r="N82" i="3"/>
  <c r="N22" i="3"/>
  <c r="W11" i="3"/>
  <c r="X11" i="3"/>
  <c r="L2" i="3" s="1"/>
  <c r="M11" i="3" s="1"/>
  <c r="M65" i="5"/>
  <c r="M63" i="5"/>
  <c r="M71" i="5"/>
  <c r="M68" i="5"/>
  <c r="M66" i="5"/>
  <c r="M69" i="5"/>
  <c r="M64" i="5"/>
  <c r="M62" i="5"/>
  <c r="M67" i="5"/>
  <c r="M70" i="5"/>
  <c r="M51" i="5"/>
  <c r="M42" i="5"/>
  <c r="M44" i="5"/>
  <c r="M43" i="5"/>
  <c r="M47" i="5"/>
  <c r="M48" i="5"/>
  <c r="M45" i="5"/>
  <c r="M50" i="5"/>
  <c r="M46" i="5"/>
  <c r="M49" i="5"/>
  <c r="M16" i="5"/>
  <c r="M13" i="5"/>
  <c r="M15" i="5"/>
  <c r="M14" i="5"/>
  <c r="M12" i="5"/>
  <c r="M17" i="5"/>
  <c r="M18" i="5"/>
  <c r="M21" i="5"/>
  <c r="M19" i="5"/>
  <c r="M20" i="5"/>
  <c r="M72" i="5"/>
  <c r="M80" i="5"/>
  <c r="M81" i="5"/>
  <c r="M73" i="5"/>
  <c r="M79" i="5"/>
  <c r="M78" i="5"/>
  <c r="M77" i="5"/>
  <c r="M74" i="5"/>
  <c r="M76" i="5"/>
  <c r="M75" i="5"/>
  <c r="K80" i="3"/>
  <c r="K3" i="2"/>
  <c r="K74" i="2"/>
  <c r="K30" i="2"/>
  <c r="K39" i="2"/>
  <c r="K42" i="2"/>
  <c r="K75" i="2"/>
  <c r="K78" i="2"/>
  <c r="K79" i="2"/>
  <c r="K33" i="3"/>
  <c r="K31" i="2"/>
  <c r="K73" i="2"/>
  <c r="K77" i="2"/>
  <c r="K81" i="2"/>
  <c r="K71" i="2"/>
  <c r="K64" i="2"/>
  <c r="K37" i="2"/>
  <c r="K24" i="2"/>
  <c r="K28" i="2"/>
  <c r="M32" i="2"/>
  <c r="M39" i="2"/>
  <c r="K88" i="2"/>
  <c r="K25" i="2"/>
  <c r="K29" i="2"/>
  <c r="K66" i="2"/>
  <c r="N29" i="2"/>
  <c r="K40" i="2"/>
  <c r="K85" i="2"/>
  <c r="M33" i="2"/>
  <c r="K52" i="2"/>
  <c r="M37" i="2"/>
  <c r="K41" i="2"/>
  <c r="M61" i="2"/>
  <c r="K12" i="2"/>
  <c r="K23" i="2"/>
  <c r="K27" i="2"/>
  <c r="K68" i="2"/>
  <c r="K35" i="2"/>
  <c r="K65" i="2"/>
  <c r="M75" i="2"/>
  <c r="K76" i="2"/>
  <c r="K80" i="2"/>
  <c r="M33" i="3"/>
  <c r="K32" i="3"/>
  <c r="K47" i="3"/>
  <c r="K50" i="3"/>
  <c r="K51" i="3"/>
  <c r="K6" i="2"/>
  <c r="K9" i="2"/>
  <c r="K26" i="2"/>
  <c r="K33" i="2"/>
  <c r="K69" i="2"/>
  <c r="K82" i="2"/>
  <c r="K22" i="3"/>
  <c r="K46" i="2"/>
  <c r="M79" i="2"/>
  <c r="K37" i="3"/>
  <c r="K43" i="2"/>
  <c r="M76" i="2"/>
  <c r="N33" i="3"/>
  <c r="K10" i="2"/>
  <c r="K34" i="2"/>
  <c r="M40" i="2"/>
  <c r="K63" i="2"/>
  <c r="K70" i="2"/>
  <c r="M73" i="2"/>
  <c r="K89" i="2"/>
  <c r="K86" i="2"/>
  <c r="M34" i="2"/>
  <c r="K50" i="2"/>
  <c r="K67" i="2"/>
  <c r="K83" i="2"/>
  <c r="N24" i="2"/>
  <c r="K47" i="2"/>
  <c r="M80" i="2"/>
  <c r="K31" i="3"/>
  <c r="M45" i="3"/>
  <c r="K38" i="2"/>
  <c r="K44" i="2"/>
  <c r="M77" i="2"/>
  <c r="K11" i="2"/>
  <c r="N28" i="2"/>
  <c r="M41" i="2"/>
  <c r="M74" i="2"/>
  <c r="K90" i="2"/>
  <c r="K49" i="2"/>
  <c r="K8" i="2"/>
  <c r="M38" i="2"/>
  <c r="K61" i="2"/>
  <c r="N64" i="2"/>
  <c r="K87" i="2"/>
  <c r="M42" i="3"/>
  <c r="K5" i="2"/>
  <c r="M35" i="2"/>
  <c r="K51" i="2"/>
  <c r="O61" i="2"/>
  <c r="K84" i="2"/>
  <c r="N25" i="2"/>
  <c r="K48" i="2"/>
  <c r="N68" i="2"/>
  <c r="M81" i="2"/>
  <c r="K2" i="2"/>
  <c r="M31" i="2"/>
  <c r="K45" i="2"/>
  <c r="M78" i="2"/>
  <c r="K36" i="2"/>
  <c r="K91" i="2"/>
  <c r="N72" i="3"/>
  <c r="K76" i="3"/>
  <c r="K63" i="3"/>
  <c r="K55" i="3"/>
  <c r="K60" i="3"/>
  <c r="K49" i="3"/>
  <c r="K42" i="3"/>
  <c r="M40" i="3"/>
  <c r="M36" i="3"/>
  <c r="N31" i="3"/>
  <c r="K28" i="3"/>
  <c r="O15" i="3"/>
  <c r="K16" i="3"/>
  <c r="K74" i="3"/>
  <c r="K78" i="3"/>
  <c r="K62" i="3"/>
  <c r="K64" i="3"/>
  <c r="K71" i="3"/>
  <c r="N64" i="3"/>
  <c r="K67" i="3"/>
  <c r="K68" i="3"/>
  <c r="K56" i="3"/>
  <c r="K59" i="3"/>
  <c r="K54" i="3"/>
  <c r="O56" i="3"/>
  <c r="K52" i="3"/>
  <c r="K58" i="3"/>
  <c r="M49" i="3"/>
  <c r="K44" i="3"/>
  <c r="N47" i="3"/>
  <c r="M50" i="3"/>
  <c r="K43" i="3"/>
  <c r="K45" i="3"/>
  <c r="K46" i="3"/>
  <c r="K48" i="3"/>
  <c r="M41" i="3"/>
  <c r="M37" i="3"/>
  <c r="K38" i="3"/>
  <c r="K34" i="3"/>
  <c r="N37" i="3"/>
  <c r="K41" i="3"/>
  <c r="K27" i="3"/>
  <c r="K23" i="3"/>
  <c r="K24" i="3"/>
  <c r="K14" i="3"/>
  <c r="O16" i="3"/>
  <c r="K20" i="3"/>
  <c r="K12" i="3"/>
  <c r="K18" i="3"/>
  <c r="O20" i="3"/>
  <c r="K19" i="3"/>
  <c r="K3" i="3"/>
  <c r="K4" i="3"/>
  <c r="K8" i="3"/>
  <c r="N2" i="3"/>
  <c r="K5" i="3"/>
  <c r="K9" i="3"/>
  <c r="K10" i="3"/>
  <c r="K6" i="3"/>
  <c r="K7" i="3"/>
  <c r="K11" i="3"/>
  <c r="N3" i="2"/>
  <c r="N4" i="2"/>
  <c r="N5" i="2"/>
  <c r="N6" i="2"/>
  <c r="N26" i="2"/>
  <c r="N30" i="2"/>
  <c r="K32" i="2"/>
  <c r="N32" i="2"/>
  <c r="N66" i="2"/>
  <c r="N70" i="2"/>
  <c r="K72" i="2"/>
  <c r="N72" i="2"/>
  <c r="M11" i="2"/>
  <c r="M10" i="2"/>
  <c r="M9" i="2"/>
  <c r="M8" i="2"/>
  <c r="M7" i="2"/>
  <c r="K7" i="2"/>
  <c r="K22" i="2"/>
  <c r="N23" i="2"/>
  <c r="N27" i="2"/>
  <c r="N31" i="2"/>
  <c r="M51" i="2"/>
  <c r="M50" i="2"/>
  <c r="M49" i="2"/>
  <c r="M48" i="2"/>
  <c r="M47" i="2"/>
  <c r="M46" i="2"/>
  <c r="M45" i="2"/>
  <c r="M44" i="2"/>
  <c r="M43" i="2"/>
  <c r="M42" i="2"/>
  <c r="N63" i="2"/>
  <c r="N67" i="2"/>
  <c r="N71" i="2"/>
  <c r="M91" i="2"/>
  <c r="M90" i="2"/>
  <c r="M89" i="2"/>
  <c r="M88" i="2"/>
  <c r="M87" i="2"/>
  <c r="M86" i="2"/>
  <c r="M85" i="2"/>
  <c r="M84" i="2"/>
  <c r="M83" i="2"/>
  <c r="M82" i="2"/>
  <c r="M2" i="2"/>
  <c r="M3" i="2"/>
  <c r="M4" i="2"/>
  <c r="M5" i="2"/>
  <c r="M6" i="2"/>
  <c r="O62" i="2"/>
  <c r="K62" i="2"/>
  <c r="K13" i="2"/>
  <c r="K14" i="2"/>
  <c r="K15" i="2"/>
  <c r="K16" i="2"/>
  <c r="K17" i="2"/>
  <c r="K18" i="2"/>
  <c r="K19" i="2"/>
  <c r="K20" i="2"/>
  <c r="K21" i="2"/>
  <c r="N33" i="2"/>
  <c r="N34" i="2"/>
  <c r="N35" i="2"/>
  <c r="N36" i="2"/>
  <c r="N37" i="2"/>
  <c r="N38" i="2"/>
  <c r="N39" i="2"/>
  <c r="N40" i="2"/>
  <c r="N41" i="2"/>
  <c r="K53" i="2"/>
  <c r="K54" i="2"/>
  <c r="K55" i="2"/>
  <c r="K56" i="2"/>
  <c r="K57" i="2"/>
  <c r="K58" i="2"/>
  <c r="K59" i="2"/>
  <c r="K60" i="2"/>
  <c r="N73" i="2"/>
  <c r="N74" i="2"/>
  <c r="N75" i="2"/>
  <c r="N76" i="2"/>
  <c r="N77" i="2"/>
  <c r="N78" i="2"/>
  <c r="N79" i="2"/>
  <c r="N80" i="2"/>
  <c r="N81" i="2"/>
  <c r="M12" i="2"/>
  <c r="M13" i="2"/>
  <c r="M14" i="2"/>
  <c r="M15" i="2"/>
  <c r="M16" i="2"/>
  <c r="M17" i="2"/>
  <c r="M18" i="2"/>
  <c r="M19" i="2"/>
  <c r="M20" i="2"/>
  <c r="N42" i="2"/>
  <c r="M52" i="2"/>
  <c r="M53" i="2"/>
  <c r="M54" i="2"/>
  <c r="M55" i="2"/>
  <c r="M56" i="2"/>
  <c r="M57" i="2"/>
  <c r="M58" i="2"/>
  <c r="M59" i="2"/>
  <c r="M60" i="2"/>
  <c r="N82" i="2"/>
  <c r="M22" i="2"/>
  <c r="M23" i="2"/>
  <c r="M24" i="2"/>
  <c r="M25" i="2"/>
  <c r="M26" i="2"/>
  <c r="M27" i="2"/>
  <c r="M28" i="2"/>
  <c r="M29" i="2"/>
  <c r="M30" i="2"/>
  <c r="M62" i="2"/>
  <c r="M63" i="2"/>
  <c r="M64" i="2"/>
  <c r="M65" i="2"/>
  <c r="M66" i="2"/>
  <c r="M67" i="2"/>
  <c r="M68" i="2"/>
  <c r="M69" i="2"/>
  <c r="M70" i="2"/>
  <c r="O30" i="3"/>
  <c r="K30" i="3"/>
  <c r="N69" i="3"/>
  <c r="K69" i="3"/>
  <c r="O26" i="3"/>
  <c r="K26" i="3"/>
  <c r="M51" i="3"/>
  <c r="N51" i="3"/>
  <c r="O57" i="3"/>
  <c r="K57" i="3"/>
  <c r="K2" i="3"/>
  <c r="O2" i="3"/>
  <c r="O17" i="3"/>
  <c r="K17" i="3"/>
  <c r="N25" i="3"/>
  <c r="K25" i="3"/>
  <c r="K35" i="3"/>
  <c r="N35" i="3"/>
  <c r="M35" i="3"/>
  <c r="O61" i="3"/>
  <c r="K61" i="3"/>
  <c r="O21" i="3"/>
  <c r="K21" i="3"/>
  <c r="O53" i="3"/>
  <c r="K53" i="3"/>
  <c r="O66" i="3"/>
  <c r="K66" i="3"/>
  <c r="N6" i="3"/>
  <c r="N3" i="3"/>
  <c r="N7" i="3"/>
  <c r="O13" i="3"/>
  <c r="K13" i="3"/>
  <c r="N29" i="3"/>
  <c r="K29" i="3"/>
  <c r="K39" i="3"/>
  <c r="N39" i="3"/>
  <c r="M39" i="3"/>
  <c r="N65" i="3"/>
  <c r="K65" i="3"/>
  <c r="O70" i="3"/>
  <c r="K70" i="3"/>
  <c r="N32" i="3"/>
  <c r="M44" i="3"/>
  <c r="M48" i="3"/>
  <c r="K73" i="3"/>
  <c r="K75" i="3"/>
  <c r="K77" i="3"/>
  <c r="K79" i="3"/>
  <c r="K81" i="3"/>
  <c r="N10" i="3"/>
  <c r="M32" i="3"/>
  <c r="N42" i="3"/>
  <c r="N46" i="3"/>
  <c r="N50" i="3"/>
  <c r="M34" i="3"/>
  <c r="K36" i="3"/>
  <c r="M38" i="3"/>
  <c r="K40" i="3"/>
  <c r="M43" i="3"/>
  <c r="M47" i="3"/>
  <c r="K72" i="3"/>
  <c r="L52" i="3" l="1"/>
  <c r="L62" i="3"/>
  <c r="M81" i="3"/>
  <c r="M80" i="3"/>
  <c r="M79" i="3"/>
  <c r="M76" i="3"/>
  <c r="M78" i="3"/>
  <c r="M77" i="3"/>
  <c r="M75" i="3"/>
  <c r="M74" i="3"/>
  <c r="M72" i="3"/>
  <c r="L82" i="3"/>
  <c r="L22" i="3"/>
  <c r="L12" i="3"/>
  <c r="M15" i="3" s="1"/>
  <c r="M8" i="3"/>
  <c r="M2" i="3"/>
  <c r="M4" i="3"/>
  <c r="M5" i="3"/>
  <c r="M3" i="3"/>
  <c r="M10" i="3"/>
  <c r="M7" i="3"/>
  <c r="M6" i="3"/>
  <c r="M9" i="3"/>
  <c r="M52" i="3" l="1"/>
  <c r="M58" i="3"/>
  <c r="M61" i="3"/>
  <c r="M56" i="3"/>
  <c r="M60" i="3"/>
  <c r="M59" i="3"/>
  <c r="M53" i="3"/>
  <c r="M57" i="3"/>
  <c r="M54" i="3"/>
  <c r="M55" i="3"/>
  <c r="M66" i="3"/>
  <c r="M65" i="3"/>
  <c r="M64" i="3"/>
  <c r="M62" i="3"/>
  <c r="M69" i="3"/>
  <c r="M70" i="3"/>
  <c r="M63" i="3"/>
  <c r="M67" i="3"/>
  <c r="M71" i="3"/>
  <c r="M68" i="3"/>
  <c r="M83" i="3"/>
  <c r="M84" i="3"/>
  <c r="M85" i="3"/>
  <c r="M86" i="3"/>
  <c r="M82" i="3"/>
  <c r="M87" i="3"/>
  <c r="M88" i="3"/>
  <c r="M90" i="3"/>
  <c r="M91" i="3"/>
  <c r="M89" i="3"/>
  <c r="M29" i="3"/>
  <c r="M26" i="3"/>
  <c r="M28" i="3"/>
  <c r="M27" i="3"/>
  <c r="M25" i="3"/>
  <c r="M24" i="3"/>
  <c r="M30" i="3"/>
  <c r="M23" i="3"/>
  <c r="M22" i="3"/>
  <c r="M31" i="3"/>
  <c r="M19" i="3"/>
  <c r="M14" i="3"/>
  <c r="M17" i="3"/>
  <c r="M18" i="3"/>
  <c r="M16" i="3"/>
  <c r="M12" i="3"/>
  <c r="M13" i="3"/>
  <c r="M20" i="3"/>
  <c r="M21" i="3"/>
</calcChain>
</file>

<file path=xl/sharedStrings.xml><?xml version="1.0" encoding="utf-8"?>
<sst xmlns="http://schemas.openxmlformats.org/spreadsheetml/2006/main" count="69" uniqueCount="24">
  <si>
    <t>Channel 1 (VC)</t>
  </si>
  <si>
    <t>Channel 2 (VB)</t>
  </si>
  <si>
    <t>RC (ohm)</t>
  </si>
  <si>
    <t>RB (ohm)</t>
  </si>
  <si>
    <t>IC (A)</t>
  </si>
  <si>
    <t>IB (A)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</si>
  <si>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 IC/IB</t>
    </r>
  </si>
  <si>
    <t>VCE (Volt)</t>
  </si>
  <si>
    <t>|VA| (V)</t>
  </si>
  <si>
    <t>gm = IC/25mV</t>
  </si>
  <si>
    <r>
      <t>r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</rPr>
      <t xml:space="preserve"> = 25mV/IB</t>
    </r>
  </si>
  <si>
    <t>ro=VA/IC</t>
  </si>
  <si>
    <t>V+ (VCC)</t>
  </si>
  <si>
    <t>V- (VE)</t>
  </si>
  <si>
    <t>VBEon (Volt)</t>
  </si>
  <si>
    <t>V+ (VE)</t>
  </si>
  <si>
    <t>V- (VCC)</t>
  </si>
  <si>
    <t>VEC (Volt)</t>
  </si>
  <si>
    <t>VEBon (Volt)</t>
  </si>
  <si>
    <t>VC(V)</t>
  </si>
  <si>
    <t>VB(V)</t>
  </si>
  <si>
    <t>slope</t>
  </si>
  <si>
    <t>y-inter</t>
  </si>
  <si>
    <t>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</si>
</sst>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4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1" fontId="0" fillId="4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1" fontId="0" fillId="2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1" fontId="0" fillId="3" borderId="0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1" fontId="0" fillId="5" borderId="0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4.9419470258420777</c:v>
                </c:pt>
                <c:pt idx="1">
                  <c:v>5.4416473218763972</c:v>
                </c:pt>
                <c:pt idx="2">
                  <c:v>5.9413476173388897</c:v>
                </c:pt>
                <c:pt idx="3">
                  <c:v>6.4410479127961073</c:v>
                </c:pt>
                <c:pt idx="4">
                  <c:v>6.9407482082498646</c:v>
                </c:pt>
                <c:pt idx="5">
                  <c:v>7.4404485036958423</c:v>
                </c:pt>
                <c:pt idx="6">
                  <c:v>7.9401487991366215</c:v>
                </c:pt>
                <c:pt idx="7">
                  <c:v>8.4398490945740647</c:v>
                </c:pt>
                <c:pt idx="8">
                  <c:v>8.9395493900070431</c:v>
                </c:pt>
                <c:pt idx="9">
                  <c:v>9.4392496854325678</c:v>
                </c:pt>
              </c:numCache>
            </c:numRef>
          </c:xVal>
          <c:yVal>
            <c:numRef>
              <c:f>'Steps 1.2-1.4'!$I$2:$I$11</c:f>
              <c:numCache>
                <c:formatCode>0.00E+00</c:formatCode>
                <c:ptCount val="10"/>
                <c:pt idx="0">
                  <c:v>5.5805297415792276E-3</c:v>
                </c:pt>
                <c:pt idx="1">
                  <c:v>5.5835267812360256E-3</c:v>
                </c:pt>
                <c:pt idx="2">
                  <c:v>5.5865238266111037E-3</c:v>
                </c:pt>
                <c:pt idx="3">
                  <c:v>5.5895208720389243E-3</c:v>
                </c:pt>
                <c:pt idx="4">
                  <c:v>5.5925179175013492E-3</c:v>
                </c:pt>
                <c:pt idx="5">
                  <c:v>5.5955149630415764E-3</c:v>
                </c:pt>
                <c:pt idx="6">
                  <c:v>5.5985120086337846E-3</c:v>
                </c:pt>
                <c:pt idx="7">
                  <c:v>5.6015090542593524E-3</c:v>
                </c:pt>
                <c:pt idx="8">
                  <c:v>5.604506099929565E-3</c:v>
                </c:pt>
                <c:pt idx="9">
                  <c:v>5.6075031456743127E-3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2-4F5B-904B-37210A53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1.2-1.4'!$E$52:$E$61</c:f>
              <c:numCache>
                <c:formatCode>0.000</c:formatCode>
                <c:ptCount val="10"/>
                <c:pt idx="0">
                  <c:v>2.7619527947727276</c:v>
                </c:pt>
                <c:pt idx="1">
                  <c:v>3.2618251559346789</c:v>
                </c:pt>
                <c:pt idx="2">
                  <c:v>3.7616975151595904</c:v>
                </c:pt>
                <c:pt idx="3">
                  <c:v>4.2615698742730448</c:v>
                </c:pt>
                <c:pt idx="4">
                  <c:v>4.7614422334082365</c:v>
                </c:pt>
                <c:pt idx="5">
                  <c:v>5.2613145925517184</c:v>
                </c:pt>
                <c:pt idx="6">
                  <c:v>5.7611869516950627</c:v>
                </c:pt>
                <c:pt idx="7">
                  <c:v>6.2610593108379407</c:v>
                </c:pt>
                <c:pt idx="8">
                  <c:v>6.7609316699781212</c:v>
                </c:pt>
                <c:pt idx="9">
                  <c:v>7.2608040291117222</c:v>
                </c:pt>
              </c:numCache>
            </c:numRef>
          </c:xVal>
          <c:yVal>
            <c:numRef>
              <c:f>'Steps 1.2-1.4'!$I$52:$I$61</c:f>
              <c:numCache>
                <c:formatCode>0.00E+00</c:formatCode>
                <c:ptCount val="10"/>
                <c:pt idx="0">
                  <c:v>2.3804720522727241E-3</c:v>
                </c:pt>
                <c:pt idx="1">
                  <c:v>2.3817484406532118E-3</c:v>
                </c:pt>
                <c:pt idx="2">
                  <c:v>2.3830248484040962E-3</c:v>
                </c:pt>
                <c:pt idx="3">
                  <c:v>2.3843012572695521E-3</c:v>
                </c:pt>
                <c:pt idx="4">
                  <c:v>2.3855776659176351E-3</c:v>
                </c:pt>
                <c:pt idx="5">
                  <c:v>2.3868540744828204E-3</c:v>
                </c:pt>
                <c:pt idx="6">
                  <c:v>2.3881304830493688E-3</c:v>
                </c:pt>
                <c:pt idx="7">
                  <c:v>2.3894068916205935E-3</c:v>
                </c:pt>
                <c:pt idx="8">
                  <c:v>2.3906833002187875E-3</c:v>
                </c:pt>
                <c:pt idx="9">
                  <c:v>2.3919597088827784E-3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8-4780-904A-E19627B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1.2-1.4'!$E$62:$E$71</c:f>
              <c:numCache>
                <c:formatCode>0.000</c:formatCode>
                <c:ptCount val="10"/>
                <c:pt idx="0">
                  <c:v>2.3299608994538059</c:v>
                </c:pt>
                <c:pt idx="1">
                  <c:v>2.8298697499968881</c:v>
                </c:pt>
                <c:pt idx="2">
                  <c:v>3.3297786790490065</c:v>
                </c:pt>
                <c:pt idx="3">
                  <c:v>3.8296876006572811</c:v>
                </c:pt>
                <c:pt idx="4">
                  <c:v>4.3295965223177699</c:v>
                </c:pt>
                <c:pt idx="5">
                  <c:v>4.8295054439983343</c:v>
                </c:pt>
                <c:pt idx="6">
                  <c:v>5.329414365685782</c:v>
                </c:pt>
                <c:pt idx="7">
                  <c:v>5.8293232873736143</c:v>
                </c:pt>
                <c:pt idx="8">
                  <c:v>6.3292322090588975</c:v>
                </c:pt>
                <c:pt idx="9">
                  <c:v>6.8291411307401946</c:v>
                </c:pt>
              </c:numCache>
            </c:numRef>
          </c:xVal>
          <c:yVal>
            <c:numRef>
              <c:f>'Steps 1.2-1.4'!$I$62:$I$71</c:f>
              <c:numCache>
                <c:formatCode>0.00E+00</c:formatCode>
                <c:ptCount val="10"/>
                <c:pt idx="0">
                  <c:v>1.7003910054619409E-3</c:v>
                </c:pt>
                <c:pt idx="1">
                  <c:v>1.7013025000311177E-3</c:v>
                </c:pt>
                <c:pt idx="2">
                  <c:v>1.7022132095099352E-3</c:v>
                </c:pt>
                <c:pt idx="3">
                  <c:v>1.7031239934271892E-3</c:v>
                </c:pt>
                <c:pt idx="4">
                  <c:v>1.7040347768223008E-3</c:v>
                </c:pt>
                <c:pt idx="5">
                  <c:v>1.7049455600166574E-3</c:v>
                </c:pt>
                <c:pt idx="6">
                  <c:v>1.7058563431421759E-3</c:v>
                </c:pt>
                <c:pt idx="7">
                  <c:v>1.7067671262638573E-3</c:v>
                </c:pt>
                <c:pt idx="8">
                  <c:v>1.7076779094110251E-3</c:v>
                </c:pt>
                <c:pt idx="9">
                  <c:v>1.7085886925980542E-3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5-460D-8374-415024CA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243072595593362"/>
                  <c:y val="-0.12151130287886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1.2-1.4'!$E$72:$E$81</c:f>
              <c:numCache>
                <c:formatCode>0.000</c:formatCode>
                <c:ptCount val="10"/>
                <c:pt idx="0">
                  <c:v>1.897558281</c:v>
                </c:pt>
                <c:pt idx="1">
                  <c:v>2.3975034910000002</c:v>
                </c:pt>
                <c:pt idx="2">
                  <c:v>2.8974487199999999</c:v>
                </c:pt>
                <c:pt idx="3">
                  <c:v>3.3973939470000003</c:v>
                </c:pt>
                <c:pt idx="4">
                  <c:v>3.8973391749999999</c:v>
                </c:pt>
                <c:pt idx="5">
                  <c:v>4.3972844030000005</c:v>
                </c:pt>
                <c:pt idx="6">
                  <c:v>4.89722963</c:v>
                </c:pt>
                <c:pt idx="7">
                  <c:v>5.3971748579999996</c:v>
                </c:pt>
                <c:pt idx="8">
                  <c:v>5.8971200850000001</c:v>
                </c:pt>
                <c:pt idx="9">
                  <c:v>6.3970653129999997</c:v>
                </c:pt>
              </c:numCache>
            </c:numRef>
          </c:xVal>
          <c:yVal>
            <c:numRef>
              <c:f>'Steps 1.2-1.4'!$I$72:$I$81</c:f>
              <c:numCache>
                <c:formatCode>0.00E+00</c:formatCode>
                <c:ptCount val="10"/>
                <c:pt idx="0">
                  <c:v>1.0244171899999998E-3</c:v>
                </c:pt>
                <c:pt idx="1">
                  <c:v>1.0249650899999995E-3</c:v>
                </c:pt>
                <c:pt idx="2">
                  <c:v>1.0255127999999991E-3</c:v>
                </c:pt>
                <c:pt idx="3">
                  <c:v>1.0260605299999993E-3</c:v>
                </c:pt>
                <c:pt idx="4">
                  <c:v>1.0266082500000008E-3</c:v>
                </c:pt>
                <c:pt idx="5">
                  <c:v>1.0271559699999999E-3</c:v>
                </c:pt>
                <c:pt idx="6">
                  <c:v>1.0277037000000001E-3</c:v>
                </c:pt>
                <c:pt idx="7">
                  <c:v>1.0282514199999992E-3</c:v>
                </c:pt>
                <c:pt idx="8">
                  <c:v>1.0287991499999993E-3</c:v>
                </c:pt>
                <c:pt idx="9">
                  <c:v>1.029346870000003E-3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F-4976-8888-7B211CEE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056973025160279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1.2-1.4'!$E$82:$E$91</c:f>
              <c:numCache>
                <c:formatCode>0.000</c:formatCode>
                <c:ptCount val="10"/>
                <c:pt idx="0">
                  <c:v>1.460429881</c:v>
                </c:pt>
                <c:pt idx="1">
                  <c:v>1.9604087890000002</c:v>
                </c:pt>
                <c:pt idx="2">
                  <c:v>2.460387715</c:v>
                </c:pt>
                <c:pt idx="3">
                  <c:v>2.9603666349999997</c:v>
                </c:pt>
                <c:pt idx="4">
                  <c:v>3.460345556</c:v>
                </c:pt>
                <c:pt idx="5">
                  <c:v>3.9603244759999998</c:v>
                </c:pt>
                <c:pt idx="6">
                  <c:v>4.4603033970000006</c:v>
                </c:pt>
                <c:pt idx="7">
                  <c:v>4.960282318</c:v>
                </c:pt>
                <c:pt idx="8">
                  <c:v>5.4602612380000002</c:v>
                </c:pt>
                <c:pt idx="9">
                  <c:v>5.9602401589999996</c:v>
                </c:pt>
              </c:numCache>
            </c:numRef>
          </c:xVal>
          <c:yVal>
            <c:numRef>
              <c:f>'Steps 1.2-1.4'!$I$82:$I$91</c:f>
              <c:numCache>
                <c:formatCode>0.00E+00</c:formatCode>
                <c:ptCount val="10"/>
                <c:pt idx="0">
                  <c:v>3.9570119000000015E-4</c:v>
                </c:pt>
                <c:pt idx="1">
                  <c:v>3.9591210999999961E-4</c:v>
                </c:pt>
                <c:pt idx="2">
                  <c:v>3.9612285000000024E-4</c:v>
                </c:pt>
                <c:pt idx="3">
                  <c:v>3.9633365000000029E-4</c:v>
                </c:pt>
                <c:pt idx="4">
                  <c:v>3.9654443999999957E-4</c:v>
                </c:pt>
                <c:pt idx="5">
                  <c:v>3.9675524000000185E-4</c:v>
                </c:pt>
                <c:pt idx="6">
                  <c:v>3.9696602999999886E-4</c:v>
                </c:pt>
                <c:pt idx="7">
                  <c:v>3.9717682000000031E-4</c:v>
                </c:pt>
                <c:pt idx="8">
                  <c:v>3.9738761999999814E-4</c:v>
                </c:pt>
                <c:pt idx="9">
                  <c:v>3.9759841000000409E-4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2-4D2B-86A2-806AB73D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4.6052</c:v>
                </c:pt>
                <c:pt idx="1">
                  <c:v>5.1024000000000003</c:v>
                </c:pt>
                <c:pt idx="2">
                  <c:v>5.601799999999999</c:v>
                </c:pt>
                <c:pt idx="3">
                  <c:v>6.0941999999999998</c:v>
                </c:pt>
                <c:pt idx="4">
                  <c:v>6.59</c:v>
                </c:pt>
                <c:pt idx="5">
                  <c:v>7.085</c:v>
                </c:pt>
                <c:pt idx="6">
                  <c:v>7.5817999999999994</c:v>
                </c:pt>
                <c:pt idx="7">
                  <c:v>8.0762</c:v>
                </c:pt>
                <c:pt idx="8">
                  <c:v>8.5713999999999899</c:v>
                </c:pt>
                <c:pt idx="9">
                  <c:v>9.0655999999999999</c:v>
                </c:pt>
              </c:numCache>
            </c:numRef>
          </c:xVal>
          <c:yVal>
            <c:numRef>
              <c:f>'Step 1.8'!$I$2:$I$11</c:f>
              <c:numCache>
                <c:formatCode>0.00E+00</c:formatCode>
                <c:ptCount val="10"/>
                <c:pt idx="0">
                  <c:v>8.9480000000000011E-3</c:v>
                </c:pt>
                <c:pt idx="1">
                  <c:v>8.9759999999999996E-3</c:v>
                </c:pt>
                <c:pt idx="2">
                  <c:v>8.9820000000000108E-3</c:v>
                </c:pt>
                <c:pt idx="3">
                  <c:v>9.0580000000000001E-3</c:v>
                </c:pt>
                <c:pt idx="4">
                  <c:v>9.0999999999999987E-3</c:v>
                </c:pt>
                <c:pt idx="5">
                  <c:v>9.1500000000000001E-3</c:v>
                </c:pt>
                <c:pt idx="6">
                  <c:v>9.1820000000000009E-3</c:v>
                </c:pt>
                <c:pt idx="7">
                  <c:v>9.2379999999999997E-3</c:v>
                </c:pt>
                <c:pt idx="8">
                  <c:v>9.2860000000001015E-3</c:v>
                </c:pt>
                <c:pt idx="9">
                  <c:v>9.3440000000000016E-3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1-49B9-A8BC-22FCF940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1.8'!$E$12:$E$21</c:f>
              <c:numCache>
                <c:formatCode>General</c:formatCode>
                <c:ptCount val="10"/>
                <c:pt idx="0">
                  <c:v>4.1938000000000013</c:v>
                </c:pt>
                <c:pt idx="1">
                  <c:v>4.7008000000000001</c:v>
                </c:pt>
                <c:pt idx="2">
                  <c:v>5.2030000000000003</c:v>
                </c:pt>
                <c:pt idx="3">
                  <c:v>5.6987999999999897</c:v>
                </c:pt>
                <c:pt idx="4">
                  <c:v>6.1966000000000001</c:v>
                </c:pt>
                <c:pt idx="5">
                  <c:v>6.6920000000000002</c:v>
                </c:pt>
                <c:pt idx="6">
                  <c:v>7.1898</c:v>
                </c:pt>
                <c:pt idx="7">
                  <c:v>7.6866000000000003</c:v>
                </c:pt>
                <c:pt idx="8">
                  <c:v>8.1799999999999891</c:v>
                </c:pt>
                <c:pt idx="9">
                  <c:v>8.6761999999999997</c:v>
                </c:pt>
              </c:numCache>
            </c:numRef>
          </c:xVal>
          <c:yVal>
            <c:numRef>
              <c:f>'Step 1.8'!$I$12:$I$21</c:f>
              <c:numCache>
                <c:formatCode>0.00E+00</c:formatCode>
                <c:ptCount val="10"/>
                <c:pt idx="0">
                  <c:v>8.0619999999999893E-3</c:v>
                </c:pt>
                <c:pt idx="1">
                  <c:v>7.9920000000000008E-3</c:v>
                </c:pt>
                <c:pt idx="2">
                  <c:v>7.9699999999999997E-3</c:v>
                </c:pt>
                <c:pt idx="3">
                  <c:v>8.0120000000000989E-3</c:v>
                </c:pt>
                <c:pt idx="4">
                  <c:v>8.0339999999999995E-3</c:v>
                </c:pt>
                <c:pt idx="5">
                  <c:v>8.0799999999999986E-3</c:v>
                </c:pt>
                <c:pt idx="6">
                  <c:v>8.1019999999999998E-3</c:v>
                </c:pt>
                <c:pt idx="7">
                  <c:v>8.1340000000000006E-3</c:v>
                </c:pt>
                <c:pt idx="8">
                  <c:v>8.2000000000001013E-3</c:v>
                </c:pt>
                <c:pt idx="9">
                  <c:v>8.2380000000000023E-3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9-4B25-857B-98E277CE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1.5'!#REF!</c:f>
            </c:numRef>
          </c:xVal>
          <c:yVal>
            <c:numRef>
              <c:f>'Step 1.5'!#REF!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6F3-B74D-9972899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1.8'!$E$22:$E$31</c:f>
              <c:numCache>
                <c:formatCode>General</c:formatCode>
                <c:ptCount val="10"/>
                <c:pt idx="0">
                  <c:v>3.7995999999999999</c:v>
                </c:pt>
                <c:pt idx="1">
                  <c:v>4.3045999999999998</c:v>
                </c:pt>
                <c:pt idx="2">
                  <c:v>4.8082000000000003</c:v>
                </c:pt>
                <c:pt idx="3">
                  <c:v>5.3021999999999903</c:v>
                </c:pt>
                <c:pt idx="4">
                  <c:v>5.8019999999999996</c:v>
                </c:pt>
                <c:pt idx="5">
                  <c:v>6.2964000000000002</c:v>
                </c:pt>
                <c:pt idx="6">
                  <c:v>6.7915999999999999</c:v>
                </c:pt>
                <c:pt idx="7">
                  <c:v>7.2909999999999897</c:v>
                </c:pt>
                <c:pt idx="8">
                  <c:v>7.7875999999999994</c:v>
                </c:pt>
                <c:pt idx="9">
                  <c:v>8.2827999999999999</c:v>
                </c:pt>
              </c:numCache>
            </c:numRef>
          </c:xVal>
          <c:yVal>
            <c:numRef>
              <c:f>'Step 1.8'!$I$22:$I$31</c:f>
              <c:numCache>
                <c:formatCode>0.00E+00</c:formatCode>
                <c:ptCount val="10"/>
                <c:pt idx="0">
                  <c:v>7.0039999999999998E-3</c:v>
                </c:pt>
                <c:pt idx="1">
                  <c:v>6.9540000000000001E-3</c:v>
                </c:pt>
                <c:pt idx="2">
                  <c:v>6.9179999999999997E-3</c:v>
                </c:pt>
                <c:pt idx="3">
                  <c:v>6.9780000000000996E-3</c:v>
                </c:pt>
                <c:pt idx="4">
                  <c:v>6.9799999999999992E-3</c:v>
                </c:pt>
                <c:pt idx="5">
                  <c:v>7.035999999999998E-3</c:v>
                </c:pt>
                <c:pt idx="6">
                  <c:v>7.0840000000000018E-3</c:v>
                </c:pt>
                <c:pt idx="7">
                  <c:v>7.0900000000000988E-3</c:v>
                </c:pt>
                <c:pt idx="8">
                  <c:v>7.1240000000000019E-3</c:v>
                </c:pt>
                <c:pt idx="9">
                  <c:v>7.1720000000000004E-3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D42-AC57-24C3EC05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96967517464817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1.8'!$E$2:$E$11</c:f>
              <c:numCache>
                <c:formatCode>General</c:formatCode>
                <c:ptCount val="10"/>
                <c:pt idx="0">
                  <c:v>4.6052</c:v>
                </c:pt>
                <c:pt idx="1">
                  <c:v>5.1024000000000003</c:v>
                </c:pt>
                <c:pt idx="2">
                  <c:v>5.601799999999999</c:v>
                </c:pt>
                <c:pt idx="3">
                  <c:v>6.0941999999999998</c:v>
                </c:pt>
                <c:pt idx="4">
                  <c:v>6.59</c:v>
                </c:pt>
                <c:pt idx="5">
                  <c:v>7.085</c:v>
                </c:pt>
                <c:pt idx="6">
                  <c:v>7.5817999999999994</c:v>
                </c:pt>
                <c:pt idx="7">
                  <c:v>8.0762</c:v>
                </c:pt>
                <c:pt idx="8">
                  <c:v>8.5713999999999899</c:v>
                </c:pt>
                <c:pt idx="9">
                  <c:v>9.0655999999999999</c:v>
                </c:pt>
              </c:numCache>
            </c:numRef>
          </c:xVal>
          <c:yVal>
            <c:numRef>
              <c:f>'Step 1.8'!$I$2:$I$11</c:f>
              <c:numCache>
                <c:formatCode>0.00E+00</c:formatCode>
                <c:ptCount val="10"/>
                <c:pt idx="0">
                  <c:v>8.9480000000000011E-3</c:v>
                </c:pt>
                <c:pt idx="1">
                  <c:v>8.9759999999999996E-3</c:v>
                </c:pt>
                <c:pt idx="2">
                  <c:v>8.9820000000000108E-3</c:v>
                </c:pt>
                <c:pt idx="3">
                  <c:v>9.0580000000000001E-3</c:v>
                </c:pt>
                <c:pt idx="4">
                  <c:v>9.0999999999999987E-3</c:v>
                </c:pt>
                <c:pt idx="5">
                  <c:v>9.1500000000000001E-3</c:v>
                </c:pt>
                <c:pt idx="6">
                  <c:v>9.1820000000000009E-3</c:v>
                </c:pt>
                <c:pt idx="7">
                  <c:v>9.2379999999999997E-3</c:v>
                </c:pt>
                <c:pt idx="8">
                  <c:v>9.2860000000001015E-3</c:v>
                </c:pt>
                <c:pt idx="9">
                  <c:v>9.3440000000000016E-3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42F5-9FDC-60B9C7A3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821658872222895"/>
                  <c:y val="-0.10699914073107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1.8'!$E$14:$E$21</c:f>
              <c:numCache>
                <c:formatCode>General</c:formatCode>
                <c:ptCount val="8"/>
                <c:pt idx="0">
                  <c:v>5.2030000000000003</c:v>
                </c:pt>
                <c:pt idx="1">
                  <c:v>5.6987999999999897</c:v>
                </c:pt>
                <c:pt idx="2">
                  <c:v>6.1966000000000001</c:v>
                </c:pt>
                <c:pt idx="3">
                  <c:v>6.6920000000000002</c:v>
                </c:pt>
                <c:pt idx="4">
                  <c:v>7.1898</c:v>
                </c:pt>
                <c:pt idx="5">
                  <c:v>7.6866000000000003</c:v>
                </c:pt>
                <c:pt idx="6">
                  <c:v>8.1799999999999891</c:v>
                </c:pt>
                <c:pt idx="7">
                  <c:v>8.6761999999999997</c:v>
                </c:pt>
              </c:numCache>
            </c:numRef>
          </c:xVal>
          <c:yVal>
            <c:numRef>
              <c:f>'Step 1.8'!$I$14:$I$21</c:f>
              <c:numCache>
                <c:formatCode>0.00E+00</c:formatCode>
                <c:ptCount val="8"/>
                <c:pt idx="0">
                  <c:v>7.9699999999999997E-3</c:v>
                </c:pt>
                <c:pt idx="1">
                  <c:v>8.0120000000000989E-3</c:v>
                </c:pt>
                <c:pt idx="2">
                  <c:v>8.0339999999999995E-3</c:v>
                </c:pt>
                <c:pt idx="3">
                  <c:v>8.0799999999999986E-3</c:v>
                </c:pt>
                <c:pt idx="4">
                  <c:v>8.1019999999999998E-3</c:v>
                </c:pt>
                <c:pt idx="5">
                  <c:v>8.1340000000000006E-3</c:v>
                </c:pt>
                <c:pt idx="6">
                  <c:v>8.2000000000001013E-3</c:v>
                </c:pt>
                <c:pt idx="7">
                  <c:v>8.2380000000000023E-3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505-940C-9AFD10D2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4.5027907601024131</c:v>
                </c:pt>
                <c:pt idx="1">
                  <c:v>5.0025237496029664</c:v>
                </c:pt>
                <c:pt idx="2">
                  <c:v>5.5022567391180619</c:v>
                </c:pt>
                <c:pt idx="3">
                  <c:v>6.0019897286262163</c:v>
                </c:pt>
                <c:pt idx="4">
                  <c:v>6.5017227181334079</c:v>
                </c:pt>
                <c:pt idx="5">
                  <c:v>7.0014557076352553</c:v>
                </c:pt>
                <c:pt idx="6">
                  <c:v>7.501188697132017</c:v>
                </c:pt>
                <c:pt idx="7">
                  <c:v>8.0009216866237374</c:v>
                </c:pt>
                <c:pt idx="8">
                  <c:v>8.5006546761099582</c:v>
                </c:pt>
                <c:pt idx="9">
                  <c:v>9.0003876655906119</c:v>
                </c:pt>
              </c:numCache>
            </c:numRef>
          </c:xVal>
          <c:yVal>
            <c:numRef>
              <c:f>'Steps 1.2-1.4'!$I$12:$I$21</c:f>
              <c:numCache>
                <c:formatCode>0.00E+00</c:formatCode>
                <c:ptCount val="10"/>
                <c:pt idx="0">
                  <c:v>4.9720923989758732E-3</c:v>
                </c:pt>
                <c:pt idx="1">
                  <c:v>4.9747625039703348E-3</c:v>
                </c:pt>
                <c:pt idx="2">
                  <c:v>4.9774326088193764E-3</c:v>
                </c:pt>
                <c:pt idx="3">
                  <c:v>4.9801027137378398E-3</c:v>
                </c:pt>
                <c:pt idx="4">
                  <c:v>4.9827728186659257E-3</c:v>
                </c:pt>
                <c:pt idx="5">
                  <c:v>4.9854429236474429E-3</c:v>
                </c:pt>
                <c:pt idx="6">
                  <c:v>4.9881130286798352E-3</c:v>
                </c:pt>
                <c:pt idx="7">
                  <c:v>4.9907831337626177E-3</c:v>
                </c:pt>
                <c:pt idx="8">
                  <c:v>4.9934532389004187E-3</c:v>
                </c:pt>
                <c:pt idx="9">
                  <c:v>4.9961233440938722E-3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7-4DAE-87A0-7FAEFE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787016647850181"/>
                  <c:y val="-0.12822834560295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1.8'!$E$24:$E$31</c:f>
              <c:numCache>
                <c:formatCode>General</c:formatCode>
                <c:ptCount val="8"/>
                <c:pt idx="0">
                  <c:v>4.8082000000000003</c:v>
                </c:pt>
                <c:pt idx="1">
                  <c:v>5.3021999999999903</c:v>
                </c:pt>
                <c:pt idx="2">
                  <c:v>5.8019999999999996</c:v>
                </c:pt>
                <c:pt idx="3">
                  <c:v>6.2964000000000002</c:v>
                </c:pt>
                <c:pt idx="4">
                  <c:v>6.7915999999999999</c:v>
                </c:pt>
                <c:pt idx="5">
                  <c:v>7.2909999999999897</c:v>
                </c:pt>
                <c:pt idx="6">
                  <c:v>7.7875999999999994</c:v>
                </c:pt>
                <c:pt idx="7">
                  <c:v>8.2827999999999999</c:v>
                </c:pt>
              </c:numCache>
            </c:numRef>
          </c:xVal>
          <c:yVal>
            <c:numRef>
              <c:f>'Step 1.8'!$I$24:$I$31</c:f>
              <c:numCache>
                <c:formatCode>0.00E+00</c:formatCode>
                <c:ptCount val="8"/>
                <c:pt idx="0">
                  <c:v>6.9179999999999997E-3</c:v>
                </c:pt>
                <c:pt idx="1">
                  <c:v>6.9780000000000996E-3</c:v>
                </c:pt>
                <c:pt idx="2">
                  <c:v>6.9799999999999992E-3</c:v>
                </c:pt>
                <c:pt idx="3">
                  <c:v>7.035999999999998E-3</c:v>
                </c:pt>
                <c:pt idx="4">
                  <c:v>7.0840000000000018E-3</c:v>
                </c:pt>
                <c:pt idx="5">
                  <c:v>7.0900000000000988E-3</c:v>
                </c:pt>
                <c:pt idx="6">
                  <c:v>7.1240000000000019E-3</c:v>
                </c:pt>
                <c:pt idx="7">
                  <c:v>7.1720000000000004E-3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A-4512-B209-AED42873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1.8'!$E$34:$E$41</c:f>
              <c:numCache>
                <c:formatCode>General</c:formatCode>
                <c:ptCount val="8"/>
                <c:pt idx="0">
                  <c:v>4.4119999999999999</c:v>
                </c:pt>
                <c:pt idx="1">
                  <c:v>4.907</c:v>
                </c:pt>
                <c:pt idx="2">
                  <c:v>5.4079999999999995</c:v>
                </c:pt>
                <c:pt idx="3">
                  <c:v>5.9038000000000004</c:v>
                </c:pt>
                <c:pt idx="4">
                  <c:v>6.4</c:v>
                </c:pt>
                <c:pt idx="5">
                  <c:v>6.8984000000000005</c:v>
                </c:pt>
                <c:pt idx="6">
                  <c:v>7.3959999999999999</c:v>
                </c:pt>
                <c:pt idx="7">
                  <c:v>7.8929999999999998</c:v>
                </c:pt>
              </c:numCache>
            </c:numRef>
          </c:xVal>
          <c:yVal>
            <c:numRef>
              <c:f>'Step 1.8'!$I$34:$I$41</c:f>
              <c:numCache>
                <c:formatCode>0.00E+00</c:formatCode>
                <c:ptCount val="8"/>
                <c:pt idx="0">
                  <c:v>5.8799999999999998E-3</c:v>
                </c:pt>
                <c:pt idx="1">
                  <c:v>5.9299999999999995E-3</c:v>
                </c:pt>
                <c:pt idx="2">
                  <c:v>5.9200000000000008E-3</c:v>
                </c:pt>
                <c:pt idx="3">
                  <c:v>5.9620000000000003E-3</c:v>
                </c:pt>
                <c:pt idx="4">
                  <c:v>6.000000000000001E-3</c:v>
                </c:pt>
                <c:pt idx="5">
                  <c:v>6.0159999999999988E-3</c:v>
                </c:pt>
                <c:pt idx="6">
                  <c:v>6.0400000000000011E-3</c:v>
                </c:pt>
                <c:pt idx="7">
                  <c:v>6.0700000000000025E-3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3-4BA5-A02C-CE6549FC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195106428838744"/>
                  <c:y val="-0.16768583724775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1.8'!$E$44:$E$51</c:f>
              <c:numCache>
                <c:formatCode>General</c:formatCode>
                <c:ptCount val="8"/>
                <c:pt idx="0">
                  <c:v>4.0175999999999998</c:v>
                </c:pt>
                <c:pt idx="1">
                  <c:v>4.5101999999999904</c:v>
                </c:pt>
                <c:pt idx="2">
                  <c:v>5.0129999999999999</c:v>
                </c:pt>
                <c:pt idx="3">
                  <c:v>5.5072000000000001</c:v>
                </c:pt>
                <c:pt idx="4">
                  <c:v>6.0060000000000002</c:v>
                </c:pt>
                <c:pt idx="5">
                  <c:v>6.5030000000000001</c:v>
                </c:pt>
                <c:pt idx="6">
                  <c:v>7.0010000000000003</c:v>
                </c:pt>
                <c:pt idx="7">
                  <c:v>7.4989999999999997</c:v>
                </c:pt>
              </c:numCache>
            </c:numRef>
          </c:xVal>
          <c:yVal>
            <c:numRef>
              <c:f>'Step 1.8'!$I$44:$I$51</c:f>
              <c:numCache>
                <c:formatCode>0.00E+00</c:formatCode>
                <c:ptCount val="8"/>
                <c:pt idx="0">
                  <c:v>4.8239999999999993E-3</c:v>
                </c:pt>
                <c:pt idx="1">
                  <c:v>4.8980000000001002E-3</c:v>
                </c:pt>
                <c:pt idx="2">
                  <c:v>4.8700000000000011E-3</c:v>
                </c:pt>
                <c:pt idx="3">
                  <c:v>4.9279999999999992E-3</c:v>
                </c:pt>
                <c:pt idx="4">
                  <c:v>4.9400000000000025E-3</c:v>
                </c:pt>
                <c:pt idx="5">
                  <c:v>4.9699999999999987E-3</c:v>
                </c:pt>
                <c:pt idx="6">
                  <c:v>4.989999999999997E-3</c:v>
                </c:pt>
                <c:pt idx="7">
                  <c:v>5.0100000000000032E-3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D34-9F5B-A8D5FD10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1.8'!$E$54:$E$61</c:f>
              <c:numCache>
                <c:formatCode>General</c:formatCode>
                <c:ptCount val="8"/>
                <c:pt idx="0">
                  <c:v>3.6120000000000001</c:v>
                </c:pt>
                <c:pt idx="1">
                  <c:v>4.1129999999999995</c:v>
                </c:pt>
                <c:pt idx="2">
                  <c:v>4.6188000000000002</c:v>
                </c:pt>
                <c:pt idx="3">
                  <c:v>5.1121999999999996</c:v>
                </c:pt>
                <c:pt idx="4">
                  <c:v>5.6099999999999994</c:v>
                </c:pt>
                <c:pt idx="5">
                  <c:v>6.1079999999999899</c:v>
                </c:pt>
                <c:pt idx="6">
                  <c:v>6.6067999999999998</c:v>
                </c:pt>
                <c:pt idx="7">
                  <c:v>7.1050000000000004</c:v>
                </c:pt>
              </c:numCache>
            </c:numRef>
          </c:xVal>
          <c:yVal>
            <c:numRef>
              <c:f>'Step 1.8'!$I$54:$I$61</c:f>
              <c:numCache>
                <c:formatCode>0.00E+00</c:formatCode>
                <c:ptCount val="8"/>
                <c:pt idx="0">
                  <c:v>3.8799999999999989E-3</c:v>
                </c:pt>
                <c:pt idx="1">
                  <c:v>3.8700000000000002E-3</c:v>
                </c:pt>
                <c:pt idx="2">
                  <c:v>3.812000000000002E-3</c:v>
                </c:pt>
                <c:pt idx="3">
                  <c:v>3.8779999999999991E-3</c:v>
                </c:pt>
                <c:pt idx="4">
                  <c:v>3.9000000000000011E-3</c:v>
                </c:pt>
                <c:pt idx="5">
                  <c:v>3.9200000000001014E-3</c:v>
                </c:pt>
                <c:pt idx="6">
                  <c:v>3.9320000000000023E-3</c:v>
                </c:pt>
                <c:pt idx="7">
                  <c:v>3.949999999999996E-3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D-4AC7-89EA-9C3B53C6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1.8'!$E$64:$E$71</c:f>
              <c:numCache>
                <c:formatCode>General</c:formatCode>
                <c:ptCount val="8"/>
                <c:pt idx="0">
                  <c:v>3.2170000000000001</c:v>
                </c:pt>
                <c:pt idx="1">
                  <c:v>3.7160000000000002</c:v>
                </c:pt>
                <c:pt idx="2">
                  <c:v>4.2219999999999995</c:v>
                </c:pt>
                <c:pt idx="3">
                  <c:v>4.718</c:v>
                </c:pt>
                <c:pt idx="4">
                  <c:v>5.2140000000000004</c:v>
                </c:pt>
                <c:pt idx="5">
                  <c:v>5.7134</c:v>
                </c:pt>
                <c:pt idx="6">
                  <c:v>6.2110000000000003</c:v>
                </c:pt>
                <c:pt idx="7">
                  <c:v>6.7084000000000001</c:v>
                </c:pt>
              </c:numCache>
            </c:numRef>
          </c:xVal>
          <c:yVal>
            <c:numRef>
              <c:f>'Step 1.8'!$I$64:$I$71</c:f>
              <c:numCache>
                <c:formatCode>0.00E+00</c:formatCode>
                <c:ptCount val="8"/>
                <c:pt idx="0">
                  <c:v>2.8299999999999992E-3</c:v>
                </c:pt>
                <c:pt idx="1">
                  <c:v>2.8400000000000005E-3</c:v>
                </c:pt>
                <c:pt idx="2">
                  <c:v>2.7800000000000004E-3</c:v>
                </c:pt>
                <c:pt idx="3">
                  <c:v>2.8200000000000005E-3</c:v>
                </c:pt>
                <c:pt idx="4">
                  <c:v>2.8600000000000001E-3</c:v>
                </c:pt>
                <c:pt idx="5">
                  <c:v>2.8659999999999996E-3</c:v>
                </c:pt>
                <c:pt idx="6">
                  <c:v>2.8899999999999972E-3</c:v>
                </c:pt>
                <c:pt idx="7">
                  <c:v>2.9159999999999985E-3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1-473F-9A8A-4AA91EDE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84054988716853"/>
                  <c:y val="-0.29698106323845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1.8'!$E$74:$E$81</c:f>
              <c:numCache>
                <c:formatCode>General</c:formatCode>
                <c:ptCount val="8"/>
                <c:pt idx="0">
                  <c:v>2.8180000000000001</c:v>
                </c:pt>
                <c:pt idx="1">
                  <c:v>3.3159999999999998</c:v>
                </c:pt>
                <c:pt idx="2">
                  <c:v>3.8237999999999999</c:v>
                </c:pt>
                <c:pt idx="3">
                  <c:v>4.3191999999999897</c:v>
                </c:pt>
                <c:pt idx="4">
                  <c:v>4.8149999999999995</c:v>
                </c:pt>
                <c:pt idx="5">
                  <c:v>5.3149999999999995</c:v>
                </c:pt>
                <c:pt idx="6">
                  <c:v>5.8128000000000002</c:v>
                </c:pt>
                <c:pt idx="7">
                  <c:v>6.3117999999999999</c:v>
                </c:pt>
              </c:numCache>
            </c:numRef>
          </c:xVal>
          <c:yVal>
            <c:numRef>
              <c:f>'Step 1.8'!$I$74:$I$81</c:f>
              <c:numCache>
                <c:formatCode>0.00E+00</c:formatCode>
                <c:ptCount val="8"/>
                <c:pt idx="0">
                  <c:v>1.8199999999999994E-3</c:v>
                </c:pt>
                <c:pt idx="1">
                  <c:v>1.8399999999999994E-3</c:v>
                </c:pt>
                <c:pt idx="2">
                  <c:v>1.7620000000000014E-3</c:v>
                </c:pt>
                <c:pt idx="3">
                  <c:v>1.8080000000000984E-3</c:v>
                </c:pt>
                <c:pt idx="4">
                  <c:v>1.8500000000000005E-3</c:v>
                </c:pt>
                <c:pt idx="5">
                  <c:v>1.8500000000000005E-3</c:v>
                </c:pt>
                <c:pt idx="6">
                  <c:v>1.871999999999998E-3</c:v>
                </c:pt>
                <c:pt idx="7">
                  <c:v>1.8820000000000015E-3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DA6-B8B2-59773EB0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-1V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27276463418644"/>
                  <c:y val="-0.30486913017432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1.8'!$E$83:$E$91</c:f>
              <c:numCache>
                <c:formatCode>General</c:formatCode>
                <c:ptCount val="9"/>
                <c:pt idx="0">
                  <c:v>1.9132</c:v>
                </c:pt>
                <c:pt idx="1">
                  <c:v>2.4165999999999999</c:v>
                </c:pt>
                <c:pt idx="2">
                  <c:v>2.9149999999999903</c:v>
                </c:pt>
                <c:pt idx="3">
                  <c:v>3.4235999999999902</c:v>
                </c:pt>
                <c:pt idx="4">
                  <c:v>3.9201999999999999</c:v>
                </c:pt>
                <c:pt idx="5">
                  <c:v>4.4163999999999994</c:v>
                </c:pt>
                <c:pt idx="6">
                  <c:v>4.9169999999999998</c:v>
                </c:pt>
                <c:pt idx="7">
                  <c:v>5.4151999999999996</c:v>
                </c:pt>
                <c:pt idx="8">
                  <c:v>5.9138000000000002</c:v>
                </c:pt>
              </c:numCache>
            </c:numRef>
          </c:xVal>
          <c:yVal>
            <c:numRef>
              <c:f>'Step 1.8'!$I$84:$I$91</c:f>
              <c:numCache>
                <c:formatCode>0.00E+00</c:formatCode>
                <c:ptCount val="8"/>
                <c:pt idx="0">
                  <c:v>8.3399999999999924E-4</c:v>
                </c:pt>
                <c:pt idx="1">
                  <c:v>8.5000000000009959E-4</c:v>
                </c:pt>
                <c:pt idx="2">
                  <c:v>7.6400000000009793E-4</c:v>
                </c:pt>
                <c:pt idx="3">
                  <c:v>7.9800000000000097E-4</c:v>
                </c:pt>
                <c:pt idx="4">
                  <c:v>8.3600000000000124E-4</c:v>
                </c:pt>
                <c:pt idx="5">
                  <c:v>8.3000000000000185E-4</c:v>
                </c:pt>
                <c:pt idx="6">
                  <c:v>8.4800000000000435E-4</c:v>
                </c:pt>
                <c:pt idx="7">
                  <c:v>8.6199999999999829E-4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1F5-B9DC-A5E7B4011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9.4341728190137832</c:v>
                </c:pt>
                <c:pt idx="1">
                  <c:v>8.9361043023006719</c:v>
                </c:pt>
                <c:pt idx="2">
                  <c:v>8.4380357855046384</c:v>
                </c:pt>
                <c:pt idx="3">
                  <c:v>7.9399672686876048</c:v>
                </c:pt>
                <c:pt idx="4">
                  <c:v>7.4418987518283206</c:v>
                </c:pt>
                <c:pt idx="5">
                  <c:v>6.9438302349324861</c:v>
                </c:pt>
                <c:pt idx="6">
                  <c:v>6.4457617179915019</c:v>
                </c:pt>
                <c:pt idx="7">
                  <c:v>5.9476932010124557</c:v>
                </c:pt>
                <c:pt idx="8">
                  <c:v>5.4496246839910896</c:v>
                </c:pt>
                <c:pt idx="9">
                  <c:v>4.9515561669301631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5.6582718098621672E-3</c:v>
                </c:pt>
                <c:pt idx="1">
                  <c:v>5.6389569769932854E-3</c:v>
                </c:pt>
                <c:pt idx="2">
                  <c:v>5.6196421449536118E-3</c:v>
                </c:pt>
                <c:pt idx="3">
                  <c:v>5.6003273131239473E-3</c:v>
                </c:pt>
                <c:pt idx="4">
                  <c:v>5.5810124817167938E-3</c:v>
                </c:pt>
                <c:pt idx="5">
                  <c:v>5.561697650675137E-3</c:v>
                </c:pt>
                <c:pt idx="6">
                  <c:v>5.5423828200849793E-3</c:v>
                </c:pt>
                <c:pt idx="7">
                  <c:v>5.5230679898754416E-3</c:v>
                </c:pt>
                <c:pt idx="8">
                  <c:v>5.5037531600891062E-3</c:v>
                </c:pt>
                <c:pt idx="9">
                  <c:v>5.4844383306983709E-3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6-4533-BD81-874ED91C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8.999327852236835</c:v>
                </c:pt>
                <c:pt idx="1">
                  <c:v>8.5010413009570396</c:v>
                </c:pt>
                <c:pt idx="2">
                  <c:v>8.0027547495942475</c:v>
                </c:pt>
                <c:pt idx="3">
                  <c:v>7.504468198208313</c:v>
                </c:pt>
                <c:pt idx="4">
                  <c:v>7.0061816467831228</c:v>
                </c:pt>
                <c:pt idx="5">
                  <c:v>6.5078950953139127</c:v>
                </c:pt>
                <c:pt idx="6">
                  <c:v>6.0096085438035276</c:v>
                </c:pt>
                <c:pt idx="7">
                  <c:v>5.5113219922520287</c:v>
                </c:pt>
                <c:pt idx="8">
                  <c:v>5.0130354406622324</c:v>
                </c:pt>
                <c:pt idx="9">
                  <c:v>4.5147488890311278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5.0067214776316595E-3</c:v>
                </c:pt>
                <c:pt idx="1">
                  <c:v>4.9895869904296045E-3</c:v>
                </c:pt>
                <c:pt idx="2">
                  <c:v>4.972452504057521E-3</c:v>
                </c:pt>
                <c:pt idx="3">
                  <c:v>4.9553180179168739E-3</c:v>
                </c:pt>
                <c:pt idx="4">
                  <c:v>4.9381835321687766E-3</c:v>
                </c:pt>
                <c:pt idx="5">
                  <c:v>4.9210490468608679E-3</c:v>
                </c:pt>
                <c:pt idx="6">
                  <c:v>4.9039145619647218E-3</c:v>
                </c:pt>
                <c:pt idx="7">
                  <c:v>4.886780077479713E-3</c:v>
                </c:pt>
                <c:pt idx="8">
                  <c:v>4.8696455933776792E-3</c:v>
                </c:pt>
                <c:pt idx="9">
                  <c:v>4.8525111096887228E-3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3-4BED-A27B-25E9B6613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EE-4AD6-B887-1CB6B207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273536140887034"/>
                  <c:y val="-0.1097215190939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1.2'!#REF!</c:f>
            </c:numRef>
          </c:xVal>
          <c:yVal>
            <c:numRef>
              <c:f>'Step 1.2'!#REF!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1-4EA5-9A05-6E62F2D3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8.5648613460000007</c:v>
                </c:pt>
                <c:pt idx="1">
                  <c:v>8.0663541609999996</c:v>
                </c:pt>
                <c:pt idx="2">
                  <c:v>7.5678469760000002</c:v>
                </c:pt>
                <c:pt idx="3">
                  <c:v>7.0693397899999999</c:v>
                </c:pt>
                <c:pt idx="4">
                  <c:v>6.5708326049999997</c:v>
                </c:pt>
                <c:pt idx="5">
                  <c:v>6.0723254200000003</c:v>
                </c:pt>
                <c:pt idx="6">
                  <c:v>5.573818234</c:v>
                </c:pt>
                <c:pt idx="7">
                  <c:v>5.0753110489999997</c:v>
                </c:pt>
                <c:pt idx="8">
                  <c:v>4.5768038630000003</c:v>
                </c:pt>
                <c:pt idx="9">
                  <c:v>4.0782966780000001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4.3513865400000018E-3</c:v>
                </c:pt>
                <c:pt idx="1">
                  <c:v>4.3364583900000041E-3</c:v>
                </c:pt>
                <c:pt idx="2">
                  <c:v>4.3215302400000022E-3</c:v>
                </c:pt>
                <c:pt idx="3">
                  <c:v>4.306602100000001E-3</c:v>
                </c:pt>
                <c:pt idx="4">
                  <c:v>4.291673949999999E-3</c:v>
                </c:pt>
                <c:pt idx="5">
                  <c:v>4.2767458000000013E-3</c:v>
                </c:pt>
                <c:pt idx="6">
                  <c:v>4.2618176600000002E-3</c:v>
                </c:pt>
                <c:pt idx="7">
                  <c:v>4.2468895100000008E-3</c:v>
                </c:pt>
                <c:pt idx="8">
                  <c:v>4.2319613700000005E-3</c:v>
                </c:pt>
                <c:pt idx="9">
                  <c:v>4.2170332200000002E-3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8-4218-BB2C-61207FD8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=</a:t>
            </a:r>
            <a:r>
              <a:rPr lang="en-CA" baseline="0"/>
              <a:t> VE </a:t>
            </a:r>
            <a:r>
              <a:rPr lang="en-CA"/>
              <a:t>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2.2-2.4'!$E$2:$E$11</c:f>
              <c:numCache>
                <c:formatCode>0.00</c:formatCode>
                <c:ptCount val="10"/>
                <c:pt idx="0">
                  <c:v>9.4341728190137832</c:v>
                </c:pt>
                <c:pt idx="1">
                  <c:v>8.9361043023006719</c:v>
                </c:pt>
                <c:pt idx="2">
                  <c:v>8.4380357855046384</c:v>
                </c:pt>
                <c:pt idx="3">
                  <c:v>7.9399672686876048</c:v>
                </c:pt>
                <c:pt idx="4">
                  <c:v>7.4418987518283206</c:v>
                </c:pt>
                <c:pt idx="5">
                  <c:v>6.9438302349324861</c:v>
                </c:pt>
                <c:pt idx="6">
                  <c:v>6.4457617179915019</c:v>
                </c:pt>
                <c:pt idx="7">
                  <c:v>5.9476932010124557</c:v>
                </c:pt>
                <c:pt idx="8">
                  <c:v>5.4496246839910896</c:v>
                </c:pt>
                <c:pt idx="9">
                  <c:v>4.9515561669301631</c:v>
                </c:pt>
              </c:numCache>
            </c:numRef>
          </c:xVal>
          <c:yVal>
            <c:numRef>
              <c:f>'Steps 2.2-2.4'!$I$2:$I$11</c:f>
              <c:numCache>
                <c:formatCode>0.00E+00</c:formatCode>
                <c:ptCount val="10"/>
                <c:pt idx="0">
                  <c:v>5.6582718098621672E-3</c:v>
                </c:pt>
                <c:pt idx="1">
                  <c:v>5.6389569769932854E-3</c:v>
                </c:pt>
                <c:pt idx="2">
                  <c:v>5.6196421449536118E-3</c:v>
                </c:pt>
                <c:pt idx="3">
                  <c:v>5.6003273131239473E-3</c:v>
                </c:pt>
                <c:pt idx="4">
                  <c:v>5.5810124817167938E-3</c:v>
                </c:pt>
                <c:pt idx="5">
                  <c:v>5.561697650675137E-3</c:v>
                </c:pt>
                <c:pt idx="6">
                  <c:v>5.5423828200849793E-3</c:v>
                </c:pt>
                <c:pt idx="7">
                  <c:v>5.5230679898754416E-3</c:v>
                </c:pt>
                <c:pt idx="8">
                  <c:v>5.5037531600891062E-3</c:v>
                </c:pt>
                <c:pt idx="9">
                  <c:v>5.4844383306983709E-3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4F7A-A6A2-78DA580E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 baseline="0"/>
              <a:t>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2.2-2.4'!$E$12:$E$21</c:f>
              <c:numCache>
                <c:formatCode>0.00</c:formatCode>
                <c:ptCount val="10"/>
                <c:pt idx="0">
                  <c:v>8.999327852236835</c:v>
                </c:pt>
                <c:pt idx="1">
                  <c:v>8.5010413009570396</c:v>
                </c:pt>
                <c:pt idx="2">
                  <c:v>8.0027547495942475</c:v>
                </c:pt>
                <c:pt idx="3">
                  <c:v>7.504468198208313</c:v>
                </c:pt>
                <c:pt idx="4">
                  <c:v>7.0061816467831228</c:v>
                </c:pt>
                <c:pt idx="5">
                  <c:v>6.5078950953139127</c:v>
                </c:pt>
                <c:pt idx="6">
                  <c:v>6.0096085438035276</c:v>
                </c:pt>
                <c:pt idx="7">
                  <c:v>5.5113219922520287</c:v>
                </c:pt>
                <c:pt idx="8">
                  <c:v>5.0130354406622324</c:v>
                </c:pt>
                <c:pt idx="9">
                  <c:v>4.5147488890311278</c:v>
                </c:pt>
              </c:numCache>
            </c:numRef>
          </c:xVal>
          <c:yVal>
            <c:numRef>
              <c:f>'Steps 2.2-2.4'!$I$12:$I$21</c:f>
              <c:numCache>
                <c:formatCode>0.00E+00</c:formatCode>
                <c:ptCount val="10"/>
                <c:pt idx="0">
                  <c:v>5.0067214776316595E-3</c:v>
                </c:pt>
                <c:pt idx="1">
                  <c:v>4.9895869904296045E-3</c:v>
                </c:pt>
                <c:pt idx="2">
                  <c:v>4.972452504057521E-3</c:v>
                </c:pt>
                <c:pt idx="3">
                  <c:v>4.9553180179168739E-3</c:v>
                </c:pt>
                <c:pt idx="4">
                  <c:v>4.9381835321687766E-3</c:v>
                </c:pt>
                <c:pt idx="5">
                  <c:v>4.9210490468608679E-3</c:v>
                </c:pt>
                <c:pt idx="6">
                  <c:v>4.9039145619647218E-3</c:v>
                </c:pt>
                <c:pt idx="7">
                  <c:v>4.886780077479713E-3</c:v>
                </c:pt>
                <c:pt idx="8">
                  <c:v>4.8696455933776792E-3</c:v>
                </c:pt>
                <c:pt idx="9">
                  <c:v>4.8525111096887228E-3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0-42BB-ADBF-CD90DF2E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2.2-2.4'!$E$22:$E$31</c:f>
              <c:numCache>
                <c:formatCode>0.00</c:formatCode>
                <c:ptCount val="10"/>
                <c:pt idx="0">
                  <c:v>8.5648613460000007</c:v>
                </c:pt>
                <c:pt idx="1">
                  <c:v>8.0663541609999996</c:v>
                </c:pt>
                <c:pt idx="2">
                  <c:v>7.5678469760000002</c:v>
                </c:pt>
                <c:pt idx="3">
                  <c:v>7.0693397899999999</c:v>
                </c:pt>
                <c:pt idx="4">
                  <c:v>6.5708326049999997</c:v>
                </c:pt>
                <c:pt idx="5">
                  <c:v>6.0723254200000003</c:v>
                </c:pt>
                <c:pt idx="6">
                  <c:v>5.573818234</c:v>
                </c:pt>
                <c:pt idx="7">
                  <c:v>5.0753110489999997</c:v>
                </c:pt>
                <c:pt idx="8">
                  <c:v>4.5768038630000003</c:v>
                </c:pt>
                <c:pt idx="9">
                  <c:v>4.0782966780000001</c:v>
                </c:pt>
              </c:numCache>
            </c:numRef>
          </c:xVal>
          <c:yVal>
            <c:numRef>
              <c:f>'Steps 2.2-2.4'!$I$22:$I$31</c:f>
              <c:numCache>
                <c:formatCode>0.00E+00</c:formatCode>
                <c:ptCount val="10"/>
                <c:pt idx="0">
                  <c:v>4.3513865400000018E-3</c:v>
                </c:pt>
                <c:pt idx="1">
                  <c:v>4.3364583900000041E-3</c:v>
                </c:pt>
                <c:pt idx="2">
                  <c:v>4.3215302400000022E-3</c:v>
                </c:pt>
                <c:pt idx="3">
                  <c:v>4.306602100000001E-3</c:v>
                </c:pt>
                <c:pt idx="4">
                  <c:v>4.291673949999999E-3</c:v>
                </c:pt>
                <c:pt idx="5">
                  <c:v>4.2767458000000013E-3</c:v>
                </c:pt>
                <c:pt idx="6">
                  <c:v>4.2618176600000002E-3</c:v>
                </c:pt>
                <c:pt idx="7">
                  <c:v>4.2468895100000008E-3</c:v>
                </c:pt>
                <c:pt idx="8">
                  <c:v>4.2319613700000005E-3</c:v>
                </c:pt>
                <c:pt idx="9">
                  <c:v>4.2170332200000002E-3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8-46A2-A711-AAC673C8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2.2-2.4'!$E$32:$E$41</c:f>
              <c:numCache>
                <c:formatCode>0.00</c:formatCode>
                <c:ptCount val="10"/>
                <c:pt idx="0">
                  <c:v>8.1307223919999991</c:v>
                </c:pt>
                <c:pt idx="1">
                  <c:v>7.6319921600000002</c:v>
                </c:pt>
                <c:pt idx="2">
                  <c:v>7.1332619279999996</c:v>
                </c:pt>
                <c:pt idx="3">
                  <c:v>6.6345316959999998</c:v>
                </c:pt>
                <c:pt idx="4">
                  <c:v>6.135801464</c:v>
                </c:pt>
                <c:pt idx="5">
                  <c:v>5.6370712320000003</c:v>
                </c:pt>
                <c:pt idx="6">
                  <c:v>5.1383410000000005</c:v>
                </c:pt>
                <c:pt idx="7">
                  <c:v>4.6396107679999998</c:v>
                </c:pt>
                <c:pt idx="8">
                  <c:v>4.1408805360000001</c:v>
                </c:pt>
                <c:pt idx="9">
                  <c:v>3.6421503030000002</c:v>
                </c:pt>
              </c:numCache>
            </c:numRef>
          </c:xVal>
          <c:yVal>
            <c:numRef>
              <c:f>'Steps 2.2-2.4'!$I$32:$I$41</c:f>
              <c:numCache>
                <c:formatCode>0.00E+00</c:formatCode>
                <c:ptCount val="10"/>
                <c:pt idx="0">
                  <c:v>3.6927760799999997E-3</c:v>
                </c:pt>
                <c:pt idx="1">
                  <c:v>3.6800783999999974E-3</c:v>
                </c:pt>
                <c:pt idx="2">
                  <c:v>3.6673807199999998E-3</c:v>
                </c:pt>
                <c:pt idx="3">
                  <c:v>3.6546830400000017E-3</c:v>
                </c:pt>
                <c:pt idx="4">
                  <c:v>3.6419853599999998E-3</c:v>
                </c:pt>
                <c:pt idx="5">
                  <c:v>3.6292876800000018E-3</c:v>
                </c:pt>
                <c:pt idx="6">
                  <c:v>3.6165899999999994E-3</c:v>
                </c:pt>
                <c:pt idx="7">
                  <c:v>3.6038923199999996E-3</c:v>
                </c:pt>
                <c:pt idx="8">
                  <c:v>3.5911946400000007E-3</c:v>
                </c:pt>
                <c:pt idx="9">
                  <c:v>3.57849697E-3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6E4-886D-3F62E967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2.2-2.4'!$E$42:$E$51</c:f>
              <c:numCache>
                <c:formatCode>0.00</c:formatCode>
                <c:ptCount val="10"/>
                <c:pt idx="0">
                  <c:v>7.6968180559999997</c:v>
                </c:pt>
                <c:pt idx="1">
                  <c:v>7.197862711</c:v>
                </c:pt>
                <c:pt idx="2">
                  <c:v>6.6989073660000003</c:v>
                </c:pt>
                <c:pt idx="3">
                  <c:v>6.1999520209999996</c:v>
                </c:pt>
                <c:pt idx="4">
                  <c:v>5.700996677</c:v>
                </c:pt>
                <c:pt idx="5">
                  <c:v>5.2020413320000003</c:v>
                </c:pt>
                <c:pt idx="6">
                  <c:v>4.7030859869999997</c:v>
                </c:pt>
                <c:pt idx="7">
                  <c:v>4.204130642</c:v>
                </c:pt>
                <c:pt idx="8">
                  <c:v>3.7051752970000003</c:v>
                </c:pt>
                <c:pt idx="9">
                  <c:v>3.2062199520000001</c:v>
                </c:pt>
              </c:numCache>
            </c:numRef>
          </c:xVal>
          <c:yVal>
            <c:numRef>
              <c:f>'Steps 2.2-2.4'!$I$42:$I$51</c:f>
              <c:numCache>
                <c:formatCode>0.00E+00</c:formatCode>
                <c:ptCount val="10"/>
                <c:pt idx="0">
                  <c:v>3.0318194400000033E-3</c:v>
                </c:pt>
                <c:pt idx="1">
                  <c:v>3.0213728900000004E-3</c:v>
                </c:pt>
                <c:pt idx="2">
                  <c:v>3.0109263400000018E-3</c:v>
                </c:pt>
                <c:pt idx="3">
                  <c:v>3.0004797899999989E-3</c:v>
                </c:pt>
                <c:pt idx="4">
                  <c:v>2.99003323E-3</c:v>
                </c:pt>
                <c:pt idx="5">
                  <c:v>2.9795866800000014E-3</c:v>
                </c:pt>
                <c:pt idx="6">
                  <c:v>2.9691401300000007E-3</c:v>
                </c:pt>
                <c:pt idx="7">
                  <c:v>2.9586935800000004E-3</c:v>
                </c:pt>
                <c:pt idx="8">
                  <c:v>2.9482470299999996E-3</c:v>
                </c:pt>
                <c:pt idx="9">
                  <c:v>2.9378004800000002E-3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BE7-8CDD-9B4AF3B8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5893315648453703"/>
                  <c:y val="-0.13250553921391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2.2-2.4'!$E$52:$E$61</c:f>
              <c:numCache>
                <c:formatCode>0.00</c:formatCode>
                <c:ptCount val="10"/>
                <c:pt idx="0">
                  <c:v>7.2629782199999999</c:v>
                </c:pt>
                <c:pt idx="1">
                  <c:v>6.7637963350000003</c:v>
                </c:pt>
                <c:pt idx="2">
                  <c:v>6.2646144499999998</c:v>
                </c:pt>
                <c:pt idx="3">
                  <c:v>5.7654325649999993</c:v>
                </c:pt>
                <c:pt idx="4">
                  <c:v>5.2662506800000006</c:v>
                </c:pt>
                <c:pt idx="5">
                  <c:v>4.7670687940000001</c:v>
                </c:pt>
                <c:pt idx="6">
                  <c:v>4.2678869089999996</c:v>
                </c:pt>
                <c:pt idx="7">
                  <c:v>3.768705024</c:v>
                </c:pt>
                <c:pt idx="8">
                  <c:v>3.2695231389999999</c:v>
                </c:pt>
                <c:pt idx="9">
                  <c:v>2.7703412529999998</c:v>
                </c:pt>
              </c:numCache>
            </c:numRef>
          </c:xVal>
          <c:yVal>
            <c:numRef>
              <c:f>'Steps 2.2-2.4'!$I$52:$I$61</c:f>
              <c:numCache>
                <c:formatCode>0.00E+00</c:formatCode>
                <c:ptCount val="10"/>
                <c:pt idx="0">
                  <c:v>2.3702178000000007E-3</c:v>
                </c:pt>
                <c:pt idx="1">
                  <c:v>2.3620366499999966E-3</c:v>
                </c:pt>
                <c:pt idx="2">
                  <c:v>2.3538555000000017E-3</c:v>
                </c:pt>
                <c:pt idx="3">
                  <c:v>2.3456743500000019E-3</c:v>
                </c:pt>
                <c:pt idx="4">
                  <c:v>2.3374931999999983E-3</c:v>
                </c:pt>
                <c:pt idx="5">
                  <c:v>2.3293120599999994E-3</c:v>
                </c:pt>
                <c:pt idx="6">
                  <c:v>2.3211309100000001E-3</c:v>
                </c:pt>
                <c:pt idx="7">
                  <c:v>2.3129497600000003E-3</c:v>
                </c:pt>
                <c:pt idx="8">
                  <c:v>2.3047686099999997E-3</c:v>
                </c:pt>
                <c:pt idx="9">
                  <c:v>2.29658747E-3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3-44D5-AF6C-26C72499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603384238306674"/>
                  <c:y val="-0.12003508533246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2.2-2.4'!$E$62:$E$71</c:f>
              <c:numCache>
                <c:formatCode>0.00</c:formatCode>
                <c:ptCount val="10"/>
                <c:pt idx="0">
                  <c:v>6.8288745520000003</c:v>
                </c:pt>
                <c:pt idx="1">
                  <c:v>6.3294659299999996</c:v>
                </c:pt>
                <c:pt idx="2">
                  <c:v>5.8300573080000007</c:v>
                </c:pt>
                <c:pt idx="3">
                  <c:v>5.330648686</c:v>
                </c:pt>
                <c:pt idx="4">
                  <c:v>4.8312400640000002</c:v>
                </c:pt>
                <c:pt idx="5">
                  <c:v>4.3318314420000004</c:v>
                </c:pt>
                <c:pt idx="6">
                  <c:v>3.8324228199999997</c:v>
                </c:pt>
                <c:pt idx="7">
                  <c:v>3.3330141969999998</c:v>
                </c:pt>
                <c:pt idx="8">
                  <c:v>2.833605575</c:v>
                </c:pt>
                <c:pt idx="9">
                  <c:v>2.3341969530000002</c:v>
                </c:pt>
              </c:numCache>
            </c:numRef>
          </c:xVal>
          <c:yVal>
            <c:numRef>
              <c:f>'Steps 2.2-2.4'!$I$62:$I$71</c:f>
              <c:numCache>
                <c:formatCode>0.00E+00</c:formatCode>
                <c:ptCount val="10"/>
                <c:pt idx="0">
                  <c:v>1.7112544799999974E-3</c:v>
                </c:pt>
                <c:pt idx="1">
                  <c:v>1.7053407000000042E-3</c:v>
                </c:pt>
                <c:pt idx="2">
                  <c:v>1.6994269199999978E-3</c:v>
                </c:pt>
                <c:pt idx="3">
                  <c:v>1.6935131400000003E-3</c:v>
                </c:pt>
                <c:pt idx="4">
                  <c:v>1.6875993599999983E-3</c:v>
                </c:pt>
                <c:pt idx="5">
                  <c:v>1.6816855800000008E-3</c:v>
                </c:pt>
                <c:pt idx="6">
                  <c:v>1.6757718000000011E-3</c:v>
                </c:pt>
                <c:pt idx="7">
                  <c:v>1.6698580299999999E-3</c:v>
                </c:pt>
                <c:pt idx="8">
                  <c:v>1.6639442500000002E-3</c:v>
                </c:pt>
                <c:pt idx="9">
                  <c:v>1.6580304699999999E-3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C-455B-9453-0AF351FC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29065755695723"/>
                  <c:y val="-0.11878363387300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2.2-2.4'!$E$72:$E$81</c:f>
              <c:numCache>
                <c:formatCode>0.00</c:formatCode>
                <c:ptCount val="10"/>
                <c:pt idx="0">
                  <c:v>6.3937892500000002</c:v>
                </c:pt>
                <c:pt idx="1">
                  <c:v>5.8941563649999997</c:v>
                </c:pt>
                <c:pt idx="2">
                  <c:v>5.3945234790000001</c:v>
                </c:pt>
                <c:pt idx="3">
                  <c:v>4.8948905939999996</c:v>
                </c:pt>
                <c:pt idx="4">
                  <c:v>4.395257709</c:v>
                </c:pt>
                <c:pt idx="5">
                  <c:v>3.8956248229999999</c:v>
                </c:pt>
                <c:pt idx="6">
                  <c:v>3.3959919379999999</c:v>
                </c:pt>
                <c:pt idx="7">
                  <c:v>2.8963590530000003</c:v>
                </c:pt>
                <c:pt idx="8">
                  <c:v>2.3967261669999997</c:v>
                </c:pt>
                <c:pt idx="9">
                  <c:v>1.8970932819999999</c:v>
                </c:pt>
              </c:numCache>
            </c:numRef>
          </c:xVal>
          <c:yVal>
            <c:numRef>
              <c:f>'Steps 2.2-2.4'!$I$72:$I$81</c:f>
              <c:numCache>
                <c:formatCode>0.00E+00</c:formatCode>
                <c:ptCount val="10"/>
                <c:pt idx="0">
                  <c:v>1.0621074999999981E-3</c:v>
                </c:pt>
                <c:pt idx="1">
                  <c:v>1.0584363500000028E-3</c:v>
                </c:pt>
                <c:pt idx="2">
                  <c:v>1.0547652099999994E-3</c:v>
                </c:pt>
                <c:pt idx="3">
                  <c:v>1.0510940599999996E-3</c:v>
                </c:pt>
                <c:pt idx="4">
                  <c:v>1.0474229099999999E-3</c:v>
                </c:pt>
                <c:pt idx="5">
                  <c:v>1.0437517700000009E-3</c:v>
                </c:pt>
                <c:pt idx="6">
                  <c:v>1.0400806199999989E-3</c:v>
                </c:pt>
                <c:pt idx="7">
                  <c:v>1.0364094699999993E-3</c:v>
                </c:pt>
                <c:pt idx="8">
                  <c:v>1.0327383300000005E-3</c:v>
                </c:pt>
                <c:pt idx="9">
                  <c:v>1.02906718E-3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2-4BD7-A28F-7053727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 </a:t>
            </a:r>
            <a:r>
              <a:rPr lang="en-CA" sz="1400" b="0" i="0" u="none" strike="noStrike" baseline="0">
                <a:effectLst/>
              </a:rPr>
              <a:t>= VE </a:t>
            </a:r>
            <a:r>
              <a:rPr lang="en-CA"/>
              <a:t>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1842109077515186"/>
                  <c:y val="-0.11183315792959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2.2-2.4'!$E$82:$E$91</c:f>
              <c:numCache>
                <c:formatCode>0.00</c:formatCode>
                <c:ptCount val="10"/>
                <c:pt idx="0">
                  <c:v>5.9556338210000002</c:v>
                </c:pt>
                <c:pt idx="1">
                  <c:v>5.4557867670000002</c:v>
                </c:pt>
                <c:pt idx="2">
                  <c:v>4.9559397389999997</c:v>
                </c:pt>
                <c:pt idx="3">
                  <c:v>4.4560927130000003</c:v>
                </c:pt>
                <c:pt idx="4">
                  <c:v>3.9562456859999999</c:v>
                </c:pt>
                <c:pt idx="5">
                  <c:v>3.456398659</c:v>
                </c:pt>
                <c:pt idx="6">
                  <c:v>2.956551632</c:v>
                </c:pt>
                <c:pt idx="7">
                  <c:v>2.4567046050000001</c:v>
                </c:pt>
                <c:pt idx="8">
                  <c:v>1.9568575780000002</c:v>
                </c:pt>
                <c:pt idx="9">
                  <c:v>1.4570105529999999</c:v>
                </c:pt>
              </c:numCache>
            </c:numRef>
          </c:xVal>
          <c:yVal>
            <c:numRef>
              <c:f>'Steps 2.2-2.4'!$I$82:$I$91</c:f>
              <c:numCache>
                <c:formatCode>0.00E+00</c:formatCode>
                <c:ptCount val="10"/>
                <c:pt idx="0">
                  <c:v>4.4366178999999839E-4</c:v>
                </c:pt>
                <c:pt idx="1">
                  <c:v>4.4213232999999795E-4</c:v>
                </c:pt>
                <c:pt idx="2">
                  <c:v>4.4060260999999822E-4</c:v>
                </c:pt>
                <c:pt idx="3">
                  <c:v>4.3907287000000128E-4</c:v>
                </c:pt>
                <c:pt idx="4">
                  <c:v>4.3754314000000072E-4</c:v>
                </c:pt>
                <c:pt idx="5">
                  <c:v>4.3601341000000017E-4</c:v>
                </c:pt>
                <c:pt idx="6">
                  <c:v>4.3448367999999961E-4</c:v>
                </c:pt>
                <c:pt idx="7">
                  <c:v>4.3295394999999905E-4</c:v>
                </c:pt>
                <c:pt idx="8">
                  <c:v>4.3142421999999958E-4</c:v>
                </c:pt>
                <c:pt idx="9">
                  <c:v>4.2989447000000013E-4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2-409D-80F7-D36E59BE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</a:t>
                </a:r>
                <a:r>
                  <a:rPr lang="en-CA" baseline="0"/>
                  <a:t> (Volt)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V- = VE = -2V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04680681700847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4.0652132563773593</c:v>
                </c:pt>
                <c:pt idx="1">
                  <c:v>4.564979803825171</c:v>
                </c:pt>
                <c:pt idx="2">
                  <c:v>5.0647463512257431</c:v>
                </c:pt>
                <c:pt idx="3">
                  <c:v>5.5645128986230485</c:v>
                </c:pt>
                <c:pt idx="4">
                  <c:v>6.0642794460166236</c:v>
                </c:pt>
                <c:pt idx="5">
                  <c:v>6.5640459934069106</c:v>
                </c:pt>
                <c:pt idx="6">
                  <c:v>7.0638125407929753</c:v>
                </c:pt>
                <c:pt idx="7">
                  <c:v>7.5635790881757252</c:v>
                </c:pt>
                <c:pt idx="8">
                  <c:v>8.0633456355521425</c:v>
                </c:pt>
                <c:pt idx="9">
                  <c:v>8.5631121829207082</c:v>
                </c:pt>
              </c:numCache>
            </c:numRef>
          </c:xVal>
          <c:yVal>
            <c:numRef>
              <c:f>'Steps 1.2-1.4'!$I$22:$I$31</c:f>
              <c:numCache>
                <c:formatCode>0.00E+00</c:formatCode>
                <c:ptCount val="10"/>
                <c:pt idx="0">
                  <c:v>4.3478674362264109E-3</c:v>
                </c:pt>
                <c:pt idx="1">
                  <c:v>4.3502019617482936E-3</c:v>
                </c:pt>
                <c:pt idx="2">
                  <c:v>4.3525364877425692E-3</c:v>
                </c:pt>
                <c:pt idx="3">
                  <c:v>4.3548710137695148E-3</c:v>
                </c:pt>
                <c:pt idx="4">
                  <c:v>4.3572055398337639E-3</c:v>
                </c:pt>
                <c:pt idx="5">
                  <c:v>4.3595400659308938E-3</c:v>
                </c:pt>
                <c:pt idx="6">
                  <c:v>4.361874592070247E-3</c:v>
                </c:pt>
                <c:pt idx="7">
                  <c:v>4.3642091182427524E-3</c:v>
                </c:pt>
                <c:pt idx="8">
                  <c:v>4.3665436444785847E-3</c:v>
                </c:pt>
                <c:pt idx="9">
                  <c:v>4.368878170792909E-3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68-AC70-9E9B91D1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0">
                  <c:v>8.3192000000000004</c:v>
                </c:pt>
                <c:pt idx="1">
                  <c:v>7.80459999999999</c:v>
                </c:pt>
                <c:pt idx="2">
                  <c:v>7.2997999999999994</c:v>
                </c:pt>
                <c:pt idx="3">
                  <c:v>6.8041999999999998</c:v>
                </c:pt>
                <c:pt idx="4">
                  <c:v>6.3136000000000001</c:v>
                </c:pt>
                <c:pt idx="5">
                  <c:v>5.8301999999999996</c:v>
                </c:pt>
                <c:pt idx="6">
                  <c:v>5.351</c:v>
                </c:pt>
                <c:pt idx="7">
                  <c:v>4.8816000000000006</c:v>
                </c:pt>
                <c:pt idx="8">
                  <c:v>4.4034000000000013</c:v>
                </c:pt>
                <c:pt idx="9">
                  <c:v>3.9342000000000099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1.6808E-2</c:v>
                </c:pt>
                <c:pt idx="1">
                  <c:v>1.6954000000000101E-2</c:v>
                </c:pt>
                <c:pt idx="2">
                  <c:v>1.7002000000000003E-2</c:v>
                </c:pt>
                <c:pt idx="3">
                  <c:v>1.6958000000000001E-2</c:v>
                </c:pt>
                <c:pt idx="4">
                  <c:v>1.6864000000000001E-2</c:v>
                </c:pt>
                <c:pt idx="5">
                  <c:v>1.6698000000000001E-2</c:v>
                </c:pt>
                <c:pt idx="6">
                  <c:v>1.6490000000000001E-2</c:v>
                </c:pt>
                <c:pt idx="7">
                  <c:v>1.618399999999999E-2</c:v>
                </c:pt>
                <c:pt idx="8">
                  <c:v>1.5965999999999991E-2</c:v>
                </c:pt>
                <c:pt idx="9">
                  <c:v>1.5657999999999901E-2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9-4170-9C86-F5476FE8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7.9645999999999999</c:v>
                </c:pt>
                <c:pt idx="1">
                  <c:v>7.4709999999999894</c:v>
                </c:pt>
                <c:pt idx="2">
                  <c:v>6.9802</c:v>
                </c:pt>
                <c:pt idx="3">
                  <c:v>6.4950000000000001</c:v>
                </c:pt>
                <c:pt idx="4">
                  <c:v>6.0110000000000001</c:v>
                </c:pt>
                <c:pt idx="5">
                  <c:v>5.5293999999999901</c:v>
                </c:pt>
                <c:pt idx="6">
                  <c:v>5.0511999999999997</c:v>
                </c:pt>
                <c:pt idx="7">
                  <c:v>4.5804</c:v>
                </c:pt>
                <c:pt idx="8">
                  <c:v>4.1013999999999999</c:v>
                </c:pt>
                <c:pt idx="9">
                  <c:v>3.6208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1.5354000000000001E-2</c:v>
                </c:pt>
                <c:pt idx="1">
                  <c:v>1.5290000000000102E-2</c:v>
                </c:pt>
                <c:pt idx="2">
                  <c:v>1.5198E-2</c:v>
                </c:pt>
                <c:pt idx="3">
                  <c:v>1.5049999999999999E-2</c:v>
                </c:pt>
                <c:pt idx="4">
                  <c:v>1.489E-2</c:v>
                </c:pt>
                <c:pt idx="5">
                  <c:v>1.4706000000000099E-2</c:v>
                </c:pt>
                <c:pt idx="6">
                  <c:v>1.4487999999999999E-2</c:v>
                </c:pt>
                <c:pt idx="7">
                  <c:v>1.4196E-2</c:v>
                </c:pt>
                <c:pt idx="8">
                  <c:v>1.3986E-2</c:v>
                </c:pt>
                <c:pt idx="9">
                  <c:v>1.3792E-2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BD7-87F0-B2FD56F27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2.5</c:v>
              </c:pt>
              <c:pt idx="1">
                <c:v>2.5</c:v>
              </c:pt>
              <c:pt idx="2">
                <c:v>2.5</c:v>
              </c:pt>
              <c:pt idx="3">
                <c:v>2.5</c:v>
              </c:pt>
              <c:pt idx="4">
                <c:v>2.5</c:v>
              </c:pt>
              <c:pt idx="5">
                <c:v>2.5</c:v>
              </c:pt>
              <c:pt idx="6">
                <c:v>2.5</c:v>
              </c:pt>
              <c:pt idx="7">
                <c:v>2.5</c:v>
              </c:pt>
              <c:pt idx="8">
                <c:v>2.5</c:v>
              </c:pt>
              <c:pt idx="9">
                <c:v>2.5</c:v>
              </c:pt>
            </c:numLit>
          </c:xVal>
          <c:yVal>
            <c:numLit>
              <c:formatCode>General</c:formatCode>
              <c:ptCount val="10"/>
              <c:pt idx="0">
                <c:v>0.05</c:v>
              </c:pt>
              <c:pt idx="1">
                <c:v>4.4999999999999998E-2</c:v>
              </c:pt>
              <c:pt idx="2">
                <c:v>0.04</c:v>
              </c:pt>
              <c:pt idx="3">
                <c:v>3.5000000000000003E-2</c:v>
              </c:pt>
              <c:pt idx="4">
                <c:v>0.03</c:v>
              </c:pt>
              <c:pt idx="5">
                <c:v>2.5000000000000001E-2</c:v>
              </c:pt>
              <c:pt idx="6">
                <c:v>0.02</c:v>
              </c:pt>
              <c:pt idx="7">
                <c:v>1.4999999999999999E-2</c:v>
              </c:pt>
              <c:pt idx="8">
                <c:v>0.01</c:v>
              </c:pt>
              <c:pt idx="9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2A8-4137-8C8A-F18C1C96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7.6841999999999899</c:v>
                </c:pt>
                <c:pt idx="1">
                  <c:v>7.1890000000000001</c:v>
                </c:pt>
                <c:pt idx="2">
                  <c:v>6.6975999999999996</c:v>
                </c:pt>
                <c:pt idx="3">
                  <c:v>6.2065999999999999</c:v>
                </c:pt>
                <c:pt idx="4">
                  <c:v>5.7210000000000001</c:v>
                </c:pt>
                <c:pt idx="5">
                  <c:v>5.2373999999999903</c:v>
                </c:pt>
                <c:pt idx="6">
                  <c:v>4.7523999999999997</c:v>
                </c:pt>
                <c:pt idx="7">
                  <c:v>4.2797999999999998</c:v>
                </c:pt>
                <c:pt idx="8">
                  <c:v>3.7968000000000002</c:v>
                </c:pt>
                <c:pt idx="9">
                  <c:v>3.31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1.31580000000001E-2</c:v>
                </c:pt>
                <c:pt idx="1">
                  <c:v>1.311E-2</c:v>
                </c:pt>
                <c:pt idx="2">
                  <c:v>1.3024000000000001E-2</c:v>
                </c:pt>
                <c:pt idx="3">
                  <c:v>1.2934000000000001E-2</c:v>
                </c:pt>
                <c:pt idx="4">
                  <c:v>1.2789999999999999E-2</c:v>
                </c:pt>
                <c:pt idx="5">
                  <c:v>1.2626000000000099E-2</c:v>
                </c:pt>
                <c:pt idx="6">
                  <c:v>1.2476000000000001E-2</c:v>
                </c:pt>
                <c:pt idx="7">
                  <c:v>1.2201999999999999E-2</c:v>
                </c:pt>
                <c:pt idx="8">
                  <c:v>1.2032000000000001E-2</c:v>
                </c:pt>
                <c:pt idx="9">
                  <c:v>1.1899999999999999E-2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4109-8521-67551009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baseline="0"/>
              <a:t> = VE</a:t>
            </a:r>
            <a:r>
              <a:rPr lang="en-CA"/>
              <a:t> = 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814969547917842"/>
                  <c:y val="-0.1221265498185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2.8'!$E$2:$E$11</c:f>
              <c:numCache>
                <c:formatCode>0.00</c:formatCode>
                <c:ptCount val="10"/>
                <c:pt idx="0">
                  <c:v>8.3192000000000004</c:v>
                </c:pt>
                <c:pt idx="1">
                  <c:v>7.80459999999999</c:v>
                </c:pt>
                <c:pt idx="2">
                  <c:v>7.2997999999999994</c:v>
                </c:pt>
                <c:pt idx="3">
                  <c:v>6.8041999999999998</c:v>
                </c:pt>
                <c:pt idx="4">
                  <c:v>6.3136000000000001</c:v>
                </c:pt>
                <c:pt idx="5">
                  <c:v>5.8301999999999996</c:v>
                </c:pt>
                <c:pt idx="6">
                  <c:v>5.351</c:v>
                </c:pt>
                <c:pt idx="7">
                  <c:v>4.8816000000000006</c:v>
                </c:pt>
                <c:pt idx="8">
                  <c:v>4.4034000000000013</c:v>
                </c:pt>
                <c:pt idx="9">
                  <c:v>3.9342000000000099</c:v>
                </c:pt>
              </c:numCache>
            </c:numRef>
          </c:xVal>
          <c:yVal>
            <c:numRef>
              <c:f>'Step 2.8'!$I$2:$I$11</c:f>
              <c:numCache>
                <c:formatCode>0.00E+00</c:formatCode>
                <c:ptCount val="10"/>
                <c:pt idx="0">
                  <c:v>1.6808E-2</c:v>
                </c:pt>
                <c:pt idx="1">
                  <c:v>1.6954000000000101E-2</c:v>
                </c:pt>
                <c:pt idx="2">
                  <c:v>1.7002000000000003E-2</c:v>
                </c:pt>
                <c:pt idx="3">
                  <c:v>1.6958000000000001E-2</c:v>
                </c:pt>
                <c:pt idx="4">
                  <c:v>1.6864000000000001E-2</c:v>
                </c:pt>
                <c:pt idx="5">
                  <c:v>1.6698000000000001E-2</c:v>
                </c:pt>
                <c:pt idx="6">
                  <c:v>1.6490000000000001E-2</c:v>
                </c:pt>
                <c:pt idx="7">
                  <c:v>1.618399999999999E-2</c:v>
                </c:pt>
                <c:pt idx="8">
                  <c:v>1.5965999999999991E-2</c:v>
                </c:pt>
                <c:pt idx="9">
                  <c:v>1.5657999999999901E-2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A-48EB-BAB4-9C841D4C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 baseline="0"/>
              <a:t> = 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516079295464239"/>
                  <c:y val="-0.1136491805527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2.8'!$E$12:$E$21</c:f>
              <c:numCache>
                <c:formatCode>0.00</c:formatCode>
                <c:ptCount val="10"/>
                <c:pt idx="0">
                  <c:v>7.9645999999999999</c:v>
                </c:pt>
                <c:pt idx="1">
                  <c:v>7.4709999999999894</c:v>
                </c:pt>
                <c:pt idx="2">
                  <c:v>6.9802</c:v>
                </c:pt>
                <c:pt idx="3">
                  <c:v>6.4950000000000001</c:v>
                </c:pt>
                <c:pt idx="4">
                  <c:v>6.0110000000000001</c:v>
                </c:pt>
                <c:pt idx="5">
                  <c:v>5.5293999999999901</c:v>
                </c:pt>
                <c:pt idx="6">
                  <c:v>5.0511999999999997</c:v>
                </c:pt>
                <c:pt idx="7">
                  <c:v>4.5804</c:v>
                </c:pt>
                <c:pt idx="8">
                  <c:v>4.1013999999999999</c:v>
                </c:pt>
                <c:pt idx="9">
                  <c:v>3.6208</c:v>
                </c:pt>
              </c:numCache>
            </c:numRef>
          </c:xVal>
          <c:yVal>
            <c:numRef>
              <c:f>'Step 2.8'!$I$12:$I$21</c:f>
              <c:numCache>
                <c:formatCode>0.00E+00</c:formatCode>
                <c:ptCount val="10"/>
                <c:pt idx="0">
                  <c:v>1.5354000000000001E-2</c:v>
                </c:pt>
                <c:pt idx="1">
                  <c:v>1.5290000000000102E-2</c:v>
                </c:pt>
                <c:pt idx="2">
                  <c:v>1.5198E-2</c:v>
                </c:pt>
                <c:pt idx="3">
                  <c:v>1.5049999999999999E-2</c:v>
                </c:pt>
                <c:pt idx="4">
                  <c:v>1.489E-2</c:v>
                </c:pt>
                <c:pt idx="5">
                  <c:v>1.4706000000000099E-2</c:v>
                </c:pt>
                <c:pt idx="6">
                  <c:v>1.4487999999999999E-2</c:v>
                </c:pt>
                <c:pt idx="7">
                  <c:v>1.4196E-2</c:v>
                </c:pt>
                <c:pt idx="8">
                  <c:v>1.3986E-2</c:v>
                </c:pt>
                <c:pt idx="9">
                  <c:v>1.3792E-2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B-4095-B5B6-1F041CA3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V+</a:t>
            </a:r>
            <a:r>
              <a:rPr lang="en-CA" sz="1400" b="0" i="0" u="none" strike="noStrike" baseline="0">
                <a:effectLst/>
              </a:rPr>
              <a:t> = VE </a:t>
            </a:r>
            <a:r>
              <a:rPr lang="en-CA"/>
              <a:t>=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322999754445437"/>
                  <c:y val="-0.13494538832704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2.8'!$E$22:$E$31</c:f>
              <c:numCache>
                <c:formatCode>0.00</c:formatCode>
                <c:ptCount val="10"/>
                <c:pt idx="0">
                  <c:v>7.6841999999999899</c:v>
                </c:pt>
                <c:pt idx="1">
                  <c:v>7.1890000000000001</c:v>
                </c:pt>
                <c:pt idx="2">
                  <c:v>6.6975999999999996</c:v>
                </c:pt>
                <c:pt idx="3">
                  <c:v>6.2065999999999999</c:v>
                </c:pt>
                <c:pt idx="4">
                  <c:v>5.7210000000000001</c:v>
                </c:pt>
                <c:pt idx="5">
                  <c:v>5.2373999999999903</c:v>
                </c:pt>
                <c:pt idx="6">
                  <c:v>4.7523999999999997</c:v>
                </c:pt>
                <c:pt idx="7">
                  <c:v>4.2797999999999998</c:v>
                </c:pt>
                <c:pt idx="8">
                  <c:v>3.7968000000000002</c:v>
                </c:pt>
                <c:pt idx="9">
                  <c:v>3.31</c:v>
                </c:pt>
              </c:numCache>
            </c:numRef>
          </c:xVal>
          <c:yVal>
            <c:numRef>
              <c:f>'Step 2.8'!$I$22:$I$31</c:f>
              <c:numCache>
                <c:formatCode>0.00E+00</c:formatCode>
                <c:ptCount val="10"/>
                <c:pt idx="0">
                  <c:v>1.31580000000001E-2</c:v>
                </c:pt>
                <c:pt idx="1">
                  <c:v>1.311E-2</c:v>
                </c:pt>
                <c:pt idx="2">
                  <c:v>1.3024000000000001E-2</c:v>
                </c:pt>
                <c:pt idx="3">
                  <c:v>1.2934000000000001E-2</c:v>
                </c:pt>
                <c:pt idx="4">
                  <c:v>1.2789999999999999E-2</c:v>
                </c:pt>
                <c:pt idx="5">
                  <c:v>1.2626000000000099E-2</c:v>
                </c:pt>
                <c:pt idx="6">
                  <c:v>1.2476000000000001E-2</c:v>
                </c:pt>
                <c:pt idx="7">
                  <c:v>1.2201999999999999E-2</c:v>
                </c:pt>
                <c:pt idx="8">
                  <c:v>1.2032000000000001E-2</c:v>
                </c:pt>
                <c:pt idx="9">
                  <c:v>1.1899999999999999E-2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076-9C7B-D7511D61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0708939207141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2.8'!$E$32:$E$41</c:f>
              <c:numCache>
                <c:formatCode>0.00</c:formatCode>
                <c:ptCount val="10"/>
                <c:pt idx="0">
                  <c:v>7.3902000000000001</c:v>
                </c:pt>
                <c:pt idx="1">
                  <c:v>6.8962000000000003</c:v>
                </c:pt>
                <c:pt idx="2">
                  <c:v>6.4039999999999999</c:v>
                </c:pt>
                <c:pt idx="3">
                  <c:v>5.9139999999999997</c:v>
                </c:pt>
                <c:pt idx="4">
                  <c:v>5.4283999999999999</c:v>
                </c:pt>
                <c:pt idx="5">
                  <c:v>4.9427999999999903</c:v>
                </c:pt>
                <c:pt idx="6">
                  <c:v>4.4522000000000004</c:v>
                </c:pt>
                <c:pt idx="7">
                  <c:v>3.9765999999999999</c:v>
                </c:pt>
                <c:pt idx="8">
                  <c:v>3.4895999999999998</c:v>
                </c:pt>
                <c:pt idx="9">
                  <c:v>2.9973999999999998</c:v>
                </c:pt>
              </c:numCache>
            </c:numRef>
          </c:xVal>
          <c:yVal>
            <c:numRef>
              <c:f>'Step 2.8'!$I$32:$I$41</c:f>
              <c:numCache>
                <c:formatCode>0.00E+00</c:formatCode>
                <c:ptCount val="10"/>
                <c:pt idx="0">
                  <c:v>1.1097999999999998E-2</c:v>
                </c:pt>
                <c:pt idx="1">
                  <c:v>1.1038000000000001E-2</c:v>
                </c:pt>
                <c:pt idx="2">
                  <c:v>1.0960000000000001E-2</c:v>
                </c:pt>
                <c:pt idx="3">
                  <c:v>1.0859999999999998E-2</c:v>
                </c:pt>
                <c:pt idx="4">
                  <c:v>1.0716000000000002E-2</c:v>
                </c:pt>
                <c:pt idx="5">
                  <c:v>1.0572000000000099E-2</c:v>
                </c:pt>
                <c:pt idx="6">
                  <c:v>1.0478000000000001E-2</c:v>
                </c:pt>
                <c:pt idx="7">
                  <c:v>1.0234E-2</c:v>
                </c:pt>
                <c:pt idx="8">
                  <c:v>1.0104E-2</c:v>
                </c:pt>
                <c:pt idx="9">
                  <c:v>1.0026000000000002E-2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0-460C-8BDE-8F2C68B3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576964652256821"/>
                  <c:y val="-0.16797685342572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2.8'!$E$42:$E$51</c:f>
              <c:numCache>
                <c:formatCode>0.00</c:formatCode>
                <c:ptCount val="10"/>
                <c:pt idx="0">
                  <c:v>7.0974000000000004</c:v>
                </c:pt>
                <c:pt idx="1">
                  <c:v>6.6033999999999899</c:v>
                </c:pt>
                <c:pt idx="2">
                  <c:v>6.109</c:v>
                </c:pt>
                <c:pt idx="3">
                  <c:v>5.6189999999999998</c:v>
                </c:pt>
                <c:pt idx="4">
                  <c:v>5.1281999999999996</c:v>
                </c:pt>
                <c:pt idx="5">
                  <c:v>4.6379999999999999</c:v>
                </c:pt>
                <c:pt idx="6">
                  <c:v>4.1425999999999998</c:v>
                </c:pt>
                <c:pt idx="7">
                  <c:v>3.665</c:v>
                </c:pt>
                <c:pt idx="8">
                  <c:v>3.1747999999999998</c:v>
                </c:pt>
                <c:pt idx="9">
                  <c:v>2.6794000000000002</c:v>
                </c:pt>
              </c:numCache>
            </c:numRef>
          </c:xVal>
          <c:yVal>
            <c:numRef>
              <c:f>'Step 2.8'!$I$42:$I$51</c:f>
              <c:numCache>
                <c:formatCode>0.00E+00</c:formatCode>
                <c:ptCount val="10"/>
                <c:pt idx="0">
                  <c:v>9.0259999999999958E-3</c:v>
                </c:pt>
                <c:pt idx="1">
                  <c:v>8.9660000000001006E-3</c:v>
                </c:pt>
                <c:pt idx="2">
                  <c:v>8.9099999999999995E-3</c:v>
                </c:pt>
                <c:pt idx="3">
                  <c:v>8.8099999999999984E-3</c:v>
                </c:pt>
                <c:pt idx="4">
                  <c:v>8.7179999999999983E-3</c:v>
                </c:pt>
                <c:pt idx="5">
                  <c:v>8.6200000000000009E-3</c:v>
                </c:pt>
                <c:pt idx="6">
                  <c:v>8.574E-3</c:v>
                </c:pt>
                <c:pt idx="7">
                  <c:v>8.3499999999999998E-3</c:v>
                </c:pt>
                <c:pt idx="8">
                  <c:v>8.2519999999999989E-3</c:v>
                </c:pt>
                <c:pt idx="9">
                  <c:v>8.2059999999999998E-3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4-48D6-A6F0-FCC178FB6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389760196080662"/>
                  <c:y val="-0.11421885048083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2.8'!$E$52:$E$61</c:f>
              <c:numCache>
                <c:formatCode>0.00</c:formatCode>
                <c:ptCount val="10"/>
                <c:pt idx="0">
                  <c:v>6.7930000000000001</c:v>
                </c:pt>
                <c:pt idx="1">
                  <c:v>6.3006000000000002</c:v>
                </c:pt>
                <c:pt idx="2">
                  <c:v>5.8049999999999997</c:v>
                </c:pt>
                <c:pt idx="3">
                  <c:v>5.3119999999999994</c:v>
                </c:pt>
                <c:pt idx="4">
                  <c:v>4.8193999999999999</c:v>
                </c:pt>
                <c:pt idx="5">
                  <c:v>4.3281999999999998</c:v>
                </c:pt>
                <c:pt idx="6">
                  <c:v>3.8322000000000003</c:v>
                </c:pt>
                <c:pt idx="7">
                  <c:v>3.3527999999999989</c:v>
                </c:pt>
                <c:pt idx="8">
                  <c:v>2.855599999999999</c:v>
                </c:pt>
                <c:pt idx="9">
                  <c:v>2.3612000000000002</c:v>
                </c:pt>
              </c:numCache>
            </c:numRef>
          </c:xVal>
          <c:yVal>
            <c:numRef>
              <c:f>'Step 2.8'!$I$52:$I$61</c:f>
              <c:numCache>
                <c:formatCode>0.00E+00</c:formatCode>
                <c:ptCount val="10"/>
                <c:pt idx="0">
                  <c:v>7.0699999999999982E-3</c:v>
                </c:pt>
                <c:pt idx="1">
                  <c:v>6.9939999999999976E-3</c:v>
                </c:pt>
                <c:pt idx="2">
                  <c:v>6.9499999999999987E-3</c:v>
                </c:pt>
                <c:pt idx="3">
                  <c:v>6.8800000000000016E-3</c:v>
                </c:pt>
                <c:pt idx="4">
                  <c:v>6.8060000000000013E-3</c:v>
                </c:pt>
                <c:pt idx="5">
                  <c:v>6.7179999999999991E-3</c:v>
                </c:pt>
                <c:pt idx="6">
                  <c:v>6.6779999999999999E-3</c:v>
                </c:pt>
                <c:pt idx="7">
                  <c:v>6.4720000000000099E-3</c:v>
                </c:pt>
                <c:pt idx="8">
                  <c:v>6.4440000000000096E-3</c:v>
                </c:pt>
                <c:pt idx="9">
                  <c:v>6.3880000000000004E-3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C-43B1-B9A5-1E1C9248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063"/>
        <c:axId val="1778954495"/>
      </c:scatterChart>
      <c:valAx>
        <c:axId val="17789640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495"/>
        <c:crosses val="autoZero"/>
        <c:crossBetween val="midCat"/>
      </c:valAx>
      <c:valAx>
        <c:axId val="17789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-5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08170546742368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1.2-1.4'!$E$2:$E$11</c:f>
              <c:numCache>
                <c:formatCode>0.000</c:formatCode>
                <c:ptCount val="10"/>
                <c:pt idx="0">
                  <c:v>4.9419470258420777</c:v>
                </c:pt>
                <c:pt idx="1">
                  <c:v>5.4416473218763972</c:v>
                </c:pt>
                <c:pt idx="2">
                  <c:v>5.9413476173388897</c:v>
                </c:pt>
                <c:pt idx="3">
                  <c:v>6.4410479127961073</c:v>
                </c:pt>
                <c:pt idx="4">
                  <c:v>6.9407482082498646</c:v>
                </c:pt>
                <c:pt idx="5">
                  <c:v>7.4404485036958423</c:v>
                </c:pt>
                <c:pt idx="6">
                  <c:v>7.9401487991366215</c:v>
                </c:pt>
                <c:pt idx="7">
                  <c:v>8.4398490945740647</c:v>
                </c:pt>
                <c:pt idx="8">
                  <c:v>8.9395493900070431</c:v>
                </c:pt>
                <c:pt idx="9">
                  <c:v>9.4392496854325678</c:v>
                </c:pt>
              </c:numCache>
            </c:numRef>
          </c:xVal>
          <c:yVal>
            <c:numRef>
              <c:f>'Steps 1.2-1.4'!$I$2:$I$11</c:f>
              <c:numCache>
                <c:formatCode>0.00E+00</c:formatCode>
                <c:ptCount val="10"/>
                <c:pt idx="0">
                  <c:v>5.5805297415792276E-3</c:v>
                </c:pt>
                <c:pt idx="1">
                  <c:v>5.5835267812360256E-3</c:v>
                </c:pt>
                <c:pt idx="2">
                  <c:v>5.5865238266111037E-3</c:v>
                </c:pt>
                <c:pt idx="3">
                  <c:v>5.5895208720389243E-3</c:v>
                </c:pt>
                <c:pt idx="4">
                  <c:v>5.5925179175013492E-3</c:v>
                </c:pt>
                <c:pt idx="5">
                  <c:v>5.5955149630415764E-3</c:v>
                </c:pt>
                <c:pt idx="6">
                  <c:v>5.5985120086337846E-3</c:v>
                </c:pt>
                <c:pt idx="7">
                  <c:v>5.6015090542593524E-3</c:v>
                </c:pt>
                <c:pt idx="8">
                  <c:v>5.604506099929565E-3</c:v>
                </c:pt>
                <c:pt idx="9">
                  <c:v>5.6075031456743127E-3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E-4436-89B8-2CAB3817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8223"/>
        <c:axId val="1778969055"/>
      </c:scatterChart>
      <c:valAx>
        <c:axId val="17789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9055"/>
        <c:crosses val="autoZero"/>
        <c:crossBetween val="midCat"/>
      </c:valAx>
      <c:valAx>
        <c:axId val="1778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892062877545585"/>
                  <c:y val="-0.12274805881186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2.8'!$E$62:$E$71</c:f>
              <c:numCache>
                <c:formatCode>0.00</c:formatCode>
                <c:ptCount val="10"/>
                <c:pt idx="0">
                  <c:v>6.4960000000000004</c:v>
                </c:pt>
                <c:pt idx="1">
                  <c:v>6.0004</c:v>
                </c:pt>
                <c:pt idx="2">
                  <c:v>5.5039999999999996</c:v>
                </c:pt>
                <c:pt idx="3">
                  <c:v>5.0090000000000003</c:v>
                </c:pt>
                <c:pt idx="4">
                  <c:v>4.5139999999999993</c:v>
                </c:pt>
                <c:pt idx="5">
                  <c:v>4.0195999999999898</c:v>
                </c:pt>
                <c:pt idx="6">
                  <c:v>3.5211999999999897</c:v>
                </c:pt>
                <c:pt idx="7">
                  <c:v>3.0392000000000001</c:v>
                </c:pt>
                <c:pt idx="8">
                  <c:v>2.5367999999999991</c:v>
                </c:pt>
                <c:pt idx="9">
                  <c:v>2.0411999999999999</c:v>
                </c:pt>
              </c:numCache>
            </c:numRef>
          </c:xVal>
          <c:yVal>
            <c:numRef>
              <c:f>'Step 2.8'!$I$62:$I$71</c:f>
              <c:numCache>
                <c:formatCode>0.00E+00</c:formatCode>
                <c:ptCount val="10"/>
                <c:pt idx="0">
                  <c:v>5.0399999999999959E-3</c:v>
                </c:pt>
                <c:pt idx="1">
                  <c:v>4.9960000000000004E-3</c:v>
                </c:pt>
                <c:pt idx="2">
                  <c:v>4.96E-3</c:v>
                </c:pt>
                <c:pt idx="3">
                  <c:v>4.9100000000000012E-3</c:v>
                </c:pt>
                <c:pt idx="4">
                  <c:v>4.8600000000000023E-3</c:v>
                </c:pt>
                <c:pt idx="5">
                  <c:v>4.8040000000001016E-3</c:v>
                </c:pt>
                <c:pt idx="6">
                  <c:v>4.7880000000001012E-3</c:v>
                </c:pt>
                <c:pt idx="7">
                  <c:v>4.608000000000001E-3</c:v>
                </c:pt>
                <c:pt idx="8">
                  <c:v>4.6320000000000102E-3</c:v>
                </c:pt>
                <c:pt idx="9">
                  <c:v>4.5880000000000001E-3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D30-A385-1F2FE484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4511"/>
        <c:axId val="1777005343"/>
      </c:scatterChart>
      <c:valAx>
        <c:axId val="177700451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5343"/>
        <c:crosses val="autoZero"/>
        <c:crossBetween val="midCat"/>
      </c:valAx>
      <c:valAx>
        <c:axId val="17770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0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09824373455449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2.8'!$E$72:$E$81</c:f>
              <c:numCache>
                <c:formatCode>0.00</c:formatCode>
                <c:ptCount val="10"/>
                <c:pt idx="0">
                  <c:v>6.1883999999999997</c:v>
                </c:pt>
                <c:pt idx="1">
                  <c:v>5.6915999999999896</c:v>
                </c:pt>
                <c:pt idx="2">
                  <c:v>5.194</c:v>
                </c:pt>
                <c:pt idx="3">
                  <c:v>4.6924000000000001</c:v>
                </c:pt>
                <c:pt idx="4">
                  <c:v>4.1981999999999999</c:v>
                </c:pt>
                <c:pt idx="5">
                  <c:v>3.7010000000000001</c:v>
                </c:pt>
                <c:pt idx="6">
                  <c:v>3.2025999999999999</c:v>
                </c:pt>
                <c:pt idx="7">
                  <c:v>2.71</c:v>
                </c:pt>
                <c:pt idx="8">
                  <c:v>2.2121999999999988</c:v>
                </c:pt>
                <c:pt idx="9">
                  <c:v>1.714599999999999</c:v>
                </c:pt>
              </c:numCache>
            </c:numRef>
          </c:xVal>
          <c:yVal>
            <c:numRef>
              <c:f>'Step 2.8'!$I$72:$I$81</c:f>
              <c:numCache>
                <c:formatCode>0.00E+00</c:formatCode>
                <c:ptCount val="10"/>
                <c:pt idx="0">
                  <c:v>3.1160000000000033E-3</c:v>
                </c:pt>
                <c:pt idx="1">
                  <c:v>3.0840000000001045E-3</c:v>
                </c:pt>
                <c:pt idx="2">
                  <c:v>3.0600000000000007E-3</c:v>
                </c:pt>
                <c:pt idx="3">
                  <c:v>3.0759999999999989E-3</c:v>
                </c:pt>
                <c:pt idx="4">
                  <c:v>3.0180000000000007E-3</c:v>
                </c:pt>
                <c:pt idx="5">
                  <c:v>2.9899999999999992E-3</c:v>
                </c:pt>
                <c:pt idx="6">
                  <c:v>2.9740000000000009E-3</c:v>
                </c:pt>
                <c:pt idx="7">
                  <c:v>2.9000000000000002E-3</c:v>
                </c:pt>
                <c:pt idx="8">
                  <c:v>2.8780000000000108E-3</c:v>
                </c:pt>
                <c:pt idx="9">
                  <c:v>2.8540000000000097E-3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B-4C8C-932F-A06D1CC0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6463"/>
        <c:axId val="1283841903"/>
      </c:scatterChart>
      <c:valAx>
        <c:axId val="12838564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1903"/>
        <c:crosses val="autoZero"/>
        <c:crossBetween val="midCat"/>
      </c:valAx>
      <c:valAx>
        <c:axId val="12838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</a:t>
            </a:r>
            <a:r>
              <a:rPr lang="en-CA" sz="1400" b="0" i="0" u="none" strike="noStrike" baseline="0">
                <a:effectLst/>
              </a:rPr>
              <a:t>+ = VE</a:t>
            </a:r>
            <a:r>
              <a:rPr lang="en-CA"/>
              <a:t> = 1V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181197439010454"/>
                  <c:y val="-0.11479426015476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 2.8'!$E$82:$E$91</c:f>
              <c:numCache>
                <c:formatCode>0.00</c:formatCode>
                <c:ptCount val="10"/>
                <c:pt idx="0">
                  <c:v>5.8739999999999997</c:v>
                </c:pt>
                <c:pt idx="1">
                  <c:v>5.3772000000000002</c:v>
                </c:pt>
                <c:pt idx="2">
                  <c:v>4.8781999999999899</c:v>
                </c:pt>
                <c:pt idx="3">
                  <c:v>4.3787999999999894</c:v>
                </c:pt>
                <c:pt idx="4">
                  <c:v>3.8795999999999999</c:v>
                </c:pt>
                <c:pt idx="5">
                  <c:v>3.3809999999999998</c:v>
                </c:pt>
                <c:pt idx="6">
                  <c:v>2.88099999999999</c:v>
                </c:pt>
                <c:pt idx="7">
                  <c:v>2.3862000000000001</c:v>
                </c:pt>
                <c:pt idx="8">
                  <c:v>1.885999999999999</c:v>
                </c:pt>
                <c:pt idx="9">
                  <c:v>1.3874</c:v>
                </c:pt>
              </c:numCache>
            </c:numRef>
          </c:xVal>
          <c:yVal>
            <c:numRef>
              <c:f>'Step 2.8'!$I$82:$I$91</c:f>
              <c:numCache>
                <c:formatCode>0.00E+00</c:formatCode>
                <c:ptCount val="10"/>
                <c:pt idx="0">
                  <c:v>1.2600000000000033E-3</c:v>
                </c:pt>
                <c:pt idx="1">
                  <c:v>1.227999999999998E-3</c:v>
                </c:pt>
                <c:pt idx="2">
                  <c:v>1.2180000000001012E-3</c:v>
                </c:pt>
                <c:pt idx="3">
                  <c:v>1.2120000000001019E-3</c:v>
                </c:pt>
                <c:pt idx="4">
                  <c:v>1.2040000000000006E-3</c:v>
                </c:pt>
                <c:pt idx="5">
                  <c:v>1.1900000000000023E-3</c:v>
                </c:pt>
                <c:pt idx="6">
                  <c:v>1.1900000000000998E-3</c:v>
                </c:pt>
                <c:pt idx="7">
                  <c:v>1.137999999999999E-3</c:v>
                </c:pt>
                <c:pt idx="8">
                  <c:v>1.1400000000000099E-3</c:v>
                </c:pt>
                <c:pt idx="9">
                  <c:v>1.1259999999999998E-3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0-4590-852B-6C14AC64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551"/>
        <c:axId val="1283843151"/>
      </c:scatterChart>
      <c:valAx>
        <c:axId val="1283853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3151"/>
        <c:crosses val="autoZero"/>
        <c:crossBetween val="midCat"/>
      </c:valAx>
      <c:valAx>
        <c:axId val="1283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</a:t>
            </a:r>
            <a:r>
              <a:rPr lang="en-CA" baseline="0"/>
              <a:t> = -4.5V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908947414601689"/>
                  <c:y val="-0.10034910090937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1.2-1.4'!$E$12:$E$21</c:f>
              <c:numCache>
                <c:formatCode>0.000</c:formatCode>
                <c:ptCount val="10"/>
                <c:pt idx="0">
                  <c:v>4.5027907601024131</c:v>
                </c:pt>
                <c:pt idx="1">
                  <c:v>5.0025237496029664</c:v>
                </c:pt>
                <c:pt idx="2">
                  <c:v>5.5022567391180619</c:v>
                </c:pt>
                <c:pt idx="3">
                  <c:v>6.0019897286262163</c:v>
                </c:pt>
                <c:pt idx="4">
                  <c:v>6.5017227181334079</c:v>
                </c:pt>
                <c:pt idx="5">
                  <c:v>7.0014557076352553</c:v>
                </c:pt>
                <c:pt idx="6">
                  <c:v>7.501188697132017</c:v>
                </c:pt>
                <c:pt idx="7">
                  <c:v>8.0009216866237374</c:v>
                </c:pt>
                <c:pt idx="8">
                  <c:v>8.5006546761099582</c:v>
                </c:pt>
                <c:pt idx="9">
                  <c:v>9.0003876655906119</c:v>
                </c:pt>
              </c:numCache>
            </c:numRef>
          </c:xVal>
          <c:yVal>
            <c:numRef>
              <c:f>'Steps 1.2-1.4'!$I$12:$I$21</c:f>
              <c:numCache>
                <c:formatCode>0.00E+00</c:formatCode>
                <c:ptCount val="10"/>
                <c:pt idx="0">
                  <c:v>4.9720923989758732E-3</c:v>
                </c:pt>
                <c:pt idx="1">
                  <c:v>4.9747625039703348E-3</c:v>
                </c:pt>
                <c:pt idx="2">
                  <c:v>4.9774326088193764E-3</c:v>
                </c:pt>
                <c:pt idx="3">
                  <c:v>4.9801027137378398E-3</c:v>
                </c:pt>
                <c:pt idx="4">
                  <c:v>4.9827728186659257E-3</c:v>
                </c:pt>
                <c:pt idx="5">
                  <c:v>4.9854429236474429E-3</c:v>
                </c:pt>
                <c:pt idx="6">
                  <c:v>4.9881130286798352E-3</c:v>
                </c:pt>
                <c:pt idx="7">
                  <c:v>4.9907831337626177E-3</c:v>
                </c:pt>
                <c:pt idx="8">
                  <c:v>4.9934532389004187E-3</c:v>
                </c:pt>
                <c:pt idx="9">
                  <c:v>4.9961233440938722E-3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0A-93F2-E4842C70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2719"/>
        <c:axId val="1283846895"/>
      </c:scatterChart>
      <c:valAx>
        <c:axId val="128385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895"/>
        <c:crosses val="autoZero"/>
        <c:crossBetween val="midCat"/>
      </c:valAx>
      <c:valAx>
        <c:axId val="12838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084303866864017"/>
                  <c:y val="-0.10807721743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1.2-1.4'!$E$22:$E$31</c:f>
              <c:numCache>
                <c:formatCode>0.000</c:formatCode>
                <c:ptCount val="10"/>
                <c:pt idx="0">
                  <c:v>4.0652132563773593</c:v>
                </c:pt>
                <c:pt idx="1">
                  <c:v>4.564979803825171</c:v>
                </c:pt>
                <c:pt idx="2">
                  <c:v>5.0647463512257431</c:v>
                </c:pt>
                <c:pt idx="3">
                  <c:v>5.5645128986230485</c:v>
                </c:pt>
                <c:pt idx="4">
                  <c:v>6.0642794460166236</c:v>
                </c:pt>
                <c:pt idx="5">
                  <c:v>6.5640459934069106</c:v>
                </c:pt>
                <c:pt idx="6">
                  <c:v>7.0638125407929753</c:v>
                </c:pt>
                <c:pt idx="7">
                  <c:v>7.5635790881757252</c:v>
                </c:pt>
                <c:pt idx="8">
                  <c:v>8.0633456355521425</c:v>
                </c:pt>
                <c:pt idx="9">
                  <c:v>8.5631121829207082</c:v>
                </c:pt>
              </c:numCache>
            </c:numRef>
          </c:xVal>
          <c:yVal>
            <c:numRef>
              <c:f>'Steps 1.2-1.4'!$I$22:$I$31</c:f>
              <c:numCache>
                <c:formatCode>0.00E+00</c:formatCode>
                <c:ptCount val="10"/>
                <c:pt idx="0">
                  <c:v>4.3478674362264109E-3</c:v>
                </c:pt>
                <c:pt idx="1">
                  <c:v>4.3502019617482936E-3</c:v>
                </c:pt>
                <c:pt idx="2">
                  <c:v>4.3525364877425692E-3</c:v>
                </c:pt>
                <c:pt idx="3">
                  <c:v>4.3548710137695148E-3</c:v>
                </c:pt>
                <c:pt idx="4">
                  <c:v>4.3572055398337639E-3</c:v>
                </c:pt>
                <c:pt idx="5">
                  <c:v>4.3595400659308938E-3</c:v>
                </c:pt>
                <c:pt idx="6">
                  <c:v>4.361874592070247E-3</c:v>
                </c:pt>
                <c:pt idx="7">
                  <c:v>4.3642091182427524E-3</c:v>
                </c:pt>
                <c:pt idx="8">
                  <c:v>4.3665436444785847E-3</c:v>
                </c:pt>
                <c:pt idx="9">
                  <c:v>4.368878170792909E-3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7-479A-8AEA-E9D169D8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46063"/>
        <c:axId val="1283856047"/>
      </c:scatterChart>
      <c:valAx>
        <c:axId val="128384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6047"/>
        <c:crosses val="autoZero"/>
        <c:crossBetween val="midCat"/>
      </c:valAx>
      <c:valAx>
        <c:axId val="1283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-3.5V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031782070057281"/>
                  <c:y val="-0.1288776028764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1.2-1.4'!$E$32:$E$41</c:f>
              <c:numCache>
                <c:formatCode>0.000</c:formatCode>
                <c:ptCount val="10"/>
                <c:pt idx="0">
                  <c:v>3.629253365048891</c:v>
                </c:pt>
                <c:pt idx="1">
                  <c:v>4.1290543518922558</c:v>
                </c:pt>
                <c:pt idx="2">
                  <c:v>4.6288553384181448</c:v>
                </c:pt>
                <c:pt idx="3">
                  <c:v>5.128656324929076</c:v>
                </c:pt>
                <c:pt idx="4">
                  <c:v>5.6284573114421939</c:v>
                </c:pt>
                <c:pt idx="5">
                  <c:v>6.1282582979557416</c:v>
                </c:pt>
                <c:pt idx="6">
                  <c:v>6.6280592844645723</c:v>
                </c:pt>
                <c:pt idx="7">
                  <c:v>7.1278602709693644</c:v>
                </c:pt>
                <c:pt idx="8">
                  <c:v>7.6276612574672553</c:v>
                </c:pt>
                <c:pt idx="9">
                  <c:v>8.1274622439610482</c:v>
                </c:pt>
              </c:numCache>
            </c:numRef>
          </c:xVal>
          <c:yVal>
            <c:numRef>
              <c:f>'Steps 1.2-1.4'!$I$32:$I$41</c:f>
              <c:numCache>
                <c:formatCode>0.00E+00</c:formatCode>
                <c:ptCount val="10"/>
                <c:pt idx="0">
                  <c:v>3.707466349511088E-3</c:v>
                </c:pt>
                <c:pt idx="1">
                  <c:v>3.7094564810774412E-3</c:v>
                </c:pt>
                <c:pt idx="2">
                  <c:v>3.7114466158185543E-3</c:v>
                </c:pt>
                <c:pt idx="3">
                  <c:v>3.7134367507092427E-3</c:v>
                </c:pt>
                <c:pt idx="4">
                  <c:v>3.715426885578057E-3</c:v>
                </c:pt>
                <c:pt idx="5">
                  <c:v>3.717417020442584E-3</c:v>
                </c:pt>
                <c:pt idx="6">
                  <c:v>3.7194071553542773E-3</c:v>
                </c:pt>
                <c:pt idx="7">
                  <c:v>3.721397290306361E-3</c:v>
                </c:pt>
                <c:pt idx="8">
                  <c:v>3.7233874253274468E-3</c:v>
                </c:pt>
                <c:pt idx="9">
                  <c:v>3.7253775603895089E-3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560-BE84-E019E0B4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53135"/>
        <c:axId val="1283855631"/>
      </c:scatterChart>
      <c:valAx>
        <c:axId val="12838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5631"/>
        <c:crosses val="autoZero"/>
        <c:crossBetween val="midCat"/>
      </c:valAx>
      <c:valAx>
        <c:axId val="12838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 = -3V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7364778658687"/>
                  <c:y val="-0.13426897051842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 1.2-1.4'!$E$42:$E$51</c:f>
              <c:numCache>
                <c:formatCode>0.000</c:formatCode>
                <c:ptCount val="10"/>
                <c:pt idx="0">
                  <c:v>3.1948873731873086</c:v>
                </c:pt>
                <c:pt idx="1">
                  <c:v>3.6947237381606866</c:v>
                </c:pt>
                <c:pt idx="2">
                  <c:v>4.1945600275107466</c:v>
                </c:pt>
                <c:pt idx="3">
                  <c:v>4.6943963164299936</c:v>
                </c:pt>
                <c:pt idx="4">
                  <c:v>5.1942326053598276</c:v>
                </c:pt>
                <c:pt idx="5">
                  <c:v>5.6940688942929256</c:v>
                </c:pt>
                <c:pt idx="6">
                  <c:v>6.1939051832225136</c:v>
                </c:pt>
                <c:pt idx="7">
                  <c:v>6.6937414721496582</c:v>
                </c:pt>
                <c:pt idx="8">
                  <c:v>7.1935777610726115</c:v>
                </c:pt>
                <c:pt idx="9">
                  <c:v>7.6934140499883679</c:v>
                </c:pt>
              </c:numCache>
            </c:numRef>
          </c:xVal>
          <c:yVal>
            <c:numRef>
              <c:f>'Steps 1.2-1.4'!$I$42:$I$51</c:f>
              <c:numCache>
                <c:formatCode>0.00E+00</c:formatCode>
                <c:ptCount val="10"/>
                <c:pt idx="0">
                  <c:v>3.051126268126913E-3</c:v>
                </c:pt>
                <c:pt idx="1">
                  <c:v>3.0527626183931354E-3</c:v>
                </c:pt>
                <c:pt idx="2">
                  <c:v>3.0543997248925359E-3</c:v>
                </c:pt>
                <c:pt idx="3">
                  <c:v>3.0560368357000624E-3</c:v>
                </c:pt>
                <c:pt idx="4">
                  <c:v>3.0576739464017243E-3</c:v>
                </c:pt>
                <c:pt idx="5">
                  <c:v>3.0593110570707482E-3</c:v>
                </c:pt>
                <c:pt idx="6">
                  <c:v>3.0609481677748686E-3</c:v>
                </c:pt>
                <c:pt idx="7">
                  <c:v>3.0625852785034179E-3</c:v>
                </c:pt>
                <c:pt idx="8">
                  <c:v>3.064222389273885E-3</c:v>
                </c:pt>
                <c:pt idx="9">
                  <c:v>3.0658595001163214E-3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E-43F1-940D-7FE556E9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3663"/>
        <c:axId val="1778956991"/>
      </c:scatterChart>
      <c:valAx>
        <c:axId val="17789536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6991"/>
        <c:crosses val="autoZero"/>
        <c:crossBetween val="midCat"/>
      </c:valAx>
      <c:valAx>
        <c:axId val="17789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157163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100013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109538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</xdr:row>
      <xdr:rowOff>19050</xdr:rowOff>
    </xdr:from>
    <xdr:to>
      <xdr:col>22</xdr:col>
      <xdr:colOff>128588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42863</xdr:colOff>
      <xdr:row>10</xdr:row>
      <xdr:rowOff>166688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61913</xdr:colOff>
      <xdr:row>21</xdr:row>
      <xdr:rowOff>4763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21</xdr:row>
      <xdr:rowOff>9525</xdr:rowOff>
    </xdr:from>
    <xdr:to>
      <xdr:col>22</xdr:col>
      <xdr:colOff>80963</xdr:colOff>
      <xdr:row>30</xdr:row>
      <xdr:rowOff>185738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22</xdr:col>
      <xdr:colOff>100013</xdr:colOff>
      <xdr:row>40</xdr:row>
      <xdr:rowOff>176213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109538</xdr:colOff>
      <xdr:row>50</xdr:row>
      <xdr:rowOff>185738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51</xdr:row>
      <xdr:rowOff>9525</xdr:rowOff>
    </xdr:from>
    <xdr:to>
      <xdr:col>22</xdr:col>
      <xdr:colOff>109538</xdr:colOff>
      <xdr:row>61</xdr:row>
      <xdr:rowOff>4763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19050</xdr:rowOff>
    </xdr:from>
    <xdr:to>
      <xdr:col>22</xdr:col>
      <xdr:colOff>128588</xdr:colOff>
      <xdr:row>70</xdr:row>
      <xdr:rowOff>176213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138113</xdr:colOff>
      <xdr:row>80</xdr:row>
      <xdr:rowOff>176213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</xdr:colOff>
      <xdr:row>81</xdr:row>
      <xdr:rowOff>0</xdr:rowOff>
    </xdr:from>
    <xdr:to>
      <xdr:col>22</xdr:col>
      <xdr:colOff>53340</xdr:colOff>
      <xdr:row>90</xdr:row>
      <xdr:rowOff>176213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0.01197</cdr:x>
      <cdr:y>0.027</cdr:y>
    </cdr:from>
    <cdr:to>
      <cdr:x>0.22746</cdr:x>
      <cdr:y>0.15864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07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0.01192</cdr:x>
      <cdr:y>0.0266</cdr:y>
    </cdr:from>
    <cdr:to>
      <cdr:x>0.22645</cdr:x>
      <cdr:y>0.15627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21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0.02687</cdr:y>
    </cdr:from>
    <cdr:to>
      <cdr:x>0.22594</cdr:x>
      <cdr:y>0.15785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0.01181</cdr:x>
      <cdr:y>0.027</cdr:y>
    </cdr:from>
    <cdr:to>
      <cdr:x>0.22444</cdr:x>
      <cdr:y>0.15865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0.01179</cdr:x>
      <cdr:y>0.02673</cdr:y>
    </cdr:from>
    <cdr:to>
      <cdr:x>0.22394</cdr:x>
      <cdr:y>0.15706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0.01173</cdr:x>
      <cdr:y>0.02714</cdr:y>
    </cdr:from>
    <cdr:to>
      <cdr:x>0.22296</cdr:x>
      <cdr:y>0.15945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0.01171</cdr:x>
      <cdr:y>0.02687</cdr:y>
    </cdr:from>
    <cdr:to>
      <cdr:x>0.22247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0.01168</cdr:x>
      <cdr:y>0.02687</cdr:y>
    </cdr:from>
    <cdr:to>
      <cdr:x>0.22198</cdr:x>
      <cdr:y>0.15785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14414" cy="247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0.71869</cdr:x>
      <cdr:y>0.71201</cdr:y>
    </cdr:from>
    <cdr:to>
      <cdr:x>0.93274</cdr:x>
      <cdr:y>0.84299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0225" y="134620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9525</xdr:rowOff>
    </xdr:from>
    <xdr:to>
      <xdr:col>22</xdr:col>
      <xdr:colOff>119063</xdr:colOff>
      <xdr:row>20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21</xdr:row>
      <xdr:rowOff>0</xdr:rowOff>
    </xdr:from>
    <xdr:to>
      <xdr:col>22</xdr:col>
      <xdr:colOff>128588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21</xdr:row>
      <xdr:rowOff>19050</xdr:rowOff>
    </xdr:from>
    <xdr:to>
      <xdr:col>22</xdr:col>
      <xdr:colOff>147638</xdr:colOff>
      <xdr:row>30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</xdr:row>
      <xdr:rowOff>0</xdr:rowOff>
    </xdr:from>
    <xdr:to>
      <xdr:col>22</xdr:col>
      <xdr:colOff>61913</xdr:colOff>
      <xdr:row>10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11</xdr:row>
      <xdr:rowOff>0</xdr:rowOff>
    </xdr:from>
    <xdr:to>
      <xdr:col>22</xdr:col>
      <xdr:colOff>80963</xdr:colOff>
      <xdr:row>21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21</xdr:row>
      <xdr:rowOff>9525</xdr:rowOff>
    </xdr:from>
    <xdr:to>
      <xdr:col>22</xdr:col>
      <xdr:colOff>100013</xdr:colOff>
      <xdr:row>30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</xdr:colOff>
      <xdr:row>31</xdr:row>
      <xdr:rowOff>9525</xdr:rowOff>
    </xdr:from>
    <xdr:to>
      <xdr:col>22</xdr:col>
      <xdr:colOff>119063</xdr:colOff>
      <xdr:row>40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41</xdr:row>
      <xdr:rowOff>0</xdr:rowOff>
    </xdr:from>
    <xdr:to>
      <xdr:col>22</xdr:col>
      <xdr:colOff>128588</xdr:colOff>
      <xdr:row>50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51</xdr:row>
      <xdr:rowOff>9525</xdr:rowOff>
    </xdr:from>
    <xdr:to>
      <xdr:col>22</xdr:col>
      <xdr:colOff>128588</xdr:colOff>
      <xdr:row>61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61</xdr:row>
      <xdr:rowOff>19050</xdr:rowOff>
    </xdr:from>
    <xdr:to>
      <xdr:col>22</xdr:col>
      <xdr:colOff>147638</xdr:colOff>
      <xdr:row>70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71</xdr:row>
      <xdr:rowOff>0</xdr:rowOff>
    </xdr:from>
    <xdr:to>
      <xdr:col>22</xdr:col>
      <xdr:colOff>157163</xdr:colOff>
      <xdr:row>80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28575</xdr:colOff>
      <xdr:row>81</xdr:row>
      <xdr:rowOff>0</xdr:rowOff>
    </xdr:from>
    <xdr:to>
      <xdr:col>22</xdr:col>
      <xdr:colOff>176213</xdr:colOff>
      <xdr:row>90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0.71268</cdr:x>
      <cdr:y>0.70633</cdr:y>
    </cdr:from>
    <cdr:to>
      <cdr:x>0.92817</cdr:x>
      <cdr:y>0.83797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4188" y="1328738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0.71359</cdr:x>
      <cdr:y>0.69493</cdr:y>
    </cdr:from>
    <cdr:to>
      <cdr:x>0.92812</cdr:x>
      <cdr:y>0.8246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1650" y="132715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Quick Layout 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"/>
  <sheetViews>
    <sheetView topLeftCell="G61" zoomScaleNormal="100" workbookViewId="0">
      <selection activeCell="M72" sqref="M72"/>
    </sheetView>
  </sheetViews>
  <sheetFormatPr defaultColWidth="9" defaultRowHeight="14.4" x14ac:dyDescent="0.3"/>
  <cols>
    <col min="1" max="1" width="8.88671875" style="1" bestFit="1" customWidth="1"/>
    <col min="2" max="2" width="8.5546875" style="1" bestFit="1" customWidth="1"/>
    <col min="3" max="4" width="8.88671875"/>
    <col min="5" max="5" width="10" style="1" bestFit="1" customWidth="1"/>
    <col min="6" max="6" width="12.21875" style="1" bestFit="1" customWidth="1"/>
    <col min="7" max="8" width="9.109375" style="1" bestFit="1" customWidth="1"/>
    <col min="9" max="10" width="8.21875" style="14" bestFit="1" customWidth="1"/>
    <col min="11" max="11" width="8.21875" style="15" bestFit="1" customWidth="1"/>
    <col min="12" max="12" width="10.5546875" style="15" bestFit="1" customWidth="1"/>
    <col min="13" max="13" width="9" style="15" bestFit="1" customWidth="1"/>
    <col min="14" max="14" width="13.21875" style="14" bestFit="1" customWidth="1"/>
    <col min="15" max="15" width="12.44140625" style="15" bestFit="1" customWidth="1"/>
    <col min="16" max="22" width="9" style="1"/>
    <col min="23" max="23" width="12.33203125" style="1" bestFit="1" customWidth="1"/>
    <col min="24" max="16384" width="9" style="1"/>
  </cols>
  <sheetData>
    <row r="1" spans="1:25" x14ac:dyDescent="0.3">
      <c r="A1" s="1" t="s">
        <v>12</v>
      </c>
      <c r="B1" s="1" t="s">
        <v>13</v>
      </c>
      <c r="C1" s="49" t="s">
        <v>19</v>
      </c>
      <c r="D1" s="49" t="s">
        <v>20</v>
      </c>
      <c r="E1" s="1" t="s">
        <v>7</v>
      </c>
      <c r="F1" s="1" t="s">
        <v>14</v>
      </c>
      <c r="G1" s="1" t="s">
        <v>2</v>
      </c>
      <c r="H1" s="1" t="s">
        <v>3</v>
      </c>
      <c r="I1" s="14" t="s">
        <v>4</v>
      </c>
      <c r="J1" s="14" t="s">
        <v>5</v>
      </c>
      <c r="K1" s="15" t="s">
        <v>6</v>
      </c>
      <c r="L1" s="15" t="s">
        <v>8</v>
      </c>
      <c r="M1" s="15" t="s">
        <v>11</v>
      </c>
      <c r="N1" s="14" t="s">
        <v>9</v>
      </c>
      <c r="O1" s="15" t="s">
        <v>10</v>
      </c>
      <c r="W1" s="49" t="s">
        <v>21</v>
      </c>
      <c r="X1" s="49" t="s">
        <v>22</v>
      </c>
      <c r="Y1" s="49"/>
    </row>
    <row r="2" spans="1:25" x14ac:dyDescent="0.3">
      <c r="A2" s="8">
        <v>0.5</v>
      </c>
      <c r="B2" s="8">
        <v>-5</v>
      </c>
      <c r="C2" s="50">
        <v>-5.8052974157922738E-2</v>
      </c>
      <c r="D2" s="50">
        <v>-4.3063322398439583</v>
      </c>
      <c r="E2" s="2">
        <f t="shared" ref="E2:E65" si="0">C2-B2</f>
        <v>4.9419470258420777</v>
      </c>
      <c r="F2" s="2">
        <f t="shared" ref="F2:F65" si="1">D2-B2</f>
        <v>0.6936677601560417</v>
      </c>
      <c r="G2" s="8">
        <v>100</v>
      </c>
      <c r="H2" s="9">
        <v>100000</v>
      </c>
      <c r="I2" s="9">
        <f t="shared" ref="I2:I65" si="2">(A2-C2)/G2</f>
        <v>5.5805297415792276E-3</v>
      </c>
      <c r="J2" s="9">
        <f t="shared" ref="J2:J65" si="3">(0-D2)/H2</f>
        <v>4.306332239843958E-5</v>
      </c>
      <c r="K2" s="5">
        <f t="shared" ref="K2:K65" si="4">I2/J2</f>
        <v>129.58892697469716</v>
      </c>
      <c r="L2" s="51">
        <f>ABS(X11/W11)</f>
        <v>925.5052615464549</v>
      </c>
      <c r="M2" s="16">
        <f>L2/I2</f>
        <v>165845.41332173732</v>
      </c>
      <c r="N2" s="9">
        <f t="shared" ref="N2:N65" si="5">I2/0.025</f>
        <v>0.22322118966316909</v>
      </c>
      <c r="O2" s="5">
        <f t="shared" ref="O2:O65" si="6">0.025/J2</f>
        <v>580.54043691031814</v>
      </c>
    </row>
    <row r="3" spans="1:25" x14ac:dyDescent="0.3">
      <c r="A3" s="8">
        <v>1</v>
      </c>
      <c r="B3" s="8">
        <v>-5</v>
      </c>
      <c r="C3" s="50">
        <v>0.44164732187639738</v>
      </c>
      <c r="D3" s="50">
        <v>-4.3063322392694623</v>
      </c>
      <c r="E3" s="2">
        <f t="shared" si="0"/>
        <v>5.4416473218763972</v>
      </c>
      <c r="F3" s="2">
        <f t="shared" si="1"/>
        <v>0.69366776073053771</v>
      </c>
      <c r="G3" s="8">
        <v>100</v>
      </c>
      <c r="H3" s="9">
        <v>100000</v>
      </c>
      <c r="I3" s="9">
        <f t="shared" si="2"/>
        <v>5.5835267812360256E-3</v>
      </c>
      <c r="J3" s="9">
        <f t="shared" si="3"/>
        <v>4.3063322392694624E-5</v>
      </c>
      <c r="K3" s="5">
        <f t="shared" si="4"/>
        <v>129.65852310046634</v>
      </c>
      <c r="L3" s="52"/>
      <c r="M3" s="16">
        <f>L2/I3</f>
        <v>165756.39337071037</v>
      </c>
      <c r="N3" s="9">
        <f t="shared" si="5"/>
        <v>0.22334107124944103</v>
      </c>
      <c r="O3" s="5">
        <f t="shared" si="6"/>
        <v>580.54043698776638</v>
      </c>
    </row>
    <row r="4" spans="1:25" x14ac:dyDescent="0.3">
      <c r="A4" s="8">
        <v>1.5</v>
      </c>
      <c r="B4" s="8">
        <v>-5</v>
      </c>
      <c r="C4" s="50">
        <v>0.94134761733888961</v>
      </c>
      <c r="D4" s="50">
        <v>-4.306332238478932</v>
      </c>
      <c r="E4" s="2">
        <f t="shared" si="0"/>
        <v>5.9413476173388897</v>
      </c>
      <c r="F4" s="2">
        <f t="shared" si="1"/>
        <v>0.69366776152106802</v>
      </c>
      <c r="G4" s="8">
        <v>100</v>
      </c>
      <c r="H4" s="9">
        <v>100000</v>
      </c>
      <c r="I4" s="9">
        <f t="shared" si="2"/>
        <v>5.5865238266111037E-3</v>
      </c>
      <c r="J4" s="9">
        <f t="shared" si="3"/>
        <v>4.3063322384789319E-5</v>
      </c>
      <c r="K4" s="5">
        <f t="shared" si="4"/>
        <v>129.72811936554984</v>
      </c>
      <c r="L4" s="52"/>
      <c r="M4" s="16">
        <f>L2/I4</f>
        <v>165667.46876436126</v>
      </c>
      <c r="N4" s="9">
        <f t="shared" si="5"/>
        <v>0.22346095306444413</v>
      </c>
      <c r="O4" s="5">
        <f t="shared" si="6"/>
        <v>580.54043709433847</v>
      </c>
    </row>
    <row r="5" spans="1:25" x14ac:dyDescent="0.3">
      <c r="A5" s="8">
        <v>2</v>
      </c>
      <c r="B5" s="8">
        <v>-5</v>
      </c>
      <c r="C5" s="50">
        <v>1.4410479127961076</v>
      </c>
      <c r="D5" s="50">
        <v>-4.3063322376883573</v>
      </c>
      <c r="E5" s="2">
        <f t="shared" si="0"/>
        <v>6.4410479127961073</v>
      </c>
      <c r="F5" s="2">
        <f t="shared" si="1"/>
        <v>0.69366776231164273</v>
      </c>
      <c r="G5" s="8">
        <v>100</v>
      </c>
      <c r="H5" s="9">
        <v>100000</v>
      </c>
      <c r="I5" s="9">
        <f t="shared" si="2"/>
        <v>5.5895208720389243E-3</v>
      </c>
      <c r="J5" s="9">
        <f t="shared" si="3"/>
        <v>4.3063322376883574E-5</v>
      </c>
      <c r="K5" s="5">
        <f t="shared" si="4"/>
        <v>129.79771563188501</v>
      </c>
      <c r="L5" s="52"/>
      <c r="M5" s="16">
        <f>L2/I5</f>
        <v>165578.6395174248</v>
      </c>
      <c r="N5" s="9">
        <f t="shared" si="5"/>
        <v>0.22358083488155697</v>
      </c>
      <c r="O5" s="5">
        <f t="shared" si="6"/>
        <v>580.54043720091647</v>
      </c>
    </row>
    <row r="6" spans="1:25" x14ac:dyDescent="0.3">
      <c r="A6" s="8">
        <v>2.5</v>
      </c>
      <c r="B6" s="8">
        <v>-5</v>
      </c>
      <c r="C6" s="50">
        <v>1.940748208249865</v>
      </c>
      <c r="D6" s="50">
        <v>-4.3063322368980321</v>
      </c>
      <c r="E6" s="2">
        <f t="shared" si="0"/>
        <v>6.9407482082498646</v>
      </c>
      <c r="F6" s="2">
        <f t="shared" si="1"/>
        <v>0.69366776310196787</v>
      </c>
      <c r="G6" s="8">
        <v>100</v>
      </c>
      <c r="H6" s="9">
        <v>100000</v>
      </c>
      <c r="I6" s="9">
        <f t="shared" si="2"/>
        <v>5.5925179175013492E-3</v>
      </c>
      <c r="J6" s="9">
        <f t="shared" si="3"/>
        <v>4.3063322368980323E-5</v>
      </c>
      <c r="K6" s="5">
        <f t="shared" si="4"/>
        <v>129.86731189904174</v>
      </c>
      <c r="L6" s="52"/>
      <c r="M6" s="16">
        <f>L2/I6</f>
        <v>165489.90547713012</v>
      </c>
      <c r="N6" s="9">
        <f t="shared" si="5"/>
        <v>0.22370071670005395</v>
      </c>
      <c r="O6" s="5">
        <f t="shared" si="6"/>
        <v>580.54043730746093</v>
      </c>
    </row>
    <row r="7" spans="1:25" x14ac:dyDescent="0.3">
      <c r="A7" s="8">
        <v>3</v>
      </c>
      <c r="B7" s="8">
        <v>-5</v>
      </c>
      <c r="C7" s="50">
        <v>2.4404485036958423</v>
      </c>
      <c r="D7" s="50">
        <v>-4.3063322361075826</v>
      </c>
      <c r="E7" s="2">
        <f t="shared" si="0"/>
        <v>7.4404485036958423</v>
      </c>
      <c r="F7" s="2">
        <f t="shared" si="1"/>
        <v>0.69366776389241736</v>
      </c>
      <c r="G7" s="8">
        <v>100</v>
      </c>
      <c r="H7" s="9">
        <v>100000</v>
      </c>
      <c r="I7" s="9">
        <f t="shared" si="2"/>
        <v>5.5955149630415764E-3</v>
      </c>
      <c r="J7" s="9">
        <f t="shared" si="3"/>
        <v>4.3063322361075826E-5</v>
      </c>
      <c r="K7" s="5">
        <f t="shared" si="4"/>
        <v>129.93690816803451</v>
      </c>
      <c r="L7" s="52"/>
      <c r="M7" s="16">
        <f>L2/I7</f>
        <v>165401.26648921947</v>
      </c>
      <c r="N7" s="9">
        <f t="shared" si="5"/>
        <v>0.22382059852166306</v>
      </c>
      <c r="O7" s="5">
        <f t="shared" si="6"/>
        <v>580.54043741402211</v>
      </c>
    </row>
    <row r="8" spans="1:25" x14ac:dyDescent="0.3">
      <c r="A8" s="8">
        <v>3.5</v>
      </c>
      <c r="B8" s="8">
        <v>-5</v>
      </c>
      <c r="C8" s="50">
        <v>2.9401487991366215</v>
      </c>
      <c r="D8" s="50">
        <v>-4.3063322353172291</v>
      </c>
      <c r="E8" s="2">
        <f t="shared" si="0"/>
        <v>7.9401487991366215</v>
      </c>
      <c r="F8" s="2">
        <f t="shared" si="1"/>
        <v>0.69366776468277092</v>
      </c>
      <c r="G8" s="8">
        <v>100</v>
      </c>
      <c r="H8" s="9">
        <v>100000</v>
      </c>
      <c r="I8" s="9">
        <f t="shared" si="2"/>
        <v>5.5985120086337846E-3</v>
      </c>
      <c r="J8" s="9">
        <f t="shared" si="3"/>
        <v>4.306332235317229E-5</v>
      </c>
      <c r="K8" s="5">
        <f t="shared" si="4"/>
        <v>130.006504438257</v>
      </c>
      <c r="L8" s="52"/>
      <c r="M8" s="16">
        <f>L2/I8</f>
        <v>165312.72240180612</v>
      </c>
      <c r="N8" s="9">
        <f t="shared" si="5"/>
        <v>0.22394048034535138</v>
      </c>
      <c r="O8" s="5">
        <f t="shared" si="6"/>
        <v>580.54043752057044</v>
      </c>
    </row>
    <row r="9" spans="1:25" x14ac:dyDescent="0.3">
      <c r="A9" s="8">
        <v>4</v>
      </c>
      <c r="B9" s="8">
        <v>-5</v>
      </c>
      <c r="C9" s="50">
        <v>3.4398490945740647</v>
      </c>
      <c r="D9" s="50">
        <v>-4.3063322345271313</v>
      </c>
      <c r="E9" s="2">
        <f t="shared" si="0"/>
        <v>8.4398490945740647</v>
      </c>
      <c r="F9" s="2">
        <f t="shared" si="1"/>
        <v>0.69366776547286868</v>
      </c>
      <c r="G9" s="8">
        <v>100</v>
      </c>
      <c r="H9" s="9">
        <v>100000</v>
      </c>
      <c r="I9" s="9">
        <f t="shared" si="2"/>
        <v>5.6015090542593524E-3</v>
      </c>
      <c r="J9" s="9">
        <f t="shared" si="3"/>
        <v>4.3063322345271316E-5</v>
      </c>
      <c r="K9" s="5">
        <f t="shared" si="4"/>
        <v>130.07610070927194</v>
      </c>
      <c r="L9" s="52"/>
      <c r="M9" s="16">
        <f>L2/I9</f>
        <v>165224.27306311441</v>
      </c>
      <c r="N9" s="9">
        <f t="shared" si="5"/>
        <v>0.22406036217037409</v>
      </c>
      <c r="O9" s="5">
        <f t="shared" si="6"/>
        <v>580.5404376270842</v>
      </c>
    </row>
    <row r="10" spans="1:25" x14ac:dyDescent="0.3">
      <c r="A10" s="8">
        <v>4.5</v>
      </c>
      <c r="B10" s="8">
        <v>-5</v>
      </c>
      <c r="C10" s="50">
        <v>3.9395493900070435</v>
      </c>
      <c r="D10" s="50">
        <v>-4.3063322337372067</v>
      </c>
      <c r="E10" s="2">
        <f t="shared" si="0"/>
        <v>8.9395493900070431</v>
      </c>
      <c r="F10" s="2">
        <f t="shared" si="1"/>
        <v>0.69366776626279325</v>
      </c>
      <c r="G10" s="8">
        <v>100</v>
      </c>
      <c r="H10" s="9">
        <v>100000</v>
      </c>
      <c r="I10" s="9">
        <f t="shared" si="2"/>
        <v>5.604506099929565E-3</v>
      </c>
      <c r="J10" s="9">
        <f t="shared" si="3"/>
        <v>4.3063322337372069E-5</v>
      </c>
      <c r="K10" s="5">
        <f t="shared" si="4"/>
        <v>130.14569698134395</v>
      </c>
      <c r="L10" s="52"/>
      <c r="M10" s="16">
        <f>L2/I10</f>
        <v>165135.91832081086</v>
      </c>
      <c r="N10" s="9">
        <f t="shared" si="5"/>
        <v>0.22418024399718259</v>
      </c>
      <c r="O10" s="5">
        <f t="shared" si="6"/>
        <v>580.54043773357455</v>
      </c>
    </row>
    <row r="11" spans="1:25" x14ac:dyDescent="0.3">
      <c r="A11" s="8">
        <v>5</v>
      </c>
      <c r="B11" s="8">
        <v>-5</v>
      </c>
      <c r="C11" s="50">
        <v>4.4392496854325687</v>
      </c>
      <c r="D11" s="50">
        <v>-4.3063322329471747</v>
      </c>
      <c r="E11" s="2">
        <f t="shared" si="0"/>
        <v>9.4392496854325678</v>
      </c>
      <c r="F11" s="2">
        <f t="shared" si="1"/>
        <v>0.69366776705282529</v>
      </c>
      <c r="G11" s="8">
        <v>100</v>
      </c>
      <c r="H11" s="9">
        <v>100000</v>
      </c>
      <c r="I11" s="9">
        <f t="shared" si="2"/>
        <v>5.6075031456743127E-3</v>
      </c>
      <c r="J11" s="9">
        <f t="shared" si="3"/>
        <v>4.3063322329471746E-5</v>
      </c>
      <c r="K11" s="5">
        <f t="shared" si="4"/>
        <v>130.21529325517554</v>
      </c>
      <c r="L11" s="52"/>
      <c r="M11" s="16">
        <f>L2/I11</f>
        <v>165047.65802234091</v>
      </c>
      <c r="N11" s="9">
        <f t="shared" si="5"/>
        <v>0.22430012582697251</v>
      </c>
      <c r="O11" s="5">
        <f t="shared" si="6"/>
        <v>580.54043784007956</v>
      </c>
      <c r="W11" s="49">
        <f>SLOPE(I2:I11,E2:E11)</f>
        <v>5.9976855066518655E-6</v>
      </c>
      <c r="X11" s="49">
        <f>INTERCEPT(I2:I11,E2:E11)</f>
        <v>5.5508894935072167E-3</v>
      </c>
    </row>
    <row r="12" spans="1:25" x14ac:dyDescent="0.3">
      <c r="A12" s="25">
        <v>0.5</v>
      </c>
      <c r="B12" s="25">
        <v>-4.5</v>
      </c>
      <c r="C12" s="50">
        <v>2.7907601024127048E-3</v>
      </c>
      <c r="D12" s="50">
        <v>-3.8116174082191714</v>
      </c>
      <c r="E12" s="37">
        <f t="shared" si="0"/>
        <v>4.5027907601024131</v>
      </c>
      <c r="F12" s="37">
        <f t="shared" si="1"/>
        <v>0.68838259178082861</v>
      </c>
      <c r="G12" s="25">
        <v>100</v>
      </c>
      <c r="H12" s="26">
        <v>100000</v>
      </c>
      <c r="I12" s="26">
        <f t="shared" si="2"/>
        <v>4.9720923989758732E-3</v>
      </c>
      <c r="J12" s="26">
        <f t="shared" si="3"/>
        <v>3.8116174082191715E-5</v>
      </c>
      <c r="K12" s="27">
        <f t="shared" si="4"/>
        <v>130.44573645440684</v>
      </c>
      <c r="L12" s="51">
        <f>ABS(X21/W21)</f>
        <v>926.06683028121688</v>
      </c>
      <c r="M12" s="28">
        <f>L12/I12</f>
        <v>186252.94060745201</v>
      </c>
      <c r="N12" s="26">
        <f t="shared" si="5"/>
        <v>0.19888369595903491</v>
      </c>
      <c r="O12" s="27">
        <f t="shared" si="6"/>
        <v>655.88954300846967</v>
      </c>
    </row>
    <row r="13" spans="1:25" x14ac:dyDescent="0.3">
      <c r="A13" s="25">
        <v>1</v>
      </c>
      <c r="B13" s="25">
        <v>-4.5</v>
      </c>
      <c r="C13" s="50">
        <v>0.50252374960296653</v>
      </c>
      <c r="D13" s="50">
        <v>-3.8116174073916049</v>
      </c>
      <c r="E13" s="37">
        <f t="shared" si="0"/>
        <v>5.0025237496029664</v>
      </c>
      <c r="F13" s="37">
        <f t="shared" si="1"/>
        <v>0.68838259260839507</v>
      </c>
      <c r="G13" s="25">
        <v>100</v>
      </c>
      <c r="H13" s="26">
        <v>100000</v>
      </c>
      <c r="I13" s="26">
        <f t="shared" si="2"/>
        <v>4.9747625039703348E-3</v>
      </c>
      <c r="J13" s="26">
        <f t="shared" si="3"/>
        <v>3.8116174073916047E-5</v>
      </c>
      <c r="K13" s="27">
        <f t="shared" si="4"/>
        <v>130.51578824052811</v>
      </c>
      <c r="L13" s="52"/>
      <c r="M13" s="28">
        <f>L12/I13</f>
        <v>186152.97303984407</v>
      </c>
      <c r="N13" s="26">
        <f t="shared" si="5"/>
        <v>0.19899050015881339</v>
      </c>
      <c r="O13" s="27">
        <f t="shared" si="6"/>
        <v>655.88954315087449</v>
      </c>
    </row>
    <row r="14" spans="1:25" x14ac:dyDescent="0.3">
      <c r="A14" s="25">
        <v>1.5</v>
      </c>
      <c r="B14" s="25">
        <v>-4.5</v>
      </c>
      <c r="C14" s="50">
        <v>1.0022567391180623</v>
      </c>
      <c r="D14" s="50">
        <v>-3.8116174065665374</v>
      </c>
      <c r="E14" s="37">
        <f t="shared" si="0"/>
        <v>5.5022567391180619</v>
      </c>
      <c r="F14" s="37">
        <f t="shared" si="1"/>
        <v>0.68838259343346264</v>
      </c>
      <c r="G14" s="25">
        <v>100</v>
      </c>
      <c r="H14" s="26">
        <v>100000</v>
      </c>
      <c r="I14" s="26">
        <f t="shared" si="2"/>
        <v>4.9774326088193764E-3</v>
      </c>
      <c r="J14" s="26">
        <f t="shared" si="3"/>
        <v>3.811617406566537E-5</v>
      </c>
      <c r="K14" s="27">
        <f t="shared" si="4"/>
        <v>130.58584002277902</v>
      </c>
      <c r="L14" s="52"/>
      <c r="M14" s="28">
        <f>L12/I14</f>
        <v>186053.11273131944</v>
      </c>
      <c r="N14" s="26">
        <f t="shared" si="5"/>
        <v>0.19909730435277503</v>
      </c>
      <c r="O14" s="27">
        <f t="shared" si="6"/>
        <v>655.88954329284911</v>
      </c>
    </row>
    <row r="15" spans="1:25" x14ac:dyDescent="0.3">
      <c r="A15" s="25">
        <v>2</v>
      </c>
      <c r="B15" s="25">
        <v>-4.5</v>
      </c>
      <c r="C15" s="50">
        <v>1.501989728626216</v>
      </c>
      <c r="D15" s="50">
        <v>-3.8116174057411301</v>
      </c>
      <c r="E15" s="37">
        <f t="shared" si="0"/>
        <v>6.0019897286262163</v>
      </c>
      <c r="F15" s="37">
        <f t="shared" si="1"/>
        <v>0.68838259425886994</v>
      </c>
      <c r="G15" s="25">
        <v>100</v>
      </c>
      <c r="H15" s="26">
        <v>100000</v>
      </c>
      <c r="I15" s="26">
        <f t="shared" si="2"/>
        <v>4.9801027137378398E-3</v>
      </c>
      <c r="J15" s="26">
        <f t="shared" si="3"/>
        <v>3.8116174057411298E-5</v>
      </c>
      <c r="K15" s="27">
        <f t="shared" si="4"/>
        <v>130.65589180689318</v>
      </c>
      <c r="L15" s="52"/>
      <c r="M15" s="28">
        <f>L12/I15</f>
        <v>185953.35950132503</v>
      </c>
      <c r="N15" s="26">
        <f t="shared" si="5"/>
        <v>0.19920410854951359</v>
      </c>
      <c r="O15" s="27">
        <f t="shared" si="6"/>
        <v>655.88954343488228</v>
      </c>
    </row>
    <row r="16" spans="1:25" x14ac:dyDescent="0.3">
      <c r="A16" s="25">
        <v>2.5</v>
      </c>
      <c r="B16" s="25">
        <v>-4.5</v>
      </c>
      <c r="C16" s="50">
        <v>2.0017227181334074</v>
      </c>
      <c r="D16" s="50">
        <v>-3.8116174049162339</v>
      </c>
      <c r="E16" s="37">
        <f t="shared" si="0"/>
        <v>6.5017227181334079</v>
      </c>
      <c r="F16" s="37">
        <f t="shared" si="1"/>
        <v>0.68838259508376609</v>
      </c>
      <c r="G16" s="25">
        <v>100</v>
      </c>
      <c r="H16" s="26">
        <v>100000</v>
      </c>
      <c r="I16" s="26">
        <f t="shared" si="2"/>
        <v>4.9827728186659257E-3</v>
      </c>
      <c r="J16" s="26">
        <f t="shared" si="3"/>
        <v>3.8116174049162336E-5</v>
      </c>
      <c r="K16" s="27">
        <f t="shared" si="4"/>
        <v>130.72594359127265</v>
      </c>
      <c r="L16" s="52"/>
      <c r="M16" s="28">
        <f>L12/I16</f>
        <v>185853.71317995581</v>
      </c>
      <c r="N16" s="26">
        <f t="shared" si="5"/>
        <v>0.19931091274663701</v>
      </c>
      <c r="O16" s="27">
        <f t="shared" si="6"/>
        <v>655.88954357682746</v>
      </c>
    </row>
    <row r="17" spans="1:24" x14ac:dyDescent="0.3">
      <c r="A17" s="25">
        <v>3</v>
      </c>
      <c r="B17" s="25">
        <v>-4.5</v>
      </c>
      <c r="C17" s="50">
        <v>2.5014557076352557</v>
      </c>
      <c r="D17" s="50">
        <v>-3.8116174040914603</v>
      </c>
      <c r="E17" s="37">
        <f t="shared" si="0"/>
        <v>7.0014557076352553</v>
      </c>
      <c r="F17" s="37">
        <f t="shared" si="1"/>
        <v>0.68838259590853967</v>
      </c>
      <c r="G17" s="25">
        <v>100</v>
      </c>
      <c r="H17" s="26">
        <v>100000</v>
      </c>
      <c r="I17" s="26">
        <f t="shared" si="2"/>
        <v>4.9854429236474429E-3</v>
      </c>
      <c r="J17" s="26">
        <f t="shared" si="3"/>
        <v>3.81161740409146E-5</v>
      </c>
      <c r="K17" s="27">
        <f t="shared" si="4"/>
        <v>130.79599537708</v>
      </c>
      <c r="L17" s="52"/>
      <c r="M17" s="28">
        <f>L12/I17</f>
        <v>185754.17359380561</v>
      </c>
      <c r="N17" s="26">
        <f t="shared" si="5"/>
        <v>0.19941771694589772</v>
      </c>
      <c r="O17" s="27">
        <f t="shared" si="6"/>
        <v>655.88954371875161</v>
      </c>
    </row>
    <row r="18" spans="1:24" x14ac:dyDescent="0.3">
      <c r="A18" s="25">
        <v>3.5</v>
      </c>
      <c r="B18" s="25">
        <v>-4.5</v>
      </c>
      <c r="C18" s="50">
        <v>3.0011886971320165</v>
      </c>
      <c r="D18" s="50">
        <v>-3.811617403266804</v>
      </c>
      <c r="E18" s="37">
        <f t="shared" si="0"/>
        <v>7.501188697132017</v>
      </c>
      <c r="F18" s="37">
        <f t="shared" si="1"/>
        <v>0.68838259673319602</v>
      </c>
      <c r="G18" s="25">
        <v>100</v>
      </c>
      <c r="H18" s="26">
        <v>100000</v>
      </c>
      <c r="I18" s="26">
        <f t="shared" si="2"/>
        <v>4.9881130286798352E-3</v>
      </c>
      <c r="J18" s="26">
        <f t="shared" si="3"/>
        <v>3.8116174032668043E-5</v>
      </c>
      <c r="K18" s="27">
        <f t="shared" si="4"/>
        <v>130.86604716424836</v>
      </c>
      <c r="L18" s="52"/>
      <c r="M18" s="28">
        <f>L12/I18</f>
        <v>185654.74057156875</v>
      </c>
      <c r="N18" s="26">
        <f t="shared" si="5"/>
        <v>0.19952452114719341</v>
      </c>
      <c r="O18" s="27">
        <f t="shared" si="6"/>
        <v>655.88954386065541</v>
      </c>
    </row>
    <row r="19" spans="1:24" x14ac:dyDescent="0.3">
      <c r="A19" s="25">
        <v>4</v>
      </c>
      <c r="B19" s="25">
        <v>-4.5</v>
      </c>
      <c r="C19" s="50">
        <v>3.5009216866237383</v>
      </c>
      <c r="D19" s="50">
        <v>-3.8116174024423057</v>
      </c>
      <c r="E19" s="37">
        <f t="shared" si="0"/>
        <v>8.0009216866237374</v>
      </c>
      <c r="F19" s="37">
        <f t="shared" si="1"/>
        <v>0.68838259755769426</v>
      </c>
      <c r="G19" s="25">
        <v>100</v>
      </c>
      <c r="H19" s="26">
        <v>100000</v>
      </c>
      <c r="I19" s="26">
        <f t="shared" si="2"/>
        <v>4.9907831337626177E-3</v>
      </c>
      <c r="J19" s="26">
        <f t="shared" si="3"/>
        <v>3.8116174024423058E-5</v>
      </c>
      <c r="K19" s="27">
        <f t="shared" si="4"/>
        <v>130.93609895276367</v>
      </c>
      <c r="L19" s="52"/>
      <c r="M19" s="28">
        <f>L12/I19</f>
        <v>185555.41394222892</v>
      </c>
      <c r="N19" s="26">
        <f t="shared" si="5"/>
        <v>0.19963132535050471</v>
      </c>
      <c r="O19" s="27">
        <f t="shared" si="6"/>
        <v>655.88954400253215</v>
      </c>
    </row>
    <row r="20" spans="1:24" x14ac:dyDescent="0.3">
      <c r="A20" s="25">
        <v>4.5</v>
      </c>
      <c r="B20" s="25">
        <v>-4.5</v>
      </c>
      <c r="C20" s="50">
        <v>4.0006546761099582</v>
      </c>
      <c r="D20" s="50">
        <v>-3.8116174016178999</v>
      </c>
      <c r="E20" s="37">
        <f t="shared" si="0"/>
        <v>8.5006546761099582</v>
      </c>
      <c r="F20" s="37">
        <f t="shared" si="1"/>
        <v>0.68838259838210014</v>
      </c>
      <c r="G20" s="25">
        <v>100</v>
      </c>
      <c r="H20" s="26">
        <v>100000</v>
      </c>
      <c r="I20" s="26">
        <f t="shared" si="2"/>
        <v>4.9934532389004187E-3</v>
      </c>
      <c r="J20" s="26">
        <f t="shared" si="3"/>
        <v>3.8116174016179002E-5</v>
      </c>
      <c r="K20" s="27">
        <f t="shared" si="4"/>
        <v>131.00615074274953</v>
      </c>
      <c r="L20" s="52"/>
      <c r="M20" s="28">
        <f>L12/I20</f>
        <v>185456.19353494557</v>
      </c>
      <c r="N20" s="26">
        <f t="shared" si="5"/>
        <v>0.19973812955601675</v>
      </c>
      <c r="O20" s="27">
        <f t="shared" si="6"/>
        <v>655.88954414439297</v>
      </c>
    </row>
    <row r="21" spans="1:24" x14ac:dyDescent="0.3">
      <c r="A21" s="25">
        <v>5</v>
      </c>
      <c r="B21" s="25">
        <v>-4.5</v>
      </c>
      <c r="C21" s="50">
        <v>4.5003876655906128</v>
      </c>
      <c r="D21" s="50">
        <v>-3.8116174007935775</v>
      </c>
      <c r="E21" s="37">
        <f t="shared" si="0"/>
        <v>9.0003876655906119</v>
      </c>
      <c r="F21" s="37">
        <f t="shared" si="1"/>
        <v>0.68838259920642253</v>
      </c>
      <c r="G21" s="25">
        <v>100</v>
      </c>
      <c r="H21" s="26">
        <v>100000</v>
      </c>
      <c r="I21" s="26">
        <f t="shared" si="2"/>
        <v>4.9961233440938722E-3</v>
      </c>
      <c r="J21" s="26">
        <f t="shared" si="3"/>
        <v>3.8116174007935772E-5</v>
      </c>
      <c r="K21" s="27">
        <f t="shared" si="4"/>
        <v>131.07620253422292</v>
      </c>
      <c r="L21" s="52"/>
      <c r="M21" s="28">
        <f>L12/I21</f>
        <v>185357.07917939205</v>
      </c>
      <c r="N21" s="26">
        <f t="shared" si="5"/>
        <v>0.19984493376375487</v>
      </c>
      <c r="O21" s="27">
        <f t="shared" si="6"/>
        <v>655.88954428623947</v>
      </c>
      <c r="W21" s="49">
        <f>SLOPE(I12:I21,E12:E21)</f>
        <v>5.3430633091791792E-6</v>
      </c>
      <c r="X21" s="49">
        <f>INTERCEPT(I12:I21,E12:E21)</f>
        <v>4.9480337027234316E-3</v>
      </c>
    </row>
    <row r="22" spans="1:24" x14ac:dyDescent="0.3">
      <c r="A22" s="10">
        <v>0.5</v>
      </c>
      <c r="B22" s="10">
        <v>-4</v>
      </c>
      <c r="C22" s="50">
        <v>6.5213256377358891E-2</v>
      </c>
      <c r="D22" s="50">
        <v>-3.3176686042908159</v>
      </c>
      <c r="E22" s="3">
        <f t="shared" si="0"/>
        <v>4.0652132563773593</v>
      </c>
      <c r="F22" s="3">
        <f t="shared" si="1"/>
        <v>0.68233139570918411</v>
      </c>
      <c r="G22" s="10">
        <v>100</v>
      </c>
      <c r="H22" s="11">
        <v>100000</v>
      </c>
      <c r="I22" s="11">
        <f t="shared" si="2"/>
        <v>4.3478674362264109E-3</v>
      </c>
      <c r="J22" s="11">
        <f t="shared" si="3"/>
        <v>3.317668604290816E-5</v>
      </c>
      <c r="K22" s="6">
        <f t="shared" si="4"/>
        <v>131.05189079473504</v>
      </c>
      <c r="L22" s="51">
        <f>ABS(X31/W31)</f>
        <v>926.70986464723558</v>
      </c>
      <c r="M22" s="17">
        <f>L22/I22</f>
        <v>213141.24182487564</v>
      </c>
      <c r="N22" s="11">
        <f t="shared" si="5"/>
        <v>0.17391469744905644</v>
      </c>
      <c r="O22" s="6">
        <f t="shared" si="6"/>
        <v>753.54120564262917</v>
      </c>
    </row>
    <row r="23" spans="1:24" x14ac:dyDescent="0.3">
      <c r="A23" s="10">
        <v>1</v>
      </c>
      <c r="B23" s="10">
        <v>-4</v>
      </c>
      <c r="C23" s="50">
        <v>0.56497980382517066</v>
      </c>
      <c r="D23" s="50">
        <v>-3.3176686034541958</v>
      </c>
      <c r="E23" s="3">
        <f t="shared" si="0"/>
        <v>4.564979803825171</v>
      </c>
      <c r="F23" s="3">
        <f t="shared" si="1"/>
        <v>0.68233139654580421</v>
      </c>
      <c r="G23" s="10">
        <v>100</v>
      </c>
      <c r="H23" s="11">
        <v>100000</v>
      </c>
      <c r="I23" s="11">
        <f t="shared" si="2"/>
        <v>4.3502019617482936E-3</v>
      </c>
      <c r="J23" s="11">
        <f t="shared" si="3"/>
        <v>3.3176686034541955E-5</v>
      </c>
      <c r="K23" s="6">
        <f t="shared" si="4"/>
        <v>131.12225727485483</v>
      </c>
      <c r="L23" s="52"/>
      <c r="M23" s="17">
        <f>L22/I23</f>
        <v>213026.86008508949</v>
      </c>
      <c r="N23" s="11">
        <f t="shared" si="5"/>
        <v>0.17400807846993174</v>
      </c>
      <c r="O23" s="6">
        <f t="shared" si="6"/>
        <v>753.54120583265058</v>
      </c>
    </row>
    <row r="24" spans="1:24" x14ac:dyDescent="0.3">
      <c r="A24" s="10">
        <v>1.5</v>
      </c>
      <c r="B24" s="10">
        <v>-4</v>
      </c>
      <c r="C24" s="50">
        <v>1.0647463512257431</v>
      </c>
      <c r="D24" s="50">
        <v>-3.3176686025743987</v>
      </c>
      <c r="E24" s="3">
        <f t="shared" si="0"/>
        <v>5.0647463512257431</v>
      </c>
      <c r="F24" s="3">
        <f t="shared" si="1"/>
        <v>0.68233139742560134</v>
      </c>
      <c r="G24" s="10">
        <v>100</v>
      </c>
      <c r="H24" s="11">
        <v>100000</v>
      </c>
      <c r="I24" s="11">
        <f t="shared" si="2"/>
        <v>4.3525364877425692E-3</v>
      </c>
      <c r="J24" s="11">
        <f t="shared" si="3"/>
        <v>3.3176686025743986E-5</v>
      </c>
      <c r="K24" s="6">
        <f t="shared" si="4"/>
        <v>131.19262377095615</v>
      </c>
      <c r="L24" s="52"/>
      <c r="M24" s="17">
        <f>L22/I24</f>
        <v>212912.60102172539</v>
      </c>
      <c r="N24" s="11">
        <f t="shared" si="5"/>
        <v>0.17410145950970277</v>
      </c>
      <c r="O24" s="6">
        <f t="shared" si="6"/>
        <v>753.54120603247861</v>
      </c>
    </row>
    <row r="25" spans="1:24" x14ac:dyDescent="0.3">
      <c r="A25" s="10">
        <v>2</v>
      </c>
      <c r="B25" s="10">
        <v>-4</v>
      </c>
      <c r="C25" s="50">
        <v>1.5645128986230485</v>
      </c>
      <c r="D25" s="50">
        <v>-3.3176686016946539</v>
      </c>
      <c r="E25" s="3">
        <f t="shared" si="0"/>
        <v>5.5645128986230485</v>
      </c>
      <c r="F25" s="3">
        <f t="shared" si="1"/>
        <v>0.68233139830534606</v>
      </c>
      <c r="G25" s="10">
        <v>100</v>
      </c>
      <c r="H25" s="11">
        <v>100000</v>
      </c>
      <c r="I25" s="11">
        <f t="shared" si="2"/>
        <v>4.3548710137695148E-3</v>
      </c>
      <c r="J25" s="11">
        <f t="shared" si="3"/>
        <v>3.3176686016946539E-5</v>
      </c>
      <c r="K25" s="6">
        <f t="shared" si="4"/>
        <v>131.26299026807746</v>
      </c>
      <c r="L25" s="52"/>
      <c r="M25" s="17">
        <f>L22/I25</f>
        <v>212798.46445901704</v>
      </c>
      <c r="N25" s="11">
        <f t="shared" si="5"/>
        <v>0.17419484055078058</v>
      </c>
      <c r="O25" s="6">
        <f t="shared" si="6"/>
        <v>753.54120623229471</v>
      </c>
    </row>
    <row r="26" spans="1:24" x14ac:dyDescent="0.3">
      <c r="A26" s="10">
        <v>2.5</v>
      </c>
      <c r="B26" s="10">
        <v>-4</v>
      </c>
      <c r="C26" s="50">
        <v>2.0642794460166236</v>
      </c>
      <c r="D26" s="50">
        <v>-3.3176686008152063</v>
      </c>
      <c r="E26" s="3">
        <f t="shared" si="0"/>
        <v>6.0642794460166236</v>
      </c>
      <c r="F26" s="3">
        <f t="shared" si="1"/>
        <v>0.68233139918479369</v>
      </c>
      <c r="G26" s="10">
        <v>100</v>
      </c>
      <c r="H26" s="11">
        <v>100000</v>
      </c>
      <c r="I26" s="11">
        <f t="shared" si="2"/>
        <v>4.3572055398337639E-3</v>
      </c>
      <c r="J26" s="11">
        <f t="shared" si="3"/>
        <v>3.3176686008152061E-5</v>
      </c>
      <c r="K26" s="6">
        <f t="shared" si="4"/>
        <v>131.33335676634871</v>
      </c>
      <c r="L26" s="52"/>
      <c r="M26" s="17">
        <f>L22/I26</f>
        <v>212684.45019983873</v>
      </c>
      <c r="N26" s="11">
        <f t="shared" si="5"/>
        <v>0.17428822159335056</v>
      </c>
      <c r="O26" s="6">
        <f t="shared" si="6"/>
        <v>753.54120643204351</v>
      </c>
    </row>
    <row r="27" spans="1:24" x14ac:dyDescent="0.3">
      <c r="A27" s="10">
        <v>3</v>
      </c>
      <c r="B27" s="10">
        <v>-4</v>
      </c>
      <c r="C27" s="50">
        <v>2.5640459934069106</v>
      </c>
      <c r="D27" s="50">
        <v>-3.3176685999361166</v>
      </c>
      <c r="E27" s="3">
        <f t="shared" si="0"/>
        <v>6.5640459934069106</v>
      </c>
      <c r="F27" s="3">
        <f t="shared" si="1"/>
        <v>0.68233140006388338</v>
      </c>
      <c r="G27" s="10">
        <v>100</v>
      </c>
      <c r="H27" s="11">
        <v>100000</v>
      </c>
      <c r="I27" s="11">
        <f t="shared" si="2"/>
        <v>4.3595400659308938E-3</v>
      </c>
      <c r="J27" s="11">
        <f t="shared" si="3"/>
        <v>3.3176685999361166E-5</v>
      </c>
      <c r="K27" s="6">
        <f t="shared" si="4"/>
        <v>131.40372326563414</v>
      </c>
      <c r="L27" s="52"/>
      <c r="M27" s="17">
        <f>L22/I27</f>
        <v>212570.55804792908</v>
      </c>
      <c r="N27" s="11">
        <f t="shared" si="5"/>
        <v>0.17438160263723573</v>
      </c>
      <c r="O27" s="6">
        <f t="shared" si="6"/>
        <v>753.54120663171091</v>
      </c>
    </row>
    <row r="28" spans="1:24" x14ac:dyDescent="0.3">
      <c r="A28" s="10">
        <v>3.5</v>
      </c>
      <c r="B28" s="10">
        <v>-4</v>
      </c>
      <c r="C28" s="50">
        <v>3.0638125407929753</v>
      </c>
      <c r="D28" s="50">
        <v>-3.3176685990572792</v>
      </c>
      <c r="E28" s="3">
        <f t="shared" si="0"/>
        <v>7.0638125407929753</v>
      </c>
      <c r="F28" s="3">
        <f t="shared" si="1"/>
        <v>0.68233140094272082</v>
      </c>
      <c r="G28" s="10">
        <v>100</v>
      </c>
      <c r="H28" s="11">
        <v>100000</v>
      </c>
      <c r="I28" s="11">
        <f t="shared" si="2"/>
        <v>4.361874592070247E-3</v>
      </c>
      <c r="J28" s="11">
        <f t="shared" si="3"/>
        <v>3.3176685990572793E-5</v>
      </c>
      <c r="K28" s="6">
        <f t="shared" si="4"/>
        <v>131.47408976621958</v>
      </c>
      <c r="L28" s="52"/>
      <c r="M28" s="17">
        <f>L22/I28</f>
        <v>212456.78780677589</v>
      </c>
      <c r="N28" s="11">
        <f t="shared" si="5"/>
        <v>0.17447498368280986</v>
      </c>
      <c r="O28" s="6">
        <f t="shared" si="6"/>
        <v>753.54120683132101</v>
      </c>
    </row>
    <row r="29" spans="1:24" x14ac:dyDescent="0.3">
      <c r="A29" s="10">
        <v>4</v>
      </c>
      <c r="B29" s="10">
        <v>-4</v>
      </c>
      <c r="C29" s="50">
        <v>3.5635790881757248</v>
      </c>
      <c r="D29" s="50">
        <v>-3.3176685981788006</v>
      </c>
      <c r="E29" s="3">
        <f t="shared" si="0"/>
        <v>7.5635790881757252</v>
      </c>
      <c r="F29" s="3">
        <f t="shared" si="1"/>
        <v>0.68233140182119945</v>
      </c>
      <c r="G29" s="10">
        <v>100</v>
      </c>
      <c r="H29" s="11">
        <v>100000</v>
      </c>
      <c r="I29" s="11">
        <f t="shared" si="2"/>
        <v>4.3642091182427524E-3</v>
      </c>
      <c r="J29" s="11">
        <f t="shared" si="3"/>
        <v>3.3176685981788004E-5</v>
      </c>
      <c r="K29" s="6">
        <f t="shared" si="4"/>
        <v>131.54445626782734</v>
      </c>
      <c r="L29" s="52"/>
      <c r="M29" s="17">
        <f>L22/I29</f>
        <v>212343.13928118435</v>
      </c>
      <c r="N29" s="11">
        <f t="shared" si="5"/>
        <v>0.17456836472971007</v>
      </c>
      <c r="O29" s="6">
        <f t="shared" si="6"/>
        <v>753.54120703084959</v>
      </c>
    </row>
    <row r="30" spans="1:24" x14ac:dyDescent="0.3">
      <c r="A30" s="10">
        <v>4.5</v>
      </c>
      <c r="B30" s="10">
        <v>-4</v>
      </c>
      <c r="C30" s="50">
        <v>4.0633456355521416</v>
      </c>
      <c r="D30" s="50">
        <v>-3.3176685973003543</v>
      </c>
      <c r="E30" s="3">
        <f t="shared" si="0"/>
        <v>8.0633456355521425</v>
      </c>
      <c r="F30" s="3">
        <f t="shared" si="1"/>
        <v>0.68233140269964565</v>
      </c>
      <c r="G30" s="10">
        <v>100</v>
      </c>
      <c r="H30" s="11">
        <v>100000</v>
      </c>
      <c r="I30" s="11">
        <f t="shared" si="2"/>
        <v>4.3665436444785847E-3</v>
      </c>
      <c r="J30" s="11">
        <f t="shared" si="3"/>
        <v>3.3176685973003541E-5</v>
      </c>
      <c r="K30" s="6">
        <f t="shared" si="4"/>
        <v>131.61482277137983</v>
      </c>
      <c r="L30" s="52"/>
      <c r="M30" s="17">
        <f>L22/I30</f>
        <v>212229.6122744687</v>
      </c>
      <c r="N30" s="11">
        <f t="shared" si="5"/>
        <v>0.17466174577914337</v>
      </c>
      <c r="O30" s="6">
        <f t="shared" si="6"/>
        <v>753.5412072303709</v>
      </c>
    </row>
    <row r="31" spans="1:24" x14ac:dyDescent="0.3">
      <c r="A31" s="10">
        <v>5</v>
      </c>
      <c r="B31" s="10">
        <v>-4</v>
      </c>
      <c r="C31" s="50">
        <v>4.5631121829207091</v>
      </c>
      <c r="D31" s="50">
        <v>-3.3176685964218087</v>
      </c>
      <c r="E31" s="3">
        <f t="shared" si="0"/>
        <v>8.5631121829207082</v>
      </c>
      <c r="F31" s="3">
        <f t="shared" si="1"/>
        <v>0.68233140357819133</v>
      </c>
      <c r="G31" s="10">
        <v>100</v>
      </c>
      <c r="H31" s="11">
        <v>100000</v>
      </c>
      <c r="I31" s="11">
        <f t="shared" si="2"/>
        <v>4.368878170792909E-3</v>
      </c>
      <c r="J31" s="11">
        <f t="shared" si="3"/>
        <v>3.3176685964218088E-5</v>
      </c>
      <c r="K31" s="6">
        <f t="shared" si="4"/>
        <v>131.68518927733942</v>
      </c>
      <c r="L31" s="52"/>
      <c r="M31" s="17">
        <f>L22/I31</f>
        <v>212116.20659109537</v>
      </c>
      <c r="N31" s="11">
        <f t="shared" si="5"/>
        <v>0.17475512683171635</v>
      </c>
      <c r="O31" s="6">
        <f t="shared" si="6"/>
        <v>753.54120742991472</v>
      </c>
      <c r="W31" s="49">
        <f>SLOPE(I22:I31,E22:E31)</f>
        <v>4.6712331893352102E-6</v>
      </c>
      <c r="X31" s="49">
        <f>INTERCEPT(I22:I31,E22:E31)</f>
        <v>4.3288778766245074E-3</v>
      </c>
    </row>
    <row r="32" spans="1:24" x14ac:dyDescent="0.3">
      <c r="A32" s="12">
        <v>0.5</v>
      </c>
      <c r="B32" s="12">
        <v>-3.5</v>
      </c>
      <c r="C32" s="50">
        <v>0.12925336504889118</v>
      </c>
      <c r="D32" s="50">
        <v>-2.8247403558534208</v>
      </c>
      <c r="E32" s="4">
        <f t="shared" si="0"/>
        <v>3.629253365048891</v>
      </c>
      <c r="F32" s="4">
        <f t="shared" si="1"/>
        <v>0.67525964414657924</v>
      </c>
      <c r="G32" s="12">
        <v>100</v>
      </c>
      <c r="H32" s="13">
        <v>100000</v>
      </c>
      <c r="I32" s="13">
        <f t="shared" si="2"/>
        <v>3.707466349511088E-3</v>
      </c>
      <c r="J32" s="13">
        <f t="shared" si="3"/>
        <v>2.8247403558534208E-5</v>
      </c>
      <c r="K32" s="7">
        <f t="shared" si="4"/>
        <v>131.24980998088847</v>
      </c>
      <c r="L32" s="51">
        <f>ABS(X41/W41)</f>
        <v>927.46114905779825</v>
      </c>
      <c r="M32" s="18">
        <f>L32/I32</f>
        <v>250160.36873270734</v>
      </c>
      <c r="N32" s="13">
        <f t="shared" si="5"/>
        <v>0.14829865398044351</v>
      </c>
      <c r="O32" s="7">
        <f t="shared" si="6"/>
        <v>885.03709546950245</v>
      </c>
    </row>
    <row r="33" spans="1:24" x14ac:dyDescent="0.3">
      <c r="A33" s="12">
        <v>1</v>
      </c>
      <c r="B33" s="12">
        <v>-3.5</v>
      </c>
      <c r="C33" s="50">
        <v>0.62905435189225589</v>
      </c>
      <c r="D33" s="50">
        <v>-2.8247403552138461</v>
      </c>
      <c r="E33" s="4">
        <f t="shared" si="0"/>
        <v>4.1290543518922558</v>
      </c>
      <c r="F33" s="4">
        <f t="shared" si="1"/>
        <v>0.67525964478615386</v>
      </c>
      <c r="G33" s="12">
        <v>100</v>
      </c>
      <c r="H33" s="13">
        <v>100000</v>
      </c>
      <c r="I33" s="13">
        <f t="shared" si="2"/>
        <v>3.7094564810774412E-3</v>
      </c>
      <c r="J33" s="13">
        <f t="shared" si="3"/>
        <v>2.8247403552138462E-5</v>
      </c>
      <c r="K33" s="7">
        <f t="shared" si="4"/>
        <v>131.32026362106538</v>
      </c>
      <c r="L33" s="52"/>
      <c r="M33" s="18">
        <f>L32/I33</f>
        <v>250026.15714429671</v>
      </c>
      <c r="N33" s="13">
        <f t="shared" si="5"/>
        <v>0.14837825924309764</v>
      </c>
      <c r="O33" s="7">
        <f t="shared" si="6"/>
        <v>885.03709566989153</v>
      </c>
    </row>
    <row r="34" spans="1:24" x14ac:dyDescent="0.3">
      <c r="A34" s="12">
        <v>1.5</v>
      </c>
      <c r="B34" s="12">
        <v>-3.5</v>
      </c>
      <c r="C34" s="50">
        <v>1.1288553384181446</v>
      </c>
      <c r="D34" s="50">
        <v>-2.8247403542491725</v>
      </c>
      <c r="E34" s="4">
        <f t="shared" si="0"/>
        <v>4.6288553384181448</v>
      </c>
      <c r="F34" s="4">
        <f t="shared" si="1"/>
        <v>0.67525964575082753</v>
      </c>
      <c r="G34" s="12">
        <v>100</v>
      </c>
      <c r="H34" s="13">
        <v>100000</v>
      </c>
      <c r="I34" s="13">
        <f t="shared" si="2"/>
        <v>3.7114466158185543E-3</v>
      </c>
      <c r="J34" s="13">
        <f t="shared" si="3"/>
        <v>2.8247403542491726E-5</v>
      </c>
      <c r="K34" s="7">
        <f t="shared" si="4"/>
        <v>131.39071738878712</v>
      </c>
      <c r="L34" s="52"/>
      <c r="M34" s="18">
        <f>L32/I34</f>
        <v>249892.08927453426</v>
      </c>
      <c r="N34" s="13">
        <f t="shared" si="5"/>
        <v>0.14845786463274216</v>
      </c>
      <c r="O34" s="7">
        <f t="shared" si="6"/>
        <v>885.03709597213947</v>
      </c>
    </row>
    <row r="35" spans="1:24" x14ac:dyDescent="0.3">
      <c r="A35" s="12">
        <v>2</v>
      </c>
      <c r="B35" s="12">
        <v>-3.5</v>
      </c>
      <c r="C35" s="50">
        <v>1.6286563249290757</v>
      </c>
      <c r="D35" s="50">
        <v>-2.8247403532833233</v>
      </c>
      <c r="E35" s="4">
        <f t="shared" si="0"/>
        <v>5.128656324929076</v>
      </c>
      <c r="F35" s="4">
        <f t="shared" si="1"/>
        <v>0.67525964671667671</v>
      </c>
      <c r="G35" s="12">
        <v>100</v>
      </c>
      <c r="H35" s="13">
        <v>100000</v>
      </c>
      <c r="I35" s="13">
        <f t="shared" si="2"/>
        <v>3.7134367507092427E-3</v>
      </c>
      <c r="J35" s="13">
        <f t="shared" si="3"/>
        <v>2.8247403532833233E-5</v>
      </c>
      <c r="K35" s="7">
        <f t="shared" si="4"/>
        <v>131.46117116190689</v>
      </c>
      <c r="L35" s="52"/>
      <c r="M35" s="18">
        <f>L32/I35</f>
        <v>249758.16509616302</v>
      </c>
      <c r="N35" s="13">
        <f t="shared" si="5"/>
        <v>0.1485374700283697</v>
      </c>
      <c r="O35" s="7">
        <f t="shared" si="6"/>
        <v>885.03709627475575</v>
      </c>
    </row>
    <row r="36" spans="1:24" x14ac:dyDescent="0.3">
      <c r="A36" s="12">
        <v>2.5</v>
      </c>
      <c r="B36" s="12">
        <v>-3.5</v>
      </c>
      <c r="C36" s="50">
        <v>2.1284573114421943</v>
      </c>
      <c r="D36" s="50">
        <v>-2.8247403523185577</v>
      </c>
      <c r="E36" s="4">
        <f t="shared" si="0"/>
        <v>5.6284573114421939</v>
      </c>
      <c r="F36" s="4">
        <f t="shared" si="1"/>
        <v>0.67525964768144231</v>
      </c>
      <c r="G36" s="12">
        <v>100</v>
      </c>
      <c r="H36" s="13">
        <v>100000</v>
      </c>
      <c r="I36" s="13">
        <f t="shared" si="2"/>
        <v>3.715426885578057E-3</v>
      </c>
      <c r="J36" s="13">
        <f t="shared" si="3"/>
        <v>2.8247403523185578E-5</v>
      </c>
      <c r="K36" s="7">
        <f t="shared" si="4"/>
        <v>131.53162493424998</v>
      </c>
      <c r="L36" s="52"/>
      <c r="M36" s="18">
        <f>L32/I36</f>
        <v>249624.38438981719</v>
      </c>
      <c r="N36" s="13">
        <f t="shared" si="5"/>
        <v>0.14861707542312227</v>
      </c>
      <c r="O36" s="7">
        <f t="shared" si="6"/>
        <v>885.03709657703246</v>
      </c>
    </row>
    <row r="37" spans="1:24" x14ac:dyDescent="0.3">
      <c r="A37" s="12">
        <v>3</v>
      </c>
      <c r="B37" s="12">
        <v>-3.5</v>
      </c>
      <c r="C37" s="50">
        <v>2.6282582979557416</v>
      </c>
      <c r="D37" s="50">
        <v>-2.8247403513546576</v>
      </c>
      <c r="E37" s="4">
        <f t="shared" si="0"/>
        <v>6.1282582979557416</v>
      </c>
      <c r="F37" s="4">
        <f t="shared" si="1"/>
        <v>0.67525964864534238</v>
      </c>
      <c r="G37" s="12">
        <v>100</v>
      </c>
      <c r="H37" s="13">
        <v>100000</v>
      </c>
      <c r="I37" s="13">
        <f t="shared" si="2"/>
        <v>3.717417020442584E-3</v>
      </c>
      <c r="J37" s="13">
        <f t="shared" si="3"/>
        <v>2.8247403513546577E-5</v>
      </c>
      <c r="K37" s="7">
        <f t="shared" si="4"/>
        <v>131.60207870644911</v>
      </c>
      <c r="L37" s="52"/>
      <c r="M37" s="18">
        <f>L32/I37</f>
        <v>249490.746923889</v>
      </c>
      <c r="N37" s="13">
        <f t="shared" si="5"/>
        <v>0.14869668081770335</v>
      </c>
      <c r="O37" s="7">
        <f t="shared" si="6"/>
        <v>885.03709687903802</v>
      </c>
    </row>
    <row r="38" spans="1:24" x14ac:dyDescent="0.3">
      <c r="A38" s="12">
        <v>3.5</v>
      </c>
      <c r="B38" s="12">
        <v>-3.5</v>
      </c>
      <c r="C38" s="50">
        <v>3.1280592844645723</v>
      </c>
      <c r="D38" s="50">
        <v>-2.8247403503910196</v>
      </c>
      <c r="E38" s="4">
        <f t="shared" si="0"/>
        <v>6.6280592844645723</v>
      </c>
      <c r="F38" s="4">
        <f t="shared" si="1"/>
        <v>0.67525964960898044</v>
      </c>
      <c r="G38" s="12">
        <v>100</v>
      </c>
      <c r="H38" s="13">
        <v>100000</v>
      </c>
      <c r="I38" s="13">
        <f t="shared" si="2"/>
        <v>3.7194071553542773E-3</v>
      </c>
      <c r="J38" s="13">
        <f t="shared" si="3"/>
        <v>2.8247403503910195E-5</v>
      </c>
      <c r="K38" s="7">
        <f t="shared" si="4"/>
        <v>131.67253248035388</v>
      </c>
      <c r="L38" s="52"/>
      <c r="M38" s="18">
        <f>L32/I38</f>
        <v>249357.25246499846</v>
      </c>
      <c r="N38" s="13">
        <f t="shared" si="5"/>
        <v>0.14877628621417108</v>
      </c>
      <c r="O38" s="7">
        <f t="shared" si="6"/>
        <v>885.03709718096161</v>
      </c>
    </row>
    <row r="39" spans="1:24" x14ac:dyDescent="0.3">
      <c r="A39" s="12">
        <v>4</v>
      </c>
      <c r="B39" s="12">
        <v>-3.5</v>
      </c>
      <c r="C39" s="50">
        <v>3.6278602709693639</v>
      </c>
      <c r="D39" s="50">
        <v>-2.8247403494277115</v>
      </c>
      <c r="E39" s="4">
        <f t="shared" si="0"/>
        <v>7.1278602709693644</v>
      </c>
      <c r="F39" s="4">
        <f t="shared" si="1"/>
        <v>0.67525965057228854</v>
      </c>
      <c r="G39" s="12">
        <v>100</v>
      </c>
      <c r="H39" s="13">
        <v>100000</v>
      </c>
      <c r="I39" s="13">
        <f t="shared" si="2"/>
        <v>3.721397290306361E-3</v>
      </c>
      <c r="J39" s="13">
        <f t="shared" si="3"/>
        <v>2.8247403494277116E-5</v>
      </c>
      <c r="K39" s="7">
        <f t="shared" si="4"/>
        <v>131.74298625572121</v>
      </c>
      <c r="L39" s="52"/>
      <c r="M39" s="18">
        <f>L32/I39</f>
        <v>249223.9007841718</v>
      </c>
      <c r="N39" s="13">
        <f t="shared" si="5"/>
        <v>0.14885589161225443</v>
      </c>
      <c r="O39" s="7">
        <f t="shared" si="6"/>
        <v>885.03709748278163</v>
      </c>
    </row>
    <row r="40" spans="1:24" x14ac:dyDescent="0.3">
      <c r="A40" s="12">
        <v>4.5</v>
      </c>
      <c r="B40" s="12">
        <v>-3.5</v>
      </c>
      <c r="C40" s="50">
        <v>4.1276612574672553</v>
      </c>
      <c r="D40" s="50">
        <v>-2.8247403484644202</v>
      </c>
      <c r="E40" s="4">
        <f t="shared" si="0"/>
        <v>7.6276612574672553</v>
      </c>
      <c r="F40" s="4">
        <f t="shared" si="1"/>
        <v>0.67525965153557976</v>
      </c>
      <c r="G40" s="12">
        <v>100</v>
      </c>
      <c r="H40" s="13">
        <v>100000</v>
      </c>
      <c r="I40" s="13">
        <f t="shared" si="2"/>
        <v>3.7233874253274468E-3</v>
      </c>
      <c r="J40" s="13">
        <f t="shared" si="3"/>
        <v>2.8247403484644204E-5</v>
      </c>
      <c r="K40" s="7">
        <f t="shared" si="4"/>
        <v>131.81344003357856</v>
      </c>
      <c r="L40" s="52"/>
      <c r="M40" s="18">
        <f>L32/I40</f>
        <v>249090.69165055643</v>
      </c>
      <c r="N40" s="13">
        <f t="shared" si="5"/>
        <v>0.14893549701309786</v>
      </c>
      <c r="O40" s="7">
        <f t="shared" si="6"/>
        <v>885.03709778459643</v>
      </c>
    </row>
    <row r="41" spans="1:24" x14ac:dyDescent="0.3">
      <c r="A41" s="12">
        <v>5</v>
      </c>
      <c r="B41" s="12">
        <v>-3.5</v>
      </c>
      <c r="C41" s="50">
        <v>4.6274622439610491</v>
      </c>
      <c r="D41" s="50">
        <v>-2.8247403475014594</v>
      </c>
      <c r="E41" s="4">
        <f t="shared" si="0"/>
        <v>8.1274622439610482</v>
      </c>
      <c r="F41" s="4">
        <f t="shared" si="1"/>
        <v>0.67525965249854059</v>
      </c>
      <c r="G41" s="12">
        <v>100</v>
      </c>
      <c r="H41" s="13">
        <v>100000</v>
      </c>
      <c r="I41" s="13">
        <f t="shared" si="2"/>
        <v>3.7253775603895089E-3</v>
      </c>
      <c r="J41" s="13">
        <f t="shared" si="3"/>
        <v>2.8247403475014594E-5</v>
      </c>
      <c r="K41" s="7">
        <f t="shared" si="4"/>
        <v>131.88389381291918</v>
      </c>
      <c r="L41" s="52"/>
      <c r="M41" s="18">
        <f>L32/I41</f>
        <v>248957.62483758212</v>
      </c>
      <c r="N41" s="13">
        <f t="shared" si="5"/>
        <v>0.14901510241558036</v>
      </c>
      <c r="O41" s="7">
        <f t="shared" si="6"/>
        <v>885.03709808630776</v>
      </c>
      <c r="W41" s="49">
        <f>SLOPE(I32:I41,E32:E41)</f>
        <v>3.9818543264548081E-6</v>
      </c>
      <c r="X41" s="49">
        <f>INTERCEPT(I32:I41,E32:E41)</f>
        <v>3.6930151889945414E-3</v>
      </c>
    </row>
    <row r="42" spans="1:24" x14ac:dyDescent="0.3">
      <c r="A42" s="8">
        <v>0.5</v>
      </c>
      <c r="B42" s="8">
        <v>-3</v>
      </c>
      <c r="C42" s="50">
        <v>0.1948873731873087</v>
      </c>
      <c r="D42" s="50">
        <v>-2.3332364733275983</v>
      </c>
      <c r="E42" s="2">
        <f t="shared" si="0"/>
        <v>3.1948873731873086</v>
      </c>
      <c r="F42" s="2">
        <f t="shared" si="1"/>
        <v>0.66676352667240169</v>
      </c>
      <c r="G42" s="8">
        <v>100</v>
      </c>
      <c r="H42" s="9">
        <v>100000</v>
      </c>
      <c r="I42" s="9">
        <f t="shared" si="2"/>
        <v>3.051126268126913E-3</v>
      </c>
      <c r="J42" s="9">
        <f t="shared" si="3"/>
        <v>2.3332364733275984E-5</v>
      </c>
      <c r="K42" s="5">
        <f t="shared" si="4"/>
        <v>130.76798271439156</v>
      </c>
      <c r="L42" s="51">
        <f>ABS(X51/W51)</f>
        <v>928.38682404970632</v>
      </c>
      <c r="M42" s="16">
        <f>L42/I42</f>
        <v>304276.7628950483</v>
      </c>
      <c r="N42" s="9">
        <f t="shared" si="5"/>
        <v>0.12204505072507651</v>
      </c>
      <c r="O42" s="5">
        <f t="shared" si="6"/>
        <v>1071.4730498081783</v>
      </c>
    </row>
    <row r="43" spans="1:24" x14ac:dyDescent="0.3">
      <c r="A43" s="8">
        <v>1</v>
      </c>
      <c r="B43" s="8">
        <v>-3</v>
      </c>
      <c r="C43" s="50">
        <v>0.69472373816068644</v>
      </c>
      <c r="D43" s="50">
        <v>-2.3332365763419927</v>
      </c>
      <c r="E43" s="2">
        <f t="shared" si="0"/>
        <v>3.6947237381606866</v>
      </c>
      <c r="F43" s="2">
        <f t="shared" si="1"/>
        <v>0.66676342365800734</v>
      </c>
      <c r="G43" s="8">
        <v>100</v>
      </c>
      <c r="H43" s="9">
        <v>100000</v>
      </c>
      <c r="I43" s="9">
        <f t="shared" si="2"/>
        <v>3.0527626183931354E-3</v>
      </c>
      <c r="J43" s="9">
        <f t="shared" si="3"/>
        <v>2.3332365763419928E-5</v>
      </c>
      <c r="K43" s="5">
        <f t="shared" si="4"/>
        <v>130.8381091461888</v>
      </c>
      <c r="L43" s="52"/>
      <c r="M43" s="16">
        <f>L42/I43</f>
        <v>304113.66362261598</v>
      </c>
      <c r="N43" s="9">
        <f t="shared" si="5"/>
        <v>0.12211050473572541</v>
      </c>
      <c r="O43" s="5">
        <f t="shared" si="6"/>
        <v>1071.473002501725</v>
      </c>
    </row>
    <row r="44" spans="1:24" x14ac:dyDescent="0.3">
      <c r="A44" s="8">
        <v>1.5</v>
      </c>
      <c r="B44" s="8">
        <v>-3</v>
      </c>
      <c r="C44" s="50">
        <v>1.1945600275107464</v>
      </c>
      <c r="D44" s="50">
        <v>-2.3332365752422666</v>
      </c>
      <c r="E44" s="2">
        <f t="shared" si="0"/>
        <v>4.1945600275107466</v>
      </c>
      <c r="F44" s="2">
        <f t="shared" si="1"/>
        <v>0.66676342475773342</v>
      </c>
      <c r="G44" s="8">
        <v>100</v>
      </c>
      <c r="H44" s="9">
        <v>100000</v>
      </c>
      <c r="I44" s="9">
        <f t="shared" si="2"/>
        <v>3.0543997248925359E-3</v>
      </c>
      <c r="J44" s="9">
        <f t="shared" si="3"/>
        <v>2.3332365752422665E-5</v>
      </c>
      <c r="K44" s="5">
        <f t="shared" si="4"/>
        <v>130.90827382454302</v>
      </c>
      <c r="L44" s="52"/>
      <c r="M44" s="16">
        <f>L42/I44</f>
        <v>303950.66385175573</v>
      </c>
      <c r="N44" s="9">
        <f t="shared" si="5"/>
        <v>0.12217598899570144</v>
      </c>
      <c r="O44" s="5">
        <f t="shared" si="6"/>
        <v>1071.4730030067431</v>
      </c>
    </row>
    <row r="45" spans="1:24" x14ac:dyDescent="0.3">
      <c r="A45" s="8">
        <v>2</v>
      </c>
      <c r="B45" s="8">
        <v>-3</v>
      </c>
      <c r="C45" s="50">
        <v>1.6943963164299938</v>
      </c>
      <c r="D45" s="50">
        <v>-2.3332365741383767</v>
      </c>
      <c r="E45" s="2">
        <f t="shared" si="0"/>
        <v>4.6943963164299936</v>
      </c>
      <c r="F45" s="2">
        <f t="shared" si="1"/>
        <v>0.66676342586162329</v>
      </c>
      <c r="G45" s="8">
        <v>100</v>
      </c>
      <c r="H45" s="9">
        <v>100000</v>
      </c>
      <c r="I45" s="9">
        <f t="shared" si="2"/>
        <v>3.0560368357000624E-3</v>
      </c>
      <c r="J45" s="9">
        <f t="shared" si="3"/>
        <v>2.3332365741383766E-5</v>
      </c>
      <c r="K45" s="5">
        <f t="shared" si="4"/>
        <v>130.97843868783872</v>
      </c>
      <c r="L45" s="52"/>
      <c r="M45" s="16">
        <f>L42/I45</f>
        <v>303787.83828927111</v>
      </c>
      <c r="N45" s="9">
        <f t="shared" si="5"/>
        <v>0.12224147342800248</v>
      </c>
      <c r="O45" s="5">
        <f t="shared" si="6"/>
        <v>1071.4730035136733</v>
      </c>
    </row>
    <row r="46" spans="1:24" x14ac:dyDescent="0.3">
      <c r="A46" s="8">
        <v>2.5</v>
      </c>
      <c r="B46" s="8">
        <v>-3</v>
      </c>
      <c r="C46" s="50">
        <v>2.1942326053598276</v>
      </c>
      <c r="D46" s="50">
        <v>-2.3332365730368476</v>
      </c>
      <c r="E46" s="2">
        <f t="shared" si="0"/>
        <v>5.1942326053598276</v>
      </c>
      <c r="F46" s="2">
        <f t="shared" si="1"/>
        <v>0.66676342696315238</v>
      </c>
      <c r="G46" s="8">
        <v>100</v>
      </c>
      <c r="H46" s="9">
        <v>100000</v>
      </c>
      <c r="I46" s="9">
        <f t="shared" si="2"/>
        <v>3.0576739464017243E-3</v>
      </c>
      <c r="J46" s="9">
        <f t="shared" si="3"/>
        <v>2.3332365730368475E-5</v>
      </c>
      <c r="K46" s="5">
        <f t="shared" si="4"/>
        <v>131.04860354653098</v>
      </c>
      <c r="L46" s="52"/>
      <c r="M46" s="16">
        <f>L42/I46</f>
        <v>303625.18709433801</v>
      </c>
      <c r="N46" s="9">
        <f t="shared" si="5"/>
        <v>0.12230695785606896</v>
      </c>
      <c r="O46" s="5">
        <f t="shared" si="6"/>
        <v>1071.4730040195195</v>
      </c>
    </row>
    <row r="47" spans="1:24" x14ac:dyDescent="0.3">
      <c r="A47" s="8">
        <v>3</v>
      </c>
      <c r="B47" s="8">
        <v>-3</v>
      </c>
      <c r="C47" s="50">
        <v>2.6940688942929252</v>
      </c>
      <c r="D47" s="50">
        <v>-2.3332365719367774</v>
      </c>
      <c r="E47" s="2">
        <f t="shared" si="0"/>
        <v>5.6940688942929256</v>
      </c>
      <c r="F47" s="2">
        <f t="shared" si="1"/>
        <v>0.66676342806322264</v>
      </c>
      <c r="G47" s="8">
        <v>100</v>
      </c>
      <c r="H47" s="9">
        <v>100000</v>
      </c>
      <c r="I47" s="9">
        <f t="shared" si="2"/>
        <v>3.0593110570707482E-3</v>
      </c>
      <c r="J47" s="9">
        <f t="shared" si="3"/>
        <v>2.3332365719367774E-5</v>
      </c>
      <c r="K47" s="5">
        <f t="shared" si="4"/>
        <v>131.1187684038087</v>
      </c>
      <c r="L47" s="52"/>
      <c r="M47" s="16">
        <f>L42/I47</f>
        <v>303462.70997975115</v>
      </c>
      <c r="N47" s="9">
        <f t="shared" si="5"/>
        <v>0.12237244228282992</v>
      </c>
      <c r="O47" s="5">
        <f t="shared" si="6"/>
        <v>1071.4730045246956</v>
      </c>
    </row>
    <row r="48" spans="1:24" x14ac:dyDescent="0.3">
      <c r="A48" s="8">
        <v>3.5</v>
      </c>
      <c r="B48" s="8">
        <v>-3</v>
      </c>
      <c r="C48" s="50">
        <v>3.1939051832225132</v>
      </c>
      <c r="D48" s="50">
        <v>-2.3332365708372258</v>
      </c>
      <c r="E48" s="2">
        <f t="shared" si="0"/>
        <v>6.1939051832225136</v>
      </c>
      <c r="F48" s="2">
        <f t="shared" si="1"/>
        <v>0.6667634291627742</v>
      </c>
      <c r="G48" s="8">
        <v>100</v>
      </c>
      <c r="H48" s="9">
        <v>100000</v>
      </c>
      <c r="I48" s="9">
        <f t="shared" si="2"/>
        <v>3.0609481677748686E-3</v>
      </c>
      <c r="J48" s="9">
        <f t="shared" si="3"/>
        <v>2.3332365708372259E-5</v>
      </c>
      <c r="K48" s="5">
        <f t="shared" si="4"/>
        <v>131.18893326262759</v>
      </c>
      <c r="L48" s="52"/>
      <c r="M48" s="16">
        <f>L42/I48</f>
        <v>303300.40665947949</v>
      </c>
      <c r="N48" s="9">
        <f t="shared" si="5"/>
        <v>0.12243792671099474</v>
      </c>
      <c r="O48" s="5">
        <f t="shared" si="6"/>
        <v>1071.4730050296337</v>
      </c>
    </row>
    <row r="49" spans="1:24" x14ac:dyDescent="0.3">
      <c r="A49" s="8">
        <v>4</v>
      </c>
      <c r="B49" s="8">
        <v>-3</v>
      </c>
      <c r="C49" s="50">
        <v>3.6937414721496582</v>
      </c>
      <c r="D49" s="50">
        <v>-2.3332365697383137</v>
      </c>
      <c r="E49" s="2">
        <f t="shared" si="0"/>
        <v>6.6937414721496582</v>
      </c>
      <c r="F49" s="2">
        <f t="shared" si="1"/>
        <v>0.66676343026168627</v>
      </c>
      <c r="G49" s="8">
        <v>100</v>
      </c>
      <c r="H49" s="9">
        <v>100000</v>
      </c>
      <c r="I49" s="9">
        <f t="shared" si="2"/>
        <v>3.0625852785034179E-3</v>
      </c>
      <c r="J49" s="9">
        <f t="shared" si="3"/>
        <v>2.3332365697383138E-5</v>
      </c>
      <c r="K49" s="5">
        <f t="shared" si="4"/>
        <v>131.25909812252362</v>
      </c>
      <c r="L49" s="52"/>
      <c r="M49" s="16">
        <f>L42/I49</f>
        <v>303138.27685587836</v>
      </c>
      <c r="N49" s="9">
        <f t="shared" si="5"/>
        <v>0.12250341114013671</v>
      </c>
      <c r="O49" s="5">
        <f t="shared" si="6"/>
        <v>1071.4730055342779</v>
      </c>
    </row>
    <row r="50" spans="1:24" x14ac:dyDescent="0.3">
      <c r="A50" s="8">
        <v>4.5</v>
      </c>
      <c r="B50" s="8">
        <v>-3</v>
      </c>
      <c r="C50" s="50">
        <v>4.1935777610726115</v>
      </c>
      <c r="D50" s="50">
        <v>-2.333236568639812</v>
      </c>
      <c r="E50" s="2">
        <f t="shared" si="0"/>
        <v>7.1935777610726115</v>
      </c>
      <c r="F50" s="2">
        <f t="shared" si="1"/>
        <v>0.66676343136018801</v>
      </c>
      <c r="G50" s="8">
        <v>100</v>
      </c>
      <c r="H50" s="9">
        <v>100000</v>
      </c>
      <c r="I50" s="9">
        <f t="shared" si="2"/>
        <v>3.064222389273885E-3</v>
      </c>
      <c r="J50" s="9">
        <f t="shared" si="3"/>
        <v>2.3332365686398121E-5</v>
      </c>
      <c r="K50" s="5">
        <f t="shared" si="4"/>
        <v>131.32926298425923</v>
      </c>
      <c r="L50" s="52"/>
      <c r="M50" s="16">
        <f>L42/I50</f>
        <v>302976.32028910995</v>
      </c>
      <c r="N50" s="9">
        <f t="shared" si="5"/>
        <v>0.12256889557095539</v>
      </c>
      <c r="O50" s="5">
        <f t="shared" si="6"/>
        <v>1071.473006038734</v>
      </c>
    </row>
    <row r="51" spans="1:24" x14ac:dyDescent="0.3">
      <c r="A51" s="8">
        <v>5</v>
      </c>
      <c r="B51" s="8">
        <v>-3</v>
      </c>
      <c r="C51" s="50">
        <v>4.6934140499883679</v>
      </c>
      <c r="D51" s="50">
        <v>-2.33323656754132</v>
      </c>
      <c r="E51" s="2">
        <f t="shared" si="0"/>
        <v>7.6934140499883679</v>
      </c>
      <c r="F51" s="2">
        <f t="shared" si="1"/>
        <v>0.66676343245867997</v>
      </c>
      <c r="G51" s="8">
        <v>100</v>
      </c>
      <c r="H51" s="9">
        <v>100000</v>
      </c>
      <c r="I51" s="9">
        <f t="shared" si="2"/>
        <v>3.0658595001163214E-3</v>
      </c>
      <c r="J51" s="9">
        <f t="shared" si="3"/>
        <v>2.3332365675413201E-5</v>
      </c>
      <c r="K51" s="5">
        <f t="shared" si="4"/>
        <v>131.39942784914487</v>
      </c>
      <c r="L51" s="52"/>
      <c r="M51" s="16">
        <f>L42/I51</f>
        <v>302814.53667869727</v>
      </c>
      <c r="N51" s="9">
        <f t="shared" si="5"/>
        <v>0.12263438000465285</v>
      </c>
      <c r="O51" s="5">
        <f t="shared" si="6"/>
        <v>1071.4730065431854</v>
      </c>
      <c r="W51" s="49">
        <f>SLOPE(I42:I51,E42:E51)</f>
        <v>3.2752100339219491E-6</v>
      </c>
      <c r="X51" s="49">
        <f>INTERCEPT(I42:I51,E42:E51)</f>
        <v>3.0406618414885291E-3</v>
      </c>
    </row>
    <row r="52" spans="1:24" x14ac:dyDescent="0.3">
      <c r="A52" s="25">
        <v>0.5</v>
      </c>
      <c r="B52" s="25">
        <v>-2.5</v>
      </c>
      <c r="C52" s="50">
        <v>0.26195279477272759</v>
      </c>
      <c r="D52" s="50">
        <v>-1.8438536093140721</v>
      </c>
      <c r="E52" s="37">
        <f t="shared" si="0"/>
        <v>2.7619527947727276</v>
      </c>
      <c r="F52" s="37">
        <f t="shared" si="1"/>
        <v>0.65614639068592795</v>
      </c>
      <c r="G52" s="25">
        <v>100</v>
      </c>
      <c r="H52" s="26">
        <v>100000</v>
      </c>
      <c r="I52" s="26">
        <f t="shared" si="2"/>
        <v>2.3804720522727241E-3</v>
      </c>
      <c r="J52" s="26">
        <f t="shared" si="3"/>
        <v>1.843853609314072E-5</v>
      </c>
      <c r="K52" s="27">
        <f t="shared" si="4"/>
        <v>129.10309366470142</v>
      </c>
      <c r="L52" s="51">
        <f>ABS(X61/W61)</f>
        <v>929.48909193050565</v>
      </c>
      <c r="M52" s="28">
        <f>L52/I52</f>
        <v>390464.19009334233</v>
      </c>
      <c r="N52" s="26">
        <f t="shared" si="5"/>
        <v>9.5218882090908966E-2</v>
      </c>
      <c r="O52" s="27">
        <f t="shared" si="6"/>
        <v>1355.8560112209882</v>
      </c>
    </row>
    <row r="53" spans="1:24" x14ac:dyDescent="0.3">
      <c r="A53" s="25">
        <v>1</v>
      </c>
      <c r="B53" s="25">
        <v>-2.5</v>
      </c>
      <c r="C53" s="50">
        <v>0.76182515593467881</v>
      </c>
      <c r="D53" s="50">
        <v>-1.8438536155292387</v>
      </c>
      <c r="E53" s="37">
        <f t="shared" si="0"/>
        <v>3.2618251559346789</v>
      </c>
      <c r="F53" s="37">
        <f t="shared" si="1"/>
        <v>0.65614638447076135</v>
      </c>
      <c r="G53" s="25">
        <v>100</v>
      </c>
      <c r="H53" s="26">
        <v>100000</v>
      </c>
      <c r="I53" s="26">
        <f t="shared" si="2"/>
        <v>2.3817484406532118E-3</v>
      </c>
      <c r="J53" s="26">
        <f t="shared" si="3"/>
        <v>1.8438536155292386E-5</v>
      </c>
      <c r="K53" s="27">
        <f t="shared" si="4"/>
        <v>129.17231718362751</v>
      </c>
      <c r="L53" s="52"/>
      <c r="M53" s="28">
        <f>L52/I53</f>
        <v>390254.93879428616</v>
      </c>
      <c r="N53" s="26">
        <f t="shared" si="5"/>
        <v>9.5269937626128468E-2</v>
      </c>
      <c r="O53" s="27">
        <f t="shared" si="6"/>
        <v>1355.8560066507389</v>
      </c>
    </row>
    <row r="54" spans="1:24" x14ac:dyDescent="0.3">
      <c r="A54" s="25">
        <v>1.5</v>
      </c>
      <c r="B54" s="25">
        <v>-2.5</v>
      </c>
      <c r="C54" s="50">
        <v>1.2616975151595904</v>
      </c>
      <c r="D54" s="50">
        <v>-1.8438536142065902</v>
      </c>
      <c r="E54" s="37">
        <f t="shared" si="0"/>
        <v>3.7616975151595904</v>
      </c>
      <c r="F54" s="37">
        <f t="shared" si="1"/>
        <v>0.65614638579340978</v>
      </c>
      <c r="G54" s="25">
        <v>100</v>
      </c>
      <c r="H54" s="26">
        <v>100000</v>
      </c>
      <c r="I54" s="26">
        <f t="shared" si="2"/>
        <v>2.3830248484040962E-3</v>
      </c>
      <c r="J54" s="26">
        <f t="shared" si="3"/>
        <v>1.8438536142065902E-5</v>
      </c>
      <c r="K54" s="27">
        <f t="shared" si="4"/>
        <v>129.24154228097501</v>
      </c>
      <c r="L54" s="52"/>
      <c r="M54" s="28">
        <f>L52/I54</f>
        <v>390045.908481811</v>
      </c>
      <c r="N54" s="26">
        <f t="shared" si="5"/>
        <v>9.5320993936163848E-2</v>
      </c>
      <c r="O54" s="27">
        <f t="shared" si="6"/>
        <v>1355.8560076233327</v>
      </c>
    </row>
    <row r="55" spans="1:24" x14ac:dyDescent="0.3">
      <c r="A55" s="25">
        <v>2</v>
      </c>
      <c r="B55" s="25">
        <v>-2.5</v>
      </c>
      <c r="C55" s="50">
        <v>1.7615698742730448</v>
      </c>
      <c r="D55" s="50">
        <v>-1.8438536128689755</v>
      </c>
      <c r="E55" s="37">
        <f t="shared" si="0"/>
        <v>4.2615698742730448</v>
      </c>
      <c r="F55" s="37">
        <f t="shared" si="1"/>
        <v>0.65614638713102447</v>
      </c>
      <c r="G55" s="25">
        <v>100</v>
      </c>
      <c r="H55" s="26">
        <v>100000</v>
      </c>
      <c r="I55" s="26">
        <f t="shared" si="2"/>
        <v>2.3843012572695521E-3</v>
      </c>
      <c r="J55" s="26">
        <f t="shared" si="3"/>
        <v>1.8438536128689755E-5</v>
      </c>
      <c r="K55" s="27">
        <f t="shared" si="4"/>
        <v>129.31076743991937</v>
      </c>
      <c r="L55" s="52"/>
      <c r="M55" s="28">
        <f>L52/I55</f>
        <v>389837.10179096059</v>
      </c>
      <c r="N55" s="26">
        <f t="shared" si="5"/>
        <v>9.5372050290782079E-2</v>
      </c>
      <c r="O55" s="27">
        <f t="shared" si="6"/>
        <v>1355.8560086069319</v>
      </c>
    </row>
    <row r="56" spans="1:24" x14ac:dyDescent="0.3">
      <c r="A56" s="25">
        <v>2.5</v>
      </c>
      <c r="B56" s="25">
        <v>-2.5</v>
      </c>
      <c r="C56" s="50">
        <v>2.2614422334082365</v>
      </c>
      <c r="D56" s="50">
        <v>-1.8438536115364705</v>
      </c>
      <c r="E56" s="37">
        <f t="shared" si="0"/>
        <v>4.7614422334082365</v>
      </c>
      <c r="F56" s="37">
        <f t="shared" si="1"/>
        <v>0.65614638846352946</v>
      </c>
      <c r="G56" s="25">
        <v>100</v>
      </c>
      <c r="H56" s="26">
        <v>100000</v>
      </c>
      <c r="I56" s="26">
        <f t="shared" si="2"/>
        <v>2.3855776659176351E-3</v>
      </c>
      <c r="J56" s="26">
        <f t="shared" si="3"/>
        <v>1.8438536115364707E-5</v>
      </c>
      <c r="K56" s="27">
        <f t="shared" si="4"/>
        <v>129.37999258681657</v>
      </c>
      <c r="L56" s="52"/>
      <c r="M56" s="28">
        <f>L52/I56</f>
        <v>389628.51858062181</v>
      </c>
      <c r="N56" s="26">
        <f t="shared" si="5"/>
        <v>9.5423106636705404E-2</v>
      </c>
      <c r="O56" s="27">
        <f t="shared" si="6"/>
        <v>1355.8560095867736</v>
      </c>
    </row>
    <row r="57" spans="1:24" x14ac:dyDescent="0.3">
      <c r="A57" s="25">
        <v>3</v>
      </c>
      <c r="B57" s="25">
        <v>-2.5</v>
      </c>
      <c r="C57" s="50">
        <v>2.761314592551718</v>
      </c>
      <c r="D57" s="50">
        <v>-1.8438536102067109</v>
      </c>
      <c r="E57" s="37">
        <f t="shared" si="0"/>
        <v>5.2613145925517184</v>
      </c>
      <c r="F57" s="37">
        <f t="shared" si="1"/>
        <v>0.6561463897932891</v>
      </c>
      <c r="G57" s="25">
        <v>100</v>
      </c>
      <c r="H57" s="26">
        <v>100000</v>
      </c>
      <c r="I57" s="26">
        <f t="shared" si="2"/>
        <v>2.3868540744828204E-3</v>
      </c>
      <c r="J57" s="26">
        <f t="shared" si="3"/>
        <v>1.8438536102067109E-5</v>
      </c>
      <c r="K57" s="27">
        <f t="shared" si="4"/>
        <v>129.44921772912519</v>
      </c>
      <c r="L57" s="52"/>
      <c r="M57" s="28">
        <f>L52/I57</f>
        <v>389420.15847026836</v>
      </c>
      <c r="N57" s="26">
        <f t="shared" si="5"/>
        <v>9.5474162979312813E-2</v>
      </c>
      <c r="O57" s="27">
        <f t="shared" si="6"/>
        <v>1355.8560105645968</v>
      </c>
    </row>
    <row r="58" spans="1:24" x14ac:dyDescent="0.3">
      <c r="A58" s="25">
        <v>3.5</v>
      </c>
      <c r="B58" s="25">
        <v>-2.5</v>
      </c>
      <c r="C58" s="50">
        <v>3.2611869516950631</v>
      </c>
      <c r="D58" s="50">
        <v>-1.8438536088782078</v>
      </c>
      <c r="E58" s="37">
        <f t="shared" si="0"/>
        <v>5.7611869516950627</v>
      </c>
      <c r="F58" s="37">
        <f t="shared" si="1"/>
        <v>0.65614639112179218</v>
      </c>
      <c r="G58" s="25">
        <v>100</v>
      </c>
      <c r="H58" s="26">
        <v>100000</v>
      </c>
      <c r="I58" s="26">
        <f t="shared" si="2"/>
        <v>2.3881304830493688E-3</v>
      </c>
      <c r="J58" s="26">
        <f t="shared" si="3"/>
        <v>1.8438536088782078E-5</v>
      </c>
      <c r="K58" s="27">
        <f t="shared" si="4"/>
        <v>129.51844287151931</v>
      </c>
      <c r="L58" s="52"/>
      <c r="M58" s="28">
        <f>L52/I58</f>
        <v>389212.02108841838</v>
      </c>
      <c r="N58" s="26">
        <f t="shared" si="5"/>
        <v>9.5525219321974747E-2</v>
      </c>
      <c r="O58" s="27">
        <f t="shared" si="6"/>
        <v>1355.8560115414959</v>
      </c>
    </row>
    <row r="59" spans="1:24" x14ac:dyDescent="0.3">
      <c r="A59" s="25">
        <v>4</v>
      </c>
      <c r="B59" s="25">
        <v>-2.5</v>
      </c>
      <c r="C59" s="50">
        <v>3.7610593108379407</v>
      </c>
      <c r="D59" s="50">
        <v>-1.8438536075508929</v>
      </c>
      <c r="E59" s="37">
        <f t="shared" si="0"/>
        <v>6.2610593108379407</v>
      </c>
      <c r="F59" s="37">
        <f t="shared" si="1"/>
        <v>0.65614639244910711</v>
      </c>
      <c r="G59" s="25">
        <v>100</v>
      </c>
      <c r="H59" s="26">
        <v>100000</v>
      </c>
      <c r="I59" s="26">
        <f t="shared" si="2"/>
        <v>2.3894068916205935E-3</v>
      </c>
      <c r="J59" s="26">
        <f t="shared" si="3"/>
        <v>1.843853607550893E-5</v>
      </c>
      <c r="K59" s="27">
        <f t="shared" si="4"/>
        <v>129.58766801418329</v>
      </c>
      <c r="L59" s="52"/>
      <c r="M59" s="28">
        <f>L52/I59</f>
        <v>389004.10607759154</v>
      </c>
      <c r="N59" s="26">
        <f t="shared" si="5"/>
        <v>9.557627566482374E-2</v>
      </c>
      <c r="O59" s="27">
        <f t="shared" si="6"/>
        <v>1355.8560125175211</v>
      </c>
    </row>
    <row r="60" spans="1:24" x14ac:dyDescent="0.3">
      <c r="A60" s="25">
        <v>4.5</v>
      </c>
      <c r="B60" s="25">
        <v>-2.5</v>
      </c>
      <c r="C60" s="50">
        <v>4.2609316699781212</v>
      </c>
      <c r="D60" s="50">
        <v>-1.8438536062243971</v>
      </c>
      <c r="E60" s="37">
        <f t="shared" si="0"/>
        <v>6.7609316699781212</v>
      </c>
      <c r="F60" s="37">
        <f t="shared" si="1"/>
        <v>0.65614639377560291</v>
      </c>
      <c r="G60" s="25">
        <v>100</v>
      </c>
      <c r="H60" s="26">
        <v>100000</v>
      </c>
      <c r="I60" s="26">
        <f t="shared" si="2"/>
        <v>2.3906833002187875E-3</v>
      </c>
      <c r="J60" s="26">
        <f t="shared" si="3"/>
        <v>1.843853606224397E-5</v>
      </c>
      <c r="K60" s="27">
        <f t="shared" si="4"/>
        <v>129.65689315835203</v>
      </c>
      <c r="L60" s="52"/>
      <c r="M60" s="28">
        <f>L52/I60</f>
        <v>388796.41307798564</v>
      </c>
      <c r="N60" s="26">
        <f t="shared" si="5"/>
        <v>9.5627332008751495E-2</v>
      </c>
      <c r="O60" s="27">
        <f t="shared" si="6"/>
        <v>1355.8560134929444</v>
      </c>
    </row>
    <row r="61" spans="1:24" x14ac:dyDescent="0.3">
      <c r="A61" s="25">
        <v>5</v>
      </c>
      <c r="B61" s="25">
        <v>-2.5</v>
      </c>
      <c r="C61" s="50">
        <v>4.7608040291117222</v>
      </c>
      <c r="D61" s="50">
        <v>-1.8438536048980074</v>
      </c>
      <c r="E61" s="37">
        <f t="shared" si="0"/>
        <v>7.2608040291117222</v>
      </c>
      <c r="F61" s="37">
        <f t="shared" si="1"/>
        <v>0.65614639510199257</v>
      </c>
      <c r="G61" s="25">
        <v>100</v>
      </c>
      <c r="H61" s="26">
        <v>100000</v>
      </c>
      <c r="I61" s="26">
        <f t="shared" si="2"/>
        <v>2.3919597088827784E-3</v>
      </c>
      <c r="J61" s="26">
        <f t="shared" si="3"/>
        <v>1.8438536048980075E-5</v>
      </c>
      <c r="K61" s="27">
        <f t="shared" si="4"/>
        <v>129.72611830618132</v>
      </c>
      <c r="L61" s="52"/>
      <c r="M61" s="28">
        <f>L52/I61</f>
        <v>388588.9417278879</v>
      </c>
      <c r="N61" s="26">
        <f t="shared" si="5"/>
        <v>9.5678388355311131E-2</v>
      </c>
      <c r="O61" s="27">
        <f t="shared" si="6"/>
        <v>1355.8560144682892</v>
      </c>
      <c r="W61" s="49">
        <f>SLOPE(I52:I61,E52:E61)</f>
        <v>2.5534667429333745E-6</v>
      </c>
      <c r="X61" s="49">
        <f>INTERCEPT(I52:I61,E52:E61)</f>
        <v>2.3734194841638881E-3</v>
      </c>
    </row>
    <row r="62" spans="1:24" x14ac:dyDescent="0.3">
      <c r="A62" s="10">
        <v>0.5</v>
      </c>
      <c r="B62" s="10">
        <v>-2</v>
      </c>
      <c r="C62" s="50">
        <v>0.32996089945380591</v>
      </c>
      <c r="D62" s="50">
        <v>-1.3579415109935731</v>
      </c>
      <c r="E62" s="3">
        <f t="shared" si="0"/>
        <v>2.3299608994538059</v>
      </c>
      <c r="F62" s="3">
        <f t="shared" si="1"/>
        <v>0.64205848900642692</v>
      </c>
      <c r="G62" s="10">
        <v>100</v>
      </c>
      <c r="H62" s="11">
        <v>100000</v>
      </c>
      <c r="I62" s="11">
        <f t="shared" si="2"/>
        <v>1.7003910054619409E-3</v>
      </c>
      <c r="J62" s="11">
        <f t="shared" si="3"/>
        <v>1.357941510993573E-5</v>
      </c>
      <c r="K62" s="6">
        <f t="shared" si="4"/>
        <v>125.21828014652898</v>
      </c>
      <c r="L62" s="51">
        <f>ABS(X71/W71)</f>
        <v>930.94507189802357</v>
      </c>
      <c r="M62" s="17">
        <f>L62/I62</f>
        <v>547488.82398676069</v>
      </c>
      <c r="N62" s="11">
        <f t="shared" si="5"/>
        <v>6.8015640218477627E-2</v>
      </c>
      <c r="O62" s="6">
        <f t="shared" si="6"/>
        <v>1841.0218553307282</v>
      </c>
    </row>
    <row r="63" spans="1:24" x14ac:dyDescent="0.3">
      <c r="A63" s="10">
        <v>1</v>
      </c>
      <c r="B63" s="10">
        <v>-2</v>
      </c>
      <c r="C63" s="50">
        <v>0.82986974999688823</v>
      </c>
      <c r="D63" s="50">
        <v>-1.3579447452092779</v>
      </c>
      <c r="E63" s="3">
        <f t="shared" si="0"/>
        <v>2.8298697499968881</v>
      </c>
      <c r="F63" s="3">
        <f t="shared" si="1"/>
        <v>0.64205525479072212</v>
      </c>
      <c r="G63" s="10">
        <v>100</v>
      </c>
      <c r="H63" s="11">
        <v>100000</v>
      </c>
      <c r="I63" s="11">
        <f t="shared" si="2"/>
        <v>1.7013025000311177E-3</v>
      </c>
      <c r="J63" s="11">
        <f t="shared" si="3"/>
        <v>1.3579447452092779E-5</v>
      </c>
      <c r="K63" s="6">
        <f t="shared" si="4"/>
        <v>125.28510501131794</v>
      </c>
      <c r="L63" s="52"/>
      <c r="M63" s="17">
        <f>L62/I63</f>
        <v>547195.49984849617</v>
      </c>
      <c r="N63" s="11">
        <f t="shared" si="5"/>
        <v>6.8052100001244703E-2</v>
      </c>
      <c r="O63" s="6">
        <f t="shared" si="6"/>
        <v>1841.0174705707307</v>
      </c>
    </row>
    <row r="64" spans="1:24" x14ac:dyDescent="0.3">
      <c r="A64" s="10">
        <v>1.5</v>
      </c>
      <c r="B64" s="10">
        <v>-2</v>
      </c>
      <c r="C64" s="50">
        <v>1.3297786790490065</v>
      </c>
      <c r="D64" s="50">
        <v>-1.3579447435036816</v>
      </c>
      <c r="E64" s="3">
        <f t="shared" si="0"/>
        <v>3.3297786790490065</v>
      </c>
      <c r="F64" s="3">
        <f t="shared" si="1"/>
        <v>0.64205525649631845</v>
      </c>
      <c r="G64" s="10">
        <v>100</v>
      </c>
      <c r="H64" s="11">
        <v>100000</v>
      </c>
      <c r="I64" s="11">
        <f t="shared" si="2"/>
        <v>1.7022132095099352E-3</v>
      </c>
      <c r="J64" s="11">
        <f t="shared" si="3"/>
        <v>1.3579447435036816E-5</v>
      </c>
      <c r="K64" s="6">
        <f t="shared" si="4"/>
        <v>125.3521704512066</v>
      </c>
      <c r="L64" s="52"/>
      <c r="M64" s="17">
        <f>L62/I64</f>
        <v>546902.74208719213</v>
      </c>
      <c r="N64" s="11">
        <f t="shared" si="5"/>
        <v>6.8088528380397403E-2</v>
      </c>
      <c r="O64" s="6">
        <f t="shared" si="6"/>
        <v>1841.0174728830727</v>
      </c>
    </row>
    <row r="65" spans="1:24" x14ac:dyDescent="0.3">
      <c r="A65" s="10">
        <v>2</v>
      </c>
      <c r="B65" s="10">
        <v>-2</v>
      </c>
      <c r="C65" s="50">
        <v>1.8296876006572811</v>
      </c>
      <c r="D65" s="50">
        <v>-1.3579447418468362</v>
      </c>
      <c r="E65" s="3">
        <f t="shared" si="0"/>
        <v>3.8296876006572811</v>
      </c>
      <c r="F65" s="3">
        <f t="shared" si="1"/>
        <v>0.64205525815316378</v>
      </c>
      <c r="G65" s="10">
        <v>100</v>
      </c>
      <c r="H65" s="11">
        <v>100000</v>
      </c>
      <c r="I65" s="11">
        <f t="shared" si="2"/>
        <v>1.7031239934271892E-3</v>
      </c>
      <c r="J65" s="11">
        <f t="shared" si="3"/>
        <v>1.3579447418468362E-5</v>
      </c>
      <c r="K65" s="6">
        <f t="shared" si="4"/>
        <v>125.41924136845961</v>
      </c>
      <c r="L65" s="52"/>
      <c r="M65" s="17">
        <f>L62/I65</f>
        <v>546610.27352722967</v>
      </c>
      <c r="N65" s="11">
        <f t="shared" si="5"/>
        <v>6.812495973708757E-2</v>
      </c>
      <c r="O65" s="6">
        <f t="shared" si="6"/>
        <v>1841.0174751293212</v>
      </c>
    </row>
    <row r="66" spans="1:24" x14ac:dyDescent="0.3">
      <c r="A66" s="10">
        <v>2.5</v>
      </c>
      <c r="B66" s="10">
        <v>-2</v>
      </c>
      <c r="C66" s="50">
        <v>2.3295965223177699</v>
      </c>
      <c r="D66" s="50">
        <v>-1.3579447400850677</v>
      </c>
      <c r="E66" s="3">
        <f t="shared" ref="E66:E91" si="7">C66-B66</f>
        <v>4.3295965223177699</v>
      </c>
      <c r="F66" s="3">
        <f t="shared" ref="F66:F91" si="8">D66-B66</f>
        <v>0.64205525991493229</v>
      </c>
      <c r="G66" s="10">
        <v>100</v>
      </c>
      <c r="H66" s="11">
        <v>100000</v>
      </c>
      <c r="I66" s="11">
        <f t="shared" ref="I66:I91" si="9">(A66-C66)/G66</f>
        <v>1.7040347768223008E-3</v>
      </c>
      <c r="J66" s="11">
        <f t="shared" ref="J66:J91" si="10">(0-D66)/H66</f>
        <v>1.3579447400850678E-5</v>
      </c>
      <c r="K66" s="6">
        <f t="shared" ref="K66:K91" si="11">I66/J66</f>
        <v>125.48631225712118</v>
      </c>
      <c r="L66" s="52"/>
      <c r="M66" s="17">
        <f>L62/I66</f>
        <v>546318.11777577584</v>
      </c>
      <c r="N66" s="11">
        <f t="shared" ref="N66:N91" si="12">I66/0.025</f>
        <v>6.8161391072892027E-2</v>
      </c>
      <c r="O66" s="6">
        <f t="shared" ref="O66:O91" si="13">0.025/J66</f>
        <v>1841.0174775178177</v>
      </c>
    </row>
    <row r="67" spans="1:24" x14ac:dyDescent="0.3">
      <c r="A67" s="10">
        <v>3</v>
      </c>
      <c r="B67" s="10">
        <v>-2</v>
      </c>
      <c r="C67" s="50">
        <v>2.8295054439983343</v>
      </c>
      <c r="D67" s="50">
        <v>-1.357944738329915</v>
      </c>
      <c r="E67" s="3">
        <f t="shared" si="7"/>
        <v>4.8295054439983343</v>
      </c>
      <c r="F67" s="3">
        <f t="shared" si="8"/>
        <v>0.64205526167008498</v>
      </c>
      <c r="G67" s="10">
        <v>100</v>
      </c>
      <c r="H67" s="11">
        <v>100000</v>
      </c>
      <c r="I67" s="11">
        <f t="shared" si="9"/>
        <v>1.7049455600166574E-3</v>
      </c>
      <c r="J67" s="11">
        <f t="shared" si="10"/>
        <v>1.357944738329915E-5</v>
      </c>
      <c r="K67" s="6">
        <f t="shared" si="11"/>
        <v>125.55338313056139</v>
      </c>
      <c r="L67" s="52"/>
      <c r="M67" s="17">
        <f>L62/I67</f>
        <v>546026.27422832674</v>
      </c>
      <c r="N67" s="11">
        <f t="shared" si="12"/>
        <v>6.8197822400666297E-2</v>
      </c>
      <c r="O67" s="6">
        <f t="shared" si="13"/>
        <v>1841.0174798973453</v>
      </c>
    </row>
    <row r="68" spans="1:24" x14ac:dyDescent="0.3">
      <c r="A68" s="10">
        <v>3.5</v>
      </c>
      <c r="B68" s="10">
        <v>-2</v>
      </c>
      <c r="C68" s="50">
        <v>3.3294143656857824</v>
      </c>
      <c r="D68" s="50">
        <v>-1.3579447365781914</v>
      </c>
      <c r="E68" s="3">
        <f t="shared" si="7"/>
        <v>5.329414365685782</v>
      </c>
      <c r="F68" s="3">
        <f t="shared" si="8"/>
        <v>0.64205526342180863</v>
      </c>
      <c r="G68" s="10">
        <v>100</v>
      </c>
      <c r="H68" s="11">
        <v>100000</v>
      </c>
      <c r="I68" s="11">
        <f t="shared" si="9"/>
        <v>1.7058563431421759E-3</v>
      </c>
      <c r="J68" s="11">
        <f t="shared" si="10"/>
        <v>1.3579447365781914E-5</v>
      </c>
      <c r="K68" s="6">
        <f t="shared" si="11"/>
        <v>125.62045399878843</v>
      </c>
      <c r="L68" s="52"/>
      <c r="M68" s="17">
        <f>L62/I68</f>
        <v>545734.74234250525</v>
      </c>
      <c r="N68" s="11">
        <f t="shared" si="12"/>
        <v>6.8234253725687033E-2</v>
      </c>
      <c r="O68" s="6">
        <f t="shared" si="13"/>
        <v>1841.0174822722238</v>
      </c>
    </row>
    <row r="69" spans="1:24" x14ac:dyDescent="0.3">
      <c r="A69" s="10">
        <v>4</v>
      </c>
      <c r="B69" s="10">
        <v>-2</v>
      </c>
      <c r="C69" s="50">
        <v>3.8293232873736143</v>
      </c>
      <c r="D69" s="50">
        <v>-1.3579447348283225</v>
      </c>
      <c r="E69" s="3">
        <f t="shared" si="7"/>
        <v>5.8293232873736143</v>
      </c>
      <c r="F69" s="3">
        <f t="shared" si="8"/>
        <v>0.64205526517167755</v>
      </c>
      <c r="G69" s="10">
        <v>100</v>
      </c>
      <c r="H69" s="11">
        <v>100000</v>
      </c>
      <c r="I69" s="11">
        <f t="shared" si="9"/>
        <v>1.7067671262638573E-3</v>
      </c>
      <c r="J69" s="11">
        <f t="shared" si="10"/>
        <v>1.3579447348283225E-5</v>
      </c>
      <c r="K69" s="6">
        <f t="shared" si="11"/>
        <v>125.68752486673432</v>
      </c>
      <c r="L69" s="52"/>
      <c r="M69" s="17">
        <f>L62/I69</f>
        <v>545443.52159856656</v>
      </c>
      <c r="N69" s="11">
        <f t="shared" si="12"/>
        <v>6.8270685050554294E-2</v>
      </c>
      <c r="O69" s="6">
        <f t="shared" si="13"/>
        <v>1841.0174846445877</v>
      </c>
    </row>
    <row r="70" spans="1:24" x14ac:dyDescent="0.3">
      <c r="A70" s="10">
        <v>4.5</v>
      </c>
      <c r="B70" s="10">
        <v>-2</v>
      </c>
      <c r="C70" s="50">
        <v>4.3292322090588975</v>
      </c>
      <c r="D70" s="50">
        <v>-1.3579447330795955</v>
      </c>
      <c r="E70" s="3">
        <f t="shared" si="7"/>
        <v>6.3292322090588975</v>
      </c>
      <c r="F70" s="3">
        <f t="shared" si="8"/>
        <v>0.64205526692040449</v>
      </c>
      <c r="G70" s="10">
        <v>100</v>
      </c>
      <c r="H70" s="11">
        <v>100000</v>
      </c>
      <c r="I70" s="11">
        <f t="shared" si="9"/>
        <v>1.7076779094110251E-3</v>
      </c>
      <c r="J70" s="11">
        <f t="shared" si="10"/>
        <v>1.3579447330795955E-5</v>
      </c>
      <c r="K70" s="6">
        <f t="shared" si="11"/>
        <v>125.75459573662414</v>
      </c>
      <c r="L70" s="52"/>
      <c r="M70" s="17">
        <f>L62/I70</f>
        <v>545152.61148930877</v>
      </c>
      <c r="N70" s="11">
        <f t="shared" si="12"/>
        <v>6.8307116376441004E-2</v>
      </c>
      <c r="O70" s="6">
        <f t="shared" si="13"/>
        <v>1841.0174870154037</v>
      </c>
    </row>
    <row r="71" spans="1:24" x14ac:dyDescent="0.3">
      <c r="A71" s="10">
        <v>5</v>
      </c>
      <c r="B71" s="10">
        <v>-2</v>
      </c>
      <c r="C71" s="50">
        <v>4.8291411307401946</v>
      </c>
      <c r="D71" s="50">
        <v>-1.3579447313316901</v>
      </c>
      <c r="E71" s="3">
        <f t="shared" si="7"/>
        <v>6.8291411307401946</v>
      </c>
      <c r="F71" s="3">
        <f t="shared" si="8"/>
        <v>0.64205526866830986</v>
      </c>
      <c r="G71" s="10">
        <v>100</v>
      </c>
      <c r="H71" s="11">
        <v>100000</v>
      </c>
      <c r="I71" s="11">
        <f t="shared" si="9"/>
        <v>1.7085886925980542E-3</v>
      </c>
      <c r="J71" s="11">
        <f t="shared" si="10"/>
        <v>1.3579447313316902E-5</v>
      </c>
      <c r="K71" s="6">
        <f t="shared" si="11"/>
        <v>125.82166660954599</v>
      </c>
      <c r="L71" s="52"/>
      <c r="M71" s="17">
        <f>L62/I71</f>
        <v>544862.01151339849</v>
      </c>
      <c r="N71" s="11">
        <f t="shared" si="12"/>
        <v>6.8343547703922161E-2</v>
      </c>
      <c r="O71" s="6">
        <f t="shared" si="13"/>
        <v>1841.0174893851056</v>
      </c>
      <c r="W71" s="49">
        <f>SLOPE(I62:I71,E62:E71)</f>
        <v>1.8219617848311493E-6</v>
      </c>
      <c r="X71" s="49">
        <f>INTERCEPT(I62:I71,E62:E71)</f>
        <v>1.6961463447750856E-3</v>
      </c>
    </row>
    <row r="72" spans="1:24" x14ac:dyDescent="0.3">
      <c r="A72" s="12">
        <v>0.5</v>
      </c>
      <c r="B72" s="12">
        <v>-1.5</v>
      </c>
      <c r="C72">
        <v>0.39755828100000001</v>
      </c>
      <c r="D72">
        <v>-0.87868926700000005</v>
      </c>
      <c r="E72" s="4">
        <f t="shared" si="7"/>
        <v>1.897558281</v>
      </c>
      <c r="F72" s="4">
        <f t="shared" si="8"/>
        <v>0.62131073299999995</v>
      </c>
      <c r="G72" s="12">
        <v>100</v>
      </c>
      <c r="H72" s="13">
        <v>100000</v>
      </c>
      <c r="I72" s="13">
        <f t="shared" si="9"/>
        <v>1.0244171899999998E-3</v>
      </c>
      <c r="J72" s="13">
        <f t="shared" si="10"/>
        <v>8.7868926700000004E-6</v>
      </c>
      <c r="K72" s="7">
        <f t="shared" si="11"/>
        <v>116.58469364233167</v>
      </c>
      <c r="L72" s="51">
        <f>ABS(X81/W81)</f>
        <v>933.1437202759879</v>
      </c>
      <c r="M72" s="18">
        <f>L72/I72</f>
        <v>910902.05180565943</v>
      </c>
      <c r="N72" s="13">
        <f t="shared" si="12"/>
        <v>4.0976687599999992E-2</v>
      </c>
      <c r="O72" s="7">
        <f t="shared" si="13"/>
        <v>2845.1468498476606</v>
      </c>
    </row>
    <row r="73" spans="1:24" x14ac:dyDescent="0.3">
      <c r="A73" s="12">
        <v>1</v>
      </c>
      <c r="B73" s="12">
        <v>-1.5</v>
      </c>
      <c r="C73">
        <v>0.89750349100000004</v>
      </c>
      <c r="D73">
        <v>-0.878689316</v>
      </c>
      <c r="E73" s="4">
        <f t="shared" si="7"/>
        <v>2.3975034910000002</v>
      </c>
      <c r="F73" s="4">
        <f t="shared" si="8"/>
        <v>0.621310684</v>
      </c>
      <c r="G73" s="12">
        <v>100</v>
      </c>
      <c r="H73" s="13">
        <v>100000</v>
      </c>
      <c r="I73" s="13">
        <f t="shared" si="9"/>
        <v>1.0249650899999995E-3</v>
      </c>
      <c r="J73" s="13">
        <f t="shared" si="10"/>
        <v>8.7868931600000003E-6</v>
      </c>
      <c r="K73" s="7">
        <f t="shared" si="11"/>
        <v>116.64704137588484</v>
      </c>
      <c r="L73" s="52"/>
      <c r="M73" s="18">
        <f>L72/I73</f>
        <v>910415.12474926177</v>
      </c>
      <c r="N73" s="13">
        <f t="shared" si="12"/>
        <v>4.0998603599999975E-2</v>
      </c>
      <c r="O73" s="7">
        <f t="shared" si="13"/>
        <v>2845.1466911884017</v>
      </c>
    </row>
    <row r="74" spans="1:24" x14ac:dyDescent="0.3">
      <c r="A74" s="12">
        <v>1.5</v>
      </c>
      <c r="B74" s="12">
        <v>-1.5</v>
      </c>
      <c r="C74">
        <v>1.3974487200000001</v>
      </c>
      <c r="D74">
        <v>-0.87868931400000005</v>
      </c>
      <c r="E74" s="4">
        <f t="shared" si="7"/>
        <v>2.8974487199999999</v>
      </c>
      <c r="F74" s="4">
        <f t="shared" si="8"/>
        <v>0.62131068599999995</v>
      </c>
      <c r="G74" s="12">
        <v>100</v>
      </c>
      <c r="H74" s="13">
        <v>100000</v>
      </c>
      <c r="I74" s="13">
        <f t="shared" si="9"/>
        <v>1.0255127999999991E-3</v>
      </c>
      <c r="J74" s="13">
        <f t="shared" si="10"/>
        <v>8.7868931400000006E-6</v>
      </c>
      <c r="K74" s="7">
        <f t="shared" si="11"/>
        <v>116.70937425329825</v>
      </c>
      <c r="L74" s="52"/>
      <c r="M74" s="18">
        <f>L72/I74</f>
        <v>909928.88657848909</v>
      </c>
      <c r="N74" s="13">
        <f t="shared" si="12"/>
        <v>4.102051199999996E-2</v>
      </c>
      <c r="O74" s="7">
        <f t="shared" si="13"/>
        <v>2845.1466976642896</v>
      </c>
    </row>
    <row r="75" spans="1:24" x14ac:dyDescent="0.3">
      <c r="A75" s="12">
        <v>2</v>
      </c>
      <c r="B75" s="12">
        <v>-1.5</v>
      </c>
      <c r="C75">
        <v>1.8973939470000001</v>
      </c>
      <c r="D75">
        <v>-0.87868931100000003</v>
      </c>
      <c r="E75" s="4">
        <f t="shared" si="7"/>
        <v>3.3973939470000003</v>
      </c>
      <c r="F75" s="4">
        <f t="shared" si="8"/>
        <v>0.62131068899999997</v>
      </c>
      <c r="G75" s="12">
        <v>100</v>
      </c>
      <c r="H75" s="13">
        <v>100000</v>
      </c>
      <c r="I75" s="13">
        <f t="shared" si="9"/>
        <v>1.0260605299999993E-3</v>
      </c>
      <c r="J75" s="13">
        <f t="shared" si="10"/>
        <v>8.7868931099999995E-6</v>
      </c>
      <c r="K75" s="7">
        <f t="shared" si="11"/>
        <v>116.77170954000593</v>
      </c>
      <c r="L75" s="52"/>
      <c r="M75" s="18">
        <f>L72/I75</f>
        <v>909443.149787653</v>
      </c>
      <c r="N75" s="13">
        <f t="shared" si="12"/>
        <v>4.1042421199999971E-2</v>
      </c>
      <c r="O75" s="7">
        <f t="shared" si="13"/>
        <v>2845.1467073781214</v>
      </c>
    </row>
    <row r="76" spans="1:24" x14ac:dyDescent="0.3">
      <c r="A76" s="12">
        <v>2.5</v>
      </c>
      <c r="B76" s="12">
        <v>-1.5</v>
      </c>
      <c r="C76">
        <v>2.3973391749999999</v>
      </c>
      <c r="D76">
        <v>-0.878689308</v>
      </c>
      <c r="E76" s="4">
        <f t="shared" si="7"/>
        <v>3.8973391749999999</v>
      </c>
      <c r="F76" s="4">
        <f t="shared" si="8"/>
        <v>0.621310692</v>
      </c>
      <c r="G76" s="12">
        <v>100</v>
      </c>
      <c r="H76" s="13">
        <v>100000</v>
      </c>
      <c r="I76" s="13">
        <f t="shared" si="9"/>
        <v>1.0266082500000008E-3</v>
      </c>
      <c r="J76" s="13">
        <f t="shared" si="10"/>
        <v>8.78689308E-6</v>
      </c>
      <c r="K76" s="7">
        <f t="shared" si="11"/>
        <v>116.83404368908069</v>
      </c>
      <c r="L76" s="52"/>
      <c r="M76" s="18">
        <f>L72/I76</f>
        <v>908957.94016460248</v>
      </c>
      <c r="N76" s="13">
        <f t="shared" si="12"/>
        <v>4.1064330000000031E-2</v>
      </c>
      <c r="O76" s="7">
        <f t="shared" si="13"/>
        <v>2845.1467170919532</v>
      </c>
    </row>
    <row r="77" spans="1:24" x14ac:dyDescent="0.3">
      <c r="A77" s="12">
        <v>3</v>
      </c>
      <c r="B77" s="12">
        <v>-1.5</v>
      </c>
      <c r="C77">
        <v>2.897284403</v>
      </c>
      <c r="D77">
        <v>-0.87868930599999995</v>
      </c>
      <c r="E77" s="4">
        <f t="shared" si="7"/>
        <v>4.3972844030000005</v>
      </c>
      <c r="F77" s="4">
        <f t="shared" si="8"/>
        <v>0.62131069400000005</v>
      </c>
      <c r="G77" s="12">
        <v>100</v>
      </c>
      <c r="H77" s="13">
        <v>100000</v>
      </c>
      <c r="I77" s="13">
        <f t="shared" si="9"/>
        <v>1.0271559699999999E-3</v>
      </c>
      <c r="J77" s="13">
        <f t="shared" si="10"/>
        <v>8.7868930599999986E-6</v>
      </c>
      <c r="K77" s="7">
        <f t="shared" si="11"/>
        <v>116.8963777055459</v>
      </c>
      <c r="L77" s="52"/>
      <c r="M77" s="18">
        <f>L72/I77</f>
        <v>908473.24800729926</v>
      </c>
      <c r="N77" s="13">
        <f t="shared" si="12"/>
        <v>4.1086238799999994E-2</v>
      </c>
      <c r="O77" s="7">
        <f t="shared" si="13"/>
        <v>2845.1467235678415</v>
      </c>
    </row>
    <row r="78" spans="1:24" x14ac:dyDescent="0.3">
      <c r="A78" s="12">
        <v>3.5</v>
      </c>
      <c r="B78" s="12">
        <v>-1.5</v>
      </c>
      <c r="C78">
        <v>3.39722963</v>
      </c>
      <c r="D78">
        <v>-0.87868930300000003</v>
      </c>
      <c r="E78" s="4">
        <f t="shared" si="7"/>
        <v>4.89722963</v>
      </c>
      <c r="F78" s="4">
        <f t="shared" si="8"/>
        <v>0.62131069699999997</v>
      </c>
      <c r="G78" s="12">
        <v>100</v>
      </c>
      <c r="H78" s="13">
        <v>100000</v>
      </c>
      <c r="I78" s="13">
        <f t="shared" si="9"/>
        <v>1.0277037000000001E-3</v>
      </c>
      <c r="J78" s="13">
        <f t="shared" si="10"/>
        <v>8.7868930300000009E-6</v>
      </c>
      <c r="K78" s="7">
        <f t="shared" si="11"/>
        <v>116.95871299345953</v>
      </c>
      <c r="L78" s="52"/>
      <c r="M78" s="18">
        <f>L72/I78</f>
        <v>907989.06365325709</v>
      </c>
      <c r="N78" s="13">
        <f t="shared" si="12"/>
        <v>4.1108147999999997E-2</v>
      </c>
      <c r="O78" s="7">
        <f t="shared" si="13"/>
        <v>2845.1467332816728</v>
      </c>
    </row>
    <row r="79" spans="1:24" x14ac:dyDescent="0.3">
      <c r="A79" s="12">
        <v>4</v>
      </c>
      <c r="B79" s="12">
        <v>-1.5</v>
      </c>
      <c r="C79">
        <v>3.8971748580000001</v>
      </c>
      <c r="D79">
        <v>-0.87868930000000001</v>
      </c>
      <c r="E79" s="4">
        <f t="shared" si="7"/>
        <v>5.3971748579999996</v>
      </c>
      <c r="F79" s="4">
        <f t="shared" si="8"/>
        <v>0.62131069999999999</v>
      </c>
      <c r="G79" s="12">
        <v>100</v>
      </c>
      <c r="H79" s="13">
        <v>100000</v>
      </c>
      <c r="I79" s="13">
        <f t="shared" si="9"/>
        <v>1.0282514199999992E-3</v>
      </c>
      <c r="J79" s="13">
        <f t="shared" si="10"/>
        <v>8.7868929999999997E-6</v>
      </c>
      <c r="K79" s="7">
        <f t="shared" si="11"/>
        <v>117.02104714374002</v>
      </c>
      <c r="L79" s="52"/>
      <c r="M79" s="18">
        <f>L72/I79</f>
        <v>907505.40395654272</v>
      </c>
      <c r="N79" s="13">
        <f t="shared" si="12"/>
        <v>4.1130056799999967E-2</v>
      </c>
      <c r="O79" s="7">
        <f t="shared" si="13"/>
        <v>2845.1467429955051</v>
      </c>
    </row>
    <row r="80" spans="1:24" x14ac:dyDescent="0.3">
      <c r="A80" s="12">
        <v>4.5</v>
      </c>
      <c r="B80" s="12">
        <v>-1.5</v>
      </c>
      <c r="C80">
        <v>4.3971200850000001</v>
      </c>
      <c r="D80">
        <v>-0.87868929799999995</v>
      </c>
      <c r="E80" s="4">
        <f t="shared" si="7"/>
        <v>5.8971200850000001</v>
      </c>
      <c r="F80" s="4">
        <f t="shared" si="8"/>
        <v>0.62131070200000005</v>
      </c>
      <c r="G80" s="12">
        <v>100</v>
      </c>
      <c r="H80" s="13">
        <v>100000</v>
      </c>
      <c r="I80" s="13">
        <f t="shared" si="9"/>
        <v>1.0287991499999993E-3</v>
      </c>
      <c r="J80" s="13">
        <f t="shared" si="10"/>
        <v>8.78689298E-6</v>
      </c>
      <c r="K80" s="7">
        <f t="shared" si="11"/>
        <v>117.0833822992572</v>
      </c>
      <c r="L80" s="52"/>
      <c r="M80" s="18">
        <f>L72/I80</f>
        <v>907022.25043244695</v>
      </c>
      <c r="N80" s="13">
        <f t="shared" si="12"/>
        <v>4.115196599999997E-2</v>
      </c>
      <c r="O80" s="7">
        <f t="shared" si="13"/>
        <v>2845.1467494713929</v>
      </c>
    </row>
    <row r="81" spans="1:24" x14ac:dyDescent="0.3">
      <c r="A81" s="12">
        <v>5</v>
      </c>
      <c r="B81" s="12">
        <v>-1.5</v>
      </c>
      <c r="C81">
        <v>4.8970653129999997</v>
      </c>
      <c r="D81">
        <v>-0.87868929500000004</v>
      </c>
      <c r="E81" s="4">
        <f t="shared" si="7"/>
        <v>6.3970653129999997</v>
      </c>
      <c r="F81" s="4">
        <f t="shared" si="8"/>
        <v>0.62131070499999996</v>
      </c>
      <c r="G81" s="12">
        <v>100</v>
      </c>
      <c r="H81" s="13">
        <v>100000</v>
      </c>
      <c r="I81" s="13">
        <f t="shared" si="9"/>
        <v>1.029346870000003E-3</v>
      </c>
      <c r="J81" s="13">
        <f t="shared" si="10"/>
        <v>8.7868929500000006E-6</v>
      </c>
      <c r="K81" s="7">
        <f t="shared" si="11"/>
        <v>117.14571645031853</v>
      </c>
      <c r="L81" s="52"/>
      <c r="M81" s="18">
        <f>L72/I81</f>
        <v>906539.6199009039</v>
      </c>
      <c r="N81" s="13">
        <f t="shared" si="12"/>
        <v>4.1173874800000121E-2</v>
      </c>
      <c r="O81" s="7">
        <f t="shared" si="13"/>
        <v>2845.1467591852247</v>
      </c>
      <c r="W81" s="49">
        <f>SLOPE(I72:I81,E72:E81)</f>
        <v>1.0955851084334027E-6</v>
      </c>
      <c r="X81" s="49">
        <f>INTERCEPT(I72:I81,E72:E81)</f>
        <v>1.022338363962517E-3</v>
      </c>
    </row>
    <row r="82" spans="1:24" x14ac:dyDescent="0.3">
      <c r="A82" s="8">
        <v>0.5</v>
      </c>
      <c r="B82" s="8">
        <v>-1</v>
      </c>
      <c r="C82">
        <v>0.46042988099999999</v>
      </c>
      <c r="D82">
        <v>-0.41670569499999999</v>
      </c>
      <c r="E82" s="2">
        <f t="shared" si="7"/>
        <v>1.460429881</v>
      </c>
      <c r="F82" s="2">
        <f t="shared" si="8"/>
        <v>0.58329430500000001</v>
      </c>
      <c r="G82" s="8">
        <v>100</v>
      </c>
      <c r="H82" s="9">
        <v>100000</v>
      </c>
      <c r="I82" s="9">
        <f t="shared" si="9"/>
        <v>3.9570119000000015E-4</v>
      </c>
      <c r="J82" s="9">
        <f t="shared" si="10"/>
        <v>4.1670569500000002E-6</v>
      </c>
      <c r="K82" s="5">
        <f t="shared" si="11"/>
        <v>94.959390943769108</v>
      </c>
      <c r="L82" s="51">
        <f t="shared" ref="L82" si="14">ABS(X91/W91)</f>
        <v>937.08814683335561</v>
      </c>
      <c r="M82" s="16">
        <f>L82/I82</f>
        <v>2368171.1617631358</v>
      </c>
      <c r="N82" s="9">
        <f t="shared" si="12"/>
        <v>1.5828047600000006E-2</v>
      </c>
      <c r="O82" s="5">
        <f t="shared" si="13"/>
        <v>5999.4380446372352</v>
      </c>
    </row>
    <row r="83" spans="1:24" x14ac:dyDescent="0.3">
      <c r="A83" s="8">
        <v>1</v>
      </c>
      <c r="B83" s="8">
        <v>-1</v>
      </c>
      <c r="C83">
        <v>0.96040878900000004</v>
      </c>
      <c r="D83">
        <v>-0.416705679</v>
      </c>
      <c r="E83" s="2">
        <f t="shared" si="7"/>
        <v>1.9604087890000002</v>
      </c>
      <c r="F83" s="2">
        <f t="shared" si="8"/>
        <v>0.583294321</v>
      </c>
      <c r="G83" s="8">
        <v>100</v>
      </c>
      <c r="H83" s="9">
        <v>100000</v>
      </c>
      <c r="I83" s="9">
        <f t="shared" si="9"/>
        <v>3.9591210999999961E-4</v>
      </c>
      <c r="J83" s="9">
        <f t="shared" si="10"/>
        <v>4.1670567899999996E-6</v>
      </c>
      <c r="K83" s="5">
        <f t="shared" si="11"/>
        <v>95.01001065070669</v>
      </c>
      <c r="L83" s="52"/>
      <c r="M83" s="16">
        <f>L82/I83</f>
        <v>2366909.5315961833</v>
      </c>
      <c r="N83" s="9">
        <f t="shared" si="12"/>
        <v>1.5836484399999982E-2</v>
      </c>
      <c r="O83" s="5">
        <f t="shared" si="13"/>
        <v>5999.4382749940887</v>
      </c>
    </row>
    <row r="84" spans="1:24" x14ac:dyDescent="0.3">
      <c r="A84" s="8">
        <v>1.5</v>
      </c>
      <c r="B84" s="8">
        <v>-1</v>
      </c>
      <c r="C84">
        <v>1.460387715</v>
      </c>
      <c r="D84">
        <v>-0.416705679</v>
      </c>
      <c r="E84" s="2">
        <f t="shared" si="7"/>
        <v>2.460387715</v>
      </c>
      <c r="F84" s="2">
        <f t="shared" si="8"/>
        <v>0.583294321</v>
      </c>
      <c r="G84" s="8">
        <v>100</v>
      </c>
      <c r="H84" s="9">
        <v>100000</v>
      </c>
      <c r="I84" s="9">
        <f t="shared" si="9"/>
        <v>3.9612285000000024E-4</v>
      </c>
      <c r="J84" s="9">
        <f t="shared" si="10"/>
        <v>4.1670567899999996E-6</v>
      </c>
      <c r="K84" s="5">
        <f t="shared" si="11"/>
        <v>95.060583515589727</v>
      </c>
      <c r="L84" s="52"/>
      <c r="M84" s="16">
        <f>L82/I84</f>
        <v>2365650.3199281613</v>
      </c>
      <c r="N84" s="9">
        <f t="shared" si="12"/>
        <v>1.5844914000000009E-2</v>
      </c>
      <c r="O84" s="5">
        <f t="shared" si="13"/>
        <v>5999.4382749940887</v>
      </c>
    </row>
    <row r="85" spans="1:24" x14ac:dyDescent="0.3">
      <c r="A85" s="8">
        <v>2</v>
      </c>
      <c r="B85" s="8">
        <v>-1</v>
      </c>
      <c r="C85">
        <v>1.960366635</v>
      </c>
      <c r="D85">
        <v>-0.416705673</v>
      </c>
      <c r="E85" s="2">
        <f t="shared" si="7"/>
        <v>2.9603666349999997</v>
      </c>
      <c r="F85" s="2">
        <f t="shared" si="8"/>
        <v>0.58329432699999995</v>
      </c>
      <c r="G85" s="8">
        <v>100</v>
      </c>
      <c r="H85" s="9">
        <v>100000</v>
      </c>
      <c r="I85" s="9">
        <f t="shared" si="9"/>
        <v>3.9633365000000029E-4</v>
      </c>
      <c r="J85" s="9">
        <f t="shared" si="10"/>
        <v>4.1670567299999998E-6</v>
      </c>
      <c r="K85" s="5">
        <f t="shared" si="11"/>
        <v>95.111172148597149</v>
      </c>
      <c r="L85" s="52"/>
      <c r="M85" s="16">
        <f>L82/I85</f>
        <v>2364392.0894260556</v>
      </c>
      <c r="N85" s="9">
        <f t="shared" si="12"/>
        <v>1.5853346000000011E-2</v>
      </c>
      <c r="O85" s="5">
        <f t="shared" si="13"/>
        <v>5999.4383613779128</v>
      </c>
    </row>
    <row r="86" spans="1:24" x14ac:dyDescent="0.3">
      <c r="A86" s="8">
        <v>2.5</v>
      </c>
      <c r="B86" s="8">
        <v>-1</v>
      </c>
      <c r="C86">
        <v>2.460345556</v>
      </c>
      <c r="D86">
        <v>-0.416705667</v>
      </c>
      <c r="E86" s="2">
        <f t="shared" si="7"/>
        <v>3.460345556</v>
      </c>
      <c r="F86" s="2">
        <f t="shared" si="8"/>
        <v>0.583294333</v>
      </c>
      <c r="G86" s="8">
        <v>100</v>
      </c>
      <c r="H86" s="9">
        <v>100000</v>
      </c>
      <c r="I86" s="9">
        <f t="shared" si="9"/>
        <v>3.9654443999999957E-4</v>
      </c>
      <c r="J86" s="9">
        <f t="shared" si="10"/>
        <v>4.16705667E-6</v>
      </c>
      <c r="K86" s="5">
        <f t="shared" si="11"/>
        <v>95.161758383285814</v>
      </c>
      <c r="L86" s="52"/>
      <c r="M86" s="16">
        <f>L82/I86</f>
        <v>2363135.2562485975</v>
      </c>
      <c r="N86" s="9">
        <f t="shared" si="12"/>
        <v>1.5861777599999981E-2</v>
      </c>
      <c r="O86" s="5">
        <f t="shared" si="13"/>
        <v>5999.4384477617386</v>
      </c>
    </row>
    <row r="87" spans="1:24" x14ac:dyDescent="0.3">
      <c r="A87" s="8">
        <v>3</v>
      </c>
      <c r="B87" s="8">
        <v>-1</v>
      </c>
      <c r="C87">
        <v>2.9603244759999998</v>
      </c>
      <c r="D87">
        <v>-0.41670566199999998</v>
      </c>
      <c r="E87" s="2">
        <f t="shared" si="7"/>
        <v>3.9603244759999998</v>
      </c>
      <c r="F87" s="2">
        <f t="shared" si="8"/>
        <v>0.58329433799999997</v>
      </c>
      <c r="G87" s="8">
        <v>100</v>
      </c>
      <c r="H87" s="9">
        <v>100000</v>
      </c>
      <c r="I87" s="9">
        <f t="shared" si="9"/>
        <v>3.9675524000000185E-4</v>
      </c>
      <c r="J87" s="9">
        <f t="shared" si="10"/>
        <v>4.1670566200000001E-6</v>
      </c>
      <c r="K87" s="5">
        <f t="shared" si="11"/>
        <v>95.21234679071911</v>
      </c>
      <c r="L87" s="52"/>
      <c r="M87" s="16">
        <f>L82/I87</f>
        <v>2361879.6990138083</v>
      </c>
      <c r="N87" s="9">
        <f t="shared" si="12"/>
        <v>1.5870209600000074E-2</v>
      </c>
      <c r="O87" s="5">
        <f t="shared" si="13"/>
        <v>5999.4385197482634</v>
      </c>
    </row>
    <row r="88" spans="1:24" x14ac:dyDescent="0.3">
      <c r="A88" s="8">
        <v>3.5</v>
      </c>
      <c r="B88" s="8">
        <v>-1</v>
      </c>
      <c r="C88">
        <v>3.4603033970000001</v>
      </c>
      <c r="D88">
        <v>-0.41670565599999998</v>
      </c>
      <c r="E88" s="2">
        <f t="shared" si="7"/>
        <v>4.4603033970000006</v>
      </c>
      <c r="F88" s="2">
        <f t="shared" si="8"/>
        <v>0.58329434400000002</v>
      </c>
      <c r="G88" s="8">
        <v>100</v>
      </c>
      <c r="H88" s="9">
        <v>100000</v>
      </c>
      <c r="I88" s="9">
        <f t="shared" si="9"/>
        <v>3.9696602999999886E-4</v>
      </c>
      <c r="J88" s="9">
        <f t="shared" si="10"/>
        <v>4.1670565599999994E-6</v>
      </c>
      <c r="K88" s="5">
        <f t="shared" si="11"/>
        <v>95.262933028199384</v>
      </c>
      <c r="L88" s="52"/>
      <c r="M88" s="16">
        <f>L82/I88</f>
        <v>2360625.5347173116</v>
      </c>
      <c r="N88" s="9">
        <f t="shared" si="12"/>
        <v>1.5878641199999953E-2</v>
      </c>
      <c r="O88" s="5">
        <f t="shared" si="13"/>
        <v>5999.4386061320956</v>
      </c>
    </row>
    <row r="89" spans="1:24" x14ac:dyDescent="0.3">
      <c r="A89" s="8">
        <v>4</v>
      </c>
      <c r="B89" s="8">
        <v>-1</v>
      </c>
      <c r="C89">
        <v>3.960282318</v>
      </c>
      <c r="D89">
        <v>-0.41670564999999998</v>
      </c>
      <c r="E89" s="2">
        <f t="shared" si="7"/>
        <v>4.960282318</v>
      </c>
      <c r="F89" s="2">
        <f t="shared" si="8"/>
        <v>0.58329435000000007</v>
      </c>
      <c r="G89" s="8">
        <v>100</v>
      </c>
      <c r="H89" s="9">
        <v>100000</v>
      </c>
      <c r="I89" s="9">
        <f t="shared" si="9"/>
        <v>3.9717682000000031E-4</v>
      </c>
      <c r="J89" s="9">
        <f t="shared" si="10"/>
        <v>4.1670564999999996E-6</v>
      </c>
      <c r="K89" s="5">
        <f t="shared" si="11"/>
        <v>95.313519267137451</v>
      </c>
      <c r="L89" s="52"/>
      <c r="M89" s="16">
        <f>L82/I89</f>
        <v>2359372.7016429482</v>
      </c>
      <c r="N89" s="9">
        <f t="shared" si="12"/>
        <v>1.5887072800000013E-2</v>
      </c>
      <c r="O89" s="5">
        <f t="shared" si="13"/>
        <v>5999.4386925159288</v>
      </c>
    </row>
    <row r="90" spans="1:24" x14ac:dyDescent="0.3">
      <c r="A90" s="8">
        <v>4.5</v>
      </c>
      <c r="B90" s="8">
        <v>-1</v>
      </c>
      <c r="C90">
        <v>4.4602612380000002</v>
      </c>
      <c r="D90">
        <v>-0.41670564399999999</v>
      </c>
      <c r="E90" s="2">
        <f t="shared" si="7"/>
        <v>5.4602612380000002</v>
      </c>
      <c r="F90" s="2">
        <f t="shared" si="8"/>
        <v>0.58329435600000001</v>
      </c>
      <c r="G90" s="8">
        <v>100</v>
      </c>
      <c r="H90" s="9">
        <v>100000</v>
      </c>
      <c r="I90" s="9">
        <f t="shared" si="9"/>
        <v>3.9738761999999814E-4</v>
      </c>
      <c r="J90" s="9">
        <f t="shared" si="10"/>
        <v>4.1670564399999998E-6</v>
      </c>
      <c r="K90" s="5">
        <f t="shared" si="11"/>
        <v>95.364107907306902</v>
      </c>
      <c r="L90" s="52"/>
      <c r="M90" s="16">
        <f>L82/I90</f>
        <v>2358121.1383317881</v>
      </c>
      <c r="N90" s="9">
        <f t="shared" si="12"/>
        <v>1.5895504799999925E-2</v>
      </c>
      <c r="O90" s="5">
        <f t="shared" si="13"/>
        <v>5999.4387788997656</v>
      </c>
    </row>
    <row r="91" spans="1:24" x14ac:dyDescent="0.3">
      <c r="A91" s="8">
        <v>5</v>
      </c>
      <c r="B91" s="8">
        <v>-1</v>
      </c>
      <c r="C91">
        <v>4.9602401589999996</v>
      </c>
      <c r="D91">
        <v>-0.41670563900000002</v>
      </c>
      <c r="E91" s="2">
        <f t="shared" si="7"/>
        <v>5.9602401589999996</v>
      </c>
      <c r="F91" s="2">
        <f t="shared" si="8"/>
        <v>0.58329436099999998</v>
      </c>
      <c r="G91" s="8">
        <v>100</v>
      </c>
      <c r="H91" s="9">
        <v>100000</v>
      </c>
      <c r="I91" s="9">
        <f t="shared" si="9"/>
        <v>3.9759841000000409E-4</v>
      </c>
      <c r="J91" s="9">
        <f t="shared" si="10"/>
        <v>4.1670563899999999E-6</v>
      </c>
      <c r="K91" s="5">
        <f t="shared" si="11"/>
        <v>95.414693920185726</v>
      </c>
      <c r="L91" s="52"/>
      <c r="M91" s="16">
        <f>L82/I91</f>
        <v>2356870.9614139199</v>
      </c>
      <c r="N91" s="9">
        <f t="shared" si="12"/>
        <v>1.5903936400000162E-2</v>
      </c>
      <c r="O91" s="5">
        <f t="shared" si="13"/>
        <v>5999.4388508862976</v>
      </c>
      <c r="W91" s="49">
        <f>SLOPE(I82:I91,E82:E91)</f>
        <v>4.216097747310617E-7</v>
      </c>
      <c r="X91" s="49">
        <f>INTERCEPT(I82:I91,E82:E91)</f>
        <v>3.9508552248955915E-4</v>
      </c>
    </row>
    <row r="92" spans="1:24" x14ac:dyDescent="0.3">
      <c r="E92" s="19"/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1"/>
  <sheetViews>
    <sheetView topLeftCell="G67" zoomScaleNormal="100" workbookViewId="0">
      <selection activeCell="O82" sqref="O82"/>
    </sheetView>
  </sheetViews>
  <sheetFormatPr defaultColWidth="9" defaultRowHeight="14.4" x14ac:dyDescent="0.3"/>
  <cols>
    <col min="1" max="1" width="8.88671875" style="38" bestFit="1" customWidth="1"/>
    <col min="2" max="2" width="8.5546875" style="38" bestFit="1" customWidth="1"/>
    <col min="3" max="3" width="14" customWidth="1"/>
    <col min="4" max="4" width="15.109375" customWidth="1"/>
    <col min="5" max="5" width="10" style="38" bestFit="1" customWidth="1"/>
    <col min="6" max="6" width="12.21875" style="38" bestFit="1" customWidth="1"/>
    <col min="7" max="8" width="9.109375" style="38" bestFit="1" customWidth="1"/>
    <col min="9" max="9" width="8.21875" style="39" bestFit="1" customWidth="1"/>
    <col min="10" max="10" width="9" style="38" bestFit="1" customWidth="1"/>
    <col min="11" max="11" width="8.21875" style="40" bestFit="1" customWidth="1"/>
    <col min="12" max="12" width="10.5546875" style="15" bestFit="1" customWidth="1"/>
    <col min="13" max="13" width="9" style="40" bestFit="1" customWidth="1"/>
    <col min="14" max="14" width="13.21875" style="39" bestFit="1" customWidth="1"/>
    <col min="15" max="15" width="12.44140625" style="40" bestFit="1" customWidth="1"/>
    <col min="16" max="22" width="9" style="38"/>
    <col min="23" max="23" width="12.33203125" style="1" bestFit="1" customWidth="1"/>
    <col min="24" max="25" width="9" style="1"/>
    <col min="26" max="16384" width="9" style="38"/>
  </cols>
  <sheetData>
    <row r="1" spans="1:25" x14ac:dyDescent="0.3">
      <c r="A1" s="38" t="s">
        <v>12</v>
      </c>
      <c r="B1" s="38" t="s">
        <v>13</v>
      </c>
      <c r="C1" s="1" t="s">
        <v>0</v>
      </c>
      <c r="D1" s="1" t="s">
        <v>1</v>
      </c>
      <c r="E1" s="38" t="s">
        <v>7</v>
      </c>
      <c r="F1" s="38" t="s">
        <v>14</v>
      </c>
      <c r="G1" s="38" t="s">
        <v>2</v>
      </c>
      <c r="H1" s="38" t="s">
        <v>3</v>
      </c>
      <c r="I1" s="39" t="s">
        <v>4</v>
      </c>
      <c r="J1" s="38" t="s">
        <v>5</v>
      </c>
      <c r="K1" s="40" t="s">
        <v>6</v>
      </c>
      <c r="L1" s="15" t="s">
        <v>8</v>
      </c>
      <c r="M1" s="40" t="s">
        <v>11</v>
      </c>
      <c r="N1" s="39" t="s">
        <v>9</v>
      </c>
      <c r="O1" s="40" t="s">
        <v>10</v>
      </c>
      <c r="W1" s="49" t="s">
        <v>21</v>
      </c>
      <c r="X1" s="49" t="s">
        <v>22</v>
      </c>
      <c r="Y1" s="49"/>
    </row>
    <row r="2" spans="1:25" x14ac:dyDescent="0.3">
      <c r="A2" s="21">
        <v>0.5</v>
      </c>
      <c r="B2" s="21">
        <v>-5</v>
      </c>
      <c r="C2">
        <v>-0.39479999999999998</v>
      </c>
      <c r="D2">
        <v>-4.1425999999999998</v>
      </c>
      <c r="E2" s="21">
        <f>C2-B2</f>
        <v>4.6052</v>
      </c>
      <c r="F2" s="21">
        <f t="shared" ref="F2:F65" si="0">D2-B2</f>
        <v>0.85740000000000016</v>
      </c>
      <c r="G2" s="21">
        <v>100</v>
      </c>
      <c r="H2" s="22">
        <v>100000</v>
      </c>
      <c r="I2" s="22">
        <f t="shared" ref="I2:I65" si="1">(A2-C2)/G2</f>
        <v>8.9480000000000011E-3</v>
      </c>
      <c r="J2" s="22">
        <f t="shared" ref="J2:J65" si="2">(0-D2)/H2</f>
        <v>4.1425999999999999E-5</v>
      </c>
      <c r="K2" s="23">
        <f t="shared" ref="K2:K65" si="3">I2/J2</f>
        <v>215.99961376913052</v>
      </c>
      <c r="L2" s="51">
        <f>ABS(X11/W11)</f>
        <v>93.515654403530192</v>
      </c>
      <c r="M2" s="24">
        <f>L2/I2</f>
        <v>10451.011891319868</v>
      </c>
      <c r="N2" s="22">
        <f>I2/0.025</f>
        <v>0.35792000000000002</v>
      </c>
      <c r="O2" s="23">
        <f>0.025/J2</f>
        <v>603.48573359725776</v>
      </c>
    </row>
    <row r="3" spans="1:25" x14ac:dyDescent="0.3">
      <c r="A3" s="21">
        <v>1</v>
      </c>
      <c r="B3" s="21">
        <v>-5</v>
      </c>
      <c r="C3">
        <v>0.1024</v>
      </c>
      <c r="D3">
        <v>-4.1772</v>
      </c>
      <c r="E3" s="21">
        <f t="shared" ref="E3:E66" si="4">C3-B3</f>
        <v>5.1024000000000003</v>
      </c>
      <c r="F3" s="21">
        <f t="shared" si="0"/>
        <v>0.82279999999999998</v>
      </c>
      <c r="G3" s="21">
        <v>100</v>
      </c>
      <c r="H3" s="22">
        <v>100000</v>
      </c>
      <c r="I3" s="22">
        <f t="shared" si="1"/>
        <v>8.9759999999999996E-3</v>
      </c>
      <c r="J3" s="22">
        <f t="shared" si="2"/>
        <v>4.1771999999999999E-5</v>
      </c>
      <c r="K3" s="23">
        <f t="shared" si="3"/>
        <v>214.88078138465957</v>
      </c>
      <c r="L3" s="52"/>
      <c r="M3" s="24">
        <f>L2/I3</f>
        <v>10418.410695580458</v>
      </c>
      <c r="N3" s="22">
        <f t="shared" ref="N3:N66" si="5">I3/0.025</f>
        <v>0.35903999999999997</v>
      </c>
      <c r="O3" s="23">
        <f t="shared" ref="O3:O66" si="6">0.025/J3</f>
        <v>598.48702480130237</v>
      </c>
    </row>
    <row r="4" spans="1:25" x14ac:dyDescent="0.3">
      <c r="A4" s="21">
        <v>1.5</v>
      </c>
      <c r="B4" s="21">
        <v>-5</v>
      </c>
      <c r="C4">
        <v>0.601799999999999</v>
      </c>
      <c r="D4">
        <v>-4.1749999999999998</v>
      </c>
      <c r="E4" s="21">
        <f t="shared" si="4"/>
        <v>5.601799999999999</v>
      </c>
      <c r="F4" s="21">
        <f t="shared" si="0"/>
        <v>0.82500000000000018</v>
      </c>
      <c r="G4" s="21">
        <v>100</v>
      </c>
      <c r="H4" s="22">
        <v>100000</v>
      </c>
      <c r="I4" s="22">
        <f t="shared" si="1"/>
        <v>8.9820000000000108E-3</v>
      </c>
      <c r="J4" s="22">
        <f t="shared" si="2"/>
        <v>4.1749999999999998E-5</v>
      </c>
      <c r="K4" s="23">
        <f t="shared" si="3"/>
        <v>215.13772455089847</v>
      </c>
      <c r="L4" s="52"/>
      <c r="M4" s="24">
        <f>L2/I4</f>
        <v>10411.451169397693</v>
      </c>
      <c r="N4" s="22">
        <f t="shared" si="5"/>
        <v>0.35928000000000043</v>
      </c>
      <c r="O4" s="23">
        <f t="shared" si="6"/>
        <v>598.80239520958094</v>
      </c>
    </row>
    <row r="5" spans="1:25" x14ac:dyDescent="0.3">
      <c r="A5" s="21">
        <v>2</v>
      </c>
      <c r="B5" s="21">
        <v>-5</v>
      </c>
      <c r="C5">
        <v>1.0942000000000001</v>
      </c>
      <c r="D5">
        <v>-4.1749999999999998</v>
      </c>
      <c r="E5" s="21">
        <f t="shared" si="4"/>
        <v>6.0941999999999998</v>
      </c>
      <c r="F5" s="21">
        <f t="shared" si="0"/>
        <v>0.82500000000000018</v>
      </c>
      <c r="G5" s="21">
        <v>100</v>
      </c>
      <c r="H5" s="22">
        <v>100000</v>
      </c>
      <c r="I5" s="22">
        <f t="shared" si="1"/>
        <v>9.0580000000000001E-3</v>
      </c>
      <c r="J5" s="22">
        <f t="shared" si="2"/>
        <v>4.1749999999999998E-5</v>
      </c>
      <c r="K5" s="23">
        <f t="shared" si="3"/>
        <v>216.95808383233535</v>
      </c>
      <c r="L5" s="52"/>
      <c r="M5" s="24">
        <f>L2/I5</f>
        <v>10324.095209045065</v>
      </c>
      <c r="N5" s="22">
        <f t="shared" si="5"/>
        <v>0.36231999999999998</v>
      </c>
      <c r="O5" s="23">
        <f t="shared" si="6"/>
        <v>598.80239520958094</v>
      </c>
    </row>
    <row r="6" spans="1:25" x14ac:dyDescent="0.3">
      <c r="A6" s="21">
        <v>2.5</v>
      </c>
      <c r="B6" s="21">
        <v>-5</v>
      </c>
      <c r="C6">
        <v>1.59</v>
      </c>
      <c r="D6">
        <v>-4.1749999999999998</v>
      </c>
      <c r="E6" s="21">
        <f t="shared" si="4"/>
        <v>6.59</v>
      </c>
      <c r="F6" s="21">
        <f t="shared" si="0"/>
        <v>0.82500000000000018</v>
      </c>
      <c r="G6" s="21">
        <v>100</v>
      </c>
      <c r="H6" s="22">
        <v>100000</v>
      </c>
      <c r="I6" s="22">
        <f t="shared" si="1"/>
        <v>9.0999999999999987E-3</v>
      </c>
      <c r="J6" s="22">
        <f t="shared" si="2"/>
        <v>4.1749999999999998E-5</v>
      </c>
      <c r="K6" s="23">
        <f t="shared" si="3"/>
        <v>217.9640718562874</v>
      </c>
      <c r="L6" s="52"/>
      <c r="M6" s="24">
        <f>L2/I6</f>
        <v>10276.445538849473</v>
      </c>
      <c r="N6" s="22">
        <f t="shared" si="5"/>
        <v>0.36399999999999993</v>
      </c>
      <c r="O6" s="23">
        <f t="shared" si="6"/>
        <v>598.80239520958094</v>
      </c>
    </row>
    <row r="7" spans="1:25" x14ac:dyDescent="0.3">
      <c r="A7" s="21">
        <v>3</v>
      </c>
      <c r="B7" s="21">
        <v>-5</v>
      </c>
      <c r="C7">
        <v>2.085</v>
      </c>
      <c r="D7">
        <v>-4.1752000000000002</v>
      </c>
      <c r="E7" s="21">
        <f t="shared" si="4"/>
        <v>7.085</v>
      </c>
      <c r="F7" s="21">
        <f t="shared" si="0"/>
        <v>0.82479999999999976</v>
      </c>
      <c r="G7" s="21">
        <v>100</v>
      </c>
      <c r="H7" s="22">
        <v>100000</v>
      </c>
      <c r="I7" s="22">
        <f t="shared" si="1"/>
        <v>9.1500000000000001E-3</v>
      </c>
      <c r="J7" s="22">
        <f t="shared" si="2"/>
        <v>4.1752000000000003E-5</v>
      </c>
      <c r="K7" s="23">
        <f t="shared" si="3"/>
        <v>219.1511783866641</v>
      </c>
      <c r="L7" s="52"/>
      <c r="M7" s="24">
        <f>L2/I7</f>
        <v>10220.290098746469</v>
      </c>
      <c r="N7" s="22">
        <f t="shared" si="5"/>
        <v>0.36599999999999999</v>
      </c>
      <c r="O7" s="23">
        <f t="shared" si="6"/>
        <v>598.77371143897301</v>
      </c>
    </row>
    <row r="8" spans="1:25" x14ac:dyDescent="0.3">
      <c r="A8" s="21">
        <v>3.5</v>
      </c>
      <c r="B8" s="21">
        <v>-5</v>
      </c>
      <c r="C8">
        <v>2.5817999999999999</v>
      </c>
      <c r="D8">
        <v>-4.1752000000000002</v>
      </c>
      <c r="E8" s="21">
        <f t="shared" si="4"/>
        <v>7.5817999999999994</v>
      </c>
      <c r="F8" s="21">
        <f t="shared" si="0"/>
        <v>0.82479999999999976</v>
      </c>
      <c r="G8" s="21">
        <v>100</v>
      </c>
      <c r="H8" s="22">
        <v>100000</v>
      </c>
      <c r="I8" s="22">
        <f t="shared" si="1"/>
        <v>9.1820000000000009E-3</v>
      </c>
      <c r="J8" s="22">
        <f t="shared" si="2"/>
        <v>4.1752000000000003E-5</v>
      </c>
      <c r="K8" s="23">
        <f t="shared" si="3"/>
        <v>219.91760873730601</v>
      </c>
      <c r="L8" s="52"/>
      <c r="M8" s="24">
        <f>L2/I8</f>
        <v>10184.671575204768</v>
      </c>
      <c r="N8" s="22">
        <f t="shared" si="5"/>
        <v>0.36728</v>
      </c>
      <c r="O8" s="23">
        <f t="shared" si="6"/>
        <v>598.77371143897301</v>
      </c>
    </row>
    <row r="9" spans="1:25" x14ac:dyDescent="0.3">
      <c r="A9" s="21">
        <v>4</v>
      </c>
      <c r="B9" s="21">
        <v>-5</v>
      </c>
      <c r="C9">
        <v>3.0762</v>
      </c>
      <c r="D9">
        <v>-4.1756000000000002</v>
      </c>
      <c r="E9" s="21">
        <f t="shared" si="4"/>
        <v>8.0762</v>
      </c>
      <c r="F9" s="21">
        <f t="shared" si="0"/>
        <v>0.8243999999999998</v>
      </c>
      <c r="G9" s="21">
        <v>100</v>
      </c>
      <c r="H9" s="22">
        <v>100000</v>
      </c>
      <c r="I9" s="22">
        <f t="shared" si="1"/>
        <v>9.2379999999999997E-3</v>
      </c>
      <c r="J9" s="22">
        <f t="shared" si="2"/>
        <v>4.1756000000000005E-5</v>
      </c>
      <c r="K9" s="23">
        <f t="shared" si="3"/>
        <v>221.23766644314586</v>
      </c>
      <c r="L9" s="52"/>
      <c r="M9" s="24">
        <f>L2/I9</f>
        <v>10122.932929587594</v>
      </c>
      <c r="N9" s="22">
        <f t="shared" si="5"/>
        <v>0.36951999999999996</v>
      </c>
      <c r="O9" s="23">
        <f t="shared" si="6"/>
        <v>598.71635214100968</v>
      </c>
    </row>
    <row r="10" spans="1:25" x14ac:dyDescent="0.3">
      <c r="A10" s="21">
        <v>4.5</v>
      </c>
      <c r="B10" s="21">
        <v>-5</v>
      </c>
      <c r="C10">
        <v>3.5713999999999899</v>
      </c>
      <c r="D10">
        <v>-4.1764000000000001</v>
      </c>
      <c r="E10" s="21">
        <f t="shared" si="4"/>
        <v>8.5713999999999899</v>
      </c>
      <c r="F10" s="21">
        <f t="shared" si="0"/>
        <v>0.82359999999999989</v>
      </c>
      <c r="G10" s="21">
        <v>100</v>
      </c>
      <c r="H10" s="22">
        <v>100000</v>
      </c>
      <c r="I10" s="22">
        <f t="shared" si="1"/>
        <v>9.2860000000001015E-3</v>
      </c>
      <c r="J10" s="22">
        <f t="shared" si="2"/>
        <v>4.1764000000000002E-5</v>
      </c>
      <c r="K10" s="23">
        <f t="shared" si="3"/>
        <v>222.3446030073772</v>
      </c>
      <c r="L10" s="52"/>
      <c r="M10" s="24">
        <f>L2/I10</f>
        <v>10070.606763248888</v>
      </c>
      <c r="N10" s="22">
        <f t="shared" si="5"/>
        <v>0.37144000000000404</v>
      </c>
      <c r="O10" s="23">
        <f t="shared" si="6"/>
        <v>598.60166650703957</v>
      </c>
    </row>
    <row r="11" spans="1:25" x14ac:dyDescent="0.3">
      <c r="A11" s="21">
        <v>5</v>
      </c>
      <c r="B11" s="21">
        <v>-5</v>
      </c>
      <c r="C11">
        <v>4.0655999999999999</v>
      </c>
      <c r="D11">
        <v>-4.1779999999999999</v>
      </c>
      <c r="E11" s="21">
        <f t="shared" si="4"/>
        <v>9.0655999999999999</v>
      </c>
      <c r="F11" s="21">
        <f t="shared" si="0"/>
        <v>0.82200000000000006</v>
      </c>
      <c r="G11" s="21">
        <v>100</v>
      </c>
      <c r="H11" s="22">
        <v>100000</v>
      </c>
      <c r="I11" s="22">
        <f t="shared" si="1"/>
        <v>9.3440000000000016E-3</v>
      </c>
      <c r="J11" s="22">
        <f t="shared" si="2"/>
        <v>4.1779999999999996E-5</v>
      </c>
      <c r="K11" s="23">
        <f t="shared" si="3"/>
        <v>223.6476783149833</v>
      </c>
      <c r="L11" s="52"/>
      <c r="M11" s="24">
        <f>L2/I11</f>
        <v>10008.096575720267</v>
      </c>
      <c r="N11" s="22">
        <f t="shared" si="5"/>
        <v>0.37376000000000004</v>
      </c>
      <c r="O11" s="23">
        <f t="shared" si="6"/>
        <v>598.37242699856404</v>
      </c>
      <c r="W11" s="49">
        <f>SLOPE(I2:I11,E2:E11)</f>
        <v>9.0942958258351668E-5</v>
      </c>
      <c r="X11" s="49">
        <f>INTERCEPT(I2:I11,E2:E11)</f>
        <v>8.5045902549226865E-3</v>
      </c>
    </row>
    <row r="12" spans="1:25" x14ac:dyDescent="0.3">
      <c r="A12" s="41">
        <v>0.5</v>
      </c>
      <c r="B12" s="41">
        <v>-4.5</v>
      </c>
      <c r="C12">
        <v>-0.30619999999999897</v>
      </c>
      <c r="D12">
        <v>-3.6930000000000001</v>
      </c>
      <c r="E12" s="41">
        <f t="shared" si="4"/>
        <v>4.1938000000000013</v>
      </c>
      <c r="F12" s="41">
        <f t="shared" si="0"/>
        <v>0.80699999999999994</v>
      </c>
      <c r="G12" s="41">
        <v>100</v>
      </c>
      <c r="H12" s="42">
        <v>100000</v>
      </c>
      <c r="I12" s="42">
        <f t="shared" si="1"/>
        <v>8.0619999999999893E-3</v>
      </c>
      <c r="J12" s="42">
        <f t="shared" si="2"/>
        <v>3.693E-5</v>
      </c>
      <c r="K12" s="43">
        <f t="shared" si="3"/>
        <v>218.30490116436474</v>
      </c>
      <c r="L12" s="51">
        <f>ABS(X21/W21)</f>
        <v>100.62503316257298</v>
      </c>
      <c r="M12" s="44">
        <f>L12/I12</f>
        <v>12481.398308431297</v>
      </c>
      <c r="N12" s="42">
        <f t="shared" si="5"/>
        <v>0.32247999999999954</v>
      </c>
      <c r="O12" s="43">
        <f t="shared" si="6"/>
        <v>676.95640400758191</v>
      </c>
    </row>
    <row r="13" spans="1:25" x14ac:dyDescent="0.3">
      <c r="A13" s="41">
        <v>1</v>
      </c>
      <c r="B13" s="41">
        <v>-4.5</v>
      </c>
      <c r="C13">
        <v>0.20080000000000001</v>
      </c>
      <c r="D13">
        <v>-3.6926000000000001</v>
      </c>
      <c r="E13" s="41">
        <f t="shared" si="4"/>
        <v>4.7008000000000001</v>
      </c>
      <c r="F13" s="41">
        <f t="shared" si="0"/>
        <v>0.8073999999999999</v>
      </c>
      <c r="G13" s="41">
        <v>100</v>
      </c>
      <c r="H13" s="42">
        <v>100000</v>
      </c>
      <c r="I13" s="42">
        <f t="shared" si="1"/>
        <v>7.9920000000000008E-3</v>
      </c>
      <c r="J13" s="42">
        <f t="shared" si="2"/>
        <v>3.6925999999999998E-5</v>
      </c>
      <c r="K13" s="43">
        <f t="shared" si="3"/>
        <v>216.43286573146295</v>
      </c>
      <c r="L13" s="52"/>
      <c r="M13" s="44">
        <f>L12/I13</f>
        <v>12590.719865186808</v>
      </c>
      <c r="N13" s="42">
        <f t="shared" si="5"/>
        <v>0.31968000000000002</v>
      </c>
      <c r="O13" s="43">
        <f t="shared" si="6"/>
        <v>677.02973514596772</v>
      </c>
    </row>
    <row r="14" spans="1:25" x14ac:dyDescent="0.3">
      <c r="A14" s="41">
        <v>1.5</v>
      </c>
      <c r="B14" s="41">
        <v>-4.5</v>
      </c>
      <c r="C14">
        <v>0.70299999999999996</v>
      </c>
      <c r="D14">
        <v>-3.6905999999999999</v>
      </c>
      <c r="E14" s="41">
        <f t="shared" si="4"/>
        <v>5.2030000000000003</v>
      </c>
      <c r="F14" s="41">
        <f t="shared" si="0"/>
        <v>0.80940000000000012</v>
      </c>
      <c r="G14" s="41">
        <v>100</v>
      </c>
      <c r="H14" s="42">
        <v>100000</v>
      </c>
      <c r="I14" s="42">
        <f t="shared" si="1"/>
        <v>7.9699999999999997E-3</v>
      </c>
      <c r="J14" s="42">
        <f t="shared" si="2"/>
        <v>3.6906000000000002E-5</v>
      </c>
      <c r="K14" s="43">
        <f t="shared" si="3"/>
        <v>215.95404541267001</v>
      </c>
      <c r="L14" s="52"/>
      <c r="M14" s="44">
        <f>L12/I14</f>
        <v>12625.4746753542</v>
      </c>
      <c r="N14" s="42">
        <f t="shared" si="5"/>
        <v>0.31879999999999997</v>
      </c>
      <c r="O14" s="43">
        <f t="shared" si="6"/>
        <v>677.39662927437269</v>
      </c>
    </row>
    <row r="15" spans="1:25" x14ac:dyDescent="0.3">
      <c r="A15" s="41">
        <v>2</v>
      </c>
      <c r="B15" s="41">
        <v>-4.5</v>
      </c>
      <c r="C15">
        <v>1.1987999999999901</v>
      </c>
      <c r="D15">
        <v>-3.6880000000000002</v>
      </c>
      <c r="E15" s="41">
        <f t="shared" si="4"/>
        <v>5.6987999999999897</v>
      </c>
      <c r="F15" s="41">
        <f t="shared" si="0"/>
        <v>0.81199999999999983</v>
      </c>
      <c r="G15" s="41">
        <v>100</v>
      </c>
      <c r="H15" s="42">
        <v>100000</v>
      </c>
      <c r="I15" s="42">
        <f t="shared" si="1"/>
        <v>8.0120000000000989E-3</v>
      </c>
      <c r="J15" s="42">
        <f t="shared" si="2"/>
        <v>3.6879999999999999E-5</v>
      </c>
      <c r="K15" s="43">
        <f t="shared" si="3"/>
        <v>217.24511930585953</v>
      </c>
      <c r="L15" s="52"/>
      <c r="M15" s="44">
        <f>L12/I15</f>
        <v>12559.290210006457</v>
      </c>
      <c r="N15" s="42">
        <f t="shared" si="5"/>
        <v>0.32048000000000393</v>
      </c>
      <c r="O15" s="43">
        <f t="shared" si="6"/>
        <v>677.87418655097622</v>
      </c>
    </row>
    <row r="16" spans="1:25" x14ac:dyDescent="0.3">
      <c r="A16" s="41">
        <v>2.5</v>
      </c>
      <c r="B16" s="41">
        <v>-4.5</v>
      </c>
      <c r="C16">
        <v>1.6966000000000001</v>
      </c>
      <c r="D16">
        <v>-3.6880000000000002</v>
      </c>
      <c r="E16" s="41">
        <f t="shared" si="4"/>
        <v>6.1966000000000001</v>
      </c>
      <c r="F16" s="41">
        <f t="shared" si="0"/>
        <v>0.81199999999999983</v>
      </c>
      <c r="G16" s="41">
        <v>100</v>
      </c>
      <c r="H16" s="42">
        <v>100000</v>
      </c>
      <c r="I16" s="42">
        <f t="shared" si="1"/>
        <v>8.0339999999999995E-3</v>
      </c>
      <c r="J16" s="42">
        <f t="shared" si="2"/>
        <v>3.6879999999999999E-5</v>
      </c>
      <c r="K16" s="43">
        <f t="shared" si="3"/>
        <v>217.84164859002169</v>
      </c>
      <c r="L16" s="52"/>
      <c r="M16" s="44">
        <f>L12/I16</f>
        <v>12524.898327430044</v>
      </c>
      <c r="N16" s="42">
        <f t="shared" si="5"/>
        <v>0.32135999999999998</v>
      </c>
      <c r="O16" s="43">
        <f t="shared" si="6"/>
        <v>677.87418655097622</v>
      </c>
    </row>
    <row r="17" spans="1:24" x14ac:dyDescent="0.3">
      <c r="A17" s="41">
        <v>3</v>
      </c>
      <c r="B17" s="41">
        <v>-4.5</v>
      </c>
      <c r="C17">
        <v>2.1920000000000002</v>
      </c>
      <c r="D17">
        <v>-3.6867999999999999</v>
      </c>
      <c r="E17" s="41">
        <f t="shared" si="4"/>
        <v>6.6920000000000002</v>
      </c>
      <c r="F17" s="41">
        <f t="shared" si="0"/>
        <v>0.81320000000000014</v>
      </c>
      <c r="G17" s="41">
        <v>100</v>
      </c>
      <c r="H17" s="42">
        <v>100000</v>
      </c>
      <c r="I17" s="42">
        <f t="shared" si="1"/>
        <v>8.0799999999999986E-3</v>
      </c>
      <c r="J17" s="42">
        <f t="shared" si="2"/>
        <v>3.6868E-5</v>
      </c>
      <c r="K17" s="43">
        <f t="shared" si="3"/>
        <v>219.16024736899203</v>
      </c>
      <c r="L17" s="52"/>
      <c r="M17" s="44">
        <f>L12/I17</f>
        <v>12453.593213189726</v>
      </c>
      <c r="N17" s="42">
        <f t="shared" si="5"/>
        <v>0.32319999999999993</v>
      </c>
      <c r="O17" s="43">
        <f t="shared" si="6"/>
        <v>678.09482478029736</v>
      </c>
    </row>
    <row r="18" spans="1:24" x14ac:dyDescent="0.3">
      <c r="A18" s="41">
        <v>3.5</v>
      </c>
      <c r="B18" s="41">
        <v>-4.5</v>
      </c>
      <c r="C18">
        <v>2.6898</v>
      </c>
      <c r="D18">
        <v>-3.6871999999999998</v>
      </c>
      <c r="E18" s="41">
        <f t="shared" si="4"/>
        <v>7.1898</v>
      </c>
      <c r="F18" s="41">
        <f t="shared" si="0"/>
        <v>0.81280000000000019</v>
      </c>
      <c r="G18" s="41">
        <v>100</v>
      </c>
      <c r="H18" s="42">
        <v>100000</v>
      </c>
      <c r="I18" s="42">
        <f t="shared" si="1"/>
        <v>8.1019999999999998E-3</v>
      </c>
      <c r="J18" s="42">
        <f t="shared" si="2"/>
        <v>3.6871999999999995E-5</v>
      </c>
      <c r="K18" s="43">
        <f t="shared" si="3"/>
        <v>219.73313083098287</v>
      </c>
      <c r="L18" s="52"/>
      <c r="M18" s="44">
        <f>L12/I18</f>
        <v>12419.776988715499</v>
      </c>
      <c r="N18" s="42">
        <f t="shared" si="5"/>
        <v>0.32407999999999998</v>
      </c>
      <c r="O18" s="43">
        <f t="shared" si="6"/>
        <v>678.02126274679983</v>
      </c>
    </row>
    <row r="19" spans="1:24" x14ac:dyDescent="0.3">
      <c r="A19" s="41">
        <v>4</v>
      </c>
      <c r="B19" s="41">
        <v>-4.5</v>
      </c>
      <c r="C19">
        <v>3.1865999999999999</v>
      </c>
      <c r="D19">
        <v>-3.6861999999999999</v>
      </c>
      <c r="E19" s="41">
        <f t="shared" si="4"/>
        <v>7.6866000000000003</v>
      </c>
      <c r="F19" s="41">
        <f t="shared" si="0"/>
        <v>0.81380000000000008</v>
      </c>
      <c r="G19" s="41">
        <v>100</v>
      </c>
      <c r="H19" s="42">
        <v>100000</v>
      </c>
      <c r="I19" s="42">
        <f t="shared" si="1"/>
        <v>8.1340000000000006E-3</v>
      </c>
      <c r="J19" s="42">
        <f t="shared" si="2"/>
        <v>3.6862E-5</v>
      </c>
      <c r="K19" s="43">
        <f t="shared" si="3"/>
        <v>220.66084314470189</v>
      </c>
      <c r="L19" s="52"/>
      <c r="M19" s="44">
        <f>L12/I19</f>
        <v>12370.916297341157</v>
      </c>
      <c r="N19" s="42">
        <f t="shared" si="5"/>
        <v>0.32535999999999998</v>
      </c>
      <c r="O19" s="43">
        <f t="shared" si="6"/>
        <v>678.20519776463573</v>
      </c>
    </row>
    <row r="20" spans="1:24" x14ac:dyDescent="0.3">
      <c r="A20" s="41">
        <v>4.5</v>
      </c>
      <c r="B20" s="41">
        <v>-4.5</v>
      </c>
      <c r="C20">
        <v>3.6799999999999899</v>
      </c>
      <c r="D20">
        <v>-3.6856</v>
      </c>
      <c r="E20" s="41">
        <f t="shared" si="4"/>
        <v>8.1799999999999891</v>
      </c>
      <c r="F20" s="41">
        <f t="shared" si="0"/>
        <v>0.81440000000000001</v>
      </c>
      <c r="G20" s="41">
        <v>100</v>
      </c>
      <c r="H20" s="42">
        <v>100000</v>
      </c>
      <c r="I20" s="42">
        <f t="shared" si="1"/>
        <v>8.2000000000001013E-3</v>
      </c>
      <c r="J20" s="42">
        <f t="shared" si="2"/>
        <v>3.6856000000000001E-5</v>
      </c>
      <c r="K20" s="43">
        <f t="shared" si="3"/>
        <v>222.48751899283974</v>
      </c>
      <c r="L20" s="52"/>
      <c r="M20" s="44">
        <f>L12/I20</f>
        <v>12271.345507630698</v>
      </c>
      <c r="N20" s="42">
        <f t="shared" si="5"/>
        <v>0.32800000000000401</v>
      </c>
      <c r="O20" s="43">
        <f t="shared" si="6"/>
        <v>678.31560668547866</v>
      </c>
    </row>
    <row r="21" spans="1:24" x14ac:dyDescent="0.3">
      <c r="A21" s="41">
        <v>5</v>
      </c>
      <c r="B21" s="41">
        <v>-4.5</v>
      </c>
      <c r="C21">
        <v>4.1761999999999997</v>
      </c>
      <c r="D21">
        <v>-3.6840000000000002</v>
      </c>
      <c r="E21" s="41">
        <f t="shared" si="4"/>
        <v>8.6761999999999997</v>
      </c>
      <c r="F21" s="41">
        <f t="shared" si="0"/>
        <v>0.81599999999999984</v>
      </c>
      <c r="G21" s="41">
        <v>100</v>
      </c>
      <c r="H21" s="42">
        <v>100000</v>
      </c>
      <c r="I21" s="42">
        <f t="shared" si="1"/>
        <v>8.2380000000000023E-3</v>
      </c>
      <c r="J21" s="42">
        <f t="shared" si="2"/>
        <v>3.684E-5</v>
      </c>
      <c r="K21" s="43">
        <f t="shared" si="3"/>
        <v>223.61563517915314</v>
      </c>
      <c r="L21" s="52"/>
      <c r="M21" s="44">
        <f>L12/I21</f>
        <v>12214.740612111307</v>
      </c>
      <c r="N21" s="42">
        <f t="shared" si="5"/>
        <v>0.32952000000000009</v>
      </c>
      <c r="O21" s="43">
        <f t="shared" si="6"/>
        <v>678.61020629750271</v>
      </c>
      <c r="W21" s="49">
        <f>SLOPE(I14:I21,E14:E21)</f>
        <v>7.5268156727146491E-5</v>
      </c>
      <c r="X21" s="49">
        <f>INTERCEPT(I14:I21,E14:E21)</f>
        <v>7.5738607667548558E-3</v>
      </c>
    </row>
    <row r="22" spans="1:24" x14ac:dyDescent="0.3">
      <c r="A22" s="33">
        <v>0.5</v>
      </c>
      <c r="B22" s="33">
        <v>-4</v>
      </c>
      <c r="C22">
        <v>-0.20039999999999999</v>
      </c>
      <c r="D22">
        <v>-3.286</v>
      </c>
      <c r="E22" s="33">
        <f t="shared" si="4"/>
        <v>3.7995999999999999</v>
      </c>
      <c r="F22" s="33">
        <f t="shared" si="0"/>
        <v>0.71399999999999997</v>
      </c>
      <c r="G22" s="33">
        <v>100</v>
      </c>
      <c r="H22" s="34">
        <v>100000</v>
      </c>
      <c r="I22" s="34">
        <f t="shared" si="1"/>
        <v>7.0039999999999998E-3</v>
      </c>
      <c r="J22" s="34">
        <f t="shared" si="2"/>
        <v>3.286E-5</v>
      </c>
      <c r="K22" s="35">
        <f t="shared" si="3"/>
        <v>213.14668289713936</v>
      </c>
      <c r="L22" s="51">
        <f>ABS(X31/W31)</f>
        <v>95.333218701189992</v>
      </c>
      <c r="M22" s="36">
        <f>L22/I22</f>
        <v>13611.2533839506</v>
      </c>
      <c r="N22" s="34">
        <f t="shared" si="5"/>
        <v>0.28015999999999996</v>
      </c>
      <c r="O22" s="35">
        <f t="shared" si="6"/>
        <v>760.80340839926964</v>
      </c>
    </row>
    <row r="23" spans="1:24" x14ac:dyDescent="0.3">
      <c r="A23" s="33">
        <v>1</v>
      </c>
      <c r="B23" s="33">
        <v>-4</v>
      </c>
      <c r="C23">
        <v>0.30459999999999998</v>
      </c>
      <c r="D23">
        <v>-3.2839999999999998</v>
      </c>
      <c r="E23" s="33">
        <f t="shared" si="4"/>
        <v>4.3045999999999998</v>
      </c>
      <c r="F23" s="33">
        <f t="shared" si="0"/>
        <v>0.71600000000000019</v>
      </c>
      <c r="G23" s="33">
        <v>100</v>
      </c>
      <c r="H23" s="34">
        <v>100000</v>
      </c>
      <c r="I23" s="34">
        <f t="shared" si="1"/>
        <v>6.9540000000000001E-3</v>
      </c>
      <c r="J23" s="34">
        <f t="shared" si="2"/>
        <v>3.2839999999999997E-5</v>
      </c>
      <c r="K23" s="35">
        <f t="shared" si="3"/>
        <v>211.75395858708893</v>
      </c>
      <c r="L23" s="52"/>
      <c r="M23" s="36">
        <f>L22/I23</f>
        <v>13709.119744203335</v>
      </c>
      <c r="N23" s="34">
        <f t="shared" si="5"/>
        <v>0.27815999999999996</v>
      </c>
      <c r="O23" s="35">
        <f t="shared" si="6"/>
        <v>761.26674786845319</v>
      </c>
    </row>
    <row r="24" spans="1:24" x14ac:dyDescent="0.3">
      <c r="A24" s="33">
        <v>1.5</v>
      </c>
      <c r="B24" s="33">
        <v>-4</v>
      </c>
      <c r="C24">
        <v>0.80820000000000003</v>
      </c>
      <c r="D24">
        <v>-3.2839999999999998</v>
      </c>
      <c r="E24" s="33">
        <f t="shared" si="4"/>
        <v>4.8082000000000003</v>
      </c>
      <c r="F24" s="33">
        <f t="shared" si="0"/>
        <v>0.71600000000000019</v>
      </c>
      <c r="G24" s="33">
        <v>100</v>
      </c>
      <c r="H24" s="34">
        <v>100000</v>
      </c>
      <c r="I24" s="34">
        <f t="shared" si="1"/>
        <v>6.9179999999999997E-3</v>
      </c>
      <c r="J24" s="34">
        <f t="shared" si="2"/>
        <v>3.2839999999999997E-5</v>
      </c>
      <c r="K24" s="35">
        <f t="shared" si="3"/>
        <v>210.65773447015835</v>
      </c>
      <c r="L24" s="52"/>
      <c r="M24" s="36">
        <f>L22/I24</f>
        <v>13780.45948268141</v>
      </c>
      <c r="N24" s="34">
        <f t="shared" si="5"/>
        <v>0.27671999999999997</v>
      </c>
      <c r="O24" s="35">
        <f t="shared" si="6"/>
        <v>761.26674786845319</v>
      </c>
    </row>
    <row r="25" spans="1:24" x14ac:dyDescent="0.3">
      <c r="A25" s="33">
        <v>2</v>
      </c>
      <c r="B25" s="33">
        <v>-4</v>
      </c>
      <c r="C25">
        <v>1.30219999999999</v>
      </c>
      <c r="D25">
        <v>-3.2839999999999998</v>
      </c>
      <c r="E25" s="33">
        <f t="shared" si="4"/>
        <v>5.3021999999999903</v>
      </c>
      <c r="F25" s="33">
        <f t="shared" si="0"/>
        <v>0.71600000000000019</v>
      </c>
      <c r="G25" s="33">
        <v>100</v>
      </c>
      <c r="H25" s="34">
        <v>100000</v>
      </c>
      <c r="I25" s="34">
        <f t="shared" si="1"/>
        <v>6.9780000000000996E-3</v>
      </c>
      <c r="J25" s="34">
        <f t="shared" si="2"/>
        <v>3.2839999999999997E-5</v>
      </c>
      <c r="K25" s="35">
        <f t="shared" si="3"/>
        <v>212.48477466504568</v>
      </c>
      <c r="L25" s="52"/>
      <c r="M25" s="36">
        <f>L22/I25</f>
        <v>13661.968859442337</v>
      </c>
      <c r="N25" s="34">
        <f t="shared" si="5"/>
        <v>0.27912000000000398</v>
      </c>
      <c r="O25" s="35">
        <f t="shared" si="6"/>
        <v>761.26674786845319</v>
      </c>
    </row>
    <row r="26" spans="1:24" x14ac:dyDescent="0.3">
      <c r="A26" s="33">
        <v>2.5</v>
      </c>
      <c r="B26" s="33">
        <v>-4</v>
      </c>
      <c r="C26">
        <v>1.802</v>
      </c>
      <c r="D26">
        <v>-3.2841999999999998</v>
      </c>
      <c r="E26" s="33">
        <f t="shared" si="4"/>
        <v>5.8019999999999996</v>
      </c>
      <c r="F26" s="33">
        <f t="shared" si="0"/>
        <v>0.71580000000000021</v>
      </c>
      <c r="G26" s="33">
        <v>100</v>
      </c>
      <c r="H26" s="34">
        <v>100000</v>
      </c>
      <c r="I26" s="34">
        <f t="shared" si="1"/>
        <v>6.9799999999999992E-3</v>
      </c>
      <c r="J26" s="34">
        <f t="shared" si="2"/>
        <v>3.2841999999999995E-5</v>
      </c>
      <c r="K26" s="35">
        <f t="shared" si="3"/>
        <v>212.53273247670666</v>
      </c>
      <c r="L26" s="52"/>
      <c r="M26" s="36">
        <f>L22/I26</f>
        <v>13658.054255184814</v>
      </c>
      <c r="N26" s="34">
        <f t="shared" si="5"/>
        <v>0.27919999999999995</v>
      </c>
      <c r="O26" s="35">
        <f t="shared" si="6"/>
        <v>761.2203885268865</v>
      </c>
    </row>
    <row r="27" spans="1:24" x14ac:dyDescent="0.3">
      <c r="A27" s="33">
        <v>3</v>
      </c>
      <c r="B27" s="33">
        <v>-4</v>
      </c>
      <c r="C27">
        <v>2.2964000000000002</v>
      </c>
      <c r="D27">
        <v>-3.2839999999999998</v>
      </c>
      <c r="E27" s="33">
        <f t="shared" si="4"/>
        <v>6.2964000000000002</v>
      </c>
      <c r="F27" s="33">
        <f t="shared" si="0"/>
        <v>0.71600000000000019</v>
      </c>
      <c r="G27" s="33">
        <v>100</v>
      </c>
      <c r="H27" s="34">
        <v>100000</v>
      </c>
      <c r="I27" s="34">
        <f t="shared" si="1"/>
        <v>7.035999999999998E-3</v>
      </c>
      <c r="J27" s="34">
        <f t="shared" si="2"/>
        <v>3.2839999999999997E-5</v>
      </c>
      <c r="K27" s="35">
        <f t="shared" si="3"/>
        <v>214.25091352009738</v>
      </c>
      <c r="L27" s="52"/>
      <c r="M27" s="36">
        <f>L22/I27</f>
        <v>13549.348877372089</v>
      </c>
      <c r="N27" s="34">
        <f t="shared" si="5"/>
        <v>0.28143999999999991</v>
      </c>
      <c r="O27" s="35">
        <f t="shared" si="6"/>
        <v>761.26674786845319</v>
      </c>
    </row>
    <row r="28" spans="1:24" x14ac:dyDescent="0.3">
      <c r="A28" s="33">
        <v>3.5</v>
      </c>
      <c r="B28" s="33">
        <v>-4</v>
      </c>
      <c r="C28">
        <v>2.7915999999999999</v>
      </c>
      <c r="D28">
        <v>-3.2844000000000002</v>
      </c>
      <c r="E28" s="33">
        <f t="shared" si="4"/>
        <v>6.7915999999999999</v>
      </c>
      <c r="F28" s="33">
        <f t="shared" si="0"/>
        <v>0.71559999999999979</v>
      </c>
      <c r="G28" s="33">
        <v>100</v>
      </c>
      <c r="H28" s="34">
        <v>100000</v>
      </c>
      <c r="I28" s="34">
        <f t="shared" si="1"/>
        <v>7.0840000000000018E-3</v>
      </c>
      <c r="J28" s="34">
        <f t="shared" si="2"/>
        <v>3.2843999999999999E-5</v>
      </c>
      <c r="K28" s="35">
        <f t="shared" si="3"/>
        <v>215.68627450980398</v>
      </c>
      <c r="L28" s="52"/>
      <c r="M28" s="36">
        <f>L22/I28</f>
        <v>13457.540753979385</v>
      </c>
      <c r="N28" s="34">
        <f t="shared" si="5"/>
        <v>0.28336000000000006</v>
      </c>
      <c r="O28" s="35">
        <f t="shared" si="6"/>
        <v>761.17403483132387</v>
      </c>
    </row>
    <row r="29" spans="1:24" x14ac:dyDescent="0.3">
      <c r="A29" s="33">
        <v>4</v>
      </c>
      <c r="B29" s="33">
        <v>-4</v>
      </c>
      <c r="C29">
        <v>3.2909999999999902</v>
      </c>
      <c r="D29">
        <v>-3.286</v>
      </c>
      <c r="E29" s="33">
        <f t="shared" si="4"/>
        <v>7.2909999999999897</v>
      </c>
      <c r="F29" s="33">
        <f t="shared" si="0"/>
        <v>0.71399999999999997</v>
      </c>
      <c r="G29" s="33">
        <v>100</v>
      </c>
      <c r="H29" s="34">
        <v>100000</v>
      </c>
      <c r="I29" s="34">
        <f t="shared" si="1"/>
        <v>7.0900000000000988E-3</v>
      </c>
      <c r="J29" s="34">
        <f t="shared" si="2"/>
        <v>3.286E-5</v>
      </c>
      <c r="K29" s="35">
        <f t="shared" si="3"/>
        <v>215.76384662203589</v>
      </c>
      <c r="L29" s="52"/>
      <c r="M29" s="36">
        <f>L22/I29</f>
        <v>13446.152144032252</v>
      </c>
      <c r="N29" s="34">
        <f t="shared" si="5"/>
        <v>0.28360000000000396</v>
      </c>
      <c r="O29" s="35">
        <f t="shared" si="6"/>
        <v>760.80340839926964</v>
      </c>
    </row>
    <row r="30" spans="1:24" x14ac:dyDescent="0.3">
      <c r="A30" s="33">
        <v>4.5</v>
      </c>
      <c r="B30" s="33">
        <v>-4</v>
      </c>
      <c r="C30">
        <v>3.7875999999999999</v>
      </c>
      <c r="D30">
        <v>-3.2866</v>
      </c>
      <c r="E30" s="33">
        <f t="shared" si="4"/>
        <v>7.7875999999999994</v>
      </c>
      <c r="F30" s="33">
        <f t="shared" si="0"/>
        <v>0.71340000000000003</v>
      </c>
      <c r="G30" s="33">
        <v>100</v>
      </c>
      <c r="H30" s="34">
        <v>100000</v>
      </c>
      <c r="I30" s="34">
        <f t="shared" si="1"/>
        <v>7.1240000000000019E-3</v>
      </c>
      <c r="J30" s="34">
        <f t="shared" si="2"/>
        <v>3.2866E-5</v>
      </c>
      <c r="K30" s="35">
        <f t="shared" si="3"/>
        <v>216.75896062800467</v>
      </c>
      <c r="L30" s="52"/>
      <c r="M30" s="36">
        <f>L22/I30</f>
        <v>13381.979042839692</v>
      </c>
      <c r="N30" s="34">
        <f t="shared" si="5"/>
        <v>0.28496000000000005</v>
      </c>
      <c r="O30" s="35">
        <f t="shared" si="6"/>
        <v>760.66451652163335</v>
      </c>
    </row>
    <row r="31" spans="1:24" x14ac:dyDescent="0.3">
      <c r="A31" s="33">
        <v>5</v>
      </c>
      <c r="B31" s="33">
        <v>-4</v>
      </c>
      <c r="C31">
        <v>4.2827999999999999</v>
      </c>
      <c r="D31">
        <v>-3.2866</v>
      </c>
      <c r="E31" s="33">
        <f t="shared" si="4"/>
        <v>8.2827999999999999</v>
      </c>
      <c r="F31" s="33">
        <f t="shared" si="0"/>
        <v>0.71340000000000003</v>
      </c>
      <c r="G31" s="33">
        <v>100</v>
      </c>
      <c r="H31" s="34">
        <v>100000</v>
      </c>
      <c r="I31" s="34">
        <f t="shared" si="1"/>
        <v>7.1720000000000004E-3</v>
      </c>
      <c r="J31" s="34">
        <f t="shared" si="2"/>
        <v>3.2866E-5</v>
      </c>
      <c r="K31" s="35">
        <f t="shared" si="3"/>
        <v>218.21943649972619</v>
      </c>
      <c r="L31" s="52"/>
      <c r="M31" s="36">
        <f>L22/I31</f>
        <v>13292.417554544058</v>
      </c>
      <c r="N31" s="34">
        <f t="shared" si="5"/>
        <v>0.28688000000000002</v>
      </c>
      <c r="O31" s="35">
        <f t="shared" si="6"/>
        <v>760.66451652163335</v>
      </c>
      <c r="W31" s="49">
        <f>SLOPE(I24:I31,E24:E31)</f>
        <v>6.9178029659258564E-5</v>
      </c>
      <c r="X31" s="49">
        <f>INTERCEPT(I24:I31,E24:E31)</f>
        <v>6.5949642308235044E-3</v>
      </c>
    </row>
    <row r="32" spans="1:24" x14ac:dyDescent="0.3">
      <c r="A32" s="29">
        <v>0.5</v>
      </c>
      <c r="B32" s="29">
        <v>-3.5</v>
      </c>
      <c r="C32">
        <v>-9.4199999999999895E-2</v>
      </c>
      <c r="D32">
        <v>-2.7202000000000002</v>
      </c>
      <c r="E32" s="29">
        <f t="shared" si="4"/>
        <v>3.4058000000000002</v>
      </c>
      <c r="F32" s="29">
        <f t="shared" si="0"/>
        <v>0.77979999999999983</v>
      </c>
      <c r="G32" s="29">
        <v>100</v>
      </c>
      <c r="H32" s="30">
        <v>100000</v>
      </c>
      <c r="I32" s="30">
        <f t="shared" si="1"/>
        <v>5.9419999999999985E-3</v>
      </c>
      <c r="J32" s="30">
        <f t="shared" si="2"/>
        <v>2.7202000000000001E-5</v>
      </c>
      <c r="K32" s="31">
        <f t="shared" si="3"/>
        <v>218.43982060142631</v>
      </c>
      <c r="L32" s="51">
        <f>ABS(X41/W41)</f>
        <v>107.06721487416897</v>
      </c>
      <c r="M32" s="32">
        <f>L32/I32</f>
        <v>18018.716740856446</v>
      </c>
      <c r="N32" s="30">
        <f t="shared" si="5"/>
        <v>0.23767999999999992</v>
      </c>
      <c r="O32" s="31">
        <f t="shared" si="6"/>
        <v>919.05006984780528</v>
      </c>
    </row>
    <row r="33" spans="1:24" x14ac:dyDescent="0.3">
      <c r="A33" s="29">
        <v>1</v>
      </c>
      <c r="B33" s="29">
        <v>-3.5</v>
      </c>
      <c r="C33">
        <v>0.40960000000000002</v>
      </c>
      <c r="D33">
        <v>-2.7191999999999998</v>
      </c>
      <c r="E33" s="29">
        <f t="shared" si="4"/>
        <v>3.9096000000000002</v>
      </c>
      <c r="F33" s="29">
        <f t="shared" si="0"/>
        <v>0.78080000000000016</v>
      </c>
      <c r="G33" s="29">
        <v>100</v>
      </c>
      <c r="H33" s="30">
        <v>100000</v>
      </c>
      <c r="I33" s="30">
        <f t="shared" si="1"/>
        <v>5.9040000000000004E-3</v>
      </c>
      <c r="J33" s="30">
        <f t="shared" si="2"/>
        <v>2.7192E-5</v>
      </c>
      <c r="K33" s="31">
        <f t="shared" si="3"/>
        <v>217.12268314210064</v>
      </c>
      <c r="L33" s="52"/>
      <c r="M33" s="32">
        <f>L32/I33</f>
        <v>18134.69086622103</v>
      </c>
      <c r="N33" s="30">
        <f t="shared" si="5"/>
        <v>0.23616000000000001</v>
      </c>
      <c r="O33" s="31">
        <f t="shared" si="6"/>
        <v>919.38805531038543</v>
      </c>
    </row>
    <row r="34" spans="1:24" x14ac:dyDescent="0.3">
      <c r="A34" s="29">
        <v>1.5</v>
      </c>
      <c r="B34" s="29">
        <v>-3.5</v>
      </c>
      <c r="C34">
        <v>0.91200000000000003</v>
      </c>
      <c r="D34">
        <v>-2.7193999999999998</v>
      </c>
      <c r="E34" s="29">
        <f t="shared" si="4"/>
        <v>4.4119999999999999</v>
      </c>
      <c r="F34" s="29">
        <f t="shared" si="0"/>
        <v>0.78060000000000018</v>
      </c>
      <c r="G34" s="29">
        <v>100</v>
      </c>
      <c r="H34" s="30">
        <v>100000</v>
      </c>
      <c r="I34" s="30">
        <f t="shared" si="1"/>
        <v>5.8799999999999998E-3</v>
      </c>
      <c r="J34" s="30">
        <f t="shared" si="2"/>
        <v>2.7193999999999997E-5</v>
      </c>
      <c r="K34" s="31">
        <f t="shared" si="3"/>
        <v>216.22416709568287</v>
      </c>
      <c r="L34" s="52"/>
      <c r="M34" s="32">
        <f>L32/I34</f>
        <v>18208.71001261377</v>
      </c>
      <c r="N34" s="30">
        <f t="shared" si="5"/>
        <v>0.23519999999999999</v>
      </c>
      <c r="O34" s="31">
        <f t="shared" si="6"/>
        <v>919.32043833198509</v>
      </c>
    </row>
    <row r="35" spans="1:24" x14ac:dyDescent="0.3">
      <c r="A35" s="29">
        <v>2</v>
      </c>
      <c r="B35" s="29">
        <v>-3.5</v>
      </c>
      <c r="C35">
        <v>1.407</v>
      </c>
      <c r="D35">
        <v>-2.7189999999999999</v>
      </c>
      <c r="E35" s="29">
        <f t="shared" si="4"/>
        <v>4.907</v>
      </c>
      <c r="F35" s="29">
        <f t="shared" si="0"/>
        <v>0.78100000000000014</v>
      </c>
      <c r="G35" s="29">
        <v>100</v>
      </c>
      <c r="H35" s="30">
        <v>100000</v>
      </c>
      <c r="I35" s="30">
        <f t="shared" si="1"/>
        <v>5.9299999999999995E-3</v>
      </c>
      <c r="J35" s="30">
        <f t="shared" si="2"/>
        <v>2.7189999999999999E-5</v>
      </c>
      <c r="K35" s="31">
        <f t="shared" si="3"/>
        <v>218.09488782640676</v>
      </c>
      <c r="L35" s="52"/>
      <c r="M35" s="32">
        <f>L32/I35</f>
        <v>18055.17957405885</v>
      </c>
      <c r="N35" s="30">
        <f t="shared" si="5"/>
        <v>0.23719999999999997</v>
      </c>
      <c r="O35" s="31">
        <f t="shared" si="6"/>
        <v>919.45568223611633</v>
      </c>
    </row>
    <row r="36" spans="1:24" x14ac:dyDescent="0.3">
      <c r="A36" s="29">
        <v>2.5</v>
      </c>
      <c r="B36" s="29">
        <v>-3.5</v>
      </c>
      <c r="C36">
        <v>1.9079999999999999</v>
      </c>
      <c r="D36">
        <v>-2.7189999999999999</v>
      </c>
      <c r="E36" s="29">
        <f t="shared" si="4"/>
        <v>5.4079999999999995</v>
      </c>
      <c r="F36" s="29">
        <f t="shared" si="0"/>
        <v>0.78100000000000014</v>
      </c>
      <c r="G36" s="29">
        <v>100</v>
      </c>
      <c r="H36" s="30">
        <v>100000</v>
      </c>
      <c r="I36" s="30">
        <f t="shared" si="1"/>
        <v>5.9200000000000008E-3</v>
      </c>
      <c r="J36" s="30">
        <f t="shared" si="2"/>
        <v>2.7189999999999999E-5</v>
      </c>
      <c r="K36" s="31">
        <f t="shared" si="3"/>
        <v>217.72710555351236</v>
      </c>
      <c r="L36" s="52"/>
      <c r="M36" s="32">
        <f>L32/I36</f>
        <v>18085.678188204216</v>
      </c>
      <c r="N36" s="30">
        <f t="shared" si="5"/>
        <v>0.23680000000000001</v>
      </c>
      <c r="O36" s="31">
        <f t="shared" si="6"/>
        <v>919.45568223611633</v>
      </c>
    </row>
    <row r="37" spans="1:24" x14ac:dyDescent="0.3">
      <c r="A37" s="29">
        <v>3</v>
      </c>
      <c r="B37" s="29">
        <v>-3.5</v>
      </c>
      <c r="C37">
        <v>2.4037999999999999</v>
      </c>
      <c r="D37">
        <v>-2.7187999999999901</v>
      </c>
      <c r="E37" s="29">
        <f t="shared" si="4"/>
        <v>5.9038000000000004</v>
      </c>
      <c r="F37" s="29">
        <f t="shared" si="0"/>
        <v>0.78120000000000989</v>
      </c>
      <c r="G37" s="29">
        <v>100</v>
      </c>
      <c r="H37" s="30">
        <v>100000</v>
      </c>
      <c r="I37" s="30">
        <f t="shared" si="1"/>
        <v>5.9620000000000003E-3</v>
      </c>
      <c r="J37" s="30">
        <f t="shared" si="2"/>
        <v>2.71879999999999E-5</v>
      </c>
      <c r="K37" s="31">
        <f t="shared" si="3"/>
        <v>219.28792114168098</v>
      </c>
      <c r="L37" s="52"/>
      <c r="M37" s="32">
        <f>L32/I37</f>
        <v>17958.271532064569</v>
      </c>
      <c r="N37" s="30">
        <f t="shared" si="5"/>
        <v>0.23848</v>
      </c>
      <c r="O37" s="31">
        <f t="shared" si="6"/>
        <v>919.52331911137605</v>
      </c>
    </row>
    <row r="38" spans="1:24" x14ac:dyDescent="0.3">
      <c r="A38" s="29">
        <v>3.5</v>
      </c>
      <c r="B38" s="29">
        <v>-3.5</v>
      </c>
      <c r="C38">
        <v>2.9</v>
      </c>
      <c r="D38">
        <v>-2.7191999999999998</v>
      </c>
      <c r="E38" s="29">
        <f t="shared" si="4"/>
        <v>6.4</v>
      </c>
      <c r="F38" s="29">
        <f t="shared" si="0"/>
        <v>0.78080000000000016</v>
      </c>
      <c r="G38" s="29">
        <v>100</v>
      </c>
      <c r="H38" s="30">
        <v>100000</v>
      </c>
      <c r="I38" s="30">
        <f t="shared" si="1"/>
        <v>6.000000000000001E-3</v>
      </c>
      <c r="J38" s="30">
        <f t="shared" si="2"/>
        <v>2.7192E-5</v>
      </c>
      <c r="K38" s="31">
        <f t="shared" si="3"/>
        <v>220.65313327449255</v>
      </c>
      <c r="L38" s="52"/>
      <c r="M38" s="32">
        <f>L32/I38</f>
        <v>17844.535812361493</v>
      </c>
      <c r="N38" s="30">
        <f t="shared" si="5"/>
        <v>0.24000000000000002</v>
      </c>
      <c r="O38" s="31">
        <f t="shared" si="6"/>
        <v>919.38805531038543</v>
      </c>
    </row>
    <row r="39" spans="1:24" x14ac:dyDescent="0.3">
      <c r="A39" s="29">
        <v>4</v>
      </c>
      <c r="B39" s="29">
        <v>-3.5</v>
      </c>
      <c r="C39">
        <v>3.3984000000000001</v>
      </c>
      <c r="D39">
        <v>-2.7189999999999999</v>
      </c>
      <c r="E39" s="29">
        <f t="shared" si="4"/>
        <v>6.8984000000000005</v>
      </c>
      <c r="F39" s="29">
        <f t="shared" si="0"/>
        <v>0.78100000000000014</v>
      </c>
      <c r="G39" s="29">
        <v>100</v>
      </c>
      <c r="H39" s="30">
        <v>100000</v>
      </c>
      <c r="I39" s="30">
        <f t="shared" si="1"/>
        <v>6.0159999999999988E-3</v>
      </c>
      <c r="J39" s="30">
        <f t="shared" si="2"/>
        <v>2.7189999999999999E-5</v>
      </c>
      <c r="K39" s="31">
        <f t="shared" si="3"/>
        <v>221.25781537329897</v>
      </c>
      <c r="L39" s="52"/>
      <c r="M39" s="32">
        <f>L32/I39</f>
        <v>17797.07694052011</v>
      </c>
      <c r="N39" s="30">
        <f t="shared" si="5"/>
        <v>0.24063999999999994</v>
      </c>
      <c r="O39" s="31">
        <f t="shared" si="6"/>
        <v>919.45568223611633</v>
      </c>
    </row>
    <row r="40" spans="1:24" x14ac:dyDescent="0.3">
      <c r="A40" s="29">
        <v>4.5</v>
      </c>
      <c r="B40" s="29">
        <v>-3.5</v>
      </c>
      <c r="C40">
        <v>3.8959999999999999</v>
      </c>
      <c r="D40">
        <v>-2.7189999999999999</v>
      </c>
      <c r="E40" s="29">
        <f t="shared" si="4"/>
        <v>7.3959999999999999</v>
      </c>
      <c r="F40" s="29">
        <f t="shared" si="0"/>
        <v>0.78100000000000014</v>
      </c>
      <c r="G40" s="29">
        <v>100</v>
      </c>
      <c r="H40" s="30">
        <v>100000</v>
      </c>
      <c r="I40" s="30">
        <f t="shared" si="1"/>
        <v>6.0400000000000011E-3</v>
      </c>
      <c r="J40" s="30">
        <f t="shared" si="2"/>
        <v>2.7189999999999999E-5</v>
      </c>
      <c r="K40" s="31">
        <f t="shared" si="3"/>
        <v>222.14049282824573</v>
      </c>
      <c r="L40" s="52"/>
      <c r="M40" s="32">
        <f>L32/I40</f>
        <v>17726.360078504793</v>
      </c>
      <c r="N40" s="30">
        <f t="shared" si="5"/>
        <v>0.24160000000000004</v>
      </c>
      <c r="O40" s="31">
        <f t="shared" si="6"/>
        <v>919.45568223611633</v>
      </c>
    </row>
    <row r="41" spans="1:24" x14ac:dyDescent="0.3">
      <c r="A41" s="29">
        <v>5</v>
      </c>
      <c r="B41" s="29">
        <v>-3.5</v>
      </c>
      <c r="C41">
        <v>4.3929999999999998</v>
      </c>
      <c r="D41">
        <v>-2.7189999999999999</v>
      </c>
      <c r="E41" s="29">
        <f t="shared" si="4"/>
        <v>7.8929999999999998</v>
      </c>
      <c r="F41" s="29">
        <f t="shared" si="0"/>
        <v>0.78100000000000014</v>
      </c>
      <c r="G41" s="29">
        <v>100</v>
      </c>
      <c r="H41" s="30">
        <v>100000</v>
      </c>
      <c r="I41" s="30">
        <f t="shared" si="1"/>
        <v>6.0700000000000025E-3</v>
      </c>
      <c r="J41" s="30">
        <f t="shared" si="2"/>
        <v>2.7189999999999999E-5</v>
      </c>
      <c r="K41" s="31">
        <f t="shared" si="3"/>
        <v>223.24383964692913</v>
      </c>
      <c r="L41" s="52"/>
      <c r="M41" s="32">
        <f>L32/I41</f>
        <v>17638.75039113162</v>
      </c>
      <c r="N41" s="30">
        <f t="shared" si="5"/>
        <v>0.2428000000000001</v>
      </c>
      <c r="O41" s="31">
        <f t="shared" si="6"/>
        <v>919.45568223611633</v>
      </c>
      <c r="W41" s="49">
        <f>SLOPE(I34:I41,E34:E41)</f>
        <v>5.2793472277989043E-5</v>
      </c>
      <c r="X41" s="49">
        <f>INTERCEPT(I34:I41,E34:E41)</f>
        <v>5.6524500403409353E-3</v>
      </c>
    </row>
    <row r="42" spans="1:24" x14ac:dyDescent="0.3">
      <c r="A42" s="21">
        <v>0.5</v>
      </c>
      <c r="B42" s="21">
        <v>-3</v>
      </c>
      <c r="C42">
        <v>8.6E-3</v>
      </c>
      <c r="D42">
        <v>-2.2406000000000001</v>
      </c>
      <c r="E42" s="21">
        <f t="shared" si="4"/>
        <v>3.0085999999999999</v>
      </c>
      <c r="F42" s="21">
        <f t="shared" si="0"/>
        <v>0.75939999999999985</v>
      </c>
      <c r="G42" s="21">
        <v>100</v>
      </c>
      <c r="H42" s="22">
        <v>100000</v>
      </c>
      <c r="I42" s="22">
        <f t="shared" si="1"/>
        <v>4.914E-3</v>
      </c>
      <c r="J42" s="22">
        <f t="shared" si="2"/>
        <v>2.2406000000000002E-5</v>
      </c>
      <c r="K42" s="23">
        <f t="shared" si="3"/>
        <v>219.31625457466748</v>
      </c>
      <c r="L42" s="51">
        <f>ABS(X51/W51)</f>
        <v>93.598441167202012</v>
      </c>
      <c r="M42" s="24">
        <f>L42/I42</f>
        <v>19047.301824827435</v>
      </c>
      <c r="N42" s="22">
        <f t="shared" si="5"/>
        <v>0.19655999999999998</v>
      </c>
      <c r="O42" s="23">
        <f t="shared" si="6"/>
        <v>1115.7725609211818</v>
      </c>
    </row>
    <row r="43" spans="1:24" x14ac:dyDescent="0.3">
      <c r="A43" s="21">
        <v>1</v>
      </c>
      <c r="B43" s="21">
        <v>-3</v>
      </c>
      <c r="C43">
        <v>0.51279999999999903</v>
      </c>
      <c r="D43">
        <v>-2.2382</v>
      </c>
      <c r="E43" s="21">
        <f t="shared" si="4"/>
        <v>3.512799999999999</v>
      </c>
      <c r="F43" s="21">
        <f t="shared" si="0"/>
        <v>0.76180000000000003</v>
      </c>
      <c r="G43" s="21">
        <v>100</v>
      </c>
      <c r="H43" s="22">
        <v>100000</v>
      </c>
      <c r="I43" s="22">
        <f t="shared" si="1"/>
        <v>4.87200000000001E-3</v>
      </c>
      <c r="J43" s="22">
        <f t="shared" si="2"/>
        <v>2.2382E-5</v>
      </c>
      <c r="K43" s="23">
        <f t="shared" si="3"/>
        <v>217.67491734429495</v>
      </c>
      <c r="L43" s="52"/>
      <c r="M43" s="24">
        <f>L42/I43</f>
        <v>19211.502702627633</v>
      </c>
      <c r="N43" s="22">
        <f t="shared" si="5"/>
        <v>0.19488000000000039</v>
      </c>
      <c r="O43" s="23">
        <f t="shared" si="6"/>
        <v>1116.9689929407559</v>
      </c>
    </row>
    <row r="44" spans="1:24" x14ac:dyDescent="0.3">
      <c r="A44" s="21">
        <v>1.5</v>
      </c>
      <c r="B44" s="21">
        <v>-3</v>
      </c>
      <c r="C44">
        <v>1.0176000000000001</v>
      </c>
      <c r="D44">
        <v>-2.2372000000000001</v>
      </c>
      <c r="E44" s="21">
        <f t="shared" si="4"/>
        <v>4.0175999999999998</v>
      </c>
      <c r="F44" s="21">
        <f t="shared" si="0"/>
        <v>0.76279999999999992</v>
      </c>
      <c r="G44" s="21">
        <v>100</v>
      </c>
      <c r="H44" s="22">
        <v>100000</v>
      </c>
      <c r="I44" s="22">
        <f t="shared" si="1"/>
        <v>4.8239999999999993E-3</v>
      </c>
      <c r="J44" s="22">
        <f t="shared" si="2"/>
        <v>2.2372000000000002E-5</v>
      </c>
      <c r="K44" s="23">
        <f t="shared" si="3"/>
        <v>215.6266762023958</v>
      </c>
      <c r="L44" s="52"/>
      <c r="M44" s="24">
        <f>L42/I44</f>
        <v>19402.661933499592</v>
      </c>
      <c r="N44" s="22">
        <f t="shared" si="5"/>
        <v>0.19295999999999996</v>
      </c>
      <c r="O44" s="23">
        <f t="shared" si="6"/>
        <v>1117.4682639013051</v>
      </c>
    </row>
    <row r="45" spans="1:24" x14ac:dyDescent="0.3">
      <c r="A45" s="21">
        <v>2</v>
      </c>
      <c r="B45" s="21">
        <v>-3</v>
      </c>
      <c r="C45">
        <v>1.51019999999999</v>
      </c>
      <c r="D45">
        <v>-2.2377999999999898</v>
      </c>
      <c r="E45" s="21">
        <f t="shared" si="4"/>
        <v>4.5101999999999904</v>
      </c>
      <c r="F45" s="21">
        <f t="shared" si="0"/>
        <v>0.7622000000000102</v>
      </c>
      <c r="G45" s="21">
        <v>100</v>
      </c>
      <c r="H45" s="22">
        <v>100000</v>
      </c>
      <c r="I45" s="22">
        <f t="shared" si="1"/>
        <v>4.8980000000001002E-3</v>
      </c>
      <c r="J45" s="22">
        <f t="shared" si="2"/>
        <v>2.2377999999999897E-5</v>
      </c>
      <c r="K45" s="23">
        <f t="shared" si="3"/>
        <v>218.87568147288064</v>
      </c>
      <c r="L45" s="52"/>
      <c r="M45" s="24">
        <f>L42/I45</f>
        <v>19109.522492282584</v>
      </c>
      <c r="N45" s="22">
        <f t="shared" si="5"/>
        <v>0.19592000000000401</v>
      </c>
      <c r="O45" s="23">
        <f t="shared" si="6"/>
        <v>1117.168647779074</v>
      </c>
    </row>
    <row r="46" spans="1:24" x14ac:dyDescent="0.3">
      <c r="A46" s="21">
        <v>2.5</v>
      </c>
      <c r="B46" s="21">
        <v>-3</v>
      </c>
      <c r="C46">
        <v>2.0129999999999999</v>
      </c>
      <c r="D46">
        <v>-2.2378</v>
      </c>
      <c r="E46" s="21">
        <f t="shared" si="4"/>
        <v>5.0129999999999999</v>
      </c>
      <c r="F46" s="21">
        <f t="shared" si="0"/>
        <v>0.76219999999999999</v>
      </c>
      <c r="G46" s="21">
        <v>100</v>
      </c>
      <c r="H46" s="22">
        <v>100000</v>
      </c>
      <c r="I46" s="22">
        <f t="shared" si="1"/>
        <v>4.8700000000000011E-3</v>
      </c>
      <c r="J46" s="22">
        <f t="shared" si="2"/>
        <v>2.2378000000000002E-5</v>
      </c>
      <c r="K46" s="23">
        <f t="shared" si="3"/>
        <v>217.62445258736261</v>
      </c>
      <c r="L46" s="52"/>
      <c r="M46" s="24">
        <f>L42/I46</f>
        <v>19219.392436797123</v>
      </c>
      <c r="N46" s="22">
        <f t="shared" si="5"/>
        <v>0.19480000000000003</v>
      </c>
      <c r="O46" s="23">
        <f t="shared" si="6"/>
        <v>1117.1686477790688</v>
      </c>
    </row>
    <row r="47" spans="1:24" x14ac:dyDescent="0.3">
      <c r="A47" s="21">
        <v>3</v>
      </c>
      <c r="B47" s="21">
        <v>-3</v>
      </c>
      <c r="C47">
        <v>2.5072000000000001</v>
      </c>
      <c r="D47">
        <v>-2.2370000000000001</v>
      </c>
      <c r="E47" s="21">
        <f t="shared" si="4"/>
        <v>5.5072000000000001</v>
      </c>
      <c r="F47" s="21">
        <f t="shared" si="0"/>
        <v>0.7629999999999999</v>
      </c>
      <c r="G47" s="21">
        <v>100</v>
      </c>
      <c r="H47" s="22">
        <v>100000</v>
      </c>
      <c r="I47" s="22">
        <f t="shared" si="1"/>
        <v>4.9279999999999992E-3</v>
      </c>
      <c r="J47" s="22">
        <f t="shared" si="2"/>
        <v>2.2370000000000001E-5</v>
      </c>
      <c r="K47" s="23">
        <f t="shared" si="3"/>
        <v>220.29503799731779</v>
      </c>
      <c r="L47" s="52"/>
      <c r="M47" s="24">
        <f>L42/I47</f>
        <v>18993.190171915994</v>
      </c>
      <c r="N47" s="22">
        <f t="shared" si="5"/>
        <v>0.19711999999999996</v>
      </c>
      <c r="O47" s="23">
        <f t="shared" si="6"/>
        <v>1117.5681716584711</v>
      </c>
    </row>
    <row r="48" spans="1:24" x14ac:dyDescent="0.3">
      <c r="A48" s="21">
        <v>3.5</v>
      </c>
      <c r="B48" s="21">
        <v>-3</v>
      </c>
      <c r="C48">
        <v>3.0059999999999998</v>
      </c>
      <c r="D48">
        <v>-2.2372000000000001</v>
      </c>
      <c r="E48" s="21">
        <f t="shared" si="4"/>
        <v>6.0060000000000002</v>
      </c>
      <c r="F48" s="21">
        <f t="shared" si="0"/>
        <v>0.76279999999999992</v>
      </c>
      <c r="G48" s="21">
        <v>100</v>
      </c>
      <c r="H48" s="22">
        <v>100000</v>
      </c>
      <c r="I48" s="22">
        <f t="shared" si="1"/>
        <v>4.9400000000000025E-3</v>
      </c>
      <c r="J48" s="22">
        <f t="shared" si="2"/>
        <v>2.2372000000000002E-5</v>
      </c>
      <c r="K48" s="23">
        <f t="shared" si="3"/>
        <v>220.811728946898</v>
      </c>
      <c r="L48" s="52"/>
      <c r="M48" s="24">
        <f>L42/I48</f>
        <v>18947.052867854647</v>
      </c>
      <c r="N48" s="22">
        <f t="shared" si="5"/>
        <v>0.19760000000000008</v>
      </c>
      <c r="O48" s="23">
        <f t="shared" si="6"/>
        <v>1117.4682639013051</v>
      </c>
    </row>
    <row r="49" spans="1:24" x14ac:dyDescent="0.3">
      <c r="A49" s="21">
        <v>4</v>
      </c>
      <c r="B49" s="21">
        <v>-3</v>
      </c>
      <c r="C49">
        <v>3.5030000000000001</v>
      </c>
      <c r="D49">
        <v>-2.2383999999999999</v>
      </c>
      <c r="E49" s="21">
        <f t="shared" si="4"/>
        <v>6.5030000000000001</v>
      </c>
      <c r="F49" s="21">
        <f t="shared" si="0"/>
        <v>0.76160000000000005</v>
      </c>
      <c r="G49" s="21">
        <v>100</v>
      </c>
      <c r="H49" s="22">
        <v>100000</v>
      </c>
      <c r="I49" s="22">
        <f t="shared" si="1"/>
        <v>4.9699999999999987E-3</v>
      </c>
      <c r="J49" s="22">
        <f t="shared" si="2"/>
        <v>2.2383999999999998E-5</v>
      </c>
      <c r="K49" s="23">
        <f t="shared" si="3"/>
        <v>222.03359542530376</v>
      </c>
      <c r="L49" s="52"/>
      <c r="M49" s="24">
        <f>L42/I49</f>
        <v>18832.68433947727</v>
      </c>
      <c r="N49" s="22">
        <f t="shared" si="5"/>
        <v>0.19879999999999995</v>
      </c>
      <c r="O49" s="23">
        <f t="shared" si="6"/>
        <v>1116.8691922802004</v>
      </c>
    </row>
    <row r="50" spans="1:24" x14ac:dyDescent="0.3">
      <c r="A50" s="21">
        <v>4.5</v>
      </c>
      <c r="B50" s="21">
        <v>-3</v>
      </c>
      <c r="C50">
        <v>4.0010000000000003</v>
      </c>
      <c r="D50">
        <v>-2.2378</v>
      </c>
      <c r="E50" s="21">
        <f t="shared" si="4"/>
        <v>7.0010000000000003</v>
      </c>
      <c r="F50" s="21">
        <f t="shared" si="0"/>
        <v>0.76219999999999999</v>
      </c>
      <c r="G50" s="21">
        <v>100</v>
      </c>
      <c r="H50" s="22">
        <v>100000</v>
      </c>
      <c r="I50" s="22">
        <f t="shared" si="1"/>
        <v>4.989999999999997E-3</v>
      </c>
      <c r="J50" s="22">
        <f t="shared" si="2"/>
        <v>2.2378000000000002E-5</v>
      </c>
      <c r="K50" s="23">
        <f t="shared" si="3"/>
        <v>222.98686209670197</v>
      </c>
      <c r="L50" s="52"/>
      <c r="M50" s="24">
        <f>L42/I50</f>
        <v>18757.202638717848</v>
      </c>
      <c r="N50" s="22">
        <f t="shared" si="5"/>
        <v>0.19959999999999986</v>
      </c>
      <c r="O50" s="23">
        <f t="shared" si="6"/>
        <v>1117.1686477790688</v>
      </c>
    </row>
    <row r="51" spans="1:24" x14ac:dyDescent="0.3">
      <c r="A51" s="21">
        <v>5</v>
      </c>
      <c r="B51" s="21">
        <v>-3</v>
      </c>
      <c r="C51">
        <v>4.4989999999999997</v>
      </c>
      <c r="D51">
        <v>-2.238</v>
      </c>
      <c r="E51" s="21">
        <f t="shared" si="4"/>
        <v>7.4989999999999997</v>
      </c>
      <c r="F51" s="21">
        <f t="shared" si="0"/>
        <v>0.76200000000000001</v>
      </c>
      <c r="G51" s="21">
        <v>100</v>
      </c>
      <c r="H51" s="22">
        <v>100000</v>
      </c>
      <c r="I51" s="22">
        <f t="shared" si="1"/>
        <v>5.0100000000000032E-3</v>
      </c>
      <c r="J51" s="22">
        <f t="shared" si="2"/>
        <v>2.2379999999999999E-5</v>
      </c>
      <c r="K51" s="23">
        <f t="shared" si="3"/>
        <v>223.86058981233259</v>
      </c>
      <c r="L51" s="52"/>
      <c r="M51" s="24">
        <f>L42/I51</f>
        <v>18682.323586267856</v>
      </c>
      <c r="N51" s="22">
        <f t="shared" si="5"/>
        <v>0.20040000000000011</v>
      </c>
      <c r="O51" s="23">
        <f t="shared" si="6"/>
        <v>1117.0688114387847</v>
      </c>
      <c r="W51" s="49">
        <f>SLOPE(I44:I51,E44:E51)</f>
        <v>4.9607185486775761E-5</v>
      </c>
      <c r="X51" s="49">
        <f>INTERCEPT(I44:I51,E44:E51)</f>
        <v>4.6431552322544582E-3</v>
      </c>
    </row>
    <row r="52" spans="1:24" x14ac:dyDescent="0.3">
      <c r="A52" s="41">
        <v>0.5</v>
      </c>
      <c r="B52" s="41">
        <v>-2.5</v>
      </c>
      <c r="C52">
        <v>0.11020000000000001</v>
      </c>
      <c r="D52">
        <v>-1.7584</v>
      </c>
      <c r="E52" s="41">
        <f t="shared" si="4"/>
        <v>2.6101999999999999</v>
      </c>
      <c r="F52" s="41">
        <f t="shared" si="0"/>
        <v>0.74160000000000004</v>
      </c>
      <c r="G52" s="41">
        <v>100</v>
      </c>
      <c r="H52" s="42">
        <v>100000</v>
      </c>
      <c r="I52" s="42">
        <f t="shared" si="1"/>
        <v>3.898E-3</v>
      </c>
      <c r="J52" s="42">
        <f t="shared" si="2"/>
        <v>1.7584E-5</v>
      </c>
      <c r="K52" s="43">
        <f t="shared" si="3"/>
        <v>221.67879890809829</v>
      </c>
      <c r="L52" s="51">
        <f>ABS(X61/W61)</f>
        <v>137.17706147522239</v>
      </c>
      <c r="M52" s="44">
        <f>L52/I52</f>
        <v>35191.652507753308</v>
      </c>
      <c r="N52" s="42">
        <f t="shared" si="5"/>
        <v>0.15592</v>
      </c>
      <c r="O52" s="43">
        <f t="shared" si="6"/>
        <v>1421.7470427661513</v>
      </c>
    </row>
    <row r="53" spans="1:24" x14ac:dyDescent="0.3">
      <c r="A53" s="41">
        <v>1</v>
      </c>
      <c r="B53" s="41">
        <v>-2.5</v>
      </c>
      <c r="C53">
        <v>0.61499999999999999</v>
      </c>
      <c r="D53">
        <v>-1.7565999999999999</v>
      </c>
      <c r="E53" s="41">
        <f t="shared" si="4"/>
        <v>3.1150000000000002</v>
      </c>
      <c r="F53" s="41">
        <f t="shared" si="0"/>
        <v>0.74340000000000006</v>
      </c>
      <c r="G53" s="41">
        <v>100</v>
      </c>
      <c r="H53" s="42">
        <v>100000</v>
      </c>
      <c r="I53" s="42">
        <f t="shared" si="1"/>
        <v>3.8500000000000001E-3</v>
      </c>
      <c r="J53" s="42">
        <f t="shared" si="2"/>
        <v>1.7566000000000001E-5</v>
      </c>
      <c r="K53" s="43">
        <f t="shared" si="3"/>
        <v>219.17340316520551</v>
      </c>
      <c r="L53" s="52"/>
      <c r="M53" s="44">
        <f>L52/I53</f>
        <v>35630.405577979836</v>
      </c>
      <c r="N53" s="42">
        <f t="shared" si="5"/>
        <v>0.154</v>
      </c>
      <c r="O53" s="43">
        <f t="shared" si="6"/>
        <v>1423.2039166571788</v>
      </c>
    </row>
    <row r="54" spans="1:24" x14ac:dyDescent="0.3">
      <c r="A54" s="41">
        <v>1.5</v>
      </c>
      <c r="B54" s="41">
        <v>-2.5</v>
      </c>
      <c r="C54">
        <v>1.1120000000000001</v>
      </c>
      <c r="D54">
        <v>-1.7564</v>
      </c>
      <c r="E54" s="41">
        <f t="shared" si="4"/>
        <v>3.6120000000000001</v>
      </c>
      <c r="F54" s="41">
        <f t="shared" si="0"/>
        <v>0.74360000000000004</v>
      </c>
      <c r="G54" s="41">
        <v>100</v>
      </c>
      <c r="H54" s="42">
        <v>100000</v>
      </c>
      <c r="I54" s="42">
        <f t="shared" si="1"/>
        <v>3.8799999999999989E-3</v>
      </c>
      <c r="J54" s="42">
        <f t="shared" si="2"/>
        <v>1.7564E-5</v>
      </c>
      <c r="K54" s="43">
        <f t="shared" si="3"/>
        <v>220.90639945342741</v>
      </c>
      <c r="L54" s="52"/>
      <c r="M54" s="44">
        <f>L52/I54</f>
        <v>35354.91275134599</v>
      </c>
      <c r="N54" s="42">
        <f t="shared" si="5"/>
        <v>0.15519999999999995</v>
      </c>
      <c r="O54" s="43">
        <f t="shared" si="6"/>
        <v>1423.3659758597132</v>
      </c>
    </row>
    <row r="55" spans="1:24" x14ac:dyDescent="0.3">
      <c r="A55" s="41">
        <v>2</v>
      </c>
      <c r="B55" s="41">
        <v>-2.5</v>
      </c>
      <c r="C55">
        <v>1.613</v>
      </c>
      <c r="D55">
        <v>-1.7562</v>
      </c>
      <c r="E55" s="41">
        <f t="shared" si="4"/>
        <v>4.1129999999999995</v>
      </c>
      <c r="F55" s="41">
        <f t="shared" si="0"/>
        <v>0.74380000000000002</v>
      </c>
      <c r="G55" s="41">
        <v>100</v>
      </c>
      <c r="H55" s="42">
        <v>100000</v>
      </c>
      <c r="I55" s="42">
        <f t="shared" si="1"/>
        <v>3.8700000000000002E-3</v>
      </c>
      <c r="J55" s="42">
        <f t="shared" si="2"/>
        <v>1.7561999999999999E-5</v>
      </c>
      <c r="K55" s="43">
        <f t="shared" si="3"/>
        <v>220.3621455415101</v>
      </c>
      <c r="L55" s="52"/>
      <c r="M55" s="44">
        <f>L52/I55</f>
        <v>35446.269115044546</v>
      </c>
      <c r="N55" s="42">
        <f t="shared" si="5"/>
        <v>0.15479999999999999</v>
      </c>
      <c r="O55" s="43">
        <f t="shared" si="6"/>
        <v>1423.5280719735795</v>
      </c>
    </row>
    <row r="56" spans="1:24" x14ac:dyDescent="0.3">
      <c r="A56" s="41">
        <v>2.5</v>
      </c>
      <c r="B56" s="41">
        <v>-2.5</v>
      </c>
      <c r="C56">
        <v>2.1187999999999998</v>
      </c>
      <c r="D56">
        <v>-1.7554000000000001</v>
      </c>
      <c r="E56" s="41">
        <f t="shared" si="4"/>
        <v>4.6188000000000002</v>
      </c>
      <c r="F56" s="41">
        <f t="shared" si="0"/>
        <v>0.74459999999999993</v>
      </c>
      <c r="G56" s="41">
        <v>100</v>
      </c>
      <c r="H56" s="42">
        <v>100000</v>
      </c>
      <c r="I56" s="42">
        <f t="shared" si="1"/>
        <v>3.812000000000002E-3</v>
      </c>
      <c r="J56" s="42">
        <f t="shared" si="2"/>
        <v>1.7554000000000002E-5</v>
      </c>
      <c r="K56" s="43">
        <f t="shared" si="3"/>
        <v>217.15848239717454</v>
      </c>
      <c r="L56" s="52"/>
      <c r="M56" s="44">
        <f>L52/I56</f>
        <v>35985.588005042577</v>
      </c>
      <c r="N56" s="42">
        <f t="shared" si="5"/>
        <v>0.15248000000000006</v>
      </c>
      <c r="O56" s="43">
        <f t="shared" si="6"/>
        <v>1424.1768257946906</v>
      </c>
    </row>
    <row r="57" spans="1:24" x14ac:dyDescent="0.3">
      <c r="A57" s="41">
        <v>3</v>
      </c>
      <c r="B57" s="41">
        <v>-2.5</v>
      </c>
      <c r="C57">
        <v>2.6122000000000001</v>
      </c>
      <c r="D57">
        <v>-1.7556</v>
      </c>
      <c r="E57" s="41">
        <f t="shared" si="4"/>
        <v>5.1121999999999996</v>
      </c>
      <c r="F57" s="41">
        <f t="shared" si="0"/>
        <v>0.74439999999999995</v>
      </c>
      <c r="G57" s="41">
        <v>100</v>
      </c>
      <c r="H57" s="42">
        <v>100000</v>
      </c>
      <c r="I57" s="42">
        <f t="shared" si="1"/>
        <v>3.8779999999999991E-3</v>
      </c>
      <c r="J57" s="42">
        <f t="shared" si="2"/>
        <v>1.7555999999999999E-5</v>
      </c>
      <c r="K57" s="43">
        <f t="shared" si="3"/>
        <v>220.89314194577349</v>
      </c>
      <c r="L57" s="52"/>
      <c r="M57" s="44">
        <f>L52/I57</f>
        <v>35373.146331929456</v>
      </c>
      <c r="N57" s="42">
        <f t="shared" si="5"/>
        <v>0.15511999999999995</v>
      </c>
      <c r="O57" s="43">
        <f t="shared" si="6"/>
        <v>1424.0145819093188</v>
      </c>
    </row>
    <row r="58" spans="1:24" x14ac:dyDescent="0.3">
      <c r="A58" s="41">
        <v>3.5</v>
      </c>
      <c r="B58" s="41">
        <v>-2.5</v>
      </c>
      <c r="C58">
        <v>3.11</v>
      </c>
      <c r="D58">
        <v>-1.75599999999999</v>
      </c>
      <c r="E58" s="41">
        <f t="shared" si="4"/>
        <v>5.6099999999999994</v>
      </c>
      <c r="F58" s="41">
        <f t="shared" si="0"/>
        <v>0.74400000000000999</v>
      </c>
      <c r="G58" s="41">
        <v>100</v>
      </c>
      <c r="H58" s="42">
        <v>100000</v>
      </c>
      <c r="I58" s="42">
        <f t="shared" si="1"/>
        <v>3.9000000000000011E-3</v>
      </c>
      <c r="J58" s="42">
        <f t="shared" si="2"/>
        <v>1.75599999999999E-5</v>
      </c>
      <c r="K58" s="43">
        <f t="shared" si="3"/>
        <v>222.09567198177811</v>
      </c>
      <c r="L58" s="52"/>
      <c r="M58" s="44">
        <f>L52/I58</f>
        <v>35173.605506467269</v>
      </c>
      <c r="N58" s="42">
        <f t="shared" si="5"/>
        <v>0.15600000000000003</v>
      </c>
      <c r="O58" s="43">
        <f t="shared" si="6"/>
        <v>1423.6902050113977</v>
      </c>
    </row>
    <row r="59" spans="1:24" x14ac:dyDescent="0.3">
      <c r="A59" s="41">
        <v>4</v>
      </c>
      <c r="B59" s="41">
        <v>-2.5</v>
      </c>
      <c r="C59">
        <v>3.6079999999999899</v>
      </c>
      <c r="D59">
        <v>-1.7569999999999999</v>
      </c>
      <c r="E59" s="41">
        <f t="shared" si="4"/>
        <v>6.1079999999999899</v>
      </c>
      <c r="F59" s="41">
        <f t="shared" si="0"/>
        <v>0.7430000000000001</v>
      </c>
      <c r="G59" s="41">
        <v>100</v>
      </c>
      <c r="H59" s="42">
        <v>100000</v>
      </c>
      <c r="I59" s="42">
        <f t="shared" si="1"/>
        <v>3.9200000000001014E-3</v>
      </c>
      <c r="J59" s="42">
        <f t="shared" si="2"/>
        <v>1.7569999999999999E-5</v>
      </c>
      <c r="K59" s="43">
        <f t="shared" si="3"/>
        <v>223.10756972112131</v>
      </c>
      <c r="L59" s="52"/>
      <c r="M59" s="44">
        <f>L52/I59</f>
        <v>34994.148335515012</v>
      </c>
      <c r="N59" s="42">
        <f t="shared" si="5"/>
        <v>0.15680000000000405</v>
      </c>
      <c r="O59" s="43">
        <f t="shared" si="6"/>
        <v>1422.879908935686</v>
      </c>
    </row>
    <row r="60" spans="1:24" x14ac:dyDescent="0.3">
      <c r="A60" s="41">
        <v>4.5</v>
      </c>
      <c r="B60" s="41">
        <v>-2.5</v>
      </c>
      <c r="C60">
        <v>4.1067999999999998</v>
      </c>
      <c r="D60">
        <v>-1.7565999999999999</v>
      </c>
      <c r="E60" s="41">
        <f t="shared" si="4"/>
        <v>6.6067999999999998</v>
      </c>
      <c r="F60" s="41">
        <f t="shared" si="0"/>
        <v>0.74340000000000006</v>
      </c>
      <c r="G60" s="41">
        <v>100</v>
      </c>
      <c r="H60" s="42">
        <v>100000</v>
      </c>
      <c r="I60" s="42">
        <f t="shared" si="1"/>
        <v>3.9320000000000023E-3</v>
      </c>
      <c r="J60" s="42">
        <f t="shared" si="2"/>
        <v>1.7566000000000001E-5</v>
      </c>
      <c r="K60" s="43">
        <f t="shared" si="3"/>
        <v>223.84151201184119</v>
      </c>
      <c r="L60" s="52"/>
      <c r="M60" s="44">
        <f>L52/I60</f>
        <v>34887.350324318999</v>
      </c>
      <c r="N60" s="42">
        <f t="shared" si="5"/>
        <v>0.15728000000000009</v>
      </c>
      <c r="O60" s="43">
        <f t="shared" si="6"/>
        <v>1423.2039166571788</v>
      </c>
    </row>
    <row r="61" spans="1:24" x14ac:dyDescent="0.3">
      <c r="A61" s="41">
        <v>5</v>
      </c>
      <c r="B61" s="41">
        <v>-2.5</v>
      </c>
      <c r="C61">
        <v>4.6050000000000004</v>
      </c>
      <c r="D61">
        <v>-1.7569999999999999</v>
      </c>
      <c r="E61" s="41">
        <f t="shared" si="4"/>
        <v>7.1050000000000004</v>
      </c>
      <c r="F61" s="41">
        <f t="shared" si="0"/>
        <v>0.7430000000000001</v>
      </c>
      <c r="G61" s="41">
        <v>100</v>
      </c>
      <c r="H61" s="42">
        <v>100000</v>
      </c>
      <c r="I61" s="42">
        <f t="shared" si="1"/>
        <v>3.949999999999996E-3</v>
      </c>
      <c r="J61" s="42">
        <f t="shared" si="2"/>
        <v>1.7569999999999999E-5</v>
      </c>
      <c r="K61" s="43">
        <f t="shared" si="3"/>
        <v>224.81502561183814</v>
      </c>
      <c r="L61" s="52"/>
      <c r="M61" s="44">
        <f>L52/I61</f>
        <v>34728.369993727225</v>
      </c>
      <c r="N61" s="42">
        <f t="shared" si="5"/>
        <v>0.15799999999999984</v>
      </c>
      <c r="O61" s="43">
        <f t="shared" si="6"/>
        <v>1422.879908935686</v>
      </c>
      <c r="W61" s="49">
        <f>SLOPE(I54:I61,E54:E61)</f>
        <v>2.7310302034728849E-5</v>
      </c>
      <c r="X61" s="49">
        <f>INTERCEPT(I54:I61,E54:E61)</f>
        <v>3.7463469811248908E-3</v>
      </c>
    </row>
    <row r="62" spans="1:24" x14ac:dyDescent="0.3">
      <c r="A62" s="33">
        <v>0.5</v>
      </c>
      <c r="B62" s="33">
        <v>-2</v>
      </c>
      <c r="C62">
        <v>0.21360000000000001</v>
      </c>
      <c r="D62">
        <v>-1.2798</v>
      </c>
      <c r="E62" s="33">
        <f t="shared" si="4"/>
        <v>2.2136</v>
      </c>
      <c r="F62" s="33">
        <f t="shared" si="0"/>
        <v>0.72019999999999995</v>
      </c>
      <c r="G62" s="33">
        <v>100</v>
      </c>
      <c r="H62" s="34">
        <v>100000</v>
      </c>
      <c r="I62" s="34">
        <f t="shared" si="1"/>
        <v>2.8639999999999998E-3</v>
      </c>
      <c r="J62" s="34">
        <f t="shared" si="2"/>
        <v>1.2798E-5</v>
      </c>
      <c r="K62" s="35">
        <f t="shared" si="3"/>
        <v>223.78496640100013</v>
      </c>
      <c r="L62" s="51">
        <f>ABS(X71/W71)</f>
        <v>99.018446832079633</v>
      </c>
      <c r="M62" s="36">
        <f>L62/I62</f>
        <v>34573.480039133952</v>
      </c>
      <c r="N62" s="34">
        <f t="shared" si="5"/>
        <v>0.11455999999999998</v>
      </c>
      <c r="O62" s="35">
        <f t="shared" si="6"/>
        <v>1953.4302234724178</v>
      </c>
    </row>
    <row r="63" spans="1:24" x14ac:dyDescent="0.3">
      <c r="A63" s="33">
        <v>1</v>
      </c>
      <c r="B63" s="33">
        <v>-2</v>
      </c>
      <c r="C63">
        <v>0.71819999999999995</v>
      </c>
      <c r="D63">
        <v>-1.2789999999999999</v>
      </c>
      <c r="E63" s="33">
        <f t="shared" si="4"/>
        <v>2.7181999999999999</v>
      </c>
      <c r="F63" s="33">
        <f t="shared" si="0"/>
        <v>0.72100000000000009</v>
      </c>
      <c r="G63" s="33">
        <v>100</v>
      </c>
      <c r="H63" s="34">
        <v>100000</v>
      </c>
      <c r="I63" s="34">
        <f t="shared" si="1"/>
        <v>2.8180000000000006E-3</v>
      </c>
      <c r="J63" s="34">
        <f t="shared" si="2"/>
        <v>1.279E-5</v>
      </c>
      <c r="K63" s="35">
        <f t="shared" si="3"/>
        <v>220.32838154808451</v>
      </c>
      <c r="L63" s="52"/>
      <c r="M63" s="36">
        <f>L62/I63</f>
        <v>35137.844865890562</v>
      </c>
      <c r="N63" s="34">
        <f t="shared" si="5"/>
        <v>0.11272000000000001</v>
      </c>
      <c r="O63" s="35">
        <f t="shared" si="6"/>
        <v>1954.6520719311964</v>
      </c>
    </row>
    <row r="64" spans="1:24" x14ac:dyDescent="0.3">
      <c r="A64" s="33">
        <v>1.5</v>
      </c>
      <c r="B64" s="33">
        <v>-2</v>
      </c>
      <c r="C64">
        <v>1.2170000000000001</v>
      </c>
      <c r="D64">
        <v>-1.278</v>
      </c>
      <c r="E64" s="33">
        <f t="shared" si="4"/>
        <v>3.2170000000000001</v>
      </c>
      <c r="F64" s="33">
        <f t="shared" si="0"/>
        <v>0.72199999999999998</v>
      </c>
      <c r="G64" s="33">
        <v>100</v>
      </c>
      <c r="H64" s="34">
        <v>100000</v>
      </c>
      <c r="I64" s="34">
        <f t="shared" si="1"/>
        <v>2.8299999999999992E-3</v>
      </c>
      <c r="J64" s="34">
        <f t="shared" si="2"/>
        <v>1.278E-5</v>
      </c>
      <c r="K64" s="35">
        <f t="shared" si="3"/>
        <v>221.43974960876363</v>
      </c>
      <c r="L64" s="52"/>
      <c r="M64" s="36">
        <f>L62/I64</f>
        <v>34988.85047069953</v>
      </c>
      <c r="N64" s="34">
        <f t="shared" si="5"/>
        <v>0.11319999999999997</v>
      </c>
      <c r="O64" s="35">
        <f t="shared" si="6"/>
        <v>1956.1815336463226</v>
      </c>
    </row>
    <row r="65" spans="1:24" x14ac:dyDescent="0.3">
      <c r="A65" s="33">
        <v>2</v>
      </c>
      <c r="B65" s="33">
        <v>-2</v>
      </c>
      <c r="C65">
        <v>1.716</v>
      </c>
      <c r="D65">
        <v>-1.2778</v>
      </c>
      <c r="E65" s="33">
        <f t="shared" si="4"/>
        <v>3.7160000000000002</v>
      </c>
      <c r="F65" s="33">
        <f t="shared" si="0"/>
        <v>0.72219999999999995</v>
      </c>
      <c r="G65" s="33">
        <v>100</v>
      </c>
      <c r="H65" s="34">
        <v>100000</v>
      </c>
      <c r="I65" s="34">
        <f t="shared" si="1"/>
        <v>2.8400000000000005E-3</v>
      </c>
      <c r="J65" s="34">
        <f t="shared" si="2"/>
        <v>1.2778E-5</v>
      </c>
      <c r="K65" s="35">
        <f t="shared" si="3"/>
        <v>222.25700422601349</v>
      </c>
      <c r="L65" s="52"/>
      <c r="M65" s="36">
        <f>L62/I65</f>
        <v>34865.650292985782</v>
      </c>
      <c r="N65" s="34">
        <f t="shared" si="5"/>
        <v>0.11360000000000002</v>
      </c>
      <c r="O65" s="35">
        <f t="shared" si="6"/>
        <v>1956.4877132571607</v>
      </c>
    </row>
    <row r="66" spans="1:24" x14ac:dyDescent="0.3">
      <c r="A66" s="33">
        <v>2.5</v>
      </c>
      <c r="B66" s="33">
        <v>-2</v>
      </c>
      <c r="C66">
        <v>2.222</v>
      </c>
      <c r="D66">
        <v>-1.2782</v>
      </c>
      <c r="E66" s="33">
        <f t="shared" si="4"/>
        <v>4.2219999999999995</v>
      </c>
      <c r="F66" s="33">
        <f t="shared" ref="F66:F91" si="7">D66-B66</f>
        <v>0.7218</v>
      </c>
      <c r="G66" s="33">
        <v>100</v>
      </c>
      <c r="H66" s="34">
        <v>100000</v>
      </c>
      <c r="I66" s="34">
        <f t="shared" ref="I66:I91" si="8">(A66-C66)/G66</f>
        <v>2.7800000000000004E-3</v>
      </c>
      <c r="J66" s="34">
        <f t="shared" ref="J66:J91" si="9">(0-D66)/H66</f>
        <v>1.2782000000000001E-5</v>
      </c>
      <c r="K66" s="35">
        <f t="shared" ref="K66:K91" si="10">I66/J66</f>
        <v>217.49335002347053</v>
      </c>
      <c r="L66" s="52"/>
      <c r="M66" s="36">
        <f>L62/I66</f>
        <v>35618.146342474683</v>
      </c>
      <c r="N66" s="34">
        <f t="shared" si="5"/>
        <v>0.11120000000000001</v>
      </c>
      <c r="O66" s="35">
        <f t="shared" si="6"/>
        <v>1955.8754498513536</v>
      </c>
    </row>
    <row r="67" spans="1:24" x14ac:dyDescent="0.3">
      <c r="A67" s="33">
        <v>3</v>
      </c>
      <c r="B67" s="33">
        <v>-2</v>
      </c>
      <c r="C67">
        <v>2.718</v>
      </c>
      <c r="D67">
        <v>-1.2784</v>
      </c>
      <c r="E67" s="33">
        <f t="shared" ref="E67:E91" si="11">C67-B67</f>
        <v>4.718</v>
      </c>
      <c r="F67" s="33">
        <f t="shared" si="7"/>
        <v>0.72160000000000002</v>
      </c>
      <c r="G67" s="33">
        <v>100</v>
      </c>
      <c r="H67" s="34">
        <v>100000</v>
      </c>
      <c r="I67" s="34">
        <f t="shared" si="8"/>
        <v>2.8200000000000005E-3</v>
      </c>
      <c r="J67" s="34">
        <f t="shared" si="9"/>
        <v>1.2784E-5</v>
      </c>
      <c r="K67" s="35">
        <f t="shared" si="10"/>
        <v>220.58823529411768</v>
      </c>
      <c r="L67" s="52"/>
      <c r="M67" s="36">
        <f>L62/I67</f>
        <v>35112.924408538871</v>
      </c>
      <c r="N67" s="34">
        <f t="shared" ref="N67:N91" si="12">I67/0.025</f>
        <v>0.11280000000000001</v>
      </c>
      <c r="O67" s="35">
        <f t="shared" ref="O67:O91" si="13">0.025/J67</f>
        <v>1955.5694618272842</v>
      </c>
    </row>
    <row r="68" spans="1:24" x14ac:dyDescent="0.3">
      <c r="A68" s="33">
        <v>3.5</v>
      </c>
      <c r="B68" s="33">
        <v>-2</v>
      </c>
      <c r="C68">
        <v>3.214</v>
      </c>
      <c r="D68">
        <v>-1.2787999999999999</v>
      </c>
      <c r="E68" s="33">
        <f t="shared" si="11"/>
        <v>5.2140000000000004</v>
      </c>
      <c r="F68" s="33">
        <f t="shared" si="7"/>
        <v>0.72120000000000006</v>
      </c>
      <c r="G68" s="33">
        <v>100</v>
      </c>
      <c r="H68" s="34">
        <v>100000</v>
      </c>
      <c r="I68" s="34">
        <f t="shared" si="8"/>
        <v>2.8600000000000001E-3</v>
      </c>
      <c r="J68" s="34">
        <f t="shared" si="9"/>
        <v>1.2788E-5</v>
      </c>
      <c r="K68" s="35">
        <f t="shared" si="10"/>
        <v>223.64716922114482</v>
      </c>
      <c r="L68" s="52"/>
      <c r="M68" s="36">
        <f>L62/I68</f>
        <v>34621.834556671201</v>
      </c>
      <c r="N68" s="34">
        <f t="shared" si="12"/>
        <v>0.1144</v>
      </c>
      <c r="O68" s="35">
        <f t="shared" si="13"/>
        <v>1954.9577729121052</v>
      </c>
    </row>
    <row r="69" spans="1:24" x14ac:dyDescent="0.3">
      <c r="A69" s="33">
        <v>4</v>
      </c>
      <c r="B69" s="33">
        <v>-2</v>
      </c>
      <c r="C69">
        <v>3.7134</v>
      </c>
      <c r="D69">
        <v>-1.2787999999999999</v>
      </c>
      <c r="E69" s="33">
        <f t="shared" si="11"/>
        <v>5.7134</v>
      </c>
      <c r="F69" s="33">
        <f t="shared" si="7"/>
        <v>0.72120000000000006</v>
      </c>
      <c r="G69" s="33">
        <v>100</v>
      </c>
      <c r="H69" s="34">
        <v>100000</v>
      </c>
      <c r="I69" s="34">
        <f t="shared" si="8"/>
        <v>2.8659999999999996E-3</v>
      </c>
      <c r="J69" s="34">
        <f t="shared" si="9"/>
        <v>1.2788E-5</v>
      </c>
      <c r="K69" s="35">
        <f t="shared" si="10"/>
        <v>224.11635908664368</v>
      </c>
      <c r="L69" s="52"/>
      <c r="M69" s="36">
        <f>L62/I69</f>
        <v>34549.353395701204</v>
      </c>
      <c r="N69" s="34">
        <f t="shared" si="12"/>
        <v>0.11463999999999998</v>
      </c>
      <c r="O69" s="35">
        <f t="shared" si="13"/>
        <v>1954.9577729121052</v>
      </c>
    </row>
    <row r="70" spans="1:24" x14ac:dyDescent="0.3">
      <c r="A70" s="33">
        <v>4.5</v>
      </c>
      <c r="B70" s="33">
        <v>-2</v>
      </c>
      <c r="C70">
        <v>4.2110000000000003</v>
      </c>
      <c r="D70">
        <v>-1.2784</v>
      </c>
      <c r="E70" s="33">
        <f t="shared" si="11"/>
        <v>6.2110000000000003</v>
      </c>
      <c r="F70" s="33">
        <f t="shared" si="7"/>
        <v>0.72160000000000002</v>
      </c>
      <c r="G70" s="33">
        <v>100</v>
      </c>
      <c r="H70" s="34">
        <v>100000</v>
      </c>
      <c r="I70" s="34">
        <f t="shared" si="8"/>
        <v>2.8899999999999972E-3</v>
      </c>
      <c r="J70" s="34">
        <f t="shared" si="9"/>
        <v>1.2784E-5</v>
      </c>
      <c r="K70" s="35">
        <f t="shared" si="10"/>
        <v>226.06382978723383</v>
      </c>
      <c r="L70" s="52"/>
      <c r="M70" s="36">
        <f>L62/I70</f>
        <v>34262.438350200595</v>
      </c>
      <c r="N70" s="34">
        <f t="shared" si="12"/>
        <v>0.11559999999999988</v>
      </c>
      <c r="O70" s="35">
        <f t="shared" si="13"/>
        <v>1955.5694618272842</v>
      </c>
    </row>
    <row r="71" spans="1:24" x14ac:dyDescent="0.3">
      <c r="A71" s="33">
        <v>5</v>
      </c>
      <c r="B71" s="33">
        <v>-2</v>
      </c>
      <c r="C71">
        <v>4.7084000000000001</v>
      </c>
      <c r="D71">
        <v>-1.2789999999999999</v>
      </c>
      <c r="E71" s="33">
        <f t="shared" si="11"/>
        <v>6.7084000000000001</v>
      </c>
      <c r="F71" s="33">
        <f t="shared" si="7"/>
        <v>0.72100000000000009</v>
      </c>
      <c r="G71" s="33">
        <v>100</v>
      </c>
      <c r="H71" s="34">
        <v>100000</v>
      </c>
      <c r="I71" s="34">
        <f t="shared" si="8"/>
        <v>2.9159999999999985E-3</v>
      </c>
      <c r="J71" s="34">
        <f t="shared" si="9"/>
        <v>1.279E-5</v>
      </c>
      <c r="K71" s="35">
        <f t="shared" si="10"/>
        <v>227.9906176700546</v>
      </c>
      <c r="L71" s="52"/>
      <c r="M71" s="36">
        <f>L62/I71</f>
        <v>33956.94335805202</v>
      </c>
      <c r="N71" s="34">
        <f t="shared" si="12"/>
        <v>0.11663999999999994</v>
      </c>
      <c r="O71" s="35">
        <f t="shared" si="13"/>
        <v>1954.6520719311964</v>
      </c>
      <c r="W71" s="49">
        <f>SLOPE(I64:I71,E64:E71)</f>
        <v>2.74106194024159E-5</v>
      </c>
      <c r="X71" s="49">
        <f>INTERCEPT(I64:I71,E64:E71)</f>
        <v>2.7141569599324891E-3</v>
      </c>
    </row>
    <row r="72" spans="1:24" x14ac:dyDescent="0.3">
      <c r="A72" s="29">
        <v>0.5</v>
      </c>
      <c r="B72" s="29">
        <v>-1.5</v>
      </c>
      <c r="C72">
        <v>0.314</v>
      </c>
      <c r="D72">
        <v>-0.80920000000000003</v>
      </c>
      <c r="E72" s="29">
        <f t="shared" si="11"/>
        <v>1.8140000000000001</v>
      </c>
      <c r="F72" s="29">
        <f t="shared" si="7"/>
        <v>0.69079999999999997</v>
      </c>
      <c r="G72" s="29">
        <v>100</v>
      </c>
      <c r="H72" s="30">
        <v>100000</v>
      </c>
      <c r="I72" s="30">
        <f t="shared" si="8"/>
        <v>1.8599999999999999E-3</v>
      </c>
      <c r="J72" s="30">
        <f t="shared" si="9"/>
        <v>8.0919999999999998E-6</v>
      </c>
      <c r="K72" s="31">
        <f t="shared" si="10"/>
        <v>229.85664854176963</v>
      </c>
      <c r="L72" s="51">
        <f>ABS(X81/W81)</f>
        <v>81.117496537439365</v>
      </c>
      <c r="M72" s="32">
        <f>L72/I72</f>
        <v>43611.557278193206</v>
      </c>
      <c r="N72" s="30">
        <f t="shared" si="12"/>
        <v>7.4399999999999994E-2</v>
      </c>
      <c r="O72" s="31">
        <f t="shared" si="13"/>
        <v>3089.4710825506677</v>
      </c>
    </row>
    <row r="73" spans="1:24" x14ac:dyDescent="0.3">
      <c r="A73" s="29">
        <v>1</v>
      </c>
      <c r="B73" s="29">
        <v>-1.5</v>
      </c>
      <c r="C73">
        <v>0.81479999999999997</v>
      </c>
      <c r="D73">
        <v>-0.81040000000000001</v>
      </c>
      <c r="E73" s="29">
        <f t="shared" si="11"/>
        <v>2.3148</v>
      </c>
      <c r="F73" s="29">
        <f t="shared" si="7"/>
        <v>0.68959999999999999</v>
      </c>
      <c r="G73" s="29">
        <v>100</v>
      </c>
      <c r="H73" s="30">
        <v>100000</v>
      </c>
      <c r="I73" s="30">
        <f t="shared" si="8"/>
        <v>1.8520000000000003E-3</v>
      </c>
      <c r="J73" s="30">
        <f t="shared" si="9"/>
        <v>8.1040000000000007E-6</v>
      </c>
      <c r="K73" s="31">
        <f t="shared" si="10"/>
        <v>228.52912142152027</v>
      </c>
      <c r="L73" s="52"/>
      <c r="M73" s="32">
        <f>L72/I73</f>
        <v>43799.944134686477</v>
      </c>
      <c r="N73" s="30">
        <f t="shared" si="12"/>
        <v>7.4080000000000007E-2</v>
      </c>
      <c r="O73" s="31">
        <f t="shared" si="13"/>
        <v>3084.8963474827247</v>
      </c>
    </row>
    <row r="74" spans="1:24" x14ac:dyDescent="0.3">
      <c r="A74" s="29">
        <v>1.5</v>
      </c>
      <c r="B74" s="29">
        <v>-1.5</v>
      </c>
      <c r="C74">
        <v>1.3180000000000001</v>
      </c>
      <c r="D74">
        <v>-0.80800000000000005</v>
      </c>
      <c r="E74" s="29">
        <f t="shared" si="11"/>
        <v>2.8180000000000001</v>
      </c>
      <c r="F74" s="29">
        <f t="shared" si="7"/>
        <v>0.69199999999999995</v>
      </c>
      <c r="G74" s="29">
        <v>100</v>
      </c>
      <c r="H74" s="30">
        <v>100000</v>
      </c>
      <c r="I74" s="30">
        <f t="shared" si="8"/>
        <v>1.8199999999999994E-3</v>
      </c>
      <c r="J74" s="30">
        <f t="shared" si="9"/>
        <v>8.0800000000000006E-6</v>
      </c>
      <c r="K74" s="31">
        <f t="shared" si="10"/>
        <v>225.24752475247516</v>
      </c>
      <c r="L74" s="52"/>
      <c r="M74" s="32">
        <f>L72/I74</f>
        <v>44570.053042549116</v>
      </c>
      <c r="N74" s="30">
        <f t="shared" si="12"/>
        <v>7.2799999999999976E-2</v>
      </c>
      <c r="O74" s="31">
        <f t="shared" si="13"/>
        <v>3094.0594059405939</v>
      </c>
    </row>
    <row r="75" spans="1:24" x14ac:dyDescent="0.3">
      <c r="A75" s="29">
        <v>2</v>
      </c>
      <c r="B75" s="29">
        <v>-1.5</v>
      </c>
      <c r="C75">
        <v>1.8160000000000001</v>
      </c>
      <c r="D75">
        <v>-0.80879999999999996</v>
      </c>
      <c r="E75" s="29">
        <f t="shared" si="11"/>
        <v>3.3159999999999998</v>
      </c>
      <c r="F75" s="29">
        <f t="shared" si="7"/>
        <v>0.69120000000000004</v>
      </c>
      <c r="G75" s="29">
        <v>100</v>
      </c>
      <c r="H75" s="30">
        <v>100000</v>
      </c>
      <c r="I75" s="30">
        <f t="shared" si="8"/>
        <v>1.8399999999999994E-3</v>
      </c>
      <c r="J75" s="30">
        <f t="shared" si="9"/>
        <v>8.0879999999999995E-6</v>
      </c>
      <c r="K75" s="31">
        <f t="shared" si="10"/>
        <v>227.49752720079124</v>
      </c>
      <c r="L75" s="52"/>
      <c r="M75" s="32">
        <f>L72/I75</f>
        <v>44085.595944260538</v>
      </c>
      <c r="N75" s="30">
        <f t="shared" si="12"/>
        <v>7.3599999999999971E-2</v>
      </c>
      <c r="O75" s="31">
        <f t="shared" si="13"/>
        <v>3090.9990108803167</v>
      </c>
    </row>
    <row r="76" spans="1:24" x14ac:dyDescent="0.3">
      <c r="A76" s="29">
        <v>2.5</v>
      </c>
      <c r="B76" s="29">
        <v>-1.5</v>
      </c>
      <c r="C76">
        <v>2.3237999999999999</v>
      </c>
      <c r="D76">
        <v>-0.80800000000000005</v>
      </c>
      <c r="E76" s="29">
        <f t="shared" si="11"/>
        <v>3.8237999999999999</v>
      </c>
      <c r="F76" s="29">
        <f t="shared" si="7"/>
        <v>0.69199999999999995</v>
      </c>
      <c r="G76" s="29">
        <v>100</v>
      </c>
      <c r="H76" s="30">
        <v>100000</v>
      </c>
      <c r="I76" s="30">
        <f t="shared" si="8"/>
        <v>1.7620000000000014E-3</v>
      </c>
      <c r="J76" s="30">
        <f t="shared" si="9"/>
        <v>8.0800000000000006E-6</v>
      </c>
      <c r="K76" s="31">
        <f t="shared" si="10"/>
        <v>218.06930693069322</v>
      </c>
      <c r="L76" s="52"/>
      <c r="M76" s="32">
        <f>L72/I76</f>
        <v>46037.171701157378</v>
      </c>
      <c r="N76" s="30">
        <f t="shared" si="12"/>
        <v>7.0480000000000056E-2</v>
      </c>
      <c r="O76" s="31">
        <f t="shared" si="13"/>
        <v>3094.0594059405939</v>
      </c>
    </row>
    <row r="77" spans="1:24" x14ac:dyDescent="0.3">
      <c r="A77" s="29">
        <v>3</v>
      </c>
      <c r="B77" s="29">
        <v>-1.5</v>
      </c>
      <c r="C77">
        <v>2.8191999999999902</v>
      </c>
      <c r="D77">
        <v>-0.80859999999999999</v>
      </c>
      <c r="E77" s="29">
        <f t="shared" si="11"/>
        <v>4.3191999999999897</v>
      </c>
      <c r="F77" s="29">
        <f t="shared" si="7"/>
        <v>0.69140000000000001</v>
      </c>
      <c r="G77" s="29">
        <v>100</v>
      </c>
      <c r="H77" s="30">
        <v>100000</v>
      </c>
      <c r="I77" s="30">
        <f t="shared" si="8"/>
        <v>1.8080000000000984E-3</v>
      </c>
      <c r="J77" s="30">
        <f t="shared" si="9"/>
        <v>8.0860000000000002E-6</v>
      </c>
      <c r="K77" s="31">
        <f t="shared" si="10"/>
        <v>223.59633935197851</v>
      </c>
      <c r="L77" s="52"/>
      <c r="M77" s="32">
        <f>L72/I77</f>
        <v>44865.871978669777</v>
      </c>
      <c r="N77" s="30">
        <f t="shared" si="12"/>
        <v>7.2320000000003937E-2</v>
      </c>
      <c r="O77" s="31">
        <f t="shared" si="13"/>
        <v>3091.7635419243138</v>
      </c>
    </row>
    <row r="78" spans="1:24" x14ac:dyDescent="0.3">
      <c r="A78" s="29">
        <v>3.5</v>
      </c>
      <c r="B78" s="29">
        <v>-1.5</v>
      </c>
      <c r="C78">
        <v>3.3149999999999999</v>
      </c>
      <c r="D78">
        <v>-0.80840000000000001</v>
      </c>
      <c r="E78" s="29">
        <f t="shared" si="11"/>
        <v>4.8149999999999995</v>
      </c>
      <c r="F78" s="29">
        <f t="shared" si="7"/>
        <v>0.69159999999999999</v>
      </c>
      <c r="G78" s="29">
        <v>100</v>
      </c>
      <c r="H78" s="30">
        <v>100000</v>
      </c>
      <c r="I78" s="30">
        <f t="shared" si="8"/>
        <v>1.8500000000000005E-3</v>
      </c>
      <c r="J78" s="30">
        <f t="shared" si="9"/>
        <v>8.0840000000000009E-6</v>
      </c>
      <c r="K78" s="31">
        <f t="shared" si="10"/>
        <v>228.84710539336965</v>
      </c>
      <c r="L78" s="52"/>
      <c r="M78" s="32">
        <f>L72/I78</f>
        <v>43847.295425642886</v>
      </c>
      <c r="N78" s="30">
        <f t="shared" si="12"/>
        <v>7.400000000000001E-2</v>
      </c>
      <c r="O78" s="31">
        <f t="shared" si="13"/>
        <v>3092.5284512617513</v>
      </c>
    </row>
    <row r="79" spans="1:24" x14ac:dyDescent="0.3">
      <c r="A79" s="29">
        <v>4</v>
      </c>
      <c r="B79" s="29">
        <v>-1.5</v>
      </c>
      <c r="C79">
        <v>3.8149999999999999</v>
      </c>
      <c r="D79">
        <v>-0.80899999999999905</v>
      </c>
      <c r="E79" s="29">
        <f t="shared" si="11"/>
        <v>5.3149999999999995</v>
      </c>
      <c r="F79" s="29">
        <f t="shared" si="7"/>
        <v>0.69100000000000095</v>
      </c>
      <c r="G79" s="29">
        <v>100</v>
      </c>
      <c r="H79" s="30">
        <v>100000</v>
      </c>
      <c r="I79" s="30">
        <f t="shared" si="8"/>
        <v>1.8500000000000005E-3</v>
      </c>
      <c r="J79" s="30">
        <f t="shared" si="9"/>
        <v>8.0899999999999903E-6</v>
      </c>
      <c r="K79" s="31">
        <f t="shared" si="10"/>
        <v>228.67737948084087</v>
      </c>
      <c r="L79" s="52"/>
      <c r="M79" s="32">
        <f>L72/I79</f>
        <v>43847.295425642886</v>
      </c>
      <c r="N79" s="30">
        <f t="shared" si="12"/>
        <v>7.400000000000001E-2</v>
      </c>
      <c r="O79" s="31">
        <f t="shared" si="13"/>
        <v>3090.2348578492006</v>
      </c>
    </row>
    <row r="80" spans="1:24" x14ac:dyDescent="0.3">
      <c r="A80" s="29">
        <v>4.5</v>
      </c>
      <c r="B80" s="29">
        <v>-1.5</v>
      </c>
      <c r="C80">
        <v>4.3128000000000002</v>
      </c>
      <c r="D80">
        <v>-0.80800000000000005</v>
      </c>
      <c r="E80" s="29">
        <f t="shared" si="11"/>
        <v>5.8128000000000002</v>
      </c>
      <c r="F80" s="29">
        <f t="shared" si="7"/>
        <v>0.69199999999999995</v>
      </c>
      <c r="G80" s="29">
        <v>100</v>
      </c>
      <c r="H80" s="30">
        <v>100000</v>
      </c>
      <c r="I80" s="30">
        <f t="shared" si="8"/>
        <v>1.871999999999998E-3</v>
      </c>
      <c r="J80" s="30">
        <f t="shared" si="9"/>
        <v>8.0800000000000006E-6</v>
      </c>
      <c r="K80" s="31">
        <f t="shared" si="10"/>
        <v>231.68316831683143</v>
      </c>
      <c r="L80" s="52"/>
      <c r="M80" s="32">
        <f>L72/I80</f>
        <v>43331.996013589451</v>
      </c>
      <c r="N80" s="30">
        <f t="shared" si="12"/>
        <v>7.4879999999999919E-2</v>
      </c>
      <c r="O80" s="31">
        <f t="shared" si="13"/>
        <v>3094.0594059405939</v>
      </c>
    </row>
    <row r="81" spans="1:24" x14ac:dyDescent="0.3">
      <c r="A81" s="29">
        <v>5</v>
      </c>
      <c r="B81" s="29">
        <v>-1.5</v>
      </c>
      <c r="C81">
        <v>4.8117999999999999</v>
      </c>
      <c r="D81">
        <v>-0.80820000000000003</v>
      </c>
      <c r="E81" s="29">
        <f t="shared" si="11"/>
        <v>6.3117999999999999</v>
      </c>
      <c r="F81" s="29">
        <f t="shared" si="7"/>
        <v>0.69179999999999997</v>
      </c>
      <c r="G81" s="29">
        <v>100</v>
      </c>
      <c r="H81" s="30">
        <v>100000</v>
      </c>
      <c r="I81" s="30">
        <f t="shared" si="8"/>
        <v>1.8820000000000015E-3</v>
      </c>
      <c r="J81" s="30">
        <f t="shared" si="9"/>
        <v>8.0819999999999999E-6</v>
      </c>
      <c r="K81" s="31">
        <f t="shared" si="10"/>
        <v>232.86315268497916</v>
      </c>
      <c r="L81" s="52"/>
      <c r="M81" s="32">
        <f>L72/I81</f>
        <v>43101.751613942244</v>
      </c>
      <c r="N81" s="30">
        <f t="shared" si="12"/>
        <v>7.5280000000000055E-2</v>
      </c>
      <c r="O81" s="31">
        <f t="shared" si="13"/>
        <v>3093.2937391734722</v>
      </c>
      <c r="W81" s="49">
        <f>SLOPE(I74:I81,E74:E81)</f>
        <v>2.1421749046047915E-5</v>
      </c>
      <c r="X81" s="49">
        <f>INTERCEPT(I74:I81,E74:E81)</f>
        <v>1.7376786540686869E-3</v>
      </c>
    </row>
    <row r="82" spans="1:24" x14ac:dyDescent="0.3">
      <c r="A82" s="21">
        <v>0.5</v>
      </c>
      <c r="B82" s="21">
        <v>-1</v>
      </c>
      <c r="C82">
        <v>0.41299999999999998</v>
      </c>
      <c r="D82">
        <v>-0.34360000000000002</v>
      </c>
      <c r="E82" s="21">
        <f t="shared" si="11"/>
        <v>1.413</v>
      </c>
      <c r="F82" s="21">
        <f t="shared" si="7"/>
        <v>0.65639999999999998</v>
      </c>
      <c r="G82" s="21">
        <v>100</v>
      </c>
      <c r="H82" s="22">
        <v>100000</v>
      </c>
      <c r="I82" s="22">
        <f t="shared" si="8"/>
        <v>8.7000000000000022E-4</v>
      </c>
      <c r="J82" s="22">
        <f t="shared" si="9"/>
        <v>3.4360000000000002E-6</v>
      </c>
      <c r="K82" s="23">
        <f t="shared" si="10"/>
        <v>253.20139697322472</v>
      </c>
      <c r="L82" s="51">
        <f t="shared" ref="L82" si="14">ABS(X91/W91)</f>
        <v>78.610669311575165</v>
      </c>
      <c r="M82" s="24">
        <f>L82/I82</f>
        <v>90357.091162730052</v>
      </c>
      <c r="N82" s="22">
        <f t="shared" si="12"/>
        <v>3.4800000000000005E-2</v>
      </c>
      <c r="O82" s="23">
        <f t="shared" si="13"/>
        <v>7275.9022118742723</v>
      </c>
    </row>
    <row r="83" spans="1:24" x14ac:dyDescent="0.3">
      <c r="A83" s="21">
        <v>1</v>
      </c>
      <c r="B83" s="21">
        <v>-1</v>
      </c>
      <c r="C83">
        <v>0.91320000000000001</v>
      </c>
      <c r="D83">
        <v>-0.34339999999999998</v>
      </c>
      <c r="E83" s="21">
        <f t="shared" si="11"/>
        <v>1.9132</v>
      </c>
      <c r="F83" s="21">
        <f t="shared" si="7"/>
        <v>0.65660000000000007</v>
      </c>
      <c r="G83" s="21">
        <v>100</v>
      </c>
      <c r="H83" s="22">
        <v>100000</v>
      </c>
      <c r="I83" s="22">
        <f t="shared" si="8"/>
        <v>8.6799999999999985E-4</v>
      </c>
      <c r="J83" s="22">
        <f t="shared" si="9"/>
        <v>3.4339999999999996E-6</v>
      </c>
      <c r="K83" s="23">
        <f t="shared" si="10"/>
        <v>252.76645311589979</v>
      </c>
      <c r="L83" s="52"/>
      <c r="M83" s="24">
        <f>L82/I83</f>
        <v>90565.287225317021</v>
      </c>
      <c r="N83" s="22">
        <f t="shared" si="12"/>
        <v>3.4719999999999994E-2</v>
      </c>
      <c r="O83" s="23">
        <f t="shared" si="13"/>
        <v>7280.1397786837515</v>
      </c>
    </row>
    <row r="84" spans="1:24" x14ac:dyDescent="0.3">
      <c r="A84" s="21">
        <v>1.5</v>
      </c>
      <c r="B84" s="21">
        <v>-1</v>
      </c>
      <c r="C84">
        <v>1.4166000000000001</v>
      </c>
      <c r="D84">
        <v>-0.34320000000000001</v>
      </c>
      <c r="E84" s="21">
        <f t="shared" si="11"/>
        <v>2.4165999999999999</v>
      </c>
      <c r="F84" s="21">
        <f t="shared" si="7"/>
        <v>0.65680000000000005</v>
      </c>
      <c r="G84" s="21">
        <v>100</v>
      </c>
      <c r="H84" s="22">
        <v>100000</v>
      </c>
      <c r="I84" s="22">
        <f t="shared" si="8"/>
        <v>8.3399999999999924E-4</v>
      </c>
      <c r="J84" s="22">
        <f t="shared" si="9"/>
        <v>3.4319999999999999E-6</v>
      </c>
      <c r="K84" s="23">
        <f t="shared" si="10"/>
        <v>243.00699300699279</v>
      </c>
      <c r="L84" s="52"/>
      <c r="M84" s="24">
        <f>L82/I84</f>
        <v>94257.397256085416</v>
      </c>
      <c r="N84" s="22">
        <f t="shared" si="12"/>
        <v>3.3359999999999966E-2</v>
      </c>
      <c r="O84" s="23">
        <f t="shared" si="13"/>
        <v>7284.3822843822845</v>
      </c>
    </row>
    <row r="85" spans="1:24" x14ac:dyDescent="0.3">
      <c r="A85" s="21">
        <v>2</v>
      </c>
      <c r="B85" s="21">
        <v>-1</v>
      </c>
      <c r="C85">
        <v>1.91499999999999</v>
      </c>
      <c r="D85">
        <v>-0.34239999999999998</v>
      </c>
      <c r="E85" s="21">
        <f t="shared" si="11"/>
        <v>2.9149999999999903</v>
      </c>
      <c r="F85" s="21">
        <f t="shared" si="7"/>
        <v>0.65759999999999996</v>
      </c>
      <c r="G85" s="21">
        <v>100</v>
      </c>
      <c r="H85" s="22">
        <v>100000</v>
      </c>
      <c r="I85" s="22">
        <f t="shared" si="8"/>
        <v>8.5000000000009959E-4</v>
      </c>
      <c r="J85" s="22">
        <f t="shared" si="9"/>
        <v>3.4239999999999997E-6</v>
      </c>
      <c r="K85" s="23">
        <f t="shared" si="10"/>
        <v>248.24766355143097</v>
      </c>
      <c r="L85" s="52"/>
      <c r="M85" s="24">
        <f>L82/I85</f>
        <v>92483.140366548178</v>
      </c>
      <c r="N85" s="22">
        <f t="shared" si="12"/>
        <v>3.4000000000003978E-2</v>
      </c>
      <c r="O85" s="23">
        <f t="shared" si="13"/>
        <v>7301.4018691588799</v>
      </c>
    </row>
    <row r="86" spans="1:24" x14ac:dyDescent="0.3">
      <c r="A86" s="21">
        <v>2.5</v>
      </c>
      <c r="B86" s="21">
        <v>-1</v>
      </c>
      <c r="C86">
        <v>2.4235999999999902</v>
      </c>
      <c r="D86">
        <v>-0.3422</v>
      </c>
      <c r="E86" s="21">
        <f t="shared" si="11"/>
        <v>3.4235999999999902</v>
      </c>
      <c r="F86" s="21">
        <f t="shared" si="7"/>
        <v>0.65779999999999994</v>
      </c>
      <c r="G86" s="21">
        <v>100</v>
      </c>
      <c r="H86" s="22">
        <v>100000</v>
      </c>
      <c r="I86" s="22">
        <f t="shared" si="8"/>
        <v>7.6400000000009793E-4</v>
      </c>
      <c r="J86" s="22">
        <f t="shared" si="9"/>
        <v>3.422E-6</v>
      </c>
      <c r="K86" s="23">
        <f t="shared" si="10"/>
        <v>223.26125073059555</v>
      </c>
      <c r="L86" s="52"/>
      <c r="M86" s="24">
        <f>L82/I86</f>
        <v>102893.54621932603</v>
      </c>
      <c r="N86" s="22">
        <f t="shared" si="12"/>
        <v>3.0560000000003917E-2</v>
      </c>
      <c r="O86" s="23">
        <f t="shared" si="13"/>
        <v>7305.6691992986562</v>
      </c>
    </row>
    <row r="87" spans="1:24" x14ac:dyDescent="0.3">
      <c r="A87" s="21">
        <v>3</v>
      </c>
      <c r="B87" s="21">
        <v>-1</v>
      </c>
      <c r="C87">
        <v>2.9201999999999999</v>
      </c>
      <c r="D87">
        <v>-0.34300000000000003</v>
      </c>
      <c r="E87" s="21">
        <f t="shared" si="11"/>
        <v>3.9201999999999999</v>
      </c>
      <c r="F87" s="21">
        <f t="shared" si="7"/>
        <v>0.65700000000000003</v>
      </c>
      <c r="G87" s="21">
        <v>100</v>
      </c>
      <c r="H87" s="22">
        <v>100000</v>
      </c>
      <c r="I87" s="22">
        <f t="shared" si="8"/>
        <v>7.9800000000000097E-4</v>
      </c>
      <c r="J87" s="22">
        <f t="shared" si="9"/>
        <v>3.4300000000000002E-6</v>
      </c>
      <c r="K87" s="23">
        <f t="shared" si="10"/>
        <v>232.65306122449007</v>
      </c>
      <c r="L87" s="52"/>
      <c r="M87" s="24">
        <f>L82/I87</f>
        <v>98509.610666134176</v>
      </c>
      <c r="N87" s="22">
        <f t="shared" si="12"/>
        <v>3.1920000000000039E-2</v>
      </c>
      <c r="O87" s="23">
        <f t="shared" si="13"/>
        <v>7288.6297376093298</v>
      </c>
    </row>
    <row r="88" spans="1:24" x14ac:dyDescent="0.3">
      <c r="A88" s="21">
        <v>3.5</v>
      </c>
      <c r="B88" s="21">
        <v>-1</v>
      </c>
      <c r="C88">
        <v>3.4163999999999999</v>
      </c>
      <c r="D88">
        <v>-0.34300000000000003</v>
      </c>
      <c r="E88" s="21">
        <f t="shared" si="11"/>
        <v>4.4163999999999994</v>
      </c>
      <c r="F88" s="21">
        <f t="shared" si="7"/>
        <v>0.65700000000000003</v>
      </c>
      <c r="G88" s="21">
        <v>100</v>
      </c>
      <c r="H88" s="22">
        <v>100000</v>
      </c>
      <c r="I88" s="22">
        <f t="shared" si="8"/>
        <v>8.3600000000000124E-4</v>
      </c>
      <c r="J88" s="22">
        <f t="shared" si="9"/>
        <v>3.4300000000000002E-6</v>
      </c>
      <c r="K88" s="23">
        <f t="shared" si="10"/>
        <v>243.73177842565633</v>
      </c>
      <c r="L88" s="52"/>
      <c r="M88" s="24">
        <f>L82/I88</f>
        <v>94031.901090400774</v>
      </c>
      <c r="N88" s="22">
        <f t="shared" si="12"/>
        <v>3.3440000000000046E-2</v>
      </c>
      <c r="O88" s="23">
        <f t="shared" si="13"/>
        <v>7288.6297376093298</v>
      </c>
    </row>
    <row r="89" spans="1:24" x14ac:dyDescent="0.3">
      <c r="A89" s="21">
        <v>4</v>
      </c>
      <c r="B89" s="21">
        <v>-1</v>
      </c>
      <c r="C89">
        <v>3.9169999999999998</v>
      </c>
      <c r="D89">
        <v>-0.34200000000000003</v>
      </c>
      <c r="E89" s="21">
        <f t="shared" si="11"/>
        <v>4.9169999999999998</v>
      </c>
      <c r="F89" s="21">
        <f t="shared" si="7"/>
        <v>0.65799999999999992</v>
      </c>
      <c r="G89" s="21">
        <v>100</v>
      </c>
      <c r="H89" s="22">
        <v>100000</v>
      </c>
      <c r="I89" s="22">
        <f t="shared" si="8"/>
        <v>8.3000000000000185E-4</v>
      </c>
      <c r="J89" s="22">
        <f t="shared" si="9"/>
        <v>3.4200000000000003E-6</v>
      </c>
      <c r="K89" s="23">
        <f t="shared" si="10"/>
        <v>242.69005847953269</v>
      </c>
      <c r="L89" s="52"/>
      <c r="M89" s="24">
        <f>L82/I89</f>
        <v>94711.649772981909</v>
      </c>
      <c r="N89" s="22">
        <f t="shared" si="12"/>
        <v>3.320000000000007E-2</v>
      </c>
      <c r="O89" s="23">
        <f t="shared" si="13"/>
        <v>7309.9415204678362</v>
      </c>
    </row>
    <row r="90" spans="1:24" x14ac:dyDescent="0.3">
      <c r="A90" s="21">
        <v>4.5</v>
      </c>
      <c r="B90" s="21">
        <v>-1</v>
      </c>
      <c r="C90">
        <v>4.4151999999999996</v>
      </c>
      <c r="D90">
        <v>-0.34200000000000003</v>
      </c>
      <c r="E90" s="21">
        <f t="shared" si="11"/>
        <v>5.4151999999999996</v>
      </c>
      <c r="F90" s="21">
        <f t="shared" si="7"/>
        <v>0.65799999999999992</v>
      </c>
      <c r="G90" s="21">
        <v>100</v>
      </c>
      <c r="H90" s="22">
        <v>100000</v>
      </c>
      <c r="I90" s="22">
        <f t="shared" si="8"/>
        <v>8.4800000000000435E-4</v>
      </c>
      <c r="J90" s="22">
        <f t="shared" si="9"/>
        <v>3.4200000000000003E-6</v>
      </c>
      <c r="K90" s="23">
        <f t="shared" si="10"/>
        <v>247.95321637427026</v>
      </c>
      <c r="L90" s="52"/>
      <c r="M90" s="24">
        <f>L82/I90</f>
        <v>92701.260980630614</v>
      </c>
      <c r="N90" s="22">
        <f t="shared" si="12"/>
        <v>3.3920000000000172E-2</v>
      </c>
      <c r="O90" s="23">
        <f t="shared" si="13"/>
        <v>7309.9415204678362</v>
      </c>
    </row>
    <row r="91" spans="1:24" x14ac:dyDescent="0.3">
      <c r="A91" s="21">
        <v>5</v>
      </c>
      <c r="B91" s="21">
        <v>-1</v>
      </c>
      <c r="C91">
        <v>4.9138000000000002</v>
      </c>
      <c r="D91">
        <v>-0.3412</v>
      </c>
      <c r="E91" s="21">
        <f t="shared" si="11"/>
        <v>5.9138000000000002</v>
      </c>
      <c r="F91" s="21">
        <f t="shared" si="7"/>
        <v>0.65880000000000005</v>
      </c>
      <c r="G91" s="21">
        <v>100</v>
      </c>
      <c r="H91" s="22">
        <v>100000</v>
      </c>
      <c r="I91" s="22">
        <f t="shared" si="8"/>
        <v>8.6199999999999829E-4</v>
      </c>
      <c r="J91" s="22">
        <f t="shared" si="9"/>
        <v>3.4120000000000001E-6</v>
      </c>
      <c r="K91" s="23">
        <f t="shared" si="10"/>
        <v>252.63774912074979</v>
      </c>
      <c r="L91" s="52"/>
      <c r="M91" s="24">
        <f>L82/I91</f>
        <v>91195.672055191782</v>
      </c>
      <c r="N91" s="22">
        <f t="shared" si="12"/>
        <v>3.4479999999999927E-2</v>
      </c>
      <c r="O91" s="23">
        <f t="shared" si="13"/>
        <v>7327.0808909730367</v>
      </c>
      <c r="W91" s="49">
        <f>SLOPE(I84:I91,E84:E91)</f>
        <v>9.9996503521143288E-6</v>
      </c>
      <c r="X91" s="49">
        <f>INTERCEPT(I84:I91,E84:E91)</f>
        <v>7.8607920706143567E-4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1"/>
  <sheetViews>
    <sheetView topLeftCell="C58" workbookViewId="0">
      <selection activeCell="L72" sqref="L72:L81"/>
    </sheetView>
  </sheetViews>
  <sheetFormatPr defaultColWidth="9" defaultRowHeight="14.4" x14ac:dyDescent="0.3"/>
  <cols>
    <col min="1" max="1" width="8.88671875" style="1" bestFit="1" customWidth="1"/>
    <col min="2" max="2" width="8.5546875" style="1" bestFit="1" customWidth="1"/>
    <col min="3" max="4" width="8.88671875"/>
    <col min="5" max="5" width="10" style="20" bestFit="1" customWidth="1"/>
    <col min="6" max="6" width="12.21875" style="19" bestFit="1" customWidth="1"/>
    <col min="7" max="8" width="9.109375" style="1" bestFit="1" customWidth="1"/>
    <col min="9" max="10" width="9" style="1" bestFit="1" customWidth="1"/>
    <col min="11" max="11" width="8.21875" style="1" bestFit="1" customWidth="1"/>
    <col min="12" max="12" width="10.5546875" style="15" bestFit="1" customWidth="1"/>
    <col min="13" max="13" width="9" style="15" bestFit="1" customWidth="1"/>
    <col min="14" max="14" width="13.21875" style="14" bestFit="1" customWidth="1"/>
    <col min="15" max="15" width="12.44140625" style="15" bestFit="1" customWidth="1"/>
    <col min="16" max="22" width="9" style="1"/>
    <col min="23" max="23" width="12.33203125" style="1" bestFit="1" customWidth="1"/>
    <col min="24" max="16384" width="9" style="1"/>
  </cols>
  <sheetData>
    <row r="1" spans="1:25" x14ac:dyDescent="0.3">
      <c r="A1" s="1" t="s">
        <v>15</v>
      </c>
      <c r="B1" s="1" t="s">
        <v>16</v>
      </c>
      <c r="C1" s="49" t="s">
        <v>19</v>
      </c>
      <c r="D1" s="49" t="s">
        <v>20</v>
      </c>
      <c r="E1" s="20" t="s">
        <v>17</v>
      </c>
      <c r="F1" s="19" t="s">
        <v>18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8</v>
      </c>
      <c r="M1" s="15" t="s">
        <v>11</v>
      </c>
      <c r="N1" s="14" t="s">
        <v>9</v>
      </c>
      <c r="O1" s="15" t="s">
        <v>10</v>
      </c>
      <c r="W1" s="49" t="s">
        <v>21</v>
      </c>
      <c r="X1" s="49" t="s">
        <v>22</v>
      </c>
      <c r="Y1" s="49"/>
    </row>
    <row r="2" spans="1:25" x14ac:dyDescent="0.3">
      <c r="A2" s="8">
        <v>5</v>
      </c>
      <c r="B2" s="8">
        <v>-5</v>
      </c>
      <c r="C2" s="50">
        <v>-4.4341728190137832</v>
      </c>
      <c r="D2" s="50">
        <v>4.2789288244220751</v>
      </c>
      <c r="E2" s="45">
        <f>A2-C2</f>
        <v>9.4341728190137832</v>
      </c>
      <c r="F2" s="2">
        <f>A2-D2</f>
        <v>0.72107117557792488</v>
      </c>
      <c r="G2" s="8">
        <v>100</v>
      </c>
      <c r="H2" s="9">
        <v>100000</v>
      </c>
      <c r="I2" s="9">
        <f>(C2-B2)/G2</f>
        <v>5.6582718098621672E-3</v>
      </c>
      <c r="J2" s="9">
        <f>(D2-0)/H2</f>
        <v>4.2789288244220748E-5</v>
      </c>
      <c r="K2" s="5">
        <f t="shared" ref="K2:K65" si="0">I2/J2</f>
        <v>132.23570762774702</v>
      </c>
      <c r="L2" s="51">
        <f>ABS(X11/W11)</f>
        <v>136.47479454886997</v>
      </c>
      <c r="M2" s="16">
        <f>L2/I2</f>
        <v>24119.519021867989</v>
      </c>
      <c r="N2" s="9">
        <f>I2/0.025</f>
        <v>0.22633087239448668</v>
      </c>
      <c r="O2" s="5">
        <f>0.025/J2</f>
        <v>584.25837460328819</v>
      </c>
    </row>
    <row r="3" spans="1:25" x14ac:dyDescent="0.3">
      <c r="A3" s="8">
        <v>5</v>
      </c>
      <c r="B3" s="8">
        <v>-4.5</v>
      </c>
      <c r="C3" s="50">
        <v>-3.9361043023006714</v>
      </c>
      <c r="D3" s="50">
        <v>4.2789288267632388</v>
      </c>
      <c r="E3" s="45">
        <f t="shared" ref="E3:E11" si="1">A3-C3</f>
        <v>8.9361043023006719</v>
      </c>
      <c r="F3" s="2">
        <f t="shared" ref="F3:F11" si="2">A3-D3</f>
        <v>0.72107117323676118</v>
      </c>
      <c r="G3" s="8">
        <v>100</v>
      </c>
      <c r="H3" s="9">
        <v>100000</v>
      </c>
      <c r="I3" s="9">
        <f t="shared" ref="I3:I11" si="3">(C3-B3)/G3</f>
        <v>5.6389569769932854E-3</v>
      </c>
      <c r="J3" s="9">
        <f t="shared" ref="J3:J11" si="4">(D3-0)/H3</f>
        <v>4.2789288267632387E-5</v>
      </c>
      <c r="K3" s="5">
        <f t="shared" si="0"/>
        <v>131.78431344133455</v>
      </c>
      <c r="L3" s="52"/>
      <c r="M3" s="16">
        <f>L2/I3</f>
        <v>24202.134385078938</v>
      </c>
      <c r="N3" s="9">
        <f t="shared" ref="N3:N66" si="5">I3/0.025</f>
        <v>0.22555827907973142</v>
      </c>
      <c r="O3" s="5">
        <f t="shared" ref="O3:O66" si="6">0.025/J3</f>
        <v>584.25837428361831</v>
      </c>
    </row>
    <row r="4" spans="1:25" x14ac:dyDescent="0.3">
      <c r="A4" s="8">
        <v>5</v>
      </c>
      <c r="B4" s="8">
        <v>-4</v>
      </c>
      <c r="C4" s="50">
        <v>-3.4380357855046388</v>
      </c>
      <c r="D4" s="50">
        <v>4.2789288291044079</v>
      </c>
      <c r="E4" s="45">
        <f t="shared" si="1"/>
        <v>8.4380357855046384</v>
      </c>
      <c r="F4" s="2">
        <f t="shared" si="2"/>
        <v>0.72107117089559214</v>
      </c>
      <c r="G4" s="8">
        <v>100</v>
      </c>
      <c r="H4" s="9">
        <v>100000</v>
      </c>
      <c r="I4" s="9">
        <f t="shared" si="3"/>
        <v>5.6196421449536118E-3</v>
      </c>
      <c r="J4" s="9">
        <f t="shared" si="4"/>
        <v>4.2789288291044079E-5</v>
      </c>
      <c r="K4" s="5">
        <f t="shared" si="0"/>
        <v>131.33291927479473</v>
      </c>
      <c r="L4" s="52"/>
      <c r="M4" s="16">
        <f>L2/I4</f>
        <v>24285.317646324351</v>
      </c>
      <c r="N4" s="9">
        <f t="shared" si="5"/>
        <v>0.22478568579814445</v>
      </c>
      <c r="O4" s="5">
        <f t="shared" si="6"/>
        <v>584.25837396394775</v>
      </c>
    </row>
    <row r="5" spans="1:25" x14ac:dyDescent="0.3">
      <c r="A5" s="8">
        <v>5</v>
      </c>
      <c r="B5" s="8">
        <v>-3.5</v>
      </c>
      <c r="C5" s="50">
        <v>-2.9399672686876053</v>
      </c>
      <c r="D5" s="50">
        <v>4.2789288314455609</v>
      </c>
      <c r="E5" s="45">
        <f t="shared" si="1"/>
        <v>7.9399672686876048</v>
      </c>
      <c r="F5" s="2">
        <f t="shared" si="2"/>
        <v>0.72107116855443909</v>
      </c>
      <c r="G5" s="8">
        <v>100</v>
      </c>
      <c r="H5" s="9">
        <v>100000</v>
      </c>
      <c r="I5" s="9">
        <f t="shared" si="3"/>
        <v>5.6003273131239473E-3</v>
      </c>
      <c r="J5" s="9">
        <f t="shared" si="4"/>
        <v>4.2789288314455609E-5</v>
      </c>
      <c r="K5" s="5">
        <f t="shared" si="0"/>
        <v>130.88152511365737</v>
      </c>
      <c r="L5" s="52"/>
      <c r="M5" s="16">
        <f>L2/I5</f>
        <v>24369.07468409061</v>
      </c>
      <c r="N5" s="9">
        <f t="shared" si="5"/>
        <v>0.22401309252495788</v>
      </c>
      <c r="O5" s="5">
        <f t="shared" si="6"/>
        <v>584.25837364427935</v>
      </c>
    </row>
    <row r="6" spans="1:25" x14ac:dyDescent="0.3">
      <c r="A6" s="8">
        <v>5</v>
      </c>
      <c r="B6" s="8">
        <v>-3</v>
      </c>
      <c r="C6" s="50">
        <v>-2.4418987518283206</v>
      </c>
      <c r="D6" s="50">
        <v>4.2789288337866624</v>
      </c>
      <c r="E6" s="45">
        <f t="shared" si="1"/>
        <v>7.4418987518283206</v>
      </c>
      <c r="F6" s="2">
        <f t="shared" si="2"/>
        <v>0.72107116621333756</v>
      </c>
      <c r="G6" s="8">
        <v>100</v>
      </c>
      <c r="H6" s="9">
        <v>100000</v>
      </c>
      <c r="I6" s="9">
        <f t="shared" si="3"/>
        <v>5.5810124817167938E-3</v>
      </c>
      <c r="J6" s="9">
        <f t="shared" si="4"/>
        <v>4.2789288337866624E-5</v>
      </c>
      <c r="K6" s="5">
        <f t="shared" si="0"/>
        <v>130.43013096288973</v>
      </c>
      <c r="L6" s="52"/>
      <c r="M6" s="16">
        <f>L2/I6</f>
        <v>24453.411454634213</v>
      </c>
      <c r="N6" s="9">
        <f t="shared" si="5"/>
        <v>0.22324049926867173</v>
      </c>
      <c r="O6" s="5">
        <f t="shared" si="6"/>
        <v>584.25837332461799</v>
      </c>
    </row>
    <row r="7" spans="1:25" x14ac:dyDescent="0.3">
      <c r="A7" s="8">
        <v>5</v>
      </c>
      <c r="B7" s="8">
        <v>-2.5</v>
      </c>
      <c r="C7" s="50">
        <v>-1.9438302349324863</v>
      </c>
      <c r="D7" s="50">
        <v>4.2789288361281059</v>
      </c>
      <c r="E7" s="45">
        <f t="shared" si="1"/>
        <v>6.9438302349324861</v>
      </c>
      <c r="F7" s="2">
        <f t="shared" si="2"/>
        <v>0.72107116387189407</v>
      </c>
      <c r="G7" s="8">
        <v>100</v>
      </c>
      <c r="H7" s="9">
        <v>100000</v>
      </c>
      <c r="I7" s="9">
        <f t="shared" si="3"/>
        <v>5.561697650675137E-3</v>
      </c>
      <c r="J7" s="9">
        <f t="shared" si="4"/>
        <v>4.2789288361281061E-5</v>
      </c>
      <c r="K7" s="5">
        <f t="shared" si="0"/>
        <v>129.97873682114741</v>
      </c>
      <c r="L7" s="52"/>
      <c r="M7" s="16">
        <f>L2/I7</f>
        <v>24538.333998127931</v>
      </c>
      <c r="N7" s="9">
        <f t="shared" si="5"/>
        <v>0.22246790602700547</v>
      </c>
      <c r="O7" s="5">
        <f t="shared" si="6"/>
        <v>584.25837300490991</v>
      </c>
    </row>
    <row r="8" spans="1:25" x14ac:dyDescent="0.3">
      <c r="A8" s="8">
        <v>5</v>
      </c>
      <c r="B8" s="8">
        <v>-2</v>
      </c>
      <c r="C8" s="50">
        <v>-1.4457617179915021</v>
      </c>
      <c r="D8" s="50">
        <v>4.2789288384692954</v>
      </c>
      <c r="E8" s="45">
        <f t="shared" si="1"/>
        <v>6.4457617179915019</v>
      </c>
      <c r="F8" s="2">
        <f t="shared" si="2"/>
        <v>0.72107116153070461</v>
      </c>
      <c r="G8" s="8">
        <v>100</v>
      </c>
      <c r="H8" s="9">
        <v>100000</v>
      </c>
      <c r="I8" s="9">
        <f t="shared" si="3"/>
        <v>5.5423828200849793E-3</v>
      </c>
      <c r="J8" s="9">
        <f t="shared" si="4"/>
        <v>4.2789288384692957E-5</v>
      </c>
      <c r="K8" s="5">
        <f t="shared" si="0"/>
        <v>129.52734269045848</v>
      </c>
      <c r="L8" s="52"/>
      <c r="M8" s="16">
        <f>L2/I8</f>
        <v>24623.848438310772</v>
      </c>
      <c r="N8" s="9">
        <f t="shared" si="5"/>
        <v>0.22169531280339916</v>
      </c>
      <c r="O8" s="5">
        <f t="shared" si="6"/>
        <v>584.25837268523651</v>
      </c>
    </row>
    <row r="9" spans="1:25" x14ac:dyDescent="0.3">
      <c r="A9" s="8">
        <v>5</v>
      </c>
      <c r="B9" s="8">
        <v>-1.5</v>
      </c>
      <c r="C9" s="50">
        <v>-0.9476932010124558</v>
      </c>
      <c r="D9" s="50">
        <v>4.2789288408107256</v>
      </c>
      <c r="E9" s="45">
        <f t="shared" si="1"/>
        <v>5.9476932010124557</v>
      </c>
      <c r="F9" s="2">
        <f t="shared" si="2"/>
        <v>0.72107115918927445</v>
      </c>
      <c r="G9" s="8">
        <v>100</v>
      </c>
      <c r="H9" s="9">
        <v>100000</v>
      </c>
      <c r="I9" s="9">
        <f t="shared" si="3"/>
        <v>5.5230679898754416E-3</v>
      </c>
      <c r="J9" s="9">
        <f t="shared" si="4"/>
        <v>4.2789288408107258E-5</v>
      </c>
      <c r="K9" s="5">
        <f t="shared" si="0"/>
        <v>129.07594856915148</v>
      </c>
      <c r="L9" s="52"/>
      <c r="M9" s="16">
        <f>L2/I9</f>
        <v>24709.960985279813</v>
      </c>
      <c r="N9" s="9">
        <f t="shared" si="5"/>
        <v>0.22092271959501766</v>
      </c>
      <c r="O9" s="5">
        <f t="shared" si="6"/>
        <v>584.25837236553036</v>
      </c>
    </row>
    <row r="10" spans="1:25" x14ac:dyDescent="0.3">
      <c r="A10" s="8">
        <v>5</v>
      </c>
      <c r="B10" s="8">
        <v>-1</v>
      </c>
      <c r="C10" s="50">
        <v>-0.44962468399108935</v>
      </c>
      <c r="D10" s="50">
        <v>4.2789288431520971</v>
      </c>
      <c r="E10" s="45">
        <f t="shared" si="1"/>
        <v>5.4496246839910896</v>
      </c>
      <c r="F10" s="2">
        <f t="shared" si="2"/>
        <v>0.72107115684790291</v>
      </c>
      <c r="G10" s="8">
        <v>100</v>
      </c>
      <c r="H10" s="9">
        <v>100000</v>
      </c>
      <c r="I10" s="9">
        <f t="shared" si="3"/>
        <v>5.5037531600891062E-3</v>
      </c>
      <c r="J10" s="9">
        <f t="shared" si="4"/>
        <v>4.278928843152097E-5</v>
      </c>
      <c r="K10" s="5">
        <f t="shared" si="0"/>
        <v>128.62455445823062</v>
      </c>
      <c r="L10" s="52"/>
      <c r="M10" s="16">
        <f>L2/I10</f>
        <v>24796.677935799802</v>
      </c>
      <c r="N10" s="9">
        <f t="shared" si="5"/>
        <v>0.22015012640356424</v>
      </c>
      <c r="O10" s="5">
        <f t="shared" si="6"/>
        <v>584.25837204583217</v>
      </c>
    </row>
    <row r="11" spans="1:25" x14ac:dyDescent="0.3">
      <c r="A11" s="8">
        <v>5</v>
      </c>
      <c r="B11" s="8">
        <v>-0.5</v>
      </c>
      <c r="C11" s="50">
        <v>4.8443833069837093E-2</v>
      </c>
      <c r="D11" s="50">
        <v>4.2789288454936099</v>
      </c>
      <c r="E11" s="45">
        <f t="shared" si="1"/>
        <v>4.9515561669301631</v>
      </c>
      <c r="F11" s="2">
        <f t="shared" si="2"/>
        <v>0.72107115450639014</v>
      </c>
      <c r="G11" s="8">
        <v>100</v>
      </c>
      <c r="H11" s="9">
        <v>100000</v>
      </c>
      <c r="I11" s="9">
        <f t="shared" si="3"/>
        <v>5.4844383306983709E-3</v>
      </c>
      <c r="J11" s="9">
        <f t="shared" si="4"/>
        <v>4.2789288454936098E-5</v>
      </c>
      <c r="K11" s="5">
        <f t="shared" si="0"/>
        <v>128.17316035704482</v>
      </c>
      <c r="L11" s="52"/>
      <c r="M11" s="16">
        <f>L2/I11</f>
        <v>24884.005675653516</v>
      </c>
      <c r="N11" s="9">
        <f t="shared" si="5"/>
        <v>0.21937753322793482</v>
      </c>
      <c r="O11" s="5">
        <f t="shared" si="6"/>
        <v>584.25837172611466</v>
      </c>
      <c r="W11" s="49">
        <f>SLOPE(I2:I11,E2:E11)</f>
        <v>3.8779465782031613E-5</v>
      </c>
      <c r="X11" s="49">
        <f>INTERCEPT(I2:I11,E2:E11)</f>
        <v>5.2924196253176974E-3</v>
      </c>
    </row>
    <row r="12" spans="1:25" x14ac:dyDescent="0.3">
      <c r="A12" s="25">
        <v>4.5</v>
      </c>
      <c r="B12" s="25">
        <v>-5</v>
      </c>
      <c r="C12" s="50">
        <v>-4.4993278522368341</v>
      </c>
      <c r="D12" s="50">
        <v>3.7835106298241943</v>
      </c>
      <c r="E12" s="46">
        <f>A12-C12</f>
        <v>8.999327852236835</v>
      </c>
      <c r="F12" s="37">
        <f>A12-D12</f>
        <v>0.71648937017580572</v>
      </c>
      <c r="G12" s="25">
        <v>100</v>
      </c>
      <c r="H12" s="26">
        <v>100000</v>
      </c>
      <c r="I12" s="26">
        <f>(C12-B12)/G12</f>
        <v>5.0067214776316595E-3</v>
      </c>
      <c r="J12" s="26">
        <f>(D12-0)/H12</f>
        <v>3.7835106298241943E-5</v>
      </c>
      <c r="K12" s="27">
        <f t="shared" si="0"/>
        <v>132.33004919201994</v>
      </c>
      <c r="L12" s="51">
        <f>ABS(X21/W21)</f>
        <v>136.60072561727574</v>
      </c>
      <c r="M12" s="28">
        <f>L12/I12</f>
        <v>27283.46807937323</v>
      </c>
      <c r="N12" s="26">
        <f t="shared" si="5"/>
        <v>0.20026885910526637</v>
      </c>
      <c r="O12" s="27">
        <f t="shared" si="6"/>
        <v>660.76198657757334</v>
      </c>
    </row>
    <row r="13" spans="1:25" x14ac:dyDescent="0.3">
      <c r="A13" s="25">
        <v>4.5</v>
      </c>
      <c r="B13" s="25">
        <v>-4.5</v>
      </c>
      <c r="C13" s="50">
        <v>-4.0010413009570396</v>
      </c>
      <c r="D13" s="50">
        <v>3.7835106320034808</v>
      </c>
      <c r="E13" s="46">
        <f t="shared" ref="E13:E21" si="7">A13-C13</f>
        <v>8.5010413009570396</v>
      </c>
      <c r="F13" s="37">
        <f t="shared" ref="F13:F21" si="8">A13-D13</f>
        <v>0.71648936799651919</v>
      </c>
      <c r="G13" s="25">
        <v>100</v>
      </c>
      <c r="H13" s="26">
        <v>100000</v>
      </c>
      <c r="I13" s="26">
        <f t="shared" ref="I13:I21" si="9">(C13-B13)/G13</f>
        <v>4.9895869904296045E-3</v>
      </c>
      <c r="J13" s="26">
        <f t="shared" ref="J13:J21" si="10">(D13-0)/H13</f>
        <v>3.7835106320034807E-5</v>
      </c>
      <c r="K13" s="27">
        <f t="shared" si="0"/>
        <v>131.87717640395451</v>
      </c>
      <c r="L13" s="52"/>
      <c r="M13" s="28">
        <f>L12/I13</f>
        <v>27377.160851045588</v>
      </c>
      <c r="N13" s="26">
        <f t="shared" si="5"/>
        <v>0.19958347961718417</v>
      </c>
      <c r="O13" s="27">
        <f t="shared" si="6"/>
        <v>660.76198619697709</v>
      </c>
    </row>
    <row r="14" spans="1:25" x14ac:dyDescent="0.3">
      <c r="A14" s="25">
        <v>4.5</v>
      </c>
      <c r="B14" s="25">
        <v>-4</v>
      </c>
      <c r="C14" s="50">
        <v>-3.5027547495942479</v>
      </c>
      <c r="D14" s="50">
        <v>3.7835106341828797</v>
      </c>
      <c r="E14" s="46">
        <f t="shared" si="7"/>
        <v>8.0027547495942475</v>
      </c>
      <c r="F14" s="37">
        <f t="shared" si="8"/>
        <v>0.71648936581712031</v>
      </c>
      <c r="G14" s="25">
        <v>100</v>
      </c>
      <c r="H14" s="26">
        <v>100000</v>
      </c>
      <c r="I14" s="26">
        <f t="shared" si="9"/>
        <v>4.972452504057521E-3</v>
      </c>
      <c r="J14" s="26">
        <f t="shared" si="10"/>
        <v>3.7835106341828795E-5</v>
      </c>
      <c r="K14" s="27">
        <f t="shared" si="0"/>
        <v>131.42430363834345</v>
      </c>
      <c r="L14" s="52"/>
      <c r="M14" s="28">
        <f>L12/I14</f>
        <v>27471.499326702378</v>
      </c>
      <c r="N14" s="26">
        <f t="shared" si="5"/>
        <v>0.19889810016230083</v>
      </c>
      <c r="O14" s="27">
        <f t="shared" si="6"/>
        <v>660.76198581636129</v>
      </c>
    </row>
    <row r="15" spans="1:25" x14ac:dyDescent="0.3">
      <c r="A15" s="25">
        <v>4.5</v>
      </c>
      <c r="B15" s="25">
        <v>-3.5</v>
      </c>
      <c r="C15" s="50">
        <v>-3.0044681982083126</v>
      </c>
      <c r="D15" s="50">
        <v>3.7835106363621209</v>
      </c>
      <c r="E15" s="46">
        <f t="shared" si="7"/>
        <v>7.504468198208313</v>
      </c>
      <c r="F15" s="37">
        <f t="shared" si="8"/>
        <v>0.71648936363787907</v>
      </c>
      <c r="G15" s="25">
        <v>100</v>
      </c>
      <c r="H15" s="26">
        <v>100000</v>
      </c>
      <c r="I15" s="26">
        <f t="shared" si="9"/>
        <v>4.9553180179168739E-3</v>
      </c>
      <c r="J15" s="26">
        <f t="shared" si="10"/>
        <v>3.7835106363621211E-5</v>
      </c>
      <c r="K15" s="27">
        <f t="shared" si="0"/>
        <v>130.97143087937653</v>
      </c>
      <c r="L15" s="52"/>
      <c r="M15" s="28">
        <f>L12/I15</f>
        <v>27566.490207766768</v>
      </c>
      <c r="N15" s="26">
        <f t="shared" si="5"/>
        <v>0.19821272071667495</v>
      </c>
      <c r="O15" s="27">
        <f t="shared" si="6"/>
        <v>660.761985435773</v>
      </c>
    </row>
    <row r="16" spans="1:25" x14ac:dyDescent="0.3">
      <c r="A16" s="25">
        <v>4.5</v>
      </c>
      <c r="B16" s="25">
        <v>-3</v>
      </c>
      <c r="C16" s="50">
        <v>-2.5061816467831224</v>
      </c>
      <c r="D16" s="50">
        <v>3.7835106385415944</v>
      </c>
      <c r="E16" s="46">
        <f t="shared" si="7"/>
        <v>7.0061816467831228</v>
      </c>
      <c r="F16" s="37">
        <f t="shared" si="8"/>
        <v>0.71648936145840558</v>
      </c>
      <c r="G16" s="25">
        <v>100</v>
      </c>
      <c r="H16" s="26">
        <v>100000</v>
      </c>
      <c r="I16" s="26">
        <f t="shared" si="9"/>
        <v>4.9381835321687766E-3</v>
      </c>
      <c r="J16" s="26">
        <f t="shared" si="10"/>
        <v>3.7835106385415945E-5</v>
      </c>
      <c r="K16" s="27">
        <f t="shared" si="0"/>
        <v>130.51855813129856</v>
      </c>
      <c r="L16" s="52"/>
      <c r="M16" s="28">
        <f>L12/I16</f>
        <v>27662.140284462603</v>
      </c>
      <c r="N16" s="26">
        <f t="shared" si="5"/>
        <v>0.19752734128675106</v>
      </c>
      <c r="O16" s="27">
        <f t="shared" si="6"/>
        <v>660.76198505514424</v>
      </c>
    </row>
    <row r="17" spans="1:24" x14ac:dyDescent="0.3">
      <c r="A17" s="25">
        <v>4.5</v>
      </c>
      <c r="B17" s="25">
        <v>-2.5</v>
      </c>
      <c r="C17" s="50">
        <v>-2.0078950953139132</v>
      </c>
      <c r="D17" s="50">
        <v>3.7835106407209258</v>
      </c>
      <c r="E17" s="46">
        <f t="shared" si="7"/>
        <v>6.5078950953139127</v>
      </c>
      <c r="F17" s="37">
        <f t="shared" si="8"/>
        <v>0.7164893592790742</v>
      </c>
      <c r="G17" s="25">
        <v>100</v>
      </c>
      <c r="H17" s="26">
        <v>100000</v>
      </c>
      <c r="I17" s="26">
        <f t="shared" si="9"/>
        <v>4.9210490468608679E-3</v>
      </c>
      <c r="J17" s="26">
        <f t="shared" si="10"/>
        <v>3.7835106407209256E-5</v>
      </c>
      <c r="K17" s="27">
        <f t="shared" si="0"/>
        <v>130.06568539538165</v>
      </c>
      <c r="L17" s="52"/>
      <c r="M17" s="28">
        <f>L12/I17</f>
        <v>27758.456442211889</v>
      </c>
      <c r="N17" s="26">
        <f t="shared" si="5"/>
        <v>0.1968419618744347</v>
      </c>
      <c r="O17" s="27">
        <f t="shared" si="6"/>
        <v>660.76198467454026</v>
      </c>
    </row>
    <row r="18" spans="1:24" x14ac:dyDescent="0.3">
      <c r="A18" s="25">
        <v>4.5</v>
      </c>
      <c r="B18" s="25">
        <v>-2</v>
      </c>
      <c r="C18" s="50">
        <v>-1.5096085438035278</v>
      </c>
      <c r="D18" s="50">
        <v>3.7835106429003371</v>
      </c>
      <c r="E18" s="46">
        <f t="shared" si="7"/>
        <v>6.0096085438035276</v>
      </c>
      <c r="F18" s="37">
        <f t="shared" si="8"/>
        <v>0.71648935709966288</v>
      </c>
      <c r="G18" s="25">
        <v>100</v>
      </c>
      <c r="H18" s="26">
        <v>100000</v>
      </c>
      <c r="I18" s="26">
        <f t="shared" si="9"/>
        <v>4.9039145619647218E-3</v>
      </c>
      <c r="J18" s="26">
        <f t="shared" si="10"/>
        <v>3.7835106429003373E-5</v>
      </c>
      <c r="K18" s="27">
        <f t="shared" si="0"/>
        <v>129.61281267086679</v>
      </c>
      <c r="L18" s="52"/>
      <c r="M18" s="28">
        <f>L12/I18</f>
        <v>27855.445663096452</v>
      </c>
      <c r="N18" s="26">
        <f t="shared" si="5"/>
        <v>0.19615658247858886</v>
      </c>
      <c r="O18" s="27">
        <f t="shared" si="6"/>
        <v>660.76198429392218</v>
      </c>
    </row>
    <row r="19" spans="1:24" x14ac:dyDescent="0.3">
      <c r="A19" s="25">
        <v>4.5</v>
      </c>
      <c r="B19" s="25">
        <v>-1.5</v>
      </c>
      <c r="C19" s="50">
        <v>-1.0113219922520287</v>
      </c>
      <c r="D19" s="50">
        <v>3.7835106450798368</v>
      </c>
      <c r="E19" s="46">
        <f t="shared" si="7"/>
        <v>5.5113219922520287</v>
      </c>
      <c r="F19" s="37">
        <f t="shared" si="8"/>
        <v>0.71648935492016319</v>
      </c>
      <c r="G19" s="25">
        <v>100</v>
      </c>
      <c r="H19" s="26">
        <v>100000</v>
      </c>
      <c r="I19" s="26">
        <f t="shared" si="9"/>
        <v>4.886780077479713E-3</v>
      </c>
      <c r="J19" s="26">
        <f t="shared" si="10"/>
        <v>3.7835106450798371E-5</v>
      </c>
      <c r="K19" s="27">
        <f t="shared" si="0"/>
        <v>129.15993995773721</v>
      </c>
      <c r="L19" s="52"/>
      <c r="M19" s="28">
        <f>L12/I19</f>
        <v>27953.115026965897</v>
      </c>
      <c r="N19" s="26">
        <f t="shared" si="5"/>
        <v>0.1954712030991885</v>
      </c>
      <c r="O19" s="27">
        <f t="shared" si="6"/>
        <v>660.76198391328876</v>
      </c>
    </row>
    <row r="20" spans="1:24" x14ac:dyDescent="0.3">
      <c r="A20" s="25">
        <v>4.5</v>
      </c>
      <c r="B20" s="25">
        <v>-1</v>
      </c>
      <c r="C20" s="50">
        <v>-0.51303544066223206</v>
      </c>
      <c r="D20" s="50">
        <v>3.7835106472596429</v>
      </c>
      <c r="E20" s="46">
        <f t="shared" si="7"/>
        <v>5.0130354406622324</v>
      </c>
      <c r="F20" s="37">
        <f t="shared" si="8"/>
        <v>0.71648935274035708</v>
      </c>
      <c r="G20" s="25">
        <v>100</v>
      </c>
      <c r="H20" s="26">
        <v>100000</v>
      </c>
      <c r="I20" s="26">
        <f t="shared" si="9"/>
        <v>4.8696455933776792E-3</v>
      </c>
      <c r="J20" s="26">
        <f t="shared" si="10"/>
        <v>3.7835106472596432E-5</v>
      </c>
      <c r="K20" s="27">
        <f t="shared" si="0"/>
        <v>128.70706725524116</v>
      </c>
      <c r="L20" s="52"/>
      <c r="M20" s="28">
        <f>L12/I20</f>
        <v>28051.471713473686</v>
      </c>
      <c r="N20" s="26">
        <f t="shared" si="5"/>
        <v>0.19478582373510717</v>
      </c>
      <c r="O20" s="27">
        <f t="shared" si="6"/>
        <v>660.7619835326019</v>
      </c>
    </row>
    <row r="21" spans="1:24" x14ac:dyDescent="0.3">
      <c r="A21" s="25">
        <v>4.5</v>
      </c>
      <c r="B21" s="25">
        <v>-0.5</v>
      </c>
      <c r="C21" s="50">
        <v>-1.4748889031127694E-2</v>
      </c>
      <c r="D21" s="50">
        <v>3.783510649439521</v>
      </c>
      <c r="E21" s="46">
        <f t="shared" si="7"/>
        <v>4.5147488890311278</v>
      </c>
      <c r="F21" s="37">
        <f t="shared" si="8"/>
        <v>0.71648935056047902</v>
      </c>
      <c r="G21" s="25">
        <v>100</v>
      </c>
      <c r="H21" s="26">
        <v>100000</v>
      </c>
      <c r="I21" s="26">
        <f t="shared" si="9"/>
        <v>4.8525111096887228E-3</v>
      </c>
      <c r="J21" s="26">
        <f t="shared" si="10"/>
        <v>3.7835106494395211E-5</v>
      </c>
      <c r="K21" s="27">
        <f t="shared" si="0"/>
        <v>128.25419456418237</v>
      </c>
      <c r="L21" s="52"/>
      <c r="M21" s="28">
        <f>L12/I21</f>
        <v>28150.523003344213</v>
      </c>
      <c r="N21" s="26">
        <f t="shared" si="5"/>
        <v>0.19410044438754889</v>
      </c>
      <c r="O21" s="27">
        <f t="shared" si="6"/>
        <v>660.76198315190243</v>
      </c>
      <c r="W21" s="49">
        <f>SLOPE(I12:I21,E12:E21)</f>
        <v>3.4386810689686496E-5</v>
      </c>
      <c r="X21" s="49">
        <f>INTERCEPT(I12:I21,E12:E21)</f>
        <v>4.6972632918750694E-3</v>
      </c>
    </row>
    <row r="22" spans="1:24" x14ac:dyDescent="0.3">
      <c r="A22" s="10">
        <v>4</v>
      </c>
      <c r="B22" s="10">
        <v>-5</v>
      </c>
      <c r="C22">
        <v>-4.5648613459999998</v>
      </c>
      <c r="D22">
        <v>3.288732719</v>
      </c>
      <c r="E22" s="47">
        <f>A22-C22</f>
        <v>8.5648613460000007</v>
      </c>
      <c r="F22" s="3">
        <f>A22-D22</f>
        <v>0.71126728100000003</v>
      </c>
      <c r="G22" s="10">
        <v>100</v>
      </c>
      <c r="H22" s="11">
        <v>100000</v>
      </c>
      <c r="I22" s="11">
        <f>(C22-B22)/G22</f>
        <v>4.3513865400000018E-3</v>
      </c>
      <c r="J22" s="11">
        <f>(D22-0)/H22</f>
        <v>3.288732719E-5</v>
      </c>
      <c r="K22" s="6">
        <f t="shared" si="0"/>
        <v>132.31195453679561</v>
      </c>
      <c r="L22" s="51">
        <f>ABS(X31/W31)</f>
        <v>136.74436932870421</v>
      </c>
      <c r="M22" s="17">
        <f>L22/I22</f>
        <v>31425.470495825946</v>
      </c>
      <c r="N22" s="11">
        <f t="shared" si="5"/>
        <v>0.17405546160000007</v>
      </c>
      <c r="O22" s="6">
        <f t="shared" si="6"/>
        <v>760.17123117264794</v>
      </c>
    </row>
    <row r="23" spans="1:24" x14ac:dyDescent="0.3">
      <c r="A23" s="10">
        <v>4</v>
      </c>
      <c r="B23" s="10">
        <v>-4.5</v>
      </c>
      <c r="C23">
        <v>-4.0663541609999996</v>
      </c>
      <c r="D23">
        <v>3.2887327210000001</v>
      </c>
      <c r="E23" s="47">
        <f t="shared" ref="E23:E31" si="11">A23-C23</f>
        <v>8.0663541609999996</v>
      </c>
      <c r="F23" s="3">
        <f t="shared" ref="F23:F31" si="12">A23-D23</f>
        <v>0.71126727899999986</v>
      </c>
      <c r="G23" s="10">
        <v>100</v>
      </c>
      <c r="H23" s="11">
        <v>100000</v>
      </c>
      <c r="I23" s="11">
        <f t="shared" ref="I23:I31" si="13">(C23-B23)/G23</f>
        <v>4.3364583900000041E-3</v>
      </c>
      <c r="J23" s="11">
        <f t="shared" ref="J23:J31" si="14">(D23-0)/H23</f>
        <v>3.288732721E-5</v>
      </c>
      <c r="K23" s="6">
        <f t="shared" si="0"/>
        <v>131.85803645002272</v>
      </c>
      <c r="L23" s="52"/>
      <c r="M23" s="17">
        <f>L22/I23</f>
        <v>31533.651895297924</v>
      </c>
      <c r="N23" s="11">
        <f t="shared" si="5"/>
        <v>0.17345833560000015</v>
      </c>
      <c r="O23" s="6">
        <f t="shared" si="6"/>
        <v>760.17123071035974</v>
      </c>
    </row>
    <row r="24" spans="1:24" x14ac:dyDescent="0.3">
      <c r="A24" s="10">
        <v>4</v>
      </c>
      <c r="B24" s="10">
        <v>-4</v>
      </c>
      <c r="C24">
        <v>-3.5678469759999998</v>
      </c>
      <c r="D24">
        <v>3.2887327229999999</v>
      </c>
      <c r="E24" s="47">
        <f t="shared" si="11"/>
        <v>7.5678469760000002</v>
      </c>
      <c r="F24" s="3">
        <f t="shared" si="12"/>
        <v>0.71126727700000014</v>
      </c>
      <c r="G24" s="10">
        <v>100</v>
      </c>
      <c r="H24" s="11">
        <v>100000</v>
      </c>
      <c r="I24" s="11">
        <f t="shared" si="13"/>
        <v>4.3215302400000022E-3</v>
      </c>
      <c r="J24" s="11">
        <f t="shared" si="14"/>
        <v>3.2887327229999999E-5</v>
      </c>
      <c r="K24" s="6">
        <f t="shared" si="0"/>
        <v>131.40411836380181</v>
      </c>
      <c r="L24" s="52"/>
      <c r="M24" s="17">
        <f>L22/I24</f>
        <v>31642.580691210005</v>
      </c>
      <c r="N24" s="11">
        <f t="shared" si="5"/>
        <v>0.17286120960000007</v>
      </c>
      <c r="O24" s="6">
        <f t="shared" si="6"/>
        <v>760.17123024807154</v>
      </c>
    </row>
    <row r="25" spans="1:24" x14ac:dyDescent="0.3">
      <c r="A25" s="10">
        <v>4</v>
      </c>
      <c r="B25" s="10">
        <v>-3.5</v>
      </c>
      <c r="C25">
        <v>-3.0693397899999999</v>
      </c>
      <c r="D25">
        <v>3.288732725</v>
      </c>
      <c r="E25" s="47">
        <f t="shared" si="11"/>
        <v>7.0693397899999999</v>
      </c>
      <c r="F25" s="3">
        <f t="shared" si="12"/>
        <v>0.71126727499999998</v>
      </c>
      <c r="G25" s="10">
        <v>100</v>
      </c>
      <c r="H25" s="11">
        <v>100000</v>
      </c>
      <c r="I25" s="11">
        <f t="shared" si="13"/>
        <v>4.306602100000001E-3</v>
      </c>
      <c r="J25" s="11">
        <f t="shared" si="14"/>
        <v>3.2887327249999999E-5</v>
      </c>
      <c r="K25" s="6">
        <f t="shared" si="0"/>
        <v>130.95020058220149</v>
      </c>
      <c r="L25" s="52"/>
      <c r="M25" s="17">
        <f>L22/I25</f>
        <v>31752.264582024927</v>
      </c>
      <c r="N25" s="11">
        <f t="shared" si="5"/>
        <v>0.17226408400000004</v>
      </c>
      <c r="O25" s="6">
        <f t="shared" si="6"/>
        <v>760.17122978578334</v>
      </c>
    </row>
    <row r="26" spans="1:24" x14ac:dyDescent="0.3">
      <c r="A26" s="10">
        <v>4</v>
      </c>
      <c r="B26" s="10">
        <v>-3</v>
      </c>
      <c r="C26">
        <v>-2.5708326050000001</v>
      </c>
      <c r="D26">
        <v>3.2887327270000002</v>
      </c>
      <c r="E26" s="47">
        <f t="shared" si="11"/>
        <v>6.5708326049999997</v>
      </c>
      <c r="F26" s="3">
        <f t="shared" si="12"/>
        <v>0.71126727299999981</v>
      </c>
      <c r="G26" s="10">
        <v>100</v>
      </c>
      <c r="H26" s="11">
        <v>100000</v>
      </c>
      <c r="I26" s="11">
        <f t="shared" si="13"/>
        <v>4.291673949999999E-3</v>
      </c>
      <c r="J26" s="11">
        <f t="shared" si="14"/>
        <v>3.2887327269999999E-5</v>
      </c>
      <c r="K26" s="6">
        <f t="shared" si="0"/>
        <v>130.49628249708476</v>
      </c>
      <c r="L26" s="52"/>
      <c r="M26" s="17">
        <f>L22/I26</f>
        <v>31862.711595018591</v>
      </c>
      <c r="N26" s="11">
        <f t="shared" si="5"/>
        <v>0.17166695799999995</v>
      </c>
      <c r="O26" s="6">
        <f t="shared" si="6"/>
        <v>760.17122932349503</v>
      </c>
    </row>
    <row r="27" spans="1:24" x14ac:dyDescent="0.3">
      <c r="A27" s="10">
        <v>4</v>
      </c>
      <c r="B27" s="10">
        <v>-2.5</v>
      </c>
      <c r="C27">
        <v>-2.0723254199999999</v>
      </c>
      <c r="D27">
        <v>3.2887327289999999</v>
      </c>
      <c r="E27" s="47">
        <f t="shared" si="11"/>
        <v>6.0723254200000003</v>
      </c>
      <c r="F27" s="3">
        <f t="shared" si="12"/>
        <v>0.71126727100000009</v>
      </c>
      <c r="G27" s="10">
        <v>100</v>
      </c>
      <c r="H27" s="11">
        <v>100000</v>
      </c>
      <c r="I27" s="11">
        <f t="shared" si="13"/>
        <v>4.2767458000000013E-3</v>
      </c>
      <c r="J27" s="11">
        <f t="shared" si="14"/>
        <v>3.2887327289999998E-5</v>
      </c>
      <c r="K27" s="6">
        <f t="shared" si="0"/>
        <v>130.04236441252024</v>
      </c>
      <c r="L27" s="52"/>
      <c r="M27" s="17">
        <f>L22/I27</f>
        <v>31973.929647327688</v>
      </c>
      <c r="N27" s="11">
        <f t="shared" si="5"/>
        <v>0.17106983200000003</v>
      </c>
      <c r="O27" s="6">
        <f t="shared" si="6"/>
        <v>760.17122886120683</v>
      </c>
    </row>
    <row r="28" spans="1:24" x14ac:dyDescent="0.3">
      <c r="A28" s="10">
        <v>4</v>
      </c>
      <c r="B28" s="10">
        <v>-2</v>
      </c>
      <c r="C28">
        <v>-1.573818234</v>
      </c>
      <c r="D28">
        <v>3.2887327310000001</v>
      </c>
      <c r="E28" s="47">
        <f t="shared" si="11"/>
        <v>5.573818234</v>
      </c>
      <c r="F28" s="3">
        <f t="shared" si="12"/>
        <v>0.71126726899999992</v>
      </c>
      <c r="G28" s="10">
        <v>100</v>
      </c>
      <c r="H28" s="11">
        <v>100000</v>
      </c>
      <c r="I28" s="11">
        <f t="shared" si="13"/>
        <v>4.2618176600000002E-3</v>
      </c>
      <c r="J28" s="11">
        <f t="shared" si="14"/>
        <v>3.2887327309999998E-5</v>
      </c>
      <c r="K28" s="6">
        <f t="shared" si="0"/>
        <v>129.58844663257619</v>
      </c>
      <c r="L28" s="52"/>
      <c r="M28" s="17">
        <f>L22/I28</f>
        <v>32085.926765976234</v>
      </c>
      <c r="N28" s="11">
        <f t="shared" si="5"/>
        <v>0.17047270640000001</v>
      </c>
      <c r="O28" s="6">
        <f t="shared" si="6"/>
        <v>760.17122839891863</v>
      </c>
    </row>
    <row r="29" spans="1:24" x14ac:dyDescent="0.3">
      <c r="A29" s="10">
        <v>4</v>
      </c>
      <c r="B29" s="10">
        <v>-1.5</v>
      </c>
      <c r="C29">
        <v>-1.075311049</v>
      </c>
      <c r="D29">
        <v>3.2887327329999998</v>
      </c>
      <c r="E29" s="47">
        <f t="shared" si="11"/>
        <v>5.0753110489999997</v>
      </c>
      <c r="F29" s="3">
        <f t="shared" si="12"/>
        <v>0.7112672670000002</v>
      </c>
      <c r="G29" s="10">
        <v>100</v>
      </c>
      <c r="H29" s="11">
        <v>100000</v>
      </c>
      <c r="I29" s="11">
        <f t="shared" si="13"/>
        <v>4.2468895100000008E-3</v>
      </c>
      <c r="J29" s="11">
        <f t="shared" si="14"/>
        <v>3.2887327329999997E-5</v>
      </c>
      <c r="K29" s="6">
        <f t="shared" si="0"/>
        <v>129.1345285491158</v>
      </c>
      <c r="L29" s="52"/>
      <c r="M29" s="17">
        <f>L22/I29</f>
        <v>32198.711317239846</v>
      </c>
      <c r="N29" s="11">
        <f t="shared" si="5"/>
        <v>0.16987558040000003</v>
      </c>
      <c r="O29" s="6">
        <f t="shared" si="6"/>
        <v>760.17122793663032</v>
      </c>
    </row>
    <row r="30" spans="1:24" x14ac:dyDescent="0.3">
      <c r="A30" s="10">
        <v>4</v>
      </c>
      <c r="B30" s="10">
        <v>-1</v>
      </c>
      <c r="C30">
        <v>-0.57680386299999997</v>
      </c>
      <c r="D30">
        <v>3.288732735</v>
      </c>
      <c r="E30" s="47">
        <f t="shared" si="11"/>
        <v>4.5768038630000003</v>
      </c>
      <c r="F30" s="3">
        <f t="shared" si="12"/>
        <v>0.71126726500000004</v>
      </c>
      <c r="G30" s="10">
        <v>100</v>
      </c>
      <c r="H30" s="11">
        <v>100000</v>
      </c>
      <c r="I30" s="11">
        <f t="shared" si="13"/>
        <v>4.2319613700000005E-3</v>
      </c>
      <c r="J30" s="11">
        <f t="shared" si="14"/>
        <v>3.2887327349999997E-5</v>
      </c>
      <c r="K30" s="6">
        <f t="shared" si="0"/>
        <v>128.68061077027596</v>
      </c>
      <c r="L30" s="52"/>
      <c r="M30" s="17">
        <f>L22/I30</f>
        <v>32312.291482165441</v>
      </c>
      <c r="N30" s="11">
        <f t="shared" si="5"/>
        <v>0.16927845480000001</v>
      </c>
      <c r="O30" s="6">
        <f t="shared" si="6"/>
        <v>760.17122747434212</v>
      </c>
    </row>
    <row r="31" spans="1:24" x14ac:dyDescent="0.3">
      <c r="A31" s="10">
        <v>4</v>
      </c>
      <c r="B31" s="10">
        <v>-0.5</v>
      </c>
      <c r="C31">
        <v>-7.8296677999999995E-2</v>
      </c>
      <c r="D31">
        <v>3.2887327370000001</v>
      </c>
      <c r="E31" s="47">
        <f t="shared" si="11"/>
        <v>4.0782966780000001</v>
      </c>
      <c r="F31" s="3">
        <f t="shared" si="12"/>
        <v>0.71126726299999987</v>
      </c>
      <c r="G31" s="10">
        <v>100</v>
      </c>
      <c r="H31" s="11">
        <v>100000</v>
      </c>
      <c r="I31" s="11">
        <f t="shared" si="13"/>
        <v>4.2170332200000002E-3</v>
      </c>
      <c r="J31" s="11">
        <f t="shared" si="14"/>
        <v>3.2887327370000004E-5</v>
      </c>
      <c r="K31" s="6">
        <f t="shared" si="0"/>
        <v>128.22669268791969</v>
      </c>
      <c r="L31" s="52"/>
      <c r="M31" s="17">
        <f>L22/I31</f>
        <v>32426.675863061901</v>
      </c>
      <c r="N31" s="11">
        <f t="shared" si="5"/>
        <v>0.1686813288</v>
      </c>
      <c r="O31" s="6">
        <f t="shared" si="6"/>
        <v>760.17122701205381</v>
      </c>
      <c r="W31" s="49">
        <f>SLOPE(I22:I31,E22:E31)</f>
        <v>2.9945699362306584E-5</v>
      </c>
      <c r="X31" s="49">
        <f>INTERCEPT(I22:I31,E22:E31)</f>
        <v>4.0949057734055933E-3</v>
      </c>
    </row>
    <row r="32" spans="1:24" x14ac:dyDescent="0.3">
      <c r="A32" s="12">
        <v>3.5</v>
      </c>
      <c r="B32" s="12">
        <v>-5</v>
      </c>
      <c r="C32">
        <v>-4.630722392</v>
      </c>
      <c r="D32">
        <v>2.7948024230000001</v>
      </c>
      <c r="E32" s="48">
        <f>A32-C32</f>
        <v>8.1307223919999991</v>
      </c>
      <c r="F32" s="4">
        <f>A32-D32</f>
        <v>0.70519757699999985</v>
      </c>
      <c r="G32" s="12">
        <v>100</v>
      </c>
      <c r="H32" s="13">
        <v>100000</v>
      </c>
      <c r="I32" s="13">
        <f>(C32-B32)/G32</f>
        <v>3.6927760799999997E-3</v>
      </c>
      <c r="J32" s="13">
        <f>(D32-0)/H32</f>
        <v>2.7948024230000002E-5</v>
      </c>
      <c r="K32" s="7">
        <f t="shared" si="0"/>
        <v>132.13013018773955</v>
      </c>
      <c r="L32" s="51">
        <f>ABS(X41/W41)</f>
        <v>136.91145457974085</v>
      </c>
      <c r="M32" s="18">
        <f>L32/I32</f>
        <v>37075.482405025992</v>
      </c>
      <c r="N32" s="13">
        <f t="shared" si="5"/>
        <v>0.14771104319999998</v>
      </c>
      <c r="O32" s="7">
        <f t="shared" si="6"/>
        <v>894.5176157806701</v>
      </c>
    </row>
    <row r="33" spans="1:24" x14ac:dyDescent="0.3">
      <c r="A33" s="12">
        <v>3.5</v>
      </c>
      <c r="B33" s="12">
        <v>-4.5</v>
      </c>
      <c r="C33">
        <v>-4.1319921600000002</v>
      </c>
      <c r="D33">
        <v>2.7948024249999999</v>
      </c>
      <c r="E33" s="48">
        <f t="shared" ref="E33:E41" si="15">A33-C33</f>
        <v>7.6319921600000002</v>
      </c>
      <c r="F33" s="4">
        <f t="shared" ref="F33:F41" si="16">A33-D33</f>
        <v>0.70519757500000013</v>
      </c>
      <c r="G33" s="12">
        <v>100</v>
      </c>
      <c r="H33" s="13">
        <v>100000</v>
      </c>
      <c r="I33" s="13">
        <f t="shared" ref="I33:I41" si="17">(C33-B33)/G33</f>
        <v>3.6800783999999974E-3</v>
      </c>
      <c r="J33" s="13">
        <f t="shared" ref="J33:J41" si="18">(D33-0)/H33</f>
        <v>2.7948024249999999E-5</v>
      </c>
      <c r="K33" s="7">
        <f t="shared" si="0"/>
        <v>131.67579815592859</v>
      </c>
      <c r="L33" s="52"/>
      <c r="M33" s="18">
        <f>L32/I33</f>
        <v>37203.407019736573</v>
      </c>
      <c r="N33" s="13">
        <f t="shared" si="5"/>
        <v>0.14720313599999987</v>
      </c>
      <c r="O33" s="7">
        <f t="shared" si="6"/>
        <v>894.51761514054078</v>
      </c>
    </row>
    <row r="34" spans="1:24" x14ac:dyDescent="0.3">
      <c r="A34" s="12">
        <v>3.5</v>
      </c>
      <c r="B34" s="12">
        <v>-4</v>
      </c>
      <c r="C34">
        <v>-3.633261928</v>
      </c>
      <c r="D34">
        <v>2.794802426</v>
      </c>
      <c r="E34" s="48">
        <f t="shared" si="15"/>
        <v>7.1332619279999996</v>
      </c>
      <c r="F34" s="4">
        <f t="shared" si="16"/>
        <v>0.70519757400000005</v>
      </c>
      <c r="G34" s="12">
        <v>100</v>
      </c>
      <c r="H34" s="13">
        <v>100000</v>
      </c>
      <c r="I34" s="13">
        <f t="shared" si="17"/>
        <v>3.6673807199999998E-3</v>
      </c>
      <c r="J34" s="13">
        <f t="shared" si="18"/>
        <v>2.7948024259999999E-5</v>
      </c>
      <c r="K34" s="7">
        <f t="shared" si="0"/>
        <v>131.22146617172001</v>
      </c>
      <c r="L34" s="52"/>
      <c r="M34" s="18">
        <f>L32/I34</f>
        <v>37332.217468749972</v>
      </c>
      <c r="N34" s="13">
        <f t="shared" si="5"/>
        <v>0.14669522879999999</v>
      </c>
      <c r="O34" s="7">
        <f t="shared" si="6"/>
        <v>894.51761482047618</v>
      </c>
    </row>
    <row r="35" spans="1:24" x14ac:dyDescent="0.3">
      <c r="A35" s="12">
        <v>3.5</v>
      </c>
      <c r="B35" s="12">
        <v>-3.5</v>
      </c>
      <c r="C35">
        <v>-3.1345316959999998</v>
      </c>
      <c r="D35">
        <v>2.7948024280000001</v>
      </c>
      <c r="E35" s="48">
        <f t="shared" si="15"/>
        <v>6.6345316959999998</v>
      </c>
      <c r="F35" s="4">
        <f t="shared" si="16"/>
        <v>0.70519757199999988</v>
      </c>
      <c r="G35" s="12">
        <v>100</v>
      </c>
      <c r="H35" s="13">
        <v>100000</v>
      </c>
      <c r="I35" s="13">
        <f t="shared" si="17"/>
        <v>3.6546830400000017E-3</v>
      </c>
      <c r="J35" s="13">
        <f t="shared" si="18"/>
        <v>2.7948024280000002E-5</v>
      </c>
      <c r="K35" s="7">
        <f t="shared" si="0"/>
        <v>130.76713414104711</v>
      </c>
      <c r="L35" s="52"/>
      <c r="M35" s="18">
        <f>L32/I35</f>
        <v>37461.922985184727</v>
      </c>
      <c r="N35" s="13">
        <f t="shared" si="5"/>
        <v>0.14618732160000006</v>
      </c>
      <c r="O35" s="7">
        <f t="shared" si="6"/>
        <v>894.51761418034664</v>
      </c>
    </row>
    <row r="36" spans="1:24" x14ac:dyDescent="0.3">
      <c r="A36" s="12">
        <v>3.5</v>
      </c>
      <c r="B36" s="12">
        <v>-3</v>
      </c>
      <c r="C36">
        <v>-2.635801464</v>
      </c>
      <c r="D36">
        <v>2.7948024299999998</v>
      </c>
      <c r="E36" s="48">
        <f t="shared" si="15"/>
        <v>6.135801464</v>
      </c>
      <c r="F36" s="4">
        <f t="shared" si="16"/>
        <v>0.70519757000000016</v>
      </c>
      <c r="G36" s="12">
        <v>100</v>
      </c>
      <c r="H36" s="13">
        <v>100000</v>
      </c>
      <c r="I36" s="13">
        <f t="shared" si="17"/>
        <v>3.6419853599999998E-3</v>
      </c>
      <c r="J36" s="13">
        <f t="shared" si="18"/>
        <v>2.7948024299999998E-5</v>
      </c>
      <c r="K36" s="7">
        <f t="shared" si="0"/>
        <v>130.31280211102435</v>
      </c>
      <c r="L36" s="52"/>
      <c r="M36" s="18">
        <f>L32/I36</f>
        <v>37592.532930923386</v>
      </c>
      <c r="N36" s="13">
        <f t="shared" si="5"/>
        <v>0.14567941439999998</v>
      </c>
      <c r="O36" s="7">
        <f t="shared" si="6"/>
        <v>894.51761354021733</v>
      </c>
    </row>
    <row r="37" spans="1:24" x14ac:dyDescent="0.3">
      <c r="A37" s="12">
        <v>3.5</v>
      </c>
      <c r="B37" s="12">
        <v>-2.5</v>
      </c>
      <c r="C37">
        <v>-2.1370712319999998</v>
      </c>
      <c r="D37">
        <v>2.794802432</v>
      </c>
      <c r="E37" s="48">
        <f t="shared" si="15"/>
        <v>5.6370712320000003</v>
      </c>
      <c r="F37" s="4">
        <f t="shared" si="16"/>
        <v>0.705197568</v>
      </c>
      <c r="G37" s="12">
        <v>100</v>
      </c>
      <c r="H37" s="13">
        <v>100000</v>
      </c>
      <c r="I37" s="13">
        <f t="shared" si="17"/>
        <v>3.6292876800000018E-3</v>
      </c>
      <c r="J37" s="13">
        <f t="shared" si="18"/>
        <v>2.7948024320000001E-5</v>
      </c>
      <c r="K37" s="7">
        <f t="shared" si="0"/>
        <v>129.85847008165197</v>
      </c>
      <c r="L37" s="52"/>
      <c r="M37" s="18">
        <f>L32/I37</f>
        <v>37724.056798864942</v>
      </c>
      <c r="N37" s="13">
        <f t="shared" si="5"/>
        <v>0.14517150720000005</v>
      </c>
      <c r="O37" s="7">
        <f t="shared" si="6"/>
        <v>894.51761290008778</v>
      </c>
    </row>
    <row r="38" spans="1:24" x14ac:dyDescent="0.3">
      <c r="A38" s="12">
        <v>3.5</v>
      </c>
      <c r="B38" s="12">
        <v>-2</v>
      </c>
      <c r="C38">
        <v>-1.638341</v>
      </c>
      <c r="D38">
        <v>2.7948024340000002</v>
      </c>
      <c r="E38" s="48">
        <f t="shared" si="15"/>
        <v>5.1383410000000005</v>
      </c>
      <c r="F38" s="4">
        <f t="shared" si="16"/>
        <v>0.70519756599999983</v>
      </c>
      <c r="G38" s="12">
        <v>100</v>
      </c>
      <c r="H38" s="13">
        <v>100000</v>
      </c>
      <c r="I38" s="13">
        <f t="shared" si="17"/>
        <v>3.6165899999999994E-3</v>
      </c>
      <c r="J38" s="13">
        <f t="shared" si="18"/>
        <v>2.7948024340000001E-5</v>
      </c>
      <c r="K38" s="7">
        <f t="shared" si="0"/>
        <v>129.40413805292968</v>
      </c>
      <c r="L38" s="52"/>
      <c r="M38" s="18">
        <f>L32/I38</f>
        <v>37856.504215225083</v>
      </c>
      <c r="N38" s="13">
        <f t="shared" si="5"/>
        <v>0.14466359999999998</v>
      </c>
      <c r="O38" s="7">
        <f t="shared" si="6"/>
        <v>894.51761225995847</v>
      </c>
    </row>
    <row r="39" spans="1:24" x14ac:dyDescent="0.3">
      <c r="A39" s="12">
        <v>3.5</v>
      </c>
      <c r="B39" s="12">
        <v>-1.5</v>
      </c>
      <c r="C39">
        <v>-1.1396107680000001</v>
      </c>
      <c r="D39">
        <v>2.7948024359999999</v>
      </c>
      <c r="E39" s="48">
        <f t="shared" si="15"/>
        <v>4.6396107679999998</v>
      </c>
      <c r="F39" s="4">
        <f t="shared" si="16"/>
        <v>0.70519756400000011</v>
      </c>
      <c r="G39" s="12">
        <v>100</v>
      </c>
      <c r="H39" s="13">
        <v>100000</v>
      </c>
      <c r="I39" s="13">
        <f t="shared" si="17"/>
        <v>3.6038923199999996E-3</v>
      </c>
      <c r="J39" s="13">
        <f t="shared" si="18"/>
        <v>2.794802436E-5</v>
      </c>
      <c r="K39" s="7">
        <f t="shared" si="0"/>
        <v>128.94980602485776</v>
      </c>
      <c r="L39" s="52"/>
      <c r="M39" s="18">
        <f>L32/I39</f>
        <v>37989.884941884411</v>
      </c>
      <c r="N39" s="13">
        <f t="shared" si="5"/>
        <v>0.14415569279999998</v>
      </c>
      <c r="O39" s="7">
        <f t="shared" si="6"/>
        <v>894.51761161982904</v>
      </c>
    </row>
    <row r="40" spans="1:24" x14ac:dyDescent="0.3">
      <c r="A40" s="12">
        <v>3.5</v>
      </c>
      <c r="B40" s="12">
        <v>-1</v>
      </c>
      <c r="C40">
        <v>-0.64088053599999995</v>
      </c>
      <c r="D40">
        <v>2.7948024380000001</v>
      </c>
      <c r="E40" s="48">
        <f t="shared" si="15"/>
        <v>4.1408805360000001</v>
      </c>
      <c r="F40" s="4">
        <f t="shared" si="16"/>
        <v>0.70519756199999994</v>
      </c>
      <c r="G40" s="12">
        <v>100</v>
      </c>
      <c r="H40" s="13">
        <v>100000</v>
      </c>
      <c r="I40" s="13">
        <f t="shared" si="17"/>
        <v>3.5911946400000007E-3</v>
      </c>
      <c r="J40" s="13">
        <f t="shared" si="18"/>
        <v>2.794802438E-5</v>
      </c>
      <c r="K40" s="7">
        <f t="shared" si="0"/>
        <v>128.49547399743611</v>
      </c>
      <c r="L40" s="52"/>
      <c r="M40" s="18">
        <f>L32/I40</f>
        <v>38124.208878787147</v>
      </c>
      <c r="N40" s="13">
        <f t="shared" si="5"/>
        <v>0.14364778560000002</v>
      </c>
      <c r="O40" s="7">
        <f t="shared" si="6"/>
        <v>894.51761097969961</v>
      </c>
    </row>
    <row r="41" spans="1:24" x14ac:dyDescent="0.3">
      <c r="A41" s="12">
        <v>3.5</v>
      </c>
      <c r="B41" s="12">
        <v>-0.5</v>
      </c>
      <c r="C41">
        <v>-0.14215030300000001</v>
      </c>
      <c r="D41">
        <v>2.7948024400000002</v>
      </c>
      <c r="E41" s="48">
        <f t="shared" si="15"/>
        <v>3.6421503030000002</v>
      </c>
      <c r="F41" s="4">
        <f t="shared" si="16"/>
        <v>0.70519755999999978</v>
      </c>
      <c r="G41" s="12">
        <v>100</v>
      </c>
      <c r="H41" s="13">
        <v>100000</v>
      </c>
      <c r="I41" s="13">
        <f t="shared" si="17"/>
        <v>3.57849697E-3</v>
      </c>
      <c r="J41" s="13">
        <f t="shared" si="18"/>
        <v>2.7948024400000003E-5</v>
      </c>
      <c r="K41" s="7">
        <f t="shared" si="0"/>
        <v>128.04114232847169</v>
      </c>
      <c r="L41" s="52"/>
      <c r="M41" s="18">
        <f>L32/I41</f>
        <v>38259.485959475562</v>
      </c>
      <c r="N41" s="13">
        <f t="shared" si="5"/>
        <v>0.14313987879999998</v>
      </c>
      <c r="O41" s="7">
        <f t="shared" si="6"/>
        <v>894.51761033957018</v>
      </c>
      <c r="W41" s="49">
        <f>SLOPE(I32:I41,E32:E41)</f>
        <v>2.5460015532318087E-5</v>
      </c>
      <c r="X41" s="49">
        <f>INTERCEPT(I32:I41,E32:E41)</f>
        <v>3.4857677601524643E-3</v>
      </c>
    </row>
    <row r="42" spans="1:24" x14ac:dyDescent="0.3">
      <c r="A42" s="8">
        <v>3</v>
      </c>
      <c r="B42" s="8">
        <v>-5</v>
      </c>
      <c r="C42">
        <v>-4.6968180559999997</v>
      </c>
      <c r="D42">
        <v>2.3020464380000001</v>
      </c>
      <c r="E42" s="45">
        <f>A42-C42</f>
        <v>7.6968180559999997</v>
      </c>
      <c r="F42" s="2">
        <f>A42-D42</f>
        <v>0.69795356199999992</v>
      </c>
      <c r="G42" s="8">
        <v>100</v>
      </c>
      <c r="H42" s="9">
        <v>100000</v>
      </c>
      <c r="I42" s="9">
        <f>(C42-B42)/G42</f>
        <v>3.0318194400000033E-3</v>
      </c>
      <c r="J42" s="9">
        <f>(D42-0)/H42</f>
        <v>2.3020464379999999E-5</v>
      </c>
      <c r="K42" s="5">
        <f t="shared" si="0"/>
        <v>131.70105476386587</v>
      </c>
      <c r="L42" s="51">
        <f>ABS(X51/W51)</f>
        <v>137.11101839383593</v>
      </c>
      <c r="M42" s="16">
        <f>L42/I42</f>
        <v>45224.005290313653</v>
      </c>
      <c r="N42" s="9">
        <f t="shared" si="5"/>
        <v>0.12127277760000013</v>
      </c>
      <c r="O42" s="5">
        <f t="shared" si="6"/>
        <v>1085.9902557708526</v>
      </c>
    </row>
    <row r="43" spans="1:24" x14ac:dyDescent="0.3">
      <c r="A43" s="8">
        <v>3</v>
      </c>
      <c r="B43" s="8">
        <v>-4.5</v>
      </c>
      <c r="C43">
        <v>-4.197862711</v>
      </c>
      <c r="D43">
        <v>2.3020464399999998</v>
      </c>
      <c r="E43" s="45">
        <f t="shared" ref="E43:E51" si="19">A43-C43</f>
        <v>7.197862711</v>
      </c>
      <c r="F43" s="2">
        <f t="shared" ref="F43:F51" si="20">A43-D43</f>
        <v>0.69795356000000019</v>
      </c>
      <c r="G43" s="8">
        <v>100</v>
      </c>
      <c r="H43" s="9">
        <v>100000</v>
      </c>
      <c r="I43" s="9">
        <f t="shared" ref="I43:I51" si="21">(C43-B43)/G43</f>
        <v>3.0213728900000004E-3</v>
      </c>
      <c r="J43" s="9">
        <f t="shared" ref="J43:J51" si="22">(D43-0)/H43</f>
        <v>2.3020464399999999E-5</v>
      </c>
      <c r="K43" s="5">
        <f t="shared" si="0"/>
        <v>131.24726058958223</v>
      </c>
      <c r="L43" s="52"/>
      <c r="M43" s="16">
        <f>L42/I43</f>
        <v>45380.369582198742</v>
      </c>
      <c r="N43" s="9">
        <f t="shared" si="5"/>
        <v>0.12085491560000002</v>
      </c>
      <c r="O43" s="5">
        <f t="shared" si="6"/>
        <v>1085.9902548273528</v>
      </c>
    </row>
    <row r="44" spans="1:24" x14ac:dyDescent="0.3">
      <c r="A44" s="8">
        <v>3</v>
      </c>
      <c r="B44" s="8">
        <v>-4</v>
      </c>
      <c r="C44">
        <v>-3.6989073659999998</v>
      </c>
      <c r="D44">
        <v>2.302046442</v>
      </c>
      <c r="E44" s="45">
        <f t="shared" si="19"/>
        <v>6.6989073660000003</v>
      </c>
      <c r="F44" s="2">
        <f t="shared" si="20"/>
        <v>0.69795355800000003</v>
      </c>
      <c r="G44" s="8">
        <v>100</v>
      </c>
      <c r="H44" s="9">
        <v>100000</v>
      </c>
      <c r="I44" s="9">
        <f t="shared" si="21"/>
        <v>3.0109263400000018E-3</v>
      </c>
      <c r="J44" s="9">
        <f t="shared" si="22"/>
        <v>2.3020464419999998E-5</v>
      </c>
      <c r="K44" s="5">
        <f t="shared" si="0"/>
        <v>130.79346641608728</v>
      </c>
      <c r="L44" s="52"/>
      <c r="M44" s="16">
        <f>L42/I44</f>
        <v>45537.818900556646</v>
      </c>
      <c r="N44" s="9">
        <f t="shared" si="5"/>
        <v>0.12043705360000007</v>
      </c>
      <c r="O44" s="5">
        <f t="shared" si="6"/>
        <v>1085.990253883853</v>
      </c>
    </row>
    <row r="45" spans="1:24" x14ac:dyDescent="0.3">
      <c r="A45" s="8">
        <v>3</v>
      </c>
      <c r="B45" s="8">
        <v>-3.5</v>
      </c>
      <c r="C45">
        <v>-3.1999520210000001</v>
      </c>
      <c r="D45">
        <v>2.3020464440000001</v>
      </c>
      <c r="E45" s="45">
        <f t="shared" si="19"/>
        <v>6.1999520209999996</v>
      </c>
      <c r="F45" s="2">
        <f t="shared" si="20"/>
        <v>0.69795355599999986</v>
      </c>
      <c r="G45" s="8">
        <v>100</v>
      </c>
      <c r="H45" s="9">
        <v>100000</v>
      </c>
      <c r="I45" s="9">
        <f t="shared" si="21"/>
        <v>3.0004797899999989E-3</v>
      </c>
      <c r="J45" s="9">
        <f t="shared" si="22"/>
        <v>2.3020464440000002E-5</v>
      </c>
      <c r="K45" s="5">
        <f t="shared" si="0"/>
        <v>130.33967224338062</v>
      </c>
      <c r="L45" s="52"/>
      <c r="M45" s="16">
        <f>L42/I45</f>
        <v>45696.364578358312</v>
      </c>
      <c r="N45" s="9">
        <f t="shared" si="5"/>
        <v>0.12001919159999995</v>
      </c>
      <c r="O45" s="5">
        <f t="shared" si="6"/>
        <v>1085.990252940353</v>
      </c>
    </row>
    <row r="46" spans="1:24" x14ac:dyDescent="0.3">
      <c r="A46" s="8">
        <v>3</v>
      </c>
      <c r="B46" s="8">
        <v>-3</v>
      </c>
      <c r="C46">
        <v>-2.700996677</v>
      </c>
      <c r="D46">
        <v>2.3020464450000002</v>
      </c>
      <c r="E46" s="45">
        <f t="shared" si="19"/>
        <v>5.700996677</v>
      </c>
      <c r="F46" s="2">
        <f t="shared" si="20"/>
        <v>0.69795355499999978</v>
      </c>
      <c r="G46" s="8">
        <v>100</v>
      </c>
      <c r="H46" s="9">
        <v>100000</v>
      </c>
      <c r="I46" s="9">
        <f t="shared" si="21"/>
        <v>2.99003323E-3</v>
      </c>
      <c r="J46" s="9">
        <f t="shared" si="22"/>
        <v>2.3020464450000001E-5</v>
      </c>
      <c r="K46" s="5">
        <f t="shared" si="0"/>
        <v>129.88587769348848</v>
      </c>
      <c r="L46" s="52"/>
      <c r="M46" s="16">
        <f>L42/I46</f>
        <v>45856.01826031744</v>
      </c>
      <c r="N46" s="9">
        <f t="shared" si="5"/>
        <v>0.1196013292</v>
      </c>
      <c r="O46" s="5">
        <f t="shared" si="6"/>
        <v>1085.9902524686031</v>
      </c>
    </row>
    <row r="47" spans="1:24" x14ac:dyDescent="0.3">
      <c r="A47" s="8">
        <v>3</v>
      </c>
      <c r="B47" s="8">
        <v>-2.5</v>
      </c>
      <c r="C47">
        <v>-2.2020413319999999</v>
      </c>
      <c r="D47">
        <v>2.3020464469999999</v>
      </c>
      <c r="E47" s="45">
        <f t="shared" si="19"/>
        <v>5.2020413320000003</v>
      </c>
      <c r="F47" s="2">
        <f t="shared" si="20"/>
        <v>0.69795355300000006</v>
      </c>
      <c r="G47" s="8">
        <v>100</v>
      </c>
      <c r="H47" s="9">
        <v>100000</v>
      </c>
      <c r="I47" s="9">
        <f t="shared" si="21"/>
        <v>2.9795866800000014E-3</v>
      </c>
      <c r="J47" s="9">
        <f t="shared" si="22"/>
        <v>2.3020464470000001E-5</v>
      </c>
      <c r="K47" s="5">
        <f t="shared" si="0"/>
        <v>129.43208352216195</v>
      </c>
      <c r="L47" s="52"/>
      <c r="M47" s="16">
        <f>L42/I47</f>
        <v>46016.791293293027</v>
      </c>
      <c r="N47" s="9">
        <f t="shared" si="5"/>
        <v>0.11918346720000005</v>
      </c>
      <c r="O47" s="5">
        <f t="shared" si="6"/>
        <v>1085.9902515251031</v>
      </c>
    </row>
    <row r="48" spans="1:24" x14ac:dyDescent="0.3">
      <c r="A48" s="8">
        <v>3</v>
      </c>
      <c r="B48" s="8">
        <v>-2</v>
      </c>
      <c r="C48">
        <v>-1.7030859869999999</v>
      </c>
      <c r="D48">
        <v>2.3020464490000001</v>
      </c>
      <c r="E48" s="45">
        <f t="shared" si="19"/>
        <v>4.7030859869999997</v>
      </c>
      <c r="F48" s="2">
        <f t="shared" si="20"/>
        <v>0.69795355099999989</v>
      </c>
      <c r="G48" s="8">
        <v>100</v>
      </c>
      <c r="H48" s="9">
        <v>100000</v>
      </c>
      <c r="I48" s="9">
        <f t="shared" si="21"/>
        <v>2.9691401300000007E-3</v>
      </c>
      <c r="J48" s="9">
        <f t="shared" si="22"/>
        <v>2.3020464490000001E-5</v>
      </c>
      <c r="K48" s="5">
        <f t="shared" si="0"/>
        <v>128.9782893516238</v>
      </c>
      <c r="L48" s="52"/>
      <c r="M48" s="16">
        <f>L42/I48</f>
        <v>46178.695646081178</v>
      </c>
      <c r="N48" s="9">
        <f t="shared" si="5"/>
        <v>0.11876560520000003</v>
      </c>
      <c r="O48" s="5">
        <f t="shared" si="6"/>
        <v>1085.9902505816033</v>
      </c>
    </row>
    <row r="49" spans="1:24" x14ac:dyDescent="0.3">
      <c r="A49" s="8">
        <v>3</v>
      </c>
      <c r="B49" s="8">
        <v>-1.5</v>
      </c>
      <c r="C49">
        <v>-1.204130642</v>
      </c>
      <c r="D49">
        <v>2.3020464509999998</v>
      </c>
      <c r="E49" s="45">
        <f t="shared" si="19"/>
        <v>4.204130642</v>
      </c>
      <c r="F49" s="2">
        <f t="shared" si="20"/>
        <v>0.69795354900000017</v>
      </c>
      <c r="G49" s="8">
        <v>100</v>
      </c>
      <c r="H49" s="9">
        <v>100000</v>
      </c>
      <c r="I49" s="9">
        <f t="shared" si="21"/>
        <v>2.9586935800000004E-3</v>
      </c>
      <c r="J49" s="9">
        <f t="shared" si="22"/>
        <v>2.3020464509999997E-5</v>
      </c>
      <c r="K49" s="5">
        <f t="shared" si="0"/>
        <v>128.52449518187419</v>
      </c>
      <c r="L49" s="52"/>
      <c r="M49" s="16">
        <f>L42/I49</f>
        <v>46341.743302067771</v>
      </c>
      <c r="N49" s="9">
        <f t="shared" si="5"/>
        <v>0.11834774320000001</v>
      </c>
      <c r="O49" s="5">
        <f t="shared" si="6"/>
        <v>1085.9902496381037</v>
      </c>
    </row>
    <row r="50" spans="1:24" x14ac:dyDescent="0.3">
      <c r="A50" s="8">
        <v>3</v>
      </c>
      <c r="B50" s="8">
        <v>-1</v>
      </c>
      <c r="C50">
        <v>-0.70517529700000003</v>
      </c>
      <c r="D50">
        <v>2.302046453</v>
      </c>
      <c r="E50" s="45">
        <f t="shared" si="19"/>
        <v>3.7051752970000003</v>
      </c>
      <c r="F50" s="2">
        <f t="shared" si="20"/>
        <v>0.69795354700000001</v>
      </c>
      <c r="G50" s="8">
        <v>100</v>
      </c>
      <c r="H50" s="9">
        <v>100000</v>
      </c>
      <c r="I50" s="9">
        <f t="shared" si="21"/>
        <v>2.9482470299999996E-3</v>
      </c>
      <c r="J50" s="9">
        <f t="shared" si="22"/>
        <v>2.302046453E-5</v>
      </c>
      <c r="K50" s="5">
        <f t="shared" si="0"/>
        <v>128.07070101291305</v>
      </c>
      <c r="L50" s="52"/>
      <c r="M50" s="16">
        <f>L42/I50</f>
        <v>46505.946414482081</v>
      </c>
      <c r="N50" s="9">
        <f t="shared" si="5"/>
        <v>0.11792988119999998</v>
      </c>
      <c r="O50" s="5">
        <f t="shared" si="6"/>
        <v>1085.9902486946037</v>
      </c>
    </row>
    <row r="51" spans="1:24" x14ac:dyDescent="0.3">
      <c r="A51" s="8">
        <v>3</v>
      </c>
      <c r="B51" s="8">
        <v>-0.5</v>
      </c>
      <c r="C51">
        <v>-0.20621995200000001</v>
      </c>
      <c r="D51">
        <v>2.3020464550000002</v>
      </c>
      <c r="E51" s="45">
        <f t="shared" si="19"/>
        <v>3.2062199520000001</v>
      </c>
      <c r="F51" s="2">
        <f t="shared" si="20"/>
        <v>0.69795354499999984</v>
      </c>
      <c r="G51" s="8">
        <v>100</v>
      </c>
      <c r="H51" s="9">
        <v>100000</v>
      </c>
      <c r="I51" s="9">
        <f t="shared" si="21"/>
        <v>2.9378004800000002E-3</v>
      </c>
      <c r="J51" s="9">
        <f t="shared" si="22"/>
        <v>2.3020464550000003E-5</v>
      </c>
      <c r="K51" s="5">
        <f t="shared" si="0"/>
        <v>127.61690684474044</v>
      </c>
      <c r="L51" s="52"/>
      <c r="M51" s="16">
        <f>L42/I51</f>
        <v>46671.317309416438</v>
      </c>
      <c r="N51" s="9">
        <f t="shared" si="5"/>
        <v>0.1175120192</v>
      </c>
      <c r="O51" s="5">
        <f t="shared" si="6"/>
        <v>1085.9902477511037</v>
      </c>
      <c r="W51" s="49">
        <f>SLOPE(I42:I51,E42:E51)</f>
        <v>2.0936846477896763E-5</v>
      </c>
      <c r="X51" s="49">
        <f>INTERCEPT(I42:I51,E42:E51)</f>
        <v>2.8706723425398224E-3</v>
      </c>
    </row>
    <row r="52" spans="1:24" x14ac:dyDescent="0.3">
      <c r="A52" s="25">
        <v>2.5</v>
      </c>
      <c r="B52" s="25">
        <v>-5</v>
      </c>
      <c r="C52">
        <v>-4.7629782199999999</v>
      </c>
      <c r="D52">
        <v>1.8110236799999999</v>
      </c>
      <c r="E52" s="46">
        <f>A52-C52</f>
        <v>7.2629782199999999</v>
      </c>
      <c r="F52" s="37">
        <f>A52-D52</f>
        <v>0.68897632000000009</v>
      </c>
      <c r="G52" s="25">
        <v>100</v>
      </c>
      <c r="H52" s="26">
        <v>100000</v>
      </c>
      <c r="I52" s="26">
        <f>(C52-B52)/G52</f>
        <v>2.3702178000000007E-3</v>
      </c>
      <c r="J52" s="26">
        <f>(D52-0)/H52</f>
        <v>1.81102368E-5</v>
      </c>
      <c r="K52" s="27">
        <f t="shared" si="0"/>
        <v>130.87723955105881</v>
      </c>
      <c r="L52" s="51">
        <f>ABS(X61/W61)</f>
        <v>137.3585097278455</v>
      </c>
      <c r="M52" s="28">
        <f>L52/I52</f>
        <v>57951.851398569983</v>
      </c>
      <c r="N52" s="26">
        <f t="shared" si="5"/>
        <v>9.4808712000000017E-2</v>
      </c>
      <c r="O52" s="27">
        <f t="shared" si="6"/>
        <v>1380.4347384347841</v>
      </c>
    </row>
    <row r="53" spans="1:24" x14ac:dyDescent="0.3">
      <c r="A53" s="25">
        <v>2.5</v>
      </c>
      <c r="B53" s="25">
        <v>-4.5</v>
      </c>
      <c r="C53">
        <v>-4.2637963350000003</v>
      </c>
      <c r="D53">
        <v>1.8110236820000001</v>
      </c>
      <c r="E53" s="46">
        <f t="shared" ref="E53:E61" si="23">A53-C53</f>
        <v>6.7637963350000003</v>
      </c>
      <c r="F53" s="37">
        <f t="shared" ref="F53:F61" si="24">A53-D53</f>
        <v>0.68897631799999992</v>
      </c>
      <c r="G53" s="25">
        <v>100</v>
      </c>
      <c r="H53" s="26">
        <v>100000</v>
      </c>
      <c r="I53" s="26">
        <f t="shared" ref="I53:I61" si="25">(C53-B53)/G53</f>
        <v>2.3620366499999966E-3</v>
      </c>
      <c r="J53" s="26">
        <f t="shared" ref="J53:J61" si="26">(D53-0)/H53</f>
        <v>1.8110236819999999E-5</v>
      </c>
      <c r="K53" s="27">
        <f t="shared" si="0"/>
        <v>130.42549766060964</v>
      </c>
      <c r="L53" s="52"/>
      <c r="M53" s="28">
        <f>L52/I53</f>
        <v>58152.573427616247</v>
      </c>
      <c r="N53" s="26">
        <f t="shared" si="5"/>
        <v>9.4481465999999861E-2</v>
      </c>
      <c r="O53" s="27">
        <f t="shared" si="6"/>
        <v>1380.4347369103041</v>
      </c>
    </row>
    <row r="54" spans="1:24" x14ac:dyDescent="0.3">
      <c r="A54" s="25">
        <v>2.5</v>
      </c>
      <c r="B54" s="25">
        <v>-4</v>
      </c>
      <c r="C54">
        <v>-3.7646144499999998</v>
      </c>
      <c r="D54">
        <v>1.811023684</v>
      </c>
      <c r="E54" s="46">
        <f t="shared" si="23"/>
        <v>6.2646144499999998</v>
      </c>
      <c r="F54" s="37">
        <f t="shared" si="24"/>
        <v>0.68897631599999998</v>
      </c>
      <c r="G54" s="25">
        <v>100</v>
      </c>
      <c r="H54" s="26">
        <v>100000</v>
      </c>
      <c r="I54" s="26">
        <f t="shared" si="25"/>
        <v>2.3538555000000017E-3</v>
      </c>
      <c r="J54" s="26">
        <f t="shared" si="26"/>
        <v>1.8110236839999999E-5</v>
      </c>
      <c r="K54" s="27">
        <f t="shared" si="0"/>
        <v>129.97375577115875</v>
      </c>
      <c r="L54" s="52"/>
      <c r="M54" s="28">
        <f>L52/I54</f>
        <v>58354.690730949886</v>
      </c>
      <c r="N54" s="26">
        <f t="shared" si="5"/>
        <v>9.4154220000000066E-2</v>
      </c>
      <c r="O54" s="27">
        <f t="shared" si="6"/>
        <v>1380.4347353858241</v>
      </c>
    </row>
    <row r="55" spans="1:24" x14ac:dyDescent="0.3">
      <c r="A55" s="25">
        <v>2.5</v>
      </c>
      <c r="B55" s="25">
        <v>-3.5</v>
      </c>
      <c r="C55">
        <v>-3.2654325649999998</v>
      </c>
      <c r="D55">
        <v>1.811023686</v>
      </c>
      <c r="E55" s="46">
        <f t="shared" si="23"/>
        <v>5.7654325649999993</v>
      </c>
      <c r="F55" s="37">
        <f t="shared" si="24"/>
        <v>0.68897631400000003</v>
      </c>
      <c r="G55" s="25">
        <v>100</v>
      </c>
      <c r="H55" s="26">
        <v>100000</v>
      </c>
      <c r="I55" s="26">
        <f t="shared" si="25"/>
        <v>2.3456743500000019E-3</v>
      </c>
      <c r="J55" s="26">
        <f t="shared" si="26"/>
        <v>1.8110236859999998E-5</v>
      </c>
      <c r="K55" s="27">
        <f t="shared" si="0"/>
        <v>129.52201388270535</v>
      </c>
      <c r="L55" s="52"/>
      <c r="M55" s="28">
        <f>L52/I55</f>
        <v>58558.217907718259</v>
      </c>
      <c r="N55" s="26">
        <f t="shared" si="5"/>
        <v>9.3826974000000077E-2</v>
      </c>
      <c r="O55" s="27">
        <f t="shared" si="6"/>
        <v>1380.4347338613441</v>
      </c>
    </row>
    <row r="56" spans="1:24" x14ac:dyDescent="0.3">
      <c r="A56" s="25">
        <v>2.5</v>
      </c>
      <c r="B56" s="25">
        <v>-3</v>
      </c>
      <c r="C56">
        <v>-2.7662506800000002</v>
      </c>
      <c r="D56">
        <v>1.8110236879999999</v>
      </c>
      <c r="E56" s="46">
        <f t="shared" si="23"/>
        <v>5.2662506800000006</v>
      </c>
      <c r="F56" s="37">
        <f t="shared" si="24"/>
        <v>0.68897631200000009</v>
      </c>
      <c r="G56" s="25">
        <v>100</v>
      </c>
      <c r="H56" s="26">
        <v>100000</v>
      </c>
      <c r="I56" s="26">
        <f t="shared" si="25"/>
        <v>2.3374931999999983E-3</v>
      </c>
      <c r="J56" s="26">
        <f t="shared" si="26"/>
        <v>1.8110236879999998E-5</v>
      </c>
      <c r="K56" s="27">
        <f t="shared" si="0"/>
        <v>129.0702719952495</v>
      </c>
      <c r="L56" s="52"/>
      <c r="M56" s="28">
        <f>L52/I56</f>
        <v>58763.169761454534</v>
      </c>
      <c r="N56" s="26">
        <f t="shared" si="5"/>
        <v>9.3499727999999921E-2</v>
      </c>
      <c r="O56" s="27">
        <f t="shared" si="6"/>
        <v>1380.434732336864</v>
      </c>
    </row>
    <row r="57" spans="1:24" x14ac:dyDescent="0.3">
      <c r="A57" s="25">
        <v>2.5</v>
      </c>
      <c r="B57" s="25">
        <v>-2.5</v>
      </c>
      <c r="C57">
        <v>-2.2670687940000001</v>
      </c>
      <c r="D57">
        <v>1.811023689</v>
      </c>
      <c r="E57" s="46">
        <f t="shared" si="23"/>
        <v>4.7670687940000001</v>
      </c>
      <c r="F57" s="37">
        <f t="shared" si="24"/>
        <v>0.68897631100000001</v>
      </c>
      <c r="G57" s="25">
        <v>100</v>
      </c>
      <c r="H57" s="26">
        <v>100000</v>
      </c>
      <c r="I57" s="26">
        <f t="shared" si="25"/>
        <v>2.3293120599999994E-3</v>
      </c>
      <c r="J57" s="26">
        <f t="shared" si="26"/>
        <v>1.8110236890000001E-5</v>
      </c>
      <c r="K57" s="27">
        <f t="shared" si="0"/>
        <v>128.61853073198532</v>
      </c>
      <c r="L57" s="52"/>
      <c r="M57" s="28">
        <f>L52/I57</f>
        <v>58969.561050504126</v>
      </c>
      <c r="N57" s="26">
        <f t="shared" si="5"/>
        <v>9.3172482399999965E-2</v>
      </c>
      <c r="O57" s="27">
        <f t="shared" si="6"/>
        <v>1380.4347315746238</v>
      </c>
    </row>
    <row r="58" spans="1:24" x14ac:dyDescent="0.3">
      <c r="A58" s="25">
        <v>2.5</v>
      </c>
      <c r="B58" s="25">
        <v>-2</v>
      </c>
      <c r="C58">
        <v>-1.767886909</v>
      </c>
      <c r="D58">
        <v>1.8110236909999999</v>
      </c>
      <c r="E58" s="46">
        <f t="shared" si="23"/>
        <v>4.2678869089999996</v>
      </c>
      <c r="F58" s="37">
        <f t="shared" si="24"/>
        <v>0.68897630900000006</v>
      </c>
      <c r="G58" s="25">
        <v>100</v>
      </c>
      <c r="H58" s="26">
        <v>100000</v>
      </c>
      <c r="I58" s="26">
        <f t="shared" si="25"/>
        <v>2.3211309100000001E-3</v>
      </c>
      <c r="J58" s="26">
        <f t="shared" si="26"/>
        <v>1.8110236910000001E-5</v>
      </c>
      <c r="K58" s="27">
        <f t="shared" si="0"/>
        <v>128.16678884627578</v>
      </c>
      <c r="L58" s="52"/>
      <c r="M58" s="28">
        <f>L52/I58</f>
        <v>59177.407502554648</v>
      </c>
      <c r="N58" s="26">
        <f t="shared" si="5"/>
        <v>9.2845236400000003E-2</v>
      </c>
      <c r="O58" s="27">
        <f t="shared" si="6"/>
        <v>1380.4347300501438</v>
      </c>
    </row>
    <row r="59" spans="1:24" x14ac:dyDescent="0.3">
      <c r="A59" s="25">
        <v>2.5</v>
      </c>
      <c r="B59" s="25">
        <v>-1.5</v>
      </c>
      <c r="C59">
        <v>-1.268705024</v>
      </c>
      <c r="D59">
        <v>1.8110236930000001</v>
      </c>
      <c r="E59" s="46">
        <f t="shared" si="23"/>
        <v>3.768705024</v>
      </c>
      <c r="F59" s="37">
        <f t="shared" si="24"/>
        <v>0.6889763069999999</v>
      </c>
      <c r="G59" s="25">
        <v>100</v>
      </c>
      <c r="H59" s="26">
        <v>100000</v>
      </c>
      <c r="I59" s="26">
        <f t="shared" si="25"/>
        <v>2.3129497600000003E-3</v>
      </c>
      <c r="J59" s="26">
        <f t="shared" si="26"/>
        <v>1.8110236930000001E-5</v>
      </c>
      <c r="K59" s="27">
        <f t="shared" si="0"/>
        <v>127.71504696156398</v>
      </c>
      <c r="L59" s="52"/>
      <c r="M59" s="28">
        <f>L52/I59</f>
        <v>59386.724304744726</v>
      </c>
      <c r="N59" s="26">
        <f t="shared" si="5"/>
        <v>9.2517990400000014E-2</v>
      </c>
      <c r="O59" s="27">
        <f t="shared" si="6"/>
        <v>1380.4347285256638</v>
      </c>
    </row>
    <row r="60" spans="1:24" x14ac:dyDescent="0.3">
      <c r="A60" s="25">
        <v>2.5</v>
      </c>
      <c r="B60" s="25">
        <v>-1</v>
      </c>
      <c r="C60">
        <v>-0.76952313900000002</v>
      </c>
      <c r="D60">
        <v>1.811023695</v>
      </c>
      <c r="E60" s="46">
        <f t="shared" si="23"/>
        <v>3.2695231389999999</v>
      </c>
      <c r="F60" s="37">
        <f t="shared" si="24"/>
        <v>0.68897630499999996</v>
      </c>
      <c r="G60" s="25">
        <v>100</v>
      </c>
      <c r="H60" s="26">
        <v>100000</v>
      </c>
      <c r="I60" s="26">
        <f t="shared" si="25"/>
        <v>2.3047686099999997E-3</v>
      </c>
      <c r="J60" s="26">
        <f t="shared" si="26"/>
        <v>1.811023695E-5</v>
      </c>
      <c r="K60" s="27">
        <f t="shared" si="0"/>
        <v>127.26330507784989</v>
      </c>
      <c r="L60" s="52"/>
      <c r="M60" s="28">
        <f>L52/I60</f>
        <v>59597.527114813282</v>
      </c>
      <c r="N60" s="26">
        <f t="shared" si="5"/>
        <v>9.2190744399999983E-2</v>
      </c>
      <c r="O60" s="27">
        <f t="shared" si="6"/>
        <v>1380.4347270011838</v>
      </c>
    </row>
    <row r="61" spans="1:24" x14ac:dyDescent="0.3">
      <c r="A61" s="25">
        <v>2.5</v>
      </c>
      <c r="B61" s="25">
        <v>-0.5</v>
      </c>
      <c r="C61">
        <v>-0.270341253</v>
      </c>
      <c r="D61">
        <v>1.811023697</v>
      </c>
      <c r="E61" s="46">
        <f t="shared" si="23"/>
        <v>2.7703412529999998</v>
      </c>
      <c r="F61" s="37">
        <f t="shared" si="24"/>
        <v>0.68897630300000001</v>
      </c>
      <c r="G61" s="25">
        <v>100</v>
      </c>
      <c r="H61" s="26">
        <v>100000</v>
      </c>
      <c r="I61" s="26">
        <f t="shared" si="25"/>
        <v>2.29658747E-3</v>
      </c>
      <c r="J61" s="26">
        <f t="shared" si="26"/>
        <v>1.811023697E-5</v>
      </c>
      <c r="K61" s="27">
        <f t="shared" si="0"/>
        <v>126.8115637473075</v>
      </c>
      <c r="L61" s="52"/>
      <c r="M61" s="28">
        <f>L52/I61</f>
        <v>59809.831553180731</v>
      </c>
      <c r="N61" s="26">
        <f t="shared" si="5"/>
        <v>9.1863498799999999E-2</v>
      </c>
      <c r="O61" s="27">
        <f t="shared" si="6"/>
        <v>1380.4347254767038</v>
      </c>
      <c r="W61" s="49">
        <f>SLOPE(I52:I61,E52:E61)</f>
        <v>1.6389112229136203E-5</v>
      </c>
      <c r="X61" s="49">
        <f>INTERCEPT(I52:I61,E52:E61)</f>
        <v>2.2511840315565567E-3</v>
      </c>
    </row>
    <row r="62" spans="1:24" x14ac:dyDescent="0.3">
      <c r="A62" s="10">
        <v>2</v>
      </c>
      <c r="B62" s="10">
        <v>-5</v>
      </c>
      <c r="C62">
        <v>-4.8288745520000003</v>
      </c>
      <c r="D62">
        <v>1.3228121980000001</v>
      </c>
      <c r="E62" s="47">
        <f>A62-C62</f>
        <v>6.8288745520000003</v>
      </c>
      <c r="F62" s="3">
        <f>A62-D62</f>
        <v>0.67718780199999995</v>
      </c>
      <c r="G62" s="10">
        <v>100</v>
      </c>
      <c r="H62" s="11">
        <v>100000</v>
      </c>
      <c r="I62" s="11">
        <f>(C62-B62)/G62</f>
        <v>1.7112544799999974E-3</v>
      </c>
      <c r="J62" s="11">
        <f>(D62-0)/H62</f>
        <v>1.322812198E-5</v>
      </c>
      <c r="K62" s="6">
        <f t="shared" si="0"/>
        <v>129.36488509761969</v>
      </c>
      <c r="L62" s="51">
        <f>ABS(X71/W71)</f>
        <v>137.68367487110285</v>
      </c>
      <c r="M62" s="17">
        <f>L62/I62</f>
        <v>80457.74400023956</v>
      </c>
      <c r="N62" s="11">
        <f t="shared" si="5"/>
        <v>6.8450179199999892E-2</v>
      </c>
      <c r="O62" s="6">
        <f t="shared" si="6"/>
        <v>1889.9130230125079</v>
      </c>
    </row>
    <row r="63" spans="1:24" x14ac:dyDescent="0.3">
      <c r="A63" s="10">
        <v>2</v>
      </c>
      <c r="B63" s="10">
        <v>-4.5</v>
      </c>
      <c r="C63">
        <v>-4.3294659299999996</v>
      </c>
      <c r="D63">
        <v>1.322812203</v>
      </c>
      <c r="E63" s="47">
        <f t="shared" ref="E63:E71" si="27">A63-C63</f>
        <v>6.3294659299999996</v>
      </c>
      <c r="F63" s="3">
        <f t="shared" ref="F63:F71" si="28">A63-D63</f>
        <v>0.67718779699999998</v>
      </c>
      <c r="G63" s="10">
        <v>100</v>
      </c>
      <c r="H63" s="11">
        <v>100000</v>
      </c>
      <c r="I63" s="11">
        <f t="shared" ref="I63:I71" si="29">(C63-B63)/G63</f>
        <v>1.7053407000000042E-3</v>
      </c>
      <c r="J63" s="11">
        <f t="shared" ref="J63:J71" si="30">(D63-0)/H63</f>
        <v>1.3228122030000001E-5</v>
      </c>
      <c r="K63" s="6">
        <f t="shared" si="0"/>
        <v>128.91782341684402</v>
      </c>
      <c r="L63" s="52"/>
      <c r="M63" s="17">
        <f>L62/I63</f>
        <v>80736.755342262404</v>
      </c>
      <c r="N63" s="11">
        <f t="shared" si="5"/>
        <v>6.8213628000000165E-2</v>
      </c>
      <c r="O63" s="6">
        <f t="shared" si="6"/>
        <v>1889.9130158689652</v>
      </c>
    </row>
    <row r="64" spans="1:24" x14ac:dyDescent="0.3">
      <c r="A64" s="10">
        <v>2</v>
      </c>
      <c r="B64" s="10">
        <v>-4</v>
      </c>
      <c r="C64">
        <v>-3.8300573080000002</v>
      </c>
      <c r="D64">
        <v>1.322812205</v>
      </c>
      <c r="E64" s="47">
        <f t="shared" si="27"/>
        <v>5.8300573080000007</v>
      </c>
      <c r="F64" s="3">
        <f t="shared" si="28"/>
        <v>0.67718779500000004</v>
      </c>
      <c r="G64" s="10">
        <v>100</v>
      </c>
      <c r="H64" s="11">
        <v>100000</v>
      </c>
      <c r="I64" s="11">
        <f t="shared" si="29"/>
        <v>1.6994269199999978E-3</v>
      </c>
      <c r="J64" s="11">
        <f t="shared" si="30"/>
        <v>1.3228122049999999E-5</v>
      </c>
      <c r="K64" s="6">
        <f t="shared" si="0"/>
        <v>128.47076203080528</v>
      </c>
      <c r="L64" s="52"/>
      <c r="M64" s="17">
        <f>L62/I64</f>
        <v>81017.708529121708</v>
      </c>
      <c r="N64" s="11">
        <f t="shared" si="5"/>
        <v>6.7977076799999911E-2</v>
      </c>
      <c r="O64" s="6">
        <f t="shared" si="6"/>
        <v>1889.9130130115486</v>
      </c>
    </row>
    <row r="65" spans="1:24" x14ac:dyDescent="0.3">
      <c r="A65" s="10">
        <v>2</v>
      </c>
      <c r="B65" s="10">
        <v>-3.5</v>
      </c>
      <c r="C65">
        <v>-3.330648686</v>
      </c>
      <c r="D65">
        <v>1.3228122069999999</v>
      </c>
      <c r="E65" s="47">
        <f t="shared" si="27"/>
        <v>5.330648686</v>
      </c>
      <c r="F65" s="3">
        <f t="shared" si="28"/>
        <v>0.67718779300000009</v>
      </c>
      <c r="G65" s="10">
        <v>100</v>
      </c>
      <c r="H65" s="11">
        <v>100000</v>
      </c>
      <c r="I65" s="11">
        <f t="shared" si="29"/>
        <v>1.6935131400000003E-3</v>
      </c>
      <c r="J65" s="11">
        <f t="shared" si="30"/>
        <v>1.3228122069999999E-5</v>
      </c>
      <c r="K65" s="6">
        <f t="shared" si="0"/>
        <v>128.02370064611904</v>
      </c>
      <c r="L65" s="52"/>
      <c r="M65" s="17">
        <f>L62/I65</f>
        <v>81300.623903693369</v>
      </c>
      <c r="N65" s="11">
        <f t="shared" si="5"/>
        <v>6.7740525600000004E-2</v>
      </c>
      <c r="O65" s="6">
        <f t="shared" si="6"/>
        <v>1889.9130101541318</v>
      </c>
    </row>
    <row r="66" spans="1:24" x14ac:dyDescent="0.3">
      <c r="A66" s="10">
        <v>2</v>
      </c>
      <c r="B66" s="10">
        <v>-3</v>
      </c>
      <c r="C66">
        <v>-2.8312400640000002</v>
      </c>
      <c r="D66">
        <v>1.3228122090000001</v>
      </c>
      <c r="E66" s="47">
        <f t="shared" si="27"/>
        <v>4.8312400640000002</v>
      </c>
      <c r="F66" s="3">
        <f t="shared" si="28"/>
        <v>0.67718779099999993</v>
      </c>
      <c r="G66" s="10">
        <v>100</v>
      </c>
      <c r="H66" s="11">
        <v>100000</v>
      </c>
      <c r="I66" s="11">
        <f t="shared" si="29"/>
        <v>1.6875993599999983E-3</v>
      </c>
      <c r="J66" s="11">
        <f t="shared" si="30"/>
        <v>1.322812209E-5</v>
      </c>
      <c r="K66" s="6">
        <f t="shared" ref="K66:K91" si="31">I66/J66</f>
        <v>127.5766392627843</v>
      </c>
      <c r="L66" s="52"/>
      <c r="M66" s="17">
        <f>L62/I66</f>
        <v>81585.522094001615</v>
      </c>
      <c r="N66" s="11">
        <f t="shared" si="5"/>
        <v>6.750397439999993E-2</v>
      </c>
      <c r="O66" s="6">
        <f t="shared" si="6"/>
        <v>1889.9130072967146</v>
      </c>
    </row>
    <row r="67" spans="1:24" x14ac:dyDescent="0.3">
      <c r="A67" s="10">
        <v>2</v>
      </c>
      <c r="B67" s="10">
        <v>-2.5</v>
      </c>
      <c r="C67">
        <v>-2.3318314419999999</v>
      </c>
      <c r="D67">
        <v>1.322812211</v>
      </c>
      <c r="E67" s="47">
        <f t="shared" si="27"/>
        <v>4.3318314420000004</v>
      </c>
      <c r="F67" s="3">
        <f t="shared" si="28"/>
        <v>0.67718778899999998</v>
      </c>
      <c r="G67" s="10">
        <v>100</v>
      </c>
      <c r="H67" s="11">
        <v>100000</v>
      </c>
      <c r="I67" s="11">
        <f t="shared" si="29"/>
        <v>1.6816855800000008E-3</v>
      </c>
      <c r="J67" s="11">
        <f t="shared" si="30"/>
        <v>1.322812211E-5</v>
      </c>
      <c r="K67" s="6">
        <f t="shared" si="31"/>
        <v>127.12957788080176</v>
      </c>
      <c r="L67" s="52"/>
      <c r="M67" s="17">
        <f>L62/I67</f>
        <v>81872.424018229853</v>
      </c>
      <c r="N67" s="11">
        <f t="shared" ref="N67:N91" si="32">I67/0.025</f>
        <v>6.7267423200000023E-2</v>
      </c>
      <c r="O67" s="6">
        <f t="shared" ref="O67:O91" si="33">0.025/J67</f>
        <v>1889.9130044392978</v>
      </c>
    </row>
    <row r="68" spans="1:24" x14ac:dyDescent="0.3">
      <c r="A68" s="10">
        <v>2</v>
      </c>
      <c r="B68" s="10">
        <v>-2</v>
      </c>
      <c r="C68">
        <v>-1.8324228199999999</v>
      </c>
      <c r="D68">
        <v>1.322812213</v>
      </c>
      <c r="E68" s="47">
        <f t="shared" si="27"/>
        <v>3.8324228199999997</v>
      </c>
      <c r="F68" s="3">
        <f t="shared" si="28"/>
        <v>0.67718778700000004</v>
      </c>
      <c r="G68" s="10">
        <v>100</v>
      </c>
      <c r="H68" s="11">
        <v>100000</v>
      </c>
      <c r="I68" s="11">
        <f t="shared" si="29"/>
        <v>1.6757718000000011E-3</v>
      </c>
      <c r="J68" s="11">
        <f t="shared" si="30"/>
        <v>1.3228122129999999E-5</v>
      </c>
      <c r="K68" s="6">
        <f t="shared" si="31"/>
        <v>126.68251650017093</v>
      </c>
      <c r="L68" s="52"/>
      <c r="M68" s="17">
        <f>L62/I68</f>
        <v>82161.350889842375</v>
      </c>
      <c r="N68" s="11">
        <f t="shared" si="32"/>
        <v>6.7030872000000033E-2</v>
      </c>
      <c r="O68" s="6">
        <f t="shared" si="33"/>
        <v>1889.9130015818807</v>
      </c>
    </row>
    <row r="69" spans="1:24" x14ac:dyDescent="0.3">
      <c r="A69" s="10">
        <v>2</v>
      </c>
      <c r="B69" s="10">
        <v>-1.5</v>
      </c>
      <c r="C69">
        <v>-1.333014197</v>
      </c>
      <c r="D69">
        <v>1.3228122149999999</v>
      </c>
      <c r="E69" s="47">
        <f t="shared" si="27"/>
        <v>3.3330141969999998</v>
      </c>
      <c r="F69" s="3">
        <f t="shared" si="28"/>
        <v>0.6771877850000001</v>
      </c>
      <c r="G69" s="10">
        <v>100</v>
      </c>
      <c r="H69" s="11">
        <v>100000</v>
      </c>
      <c r="I69" s="11">
        <f t="shared" si="29"/>
        <v>1.6698580299999999E-3</v>
      </c>
      <c r="J69" s="11">
        <f t="shared" si="30"/>
        <v>1.3228122149999999E-5</v>
      </c>
      <c r="K69" s="6">
        <f t="shared" si="31"/>
        <v>126.23545587685702</v>
      </c>
      <c r="L69" s="52"/>
      <c r="M69" s="17">
        <f>L62/I69</f>
        <v>82452.323729043521</v>
      </c>
      <c r="N69" s="11">
        <f t="shared" si="32"/>
        <v>6.6794321199999993E-2</v>
      </c>
      <c r="O69" s="6">
        <f t="shared" si="33"/>
        <v>1889.9129987244639</v>
      </c>
    </row>
    <row r="70" spans="1:24" x14ac:dyDescent="0.3">
      <c r="A70" s="10">
        <v>2</v>
      </c>
      <c r="B70" s="10">
        <v>-1</v>
      </c>
      <c r="C70">
        <v>-0.83360557499999999</v>
      </c>
      <c r="D70">
        <v>1.3228122170000001</v>
      </c>
      <c r="E70" s="47">
        <f t="shared" si="27"/>
        <v>2.833605575</v>
      </c>
      <c r="F70" s="3">
        <f t="shared" si="28"/>
        <v>0.67718778299999993</v>
      </c>
      <c r="G70" s="10">
        <v>100</v>
      </c>
      <c r="H70" s="11">
        <v>100000</v>
      </c>
      <c r="I70" s="11">
        <f t="shared" si="29"/>
        <v>1.6639442500000002E-3</v>
      </c>
      <c r="J70" s="11">
        <f t="shared" si="30"/>
        <v>1.322812217E-5</v>
      </c>
      <c r="K70" s="6">
        <f t="shared" si="31"/>
        <v>125.78839449892986</v>
      </c>
      <c r="L70" s="52"/>
      <c r="M70" s="17">
        <f>L62/I70</f>
        <v>82745.365339675802</v>
      </c>
      <c r="N70" s="11">
        <f t="shared" si="32"/>
        <v>6.6557770000000002E-2</v>
      </c>
      <c r="O70" s="6">
        <f t="shared" si="33"/>
        <v>1889.9129958670469</v>
      </c>
    </row>
    <row r="71" spans="1:24" x14ac:dyDescent="0.3">
      <c r="A71" s="10">
        <v>2</v>
      </c>
      <c r="B71" s="10">
        <v>-0.5</v>
      </c>
      <c r="C71">
        <v>-0.33419695300000002</v>
      </c>
      <c r="D71">
        <v>1.322812219</v>
      </c>
      <c r="E71" s="47">
        <f t="shared" si="27"/>
        <v>2.3341969530000002</v>
      </c>
      <c r="F71" s="3">
        <f t="shared" si="28"/>
        <v>0.67718778099999999</v>
      </c>
      <c r="G71" s="10">
        <v>100</v>
      </c>
      <c r="H71" s="11">
        <v>100000</v>
      </c>
      <c r="I71" s="11">
        <f t="shared" si="29"/>
        <v>1.6580304699999999E-3</v>
      </c>
      <c r="J71" s="11">
        <f t="shared" si="30"/>
        <v>1.322812219E-5</v>
      </c>
      <c r="K71" s="6">
        <f t="shared" si="31"/>
        <v>125.34133312235453</v>
      </c>
      <c r="L71" s="52"/>
      <c r="M71" s="17">
        <f>L62/I71</f>
        <v>83040.497362574315</v>
      </c>
      <c r="N71" s="11">
        <f t="shared" si="32"/>
        <v>6.6321218799999984E-2</v>
      </c>
      <c r="O71" s="6">
        <f t="shared" si="33"/>
        <v>1889.9129930096301</v>
      </c>
      <c r="W71" s="49">
        <f>SLOPE(I62:I71,E62:E71)</f>
        <v>1.1841563131374137E-5</v>
      </c>
      <c r="X71" s="49">
        <f>INTERCEPT(I62:I71,E62:E71)</f>
        <v>1.6303899281457552E-3</v>
      </c>
    </row>
    <row r="72" spans="1:24" x14ac:dyDescent="0.3">
      <c r="A72" s="12">
        <v>1.5</v>
      </c>
      <c r="B72" s="12">
        <v>-5</v>
      </c>
      <c r="C72">
        <v>-4.8937892500000002</v>
      </c>
      <c r="D72">
        <v>0.83993530500000002</v>
      </c>
      <c r="E72" s="48">
        <f>A72-C72</f>
        <v>6.3937892500000002</v>
      </c>
      <c r="F72" s="4">
        <f>A72-D72</f>
        <v>0.66006469499999998</v>
      </c>
      <c r="G72" s="12">
        <v>100</v>
      </c>
      <c r="H72" s="13">
        <v>100000</v>
      </c>
      <c r="I72" s="13">
        <f>(C72-B72)/G72</f>
        <v>1.0621074999999981E-3</v>
      </c>
      <c r="J72" s="13">
        <f>(D72-0)/H72</f>
        <v>8.3993530500000002E-6</v>
      </c>
      <c r="K72" s="7">
        <f t="shared" si="31"/>
        <v>126.45110804099347</v>
      </c>
      <c r="L72" s="51">
        <f>ABS(X81/W81)</f>
        <v>138.15610216099921</v>
      </c>
      <c r="M72" s="18">
        <f>L72/I72</f>
        <v>130077.32471618877</v>
      </c>
      <c r="N72" s="13">
        <f t="shared" si="32"/>
        <v>4.2484299999999919E-2</v>
      </c>
      <c r="O72" s="7">
        <f t="shared" si="33"/>
        <v>2976.41971365878</v>
      </c>
    </row>
    <row r="73" spans="1:24" x14ac:dyDescent="0.3">
      <c r="A73" s="12">
        <v>1.5</v>
      </c>
      <c r="B73" s="12">
        <v>-4.5</v>
      </c>
      <c r="C73">
        <v>-4.3941563649999997</v>
      </c>
      <c r="D73">
        <v>0.83993530699999996</v>
      </c>
      <c r="E73" s="48">
        <f t="shared" ref="E73:E81" si="34">A73-C73</f>
        <v>5.8941563649999997</v>
      </c>
      <c r="F73" s="4">
        <f t="shared" ref="F73:F81" si="35">A73-D73</f>
        <v>0.66006469300000004</v>
      </c>
      <c r="G73" s="12">
        <v>100</v>
      </c>
      <c r="H73" s="13">
        <v>100000</v>
      </c>
      <c r="I73" s="13">
        <f t="shared" ref="I73:I81" si="36">(C73-B73)/G73</f>
        <v>1.0584363500000028E-3</v>
      </c>
      <c r="J73" s="13">
        <f t="shared" ref="J73:J81" si="37">(D73-0)/H73</f>
        <v>8.3993530699999998E-6</v>
      </c>
      <c r="K73" s="7">
        <f t="shared" si="31"/>
        <v>126.01403241166558</v>
      </c>
      <c r="L73" s="52"/>
      <c r="M73" s="18">
        <f>L72/I73</f>
        <v>130528.49343373255</v>
      </c>
      <c r="N73" s="13">
        <f t="shared" si="32"/>
        <v>4.2337454000000108E-2</v>
      </c>
      <c r="O73" s="7">
        <f t="shared" si="33"/>
        <v>2976.4197065715207</v>
      </c>
    </row>
    <row r="74" spans="1:24" x14ac:dyDescent="0.3">
      <c r="A74" s="12">
        <v>1.5</v>
      </c>
      <c r="B74" s="12">
        <v>-4</v>
      </c>
      <c r="C74">
        <v>-3.8945234790000001</v>
      </c>
      <c r="D74">
        <v>0.83993530999999999</v>
      </c>
      <c r="E74" s="48">
        <f t="shared" si="34"/>
        <v>5.3945234790000001</v>
      </c>
      <c r="F74" s="4">
        <f t="shared" si="35"/>
        <v>0.66006469000000001</v>
      </c>
      <c r="G74" s="12">
        <v>100</v>
      </c>
      <c r="H74" s="13">
        <v>100000</v>
      </c>
      <c r="I74" s="13">
        <f t="shared" si="36"/>
        <v>1.0547652099999994E-3</v>
      </c>
      <c r="J74" s="13">
        <f t="shared" si="37"/>
        <v>8.3993530999999993E-6</v>
      </c>
      <c r="K74" s="7">
        <f t="shared" si="31"/>
        <v>125.57695782547819</v>
      </c>
      <c r="L74" s="52"/>
      <c r="M74" s="18">
        <f>L72/I74</f>
        <v>130982.80152888176</v>
      </c>
      <c r="N74" s="13">
        <f t="shared" si="32"/>
        <v>4.2190608399999975E-2</v>
      </c>
      <c r="O74" s="7">
        <f t="shared" si="33"/>
        <v>2976.4196959406318</v>
      </c>
    </row>
    <row r="75" spans="1:24" x14ac:dyDescent="0.3">
      <c r="A75" s="12">
        <v>1.5</v>
      </c>
      <c r="B75" s="12">
        <v>-3.5</v>
      </c>
      <c r="C75">
        <v>-3.394890594</v>
      </c>
      <c r="D75">
        <v>0.83993531200000004</v>
      </c>
      <c r="E75" s="48">
        <f t="shared" si="34"/>
        <v>4.8948905939999996</v>
      </c>
      <c r="F75" s="4">
        <f t="shared" si="35"/>
        <v>0.66006468799999996</v>
      </c>
      <c r="G75" s="12">
        <v>100</v>
      </c>
      <c r="H75" s="13">
        <v>100000</v>
      </c>
      <c r="I75" s="13">
        <f t="shared" si="36"/>
        <v>1.0510940599999996E-3</v>
      </c>
      <c r="J75" s="13">
        <f t="shared" si="37"/>
        <v>8.3993531200000006E-6</v>
      </c>
      <c r="K75" s="7">
        <f t="shared" si="31"/>
        <v>125.13988220083304</v>
      </c>
      <c r="L75" s="52"/>
      <c r="M75" s="18">
        <f>L72/I75</f>
        <v>131440.28438425317</v>
      </c>
      <c r="N75" s="13">
        <f t="shared" si="32"/>
        <v>4.2043762399999983E-2</v>
      </c>
      <c r="O75" s="7">
        <f t="shared" si="33"/>
        <v>2976.419688853372</v>
      </c>
    </row>
    <row r="76" spans="1:24" x14ac:dyDescent="0.3">
      <c r="A76" s="12">
        <v>1.5</v>
      </c>
      <c r="B76" s="12">
        <v>-3</v>
      </c>
      <c r="C76">
        <v>-2.895257709</v>
      </c>
      <c r="D76">
        <v>0.83993531499999996</v>
      </c>
      <c r="E76" s="48">
        <f t="shared" si="34"/>
        <v>4.395257709</v>
      </c>
      <c r="F76" s="4">
        <f t="shared" si="35"/>
        <v>0.66006468500000004</v>
      </c>
      <c r="G76" s="12">
        <v>100</v>
      </c>
      <c r="H76" s="13">
        <v>100000</v>
      </c>
      <c r="I76" s="13">
        <f t="shared" si="36"/>
        <v>1.0474229099999999E-3</v>
      </c>
      <c r="J76" s="13">
        <f t="shared" si="37"/>
        <v>8.3993531500000001E-6</v>
      </c>
      <c r="K76" s="7">
        <f t="shared" si="31"/>
        <v>124.70280642980227</v>
      </c>
      <c r="L76" s="52"/>
      <c r="M76" s="18">
        <f>L72/I76</f>
        <v>131900.97413565186</v>
      </c>
      <c r="N76" s="13">
        <f t="shared" si="32"/>
        <v>4.1896916399999998E-2</v>
      </c>
      <c r="O76" s="7">
        <f t="shared" si="33"/>
        <v>2976.4196782224831</v>
      </c>
    </row>
    <row r="77" spans="1:24" x14ac:dyDescent="0.3">
      <c r="A77" s="12">
        <v>1.5</v>
      </c>
      <c r="B77" s="12">
        <v>-2.5</v>
      </c>
      <c r="C77">
        <v>-2.3956248229999999</v>
      </c>
      <c r="D77">
        <v>0.83993531700000001</v>
      </c>
      <c r="E77" s="48">
        <f t="shared" si="34"/>
        <v>3.8956248229999999</v>
      </c>
      <c r="F77" s="4">
        <f t="shared" si="35"/>
        <v>0.66006468299999999</v>
      </c>
      <c r="G77" s="12">
        <v>100</v>
      </c>
      <c r="H77" s="13">
        <v>100000</v>
      </c>
      <c r="I77" s="13">
        <f t="shared" si="36"/>
        <v>1.0437517700000009E-3</v>
      </c>
      <c r="J77" s="13">
        <f t="shared" si="37"/>
        <v>8.3993531699999997E-6</v>
      </c>
      <c r="K77" s="7">
        <f t="shared" si="31"/>
        <v>124.26573200040842</v>
      </c>
      <c r="L77" s="52"/>
      <c r="M77" s="18">
        <f>L72/I77</f>
        <v>132364.90335340853</v>
      </c>
      <c r="N77" s="13">
        <f t="shared" si="32"/>
        <v>4.1750070800000032E-2</v>
      </c>
      <c r="O77" s="7">
        <f t="shared" si="33"/>
        <v>2976.4196711352242</v>
      </c>
    </row>
    <row r="78" spans="1:24" x14ac:dyDescent="0.3">
      <c r="A78" s="12">
        <v>1.5</v>
      </c>
      <c r="B78" s="12">
        <v>-2</v>
      </c>
      <c r="C78">
        <v>-1.8959919380000001</v>
      </c>
      <c r="D78">
        <v>0.83993532000000004</v>
      </c>
      <c r="E78" s="48">
        <f t="shared" si="34"/>
        <v>3.3959919379999999</v>
      </c>
      <c r="F78" s="4">
        <f t="shared" si="35"/>
        <v>0.66006467999999996</v>
      </c>
      <c r="G78" s="12">
        <v>100</v>
      </c>
      <c r="H78" s="13">
        <v>100000</v>
      </c>
      <c r="I78" s="13">
        <f t="shared" si="36"/>
        <v>1.0400806199999989E-3</v>
      </c>
      <c r="J78" s="13">
        <f t="shared" si="37"/>
        <v>8.3993532000000009E-6</v>
      </c>
      <c r="K78" s="7">
        <f t="shared" si="31"/>
        <v>123.82865623510139</v>
      </c>
      <c r="L78" s="52"/>
      <c r="M78" s="18">
        <f>L72/I78</f>
        <v>132832.10888113591</v>
      </c>
      <c r="N78" s="13">
        <f t="shared" si="32"/>
        <v>4.1603224799999956E-2</v>
      </c>
      <c r="O78" s="7">
        <f t="shared" si="33"/>
        <v>2976.4196605043348</v>
      </c>
    </row>
    <row r="79" spans="1:24" x14ac:dyDescent="0.3">
      <c r="A79" s="12">
        <v>1.5</v>
      </c>
      <c r="B79" s="12">
        <v>-1.5</v>
      </c>
      <c r="C79">
        <v>-1.3963590530000001</v>
      </c>
      <c r="D79">
        <v>0.83993532199999998</v>
      </c>
      <c r="E79" s="48">
        <f t="shared" si="34"/>
        <v>2.8963590530000003</v>
      </c>
      <c r="F79" s="4">
        <f t="shared" si="35"/>
        <v>0.66006467800000002</v>
      </c>
      <c r="G79" s="12">
        <v>100</v>
      </c>
      <c r="H79" s="13">
        <v>100000</v>
      </c>
      <c r="I79" s="13">
        <f t="shared" si="36"/>
        <v>1.0364094699999993E-3</v>
      </c>
      <c r="J79" s="13">
        <f t="shared" si="37"/>
        <v>8.3993532200000006E-6</v>
      </c>
      <c r="K79" s="7">
        <f t="shared" si="31"/>
        <v>123.39158061982292</v>
      </c>
      <c r="L79" s="52"/>
      <c r="M79" s="18">
        <f>L72/I79</f>
        <v>133302.62426201036</v>
      </c>
      <c r="N79" s="13">
        <f t="shared" si="32"/>
        <v>4.1456378799999971E-2</v>
      </c>
      <c r="O79" s="7">
        <f t="shared" si="33"/>
        <v>2976.419653417076</v>
      </c>
    </row>
    <row r="80" spans="1:24" x14ac:dyDescent="0.3">
      <c r="A80" s="12">
        <v>1.5</v>
      </c>
      <c r="B80" s="12">
        <v>-1</v>
      </c>
      <c r="C80">
        <v>-0.89672616699999996</v>
      </c>
      <c r="D80">
        <v>0.83993532500000001</v>
      </c>
      <c r="E80" s="48">
        <f t="shared" si="34"/>
        <v>2.3967261669999997</v>
      </c>
      <c r="F80" s="4">
        <f t="shared" si="35"/>
        <v>0.66006467499999999</v>
      </c>
      <c r="G80" s="12">
        <v>100</v>
      </c>
      <c r="H80" s="13">
        <v>100000</v>
      </c>
      <c r="I80" s="13">
        <f t="shared" si="36"/>
        <v>1.0327383300000005E-3</v>
      </c>
      <c r="J80" s="13">
        <f t="shared" si="37"/>
        <v>8.39935325E-6</v>
      </c>
      <c r="K80" s="7">
        <f t="shared" si="31"/>
        <v>122.95450605080819</v>
      </c>
      <c r="L80" s="52"/>
      <c r="M80" s="18">
        <f>L72/I80</f>
        <v>133776.483498002</v>
      </c>
      <c r="N80" s="13">
        <f t="shared" si="32"/>
        <v>4.1309533200000019E-2</v>
      </c>
      <c r="O80" s="7">
        <f t="shared" si="33"/>
        <v>2976.4196427861871</v>
      </c>
    </row>
    <row r="81" spans="1:24" x14ac:dyDescent="0.3">
      <c r="A81" s="12">
        <v>1.5</v>
      </c>
      <c r="B81" s="12">
        <v>-0.5</v>
      </c>
      <c r="C81">
        <v>-0.39709328199999999</v>
      </c>
      <c r="D81">
        <v>0.83993532800000004</v>
      </c>
      <c r="E81" s="48">
        <f t="shared" si="34"/>
        <v>1.8970932819999999</v>
      </c>
      <c r="F81" s="4">
        <f t="shared" si="35"/>
        <v>0.66006467199999996</v>
      </c>
      <c r="G81" s="12">
        <v>100</v>
      </c>
      <c r="H81" s="13">
        <v>100000</v>
      </c>
      <c r="I81" s="13">
        <f t="shared" si="36"/>
        <v>1.02906718E-3</v>
      </c>
      <c r="J81" s="13">
        <f t="shared" si="37"/>
        <v>8.3993532800000012E-6</v>
      </c>
      <c r="K81" s="7">
        <f t="shared" si="31"/>
        <v>122.51743029434759</v>
      </c>
      <c r="L81" s="52"/>
      <c r="M81" s="18">
        <f>L72/I81</f>
        <v>134253.7249715798</v>
      </c>
      <c r="N81" s="13">
        <f t="shared" si="32"/>
        <v>4.1162687199999999E-2</v>
      </c>
      <c r="O81" s="7">
        <f t="shared" si="33"/>
        <v>2976.4196321552981</v>
      </c>
      <c r="W81" s="49">
        <f>SLOPE(I72:I81,E72:E81)</f>
        <v>7.3476879787771724E-6</v>
      </c>
      <c r="X81" s="49">
        <f>INTERCEPT(I72:I81,E72:E81)</f>
        <v>1.0151279310430849E-3</v>
      </c>
    </row>
    <row r="82" spans="1:24" x14ac:dyDescent="0.3">
      <c r="A82" s="8">
        <v>1</v>
      </c>
      <c r="B82" s="8">
        <v>-5</v>
      </c>
      <c r="C82">
        <v>-4.9556338210000002</v>
      </c>
      <c r="D82">
        <v>0.37101526600000001</v>
      </c>
      <c r="E82" s="45">
        <f>A82-C82</f>
        <v>5.9556338210000002</v>
      </c>
      <c r="F82" s="2">
        <f>A82-D82</f>
        <v>0.62898473399999999</v>
      </c>
      <c r="G82" s="8">
        <v>100</v>
      </c>
      <c r="H82" s="9">
        <v>100000</v>
      </c>
      <c r="I82" s="9">
        <f>(C82-B82)/G82</f>
        <v>4.4366178999999839E-4</v>
      </c>
      <c r="J82" s="9">
        <f>(D82-0)/H82</f>
        <v>3.7101526600000003E-6</v>
      </c>
      <c r="K82" s="5">
        <f t="shared" si="31"/>
        <v>119.58046761342655</v>
      </c>
      <c r="L82" s="51">
        <f t="shared" ref="L82" si="38">ABS(X91/W91)</f>
        <v>139.01442707257738</v>
      </c>
      <c r="M82" s="16">
        <f>L82/I82</f>
        <v>313334.23388247582</v>
      </c>
      <c r="N82" s="9">
        <f t="shared" si="32"/>
        <v>1.7746471599999935E-2</v>
      </c>
      <c r="O82" s="5">
        <f t="shared" si="33"/>
        <v>6738.2672065035731</v>
      </c>
    </row>
    <row r="83" spans="1:24" x14ac:dyDescent="0.3">
      <c r="A83" s="8">
        <v>1</v>
      </c>
      <c r="B83" s="8">
        <v>-4.5</v>
      </c>
      <c r="C83">
        <v>-4.4557867670000002</v>
      </c>
      <c r="D83">
        <v>0.37101541100000002</v>
      </c>
      <c r="E83" s="45">
        <f t="shared" ref="E83:E91" si="39">A83-C83</f>
        <v>5.4557867670000002</v>
      </c>
      <c r="F83" s="2">
        <f t="shared" ref="F83:F91" si="40">A83-D83</f>
        <v>0.62898458899999998</v>
      </c>
      <c r="G83" s="8">
        <v>100</v>
      </c>
      <c r="H83" s="9">
        <v>100000</v>
      </c>
      <c r="I83" s="9">
        <f t="shared" ref="I83:I91" si="41">(C83-B83)/G83</f>
        <v>4.4213232999999795E-4</v>
      </c>
      <c r="J83" s="9">
        <f t="shared" ref="J83:J91" si="42">(D83-0)/H83</f>
        <v>3.7101541100000003E-6</v>
      </c>
      <c r="K83" s="5">
        <f t="shared" si="31"/>
        <v>119.16818463370998</v>
      </c>
      <c r="L83" s="52"/>
      <c r="M83" s="16">
        <f>L82/I83</f>
        <v>314418.14506660943</v>
      </c>
      <c r="N83" s="9">
        <f t="shared" si="32"/>
        <v>1.7685293199999917E-2</v>
      </c>
      <c r="O83" s="5">
        <f t="shared" si="33"/>
        <v>6738.2645730583954</v>
      </c>
    </row>
    <row r="84" spans="1:24" x14ac:dyDescent="0.3">
      <c r="A84" s="8">
        <v>1</v>
      </c>
      <c r="B84" s="8">
        <v>-4</v>
      </c>
      <c r="C84">
        <v>-3.9559397390000002</v>
      </c>
      <c r="D84">
        <v>0.37101541599999999</v>
      </c>
      <c r="E84" s="45">
        <f t="shared" si="39"/>
        <v>4.9559397389999997</v>
      </c>
      <c r="F84" s="2">
        <f t="shared" si="40"/>
        <v>0.62898458400000001</v>
      </c>
      <c r="G84" s="8">
        <v>100</v>
      </c>
      <c r="H84" s="9">
        <v>100000</v>
      </c>
      <c r="I84" s="9">
        <f t="shared" si="41"/>
        <v>4.4060260999999822E-4</v>
      </c>
      <c r="J84" s="9">
        <f t="shared" si="42"/>
        <v>3.7101541599999998E-6</v>
      </c>
      <c r="K84" s="5">
        <f t="shared" si="31"/>
        <v>118.75587670998507</v>
      </c>
      <c r="L84" s="52"/>
      <c r="M84" s="16">
        <f>L82/I84</f>
        <v>315509.76757168537</v>
      </c>
      <c r="N84" s="9">
        <f t="shared" si="32"/>
        <v>1.7624104399999927E-2</v>
      </c>
      <c r="O84" s="5">
        <f t="shared" si="33"/>
        <v>6738.2644822499778</v>
      </c>
    </row>
    <row r="85" spans="1:24" x14ac:dyDescent="0.3">
      <c r="A85" s="8">
        <v>1</v>
      </c>
      <c r="B85" s="8">
        <v>-3.5</v>
      </c>
      <c r="C85">
        <v>-3.4560927129999999</v>
      </c>
      <c r="D85">
        <v>0.37101542100000001</v>
      </c>
      <c r="E85" s="45">
        <f t="shared" si="39"/>
        <v>4.4560927130000003</v>
      </c>
      <c r="F85" s="2">
        <f t="shared" si="40"/>
        <v>0.62898457899999993</v>
      </c>
      <c r="G85" s="8">
        <v>100</v>
      </c>
      <c r="H85" s="9">
        <v>100000</v>
      </c>
      <c r="I85" s="9">
        <f t="shared" si="41"/>
        <v>4.3907287000000128E-4</v>
      </c>
      <c r="J85" s="9">
        <f t="shared" si="42"/>
        <v>3.7101542100000002E-6</v>
      </c>
      <c r="K85" s="5">
        <f t="shared" si="31"/>
        <v>118.34356340676234</v>
      </c>
      <c r="L85" s="52"/>
      <c r="M85" s="16">
        <f>L82/I85</f>
        <v>316609.01087461173</v>
      </c>
      <c r="N85" s="9">
        <f t="shared" si="32"/>
        <v>1.7562914800000051E-2</v>
      </c>
      <c r="O85" s="5">
        <f t="shared" si="33"/>
        <v>6738.2643914415621</v>
      </c>
    </row>
    <row r="86" spans="1:24" x14ac:dyDescent="0.3">
      <c r="A86" s="8">
        <v>1</v>
      </c>
      <c r="B86" s="8">
        <v>-3</v>
      </c>
      <c r="C86">
        <v>-2.9562456859999999</v>
      </c>
      <c r="D86">
        <v>0.37101542500000001</v>
      </c>
      <c r="E86" s="45">
        <f t="shared" si="39"/>
        <v>3.9562456859999999</v>
      </c>
      <c r="F86" s="2">
        <f t="shared" si="40"/>
        <v>0.62898457500000005</v>
      </c>
      <c r="G86" s="8">
        <v>100</v>
      </c>
      <c r="H86" s="9">
        <v>100000</v>
      </c>
      <c r="I86" s="9">
        <f t="shared" si="41"/>
        <v>4.3754314000000072E-4</v>
      </c>
      <c r="J86" s="9">
        <f t="shared" si="42"/>
        <v>3.7101542499999999E-6</v>
      </c>
      <c r="K86" s="5">
        <f t="shared" si="31"/>
        <v>117.93125312781827</v>
      </c>
      <c r="L86" s="52"/>
      <c r="M86" s="16">
        <f>L82/I86</f>
        <v>317715.93327363592</v>
      </c>
      <c r="N86" s="9">
        <f t="shared" si="32"/>
        <v>1.7501725600000028E-2</v>
      </c>
      <c r="O86" s="5">
        <f t="shared" si="33"/>
        <v>6738.2643187948324</v>
      </c>
    </row>
    <row r="87" spans="1:24" x14ac:dyDescent="0.3">
      <c r="A87" s="8">
        <v>1</v>
      </c>
      <c r="B87" s="8">
        <v>-2.5</v>
      </c>
      <c r="C87">
        <v>-2.456398659</v>
      </c>
      <c r="D87">
        <v>0.37101542999999998</v>
      </c>
      <c r="E87" s="45">
        <f t="shared" si="39"/>
        <v>3.456398659</v>
      </c>
      <c r="F87" s="2">
        <f t="shared" si="40"/>
        <v>0.62898457000000008</v>
      </c>
      <c r="G87" s="8">
        <v>100</v>
      </c>
      <c r="H87" s="9">
        <v>100000</v>
      </c>
      <c r="I87" s="9">
        <f t="shared" si="41"/>
        <v>4.3601341000000017E-4</v>
      </c>
      <c r="J87" s="9">
        <f t="shared" si="42"/>
        <v>3.7101542999999999E-6</v>
      </c>
      <c r="K87" s="5">
        <f t="shared" si="31"/>
        <v>117.51894254101512</v>
      </c>
      <c r="L87" s="52"/>
      <c r="M87" s="16">
        <f>L82/I87</f>
        <v>318830.62283010362</v>
      </c>
      <c r="N87" s="9">
        <f t="shared" si="32"/>
        <v>1.7440536400000005E-2</v>
      </c>
      <c r="O87" s="5">
        <f t="shared" si="33"/>
        <v>6738.2642279864212</v>
      </c>
    </row>
    <row r="88" spans="1:24" x14ac:dyDescent="0.3">
      <c r="A88" s="8">
        <v>1</v>
      </c>
      <c r="B88" s="8">
        <v>-2</v>
      </c>
      <c r="C88">
        <v>-1.956551632</v>
      </c>
      <c r="D88">
        <v>0.371015435</v>
      </c>
      <c r="E88" s="45">
        <f t="shared" si="39"/>
        <v>2.956551632</v>
      </c>
      <c r="F88" s="2">
        <f t="shared" si="40"/>
        <v>0.628984565</v>
      </c>
      <c r="G88" s="8">
        <v>100</v>
      </c>
      <c r="H88" s="9">
        <v>100000</v>
      </c>
      <c r="I88" s="9">
        <f t="shared" si="41"/>
        <v>4.3448367999999961E-4</v>
      </c>
      <c r="J88" s="9">
        <f t="shared" si="42"/>
        <v>3.7101543499999999E-6</v>
      </c>
      <c r="K88" s="5">
        <f t="shared" si="31"/>
        <v>117.10663196532501</v>
      </c>
      <c r="L88" s="52"/>
      <c r="M88" s="16">
        <f>L82/I88</f>
        <v>319953.16158383095</v>
      </c>
      <c r="N88" s="9">
        <f t="shared" si="32"/>
        <v>1.7379347199999982E-2</v>
      </c>
      <c r="O88" s="5">
        <f t="shared" si="33"/>
        <v>6738.2641371780128</v>
      </c>
    </row>
    <row r="89" spans="1:24" x14ac:dyDescent="0.3">
      <c r="A89" s="8">
        <v>1</v>
      </c>
      <c r="B89" s="8">
        <v>-1.5</v>
      </c>
      <c r="C89">
        <v>-1.4567046050000001</v>
      </c>
      <c r="D89">
        <v>0.37101543999999997</v>
      </c>
      <c r="E89" s="45">
        <f t="shared" si="39"/>
        <v>2.4567046050000001</v>
      </c>
      <c r="F89" s="2">
        <f t="shared" si="40"/>
        <v>0.62898456000000003</v>
      </c>
      <c r="G89" s="8">
        <v>100</v>
      </c>
      <c r="H89" s="9">
        <v>100000</v>
      </c>
      <c r="I89" s="9">
        <f t="shared" si="41"/>
        <v>4.3295394999999905E-4</v>
      </c>
      <c r="J89" s="9">
        <f t="shared" si="42"/>
        <v>3.7101543999999998E-6</v>
      </c>
      <c r="K89" s="5">
        <f t="shared" si="31"/>
        <v>116.69432140074792</v>
      </c>
      <c r="L89" s="52"/>
      <c r="M89" s="16">
        <f>L82/I89</f>
        <v>321083.63273409952</v>
      </c>
      <c r="N89" s="9">
        <f t="shared" si="32"/>
        <v>1.7318157999999962E-2</v>
      </c>
      <c r="O89" s="5">
        <f t="shared" si="33"/>
        <v>6738.2640463696071</v>
      </c>
    </row>
    <row r="90" spans="1:24" x14ac:dyDescent="0.3">
      <c r="A90" s="8">
        <v>1</v>
      </c>
      <c r="B90" s="8">
        <v>-1</v>
      </c>
      <c r="C90">
        <v>-0.95685757800000004</v>
      </c>
      <c r="D90">
        <v>0.371015445</v>
      </c>
      <c r="E90" s="45">
        <f t="shared" si="39"/>
        <v>1.9568575780000002</v>
      </c>
      <c r="F90" s="2">
        <f t="shared" si="40"/>
        <v>0.62898455499999995</v>
      </c>
      <c r="G90" s="8">
        <v>100</v>
      </c>
      <c r="H90" s="9">
        <v>100000</v>
      </c>
      <c r="I90" s="9">
        <f t="shared" si="41"/>
        <v>4.3142421999999958E-4</v>
      </c>
      <c r="J90" s="9">
        <f t="shared" si="42"/>
        <v>3.7101544499999998E-6</v>
      </c>
      <c r="K90" s="5">
        <f t="shared" si="31"/>
        <v>116.28201084728416</v>
      </c>
      <c r="L90" s="52"/>
      <c r="M90" s="16">
        <f>L82/I90</f>
        <v>322222.12066021125</v>
      </c>
      <c r="N90" s="9">
        <f t="shared" si="32"/>
        <v>1.725696879999998E-2</v>
      </c>
      <c r="O90" s="5">
        <f t="shared" si="33"/>
        <v>6738.2639555612041</v>
      </c>
    </row>
    <row r="91" spans="1:24" x14ac:dyDescent="0.3">
      <c r="A91" s="8">
        <v>1</v>
      </c>
      <c r="B91" s="8">
        <v>-0.5</v>
      </c>
      <c r="C91">
        <v>-0.45701055299999999</v>
      </c>
      <c r="D91">
        <v>0.37101545200000002</v>
      </c>
      <c r="E91" s="45">
        <f t="shared" si="39"/>
        <v>1.4570105529999999</v>
      </c>
      <c r="F91" s="2">
        <f t="shared" si="40"/>
        <v>0.62898454800000003</v>
      </c>
      <c r="G91" s="8">
        <v>100</v>
      </c>
      <c r="H91" s="9">
        <v>100000</v>
      </c>
      <c r="I91" s="9">
        <f t="shared" si="41"/>
        <v>4.2989447000000013E-4</v>
      </c>
      <c r="J91" s="9">
        <f t="shared" si="42"/>
        <v>3.7101545200000003E-6</v>
      </c>
      <c r="K91" s="5">
        <f t="shared" si="31"/>
        <v>115.86969428971386</v>
      </c>
      <c r="L91" s="52"/>
      <c r="M91" s="16">
        <f>L82/I91</f>
        <v>323368.72598658304</v>
      </c>
      <c r="N91" s="9">
        <f t="shared" si="32"/>
        <v>1.7195778800000006E-2</v>
      </c>
      <c r="O91" s="5">
        <f t="shared" si="33"/>
        <v>6738.2638284294426</v>
      </c>
      <c r="W91" s="49">
        <f>SLOPE(I82:I91,E82:E91)</f>
        <v>3.0603696330195349E-6</v>
      </c>
      <c r="X91" s="49">
        <f>INTERCEPT(I82:I91,E82:E91)</f>
        <v>4.2543553116452452E-4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4"/>
  <sheetViews>
    <sheetView tabSelected="1" topLeftCell="G66" workbookViewId="0">
      <selection activeCell="O91" sqref="O91"/>
    </sheetView>
  </sheetViews>
  <sheetFormatPr defaultColWidth="9" defaultRowHeight="14.4" x14ac:dyDescent="0.3"/>
  <cols>
    <col min="1" max="1" width="8.88671875" style="1" bestFit="1" customWidth="1"/>
    <col min="2" max="2" width="8.5546875" style="1" bestFit="1" customWidth="1"/>
    <col min="3" max="4" width="13.21875" customWidth="1"/>
    <col min="5" max="5" width="10" style="20" bestFit="1" customWidth="1"/>
    <col min="6" max="6" width="12.21875" style="19" bestFit="1" customWidth="1"/>
    <col min="7" max="8" width="9.109375" style="1" bestFit="1" customWidth="1"/>
    <col min="9" max="10" width="9" style="1" bestFit="1" customWidth="1"/>
    <col min="11" max="11" width="8.21875" style="1" bestFit="1" customWidth="1"/>
    <col min="12" max="12" width="10.5546875" style="15" bestFit="1" customWidth="1"/>
    <col min="13" max="13" width="9" style="15" bestFit="1" customWidth="1"/>
    <col min="14" max="14" width="13.21875" style="14" bestFit="1" customWidth="1"/>
    <col min="15" max="15" width="12.44140625" style="15" bestFit="1" customWidth="1"/>
    <col min="16" max="22" width="9" style="1"/>
    <col min="23" max="23" width="12.33203125" style="1" bestFit="1" customWidth="1"/>
    <col min="24" max="16384" width="9" style="1"/>
  </cols>
  <sheetData>
    <row r="1" spans="1:24" x14ac:dyDescent="0.3">
      <c r="A1" s="1" t="s">
        <v>15</v>
      </c>
      <c r="B1" s="1" t="s">
        <v>16</v>
      </c>
      <c r="C1" s="1" t="s">
        <v>0</v>
      </c>
      <c r="D1" s="1" t="s">
        <v>1</v>
      </c>
      <c r="E1" s="20" t="s">
        <v>17</v>
      </c>
      <c r="F1" s="19" t="s">
        <v>18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5" t="s">
        <v>8</v>
      </c>
      <c r="M1" s="15" t="s">
        <v>11</v>
      </c>
      <c r="N1" s="14" t="s">
        <v>9</v>
      </c>
      <c r="O1" s="15" t="s">
        <v>10</v>
      </c>
      <c r="W1" s="49" t="s">
        <v>21</v>
      </c>
      <c r="X1" s="49" t="s">
        <v>22</v>
      </c>
    </row>
    <row r="2" spans="1:24" x14ac:dyDescent="0.3">
      <c r="A2" s="8">
        <v>5</v>
      </c>
      <c r="B2" s="8">
        <v>-5</v>
      </c>
      <c r="C2">
        <v>-3.3191999999999999</v>
      </c>
      <c r="D2">
        <v>4.2602000000000002</v>
      </c>
      <c r="E2" s="45">
        <f>A2-C2</f>
        <v>8.3192000000000004</v>
      </c>
      <c r="F2" s="2">
        <f>A2-D2</f>
        <v>0.73979999999999979</v>
      </c>
      <c r="G2" s="8">
        <v>100</v>
      </c>
      <c r="H2" s="9">
        <v>100000</v>
      </c>
      <c r="I2" s="9">
        <f>(C2-B2)/G2</f>
        <v>1.6808E-2</v>
      </c>
      <c r="J2" s="9">
        <f>(D2-0)/H2</f>
        <v>4.2602000000000003E-5</v>
      </c>
      <c r="K2" s="5">
        <f t="shared" ref="K2:K65" si="0">I2/J2</f>
        <v>394.53546781841226</v>
      </c>
      <c r="L2" s="51">
        <f>ABS(X11/W11)</f>
        <v>52.268158285853296</v>
      </c>
      <c r="M2" s="16">
        <f>L2/I2</f>
        <v>3109.7190793582399</v>
      </c>
      <c r="N2" s="9">
        <f>I2/0.025</f>
        <v>0.67231999999999992</v>
      </c>
      <c r="O2" s="5">
        <f>0.025/J2</f>
        <v>586.82690953476367</v>
      </c>
    </row>
    <row r="3" spans="1:24" x14ac:dyDescent="0.3">
      <c r="A3" s="8">
        <v>5</v>
      </c>
      <c r="B3" s="8">
        <v>-4.5</v>
      </c>
      <c r="C3">
        <v>-2.80459999999999</v>
      </c>
      <c r="D3">
        <v>4.2681999999999896</v>
      </c>
      <c r="E3" s="45">
        <f t="shared" ref="E3:E11" si="1">A3-C3</f>
        <v>7.80459999999999</v>
      </c>
      <c r="F3" s="2">
        <f t="shared" ref="F3:F11" si="2">A3-D3</f>
        <v>0.73180000000001044</v>
      </c>
      <c r="G3" s="8">
        <v>100</v>
      </c>
      <c r="H3" s="9">
        <v>100000</v>
      </c>
      <c r="I3" s="9">
        <f t="shared" ref="I3:I11" si="3">(C3-B3)/G3</f>
        <v>1.6954000000000101E-2</v>
      </c>
      <c r="J3" s="9">
        <f t="shared" ref="J3:J11" si="4">(D3-0)/H3</f>
        <v>4.2681999999999894E-5</v>
      </c>
      <c r="K3" s="5">
        <f t="shared" si="0"/>
        <v>397.21662527529503</v>
      </c>
      <c r="L3" s="52"/>
      <c r="M3" s="16">
        <f>L2/I3</f>
        <v>3082.9396181345396</v>
      </c>
      <c r="N3" s="9">
        <f t="shared" ref="N3:N66" si="5">I3/0.025</f>
        <v>0.67816000000000398</v>
      </c>
      <c r="O3" s="5">
        <f t="shared" ref="O3:O66" si="6">0.025/J3</f>
        <v>585.72700435781042</v>
      </c>
    </row>
    <row r="4" spans="1:24" x14ac:dyDescent="0.3">
      <c r="A4" s="8">
        <v>5</v>
      </c>
      <c r="B4" s="8">
        <v>-4</v>
      </c>
      <c r="C4">
        <v>-2.2997999999999998</v>
      </c>
      <c r="D4">
        <v>4.2728000000000002</v>
      </c>
      <c r="E4" s="45">
        <f t="shared" si="1"/>
        <v>7.2997999999999994</v>
      </c>
      <c r="F4" s="2">
        <f t="shared" si="2"/>
        <v>0.72719999999999985</v>
      </c>
      <c r="G4" s="8">
        <v>100</v>
      </c>
      <c r="H4" s="9">
        <v>100000</v>
      </c>
      <c r="I4" s="9">
        <f t="shared" si="3"/>
        <v>1.7002000000000003E-2</v>
      </c>
      <c r="J4" s="9">
        <f t="shared" si="4"/>
        <v>4.2728000000000002E-5</v>
      </c>
      <c r="K4" s="5">
        <f t="shared" si="0"/>
        <v>397.91237595955818</v>
      </c>
      <c r="L4" s="52"/>
      <c r="M4" s="16">
        <f>L2/I4</f>
        <v>3074.2358714182619</v>
      </c>
      <c r="N4" s="9">
        <f t="shared" si="5"/>
        <v>0.68008000000000013</v>
      </c>
      <c r="O4" s="5">
        <f t="shared" si="6"/>
        <v>585.09642389065721</v>
      </c>
    </row>
    <row r="5" spans="1:24" x14ac:dyDescent="0.3">
      <c r="A5" s="8">
        <v>5</v>
      </c>
      <c r="B5" s="8">
        <v>-3.5</v>
      </c>
      <c r="C5">
        <v>-1.8042</v>
      </c>
      <c r="D5">
        <v>4.2758000000000003</v>
      </c>
      <c r="E5" s="45">
        <f t="shared" si="1"/>
        <v>6.8041999999999998</v>
      </c>
      <c r="F5" s="2">
        <f t="shared" si="2"/>
        <v>0.72419999999999973</v>
      </c>
      <c r="G5" s="8">
        <v>100</v>
      </c>
      <c r="H5" s="9">
        <v>100000</v>
      </c>
      <c r="I5" s="9">
        <f t="shared" si="3"/>
        <v>1.6958000000000001E-2</v>
      </c>
      <c r="J5" s="9">
        <f t="shared" si="4"/>
        <v>4.2758E-5</v>
      </c>
      <c r="K5" s="5">
        <f t="shared" si="0"/>
        <v>396.60414425370692</v>
      </c>
      <c r="L5" s="52"/>
      <c r="M5" s="16">
        <f>L2/I5</f>
        <v>3082.2124239800269</v>
      </c>
      <c r="N5" s="9">
        <f t="shared" si="5"/>
        <v>0.67832000000000003</v>
      </c>
      <c r="O5" s="5">
        <f t="shared" si="6"/>
        <v>584.68590673090421</v>
      </c>
    </row>
    <row r="6" spans="1:24" x14ac:dyDescent="0.3">
      <c r="A6" s="8">
        <v>5</v>
      </c>
      <c r="B6" s="8">
        <v>-3</v>
      </c>
      <c r="C6">
        <v>-1.3136000000000001</v>
      </c>
      <c r="D6">
        <v>4.2771999999999997</v>
      </c>
      <c r="E6" s="45">
        <f t="shared" si="1"/>
        <v>6.3136000000000001</v>
      </c>
      <c r="F6" s="2">
        <f t="shared" si="2"/>
        <v>0.72280000000000033</v>
      </c>
      <c r="G6" s="8">
        <v>100</v>
      </c>
      <c r="H6" s="9">
        <v>100000</v>
      </c>
      <c r="I6" s="9">
        <f t="shared" si="3"/>
        <v>1.6864000000000001E-2</v>
      </c>
      <c r="J6" s="9">
        <f t="shared" si="4"/>
        <v>4.2771999999999996E-5</v>
      </c>
      <c r="K6" s="5">
        <f t="shared" si="0"/>
        <v>394.27662957074728</v>
      </c>
      <c r="L6" s="52"/>
      <c r="M6" s="16">
        <f>L2/I6</f>
        <v>3099.3926877284925</v>
      </c>
      <c r="N6" s="9">
        <f t="shared" si="5"/>
        <v>0.67455999999999994</v>
      </c>
      <c r="O6" s="5">
        <f t="shared" si="6"/>
        <v>584.4945291312074</v>
      </c>
    </row>
    <row r="7" spans="1:24" x14ac:dyDescent="0.3">
      <c r="A7" s="8">
        <v>5</v>
      </c>
      <c r="B7" s="8">
        <v>-2.5</v>
      </c>
      <c r="C7">
        <v>-0.83020000000000005</v>
      </c>
      <c r="D7">
        <v>4.2770000000000001</v>
      </c>
      <c r="E7" s="45">
        <f t="shared" si="1"/>
        <v>5.8301999999999996</v>
      </c>
      <c r="F7" s="2">
        <f t="shared" si="2"/>
        <v>0.72299999999999986</v>
      </c>
      <c r="G7" s="8">
        <v>100</v>
      </c>
      <c r="H7" s="9">
        <v>100000</v>
      </c>
      <c r="I7" s="9">
        <f t="shared" si="3"/>
        <v>1.6698000000000001E-2</v>
      </c>
      <c r="J7" s="9">
        <f t="shared" si="4"/>
        <v>4.2769999999999999E-5</v>
      </c>
      <c r="K7" s="5">
        <f t="shared" si="0"/>
        <v>390.41384147767133</v>
      </c>
      <c r="L7" s="52"/>
      <c r="M7" s="16">
        <f>L2/I7</f>
        <v>3130.2047122920885</v>
      </c>
      <c r="N7" s="9">
        <f t="shared" si="5"/>
        <v>0.66791999999999996</v>
      </c>
      <c r="O7" s="5">
        <f t="shared" si="6"/>
        <v>584.52186111760579</v>
      </c>
    </row>
    <row r="8" spans="1:24" x14ac:dyDescent="0.3">
      <c r="A8" s="8">
        <v>5</v>
      </c>
      <c r="B8" s="8">
        <v>-2</v>
      </c>
      <c r="C8">
        <v>-0.35099999999999998</v>
      </c>
      <c r="D8">
        <v>4.2770000000000001</v>
      </c>
      <c r="E8" s="45">
        <f t="shared" si="1"/>
        <v>5.351</v>
      </c>
      <c r="F8" s="2">
        <f t="shared" si="2"/>
        <v>0.72299999999999986</v>
      </c>
      <c r="G8" s="8">
        <v>100</v>
      </c>
      <c r="H8" s="9">
        <v>100000</v>
      </c>
      <c r="I8" s="9">
        <f t="shared" si="3"/>
        <v>1.6490000000000001E-2</v>
      </c>
      <c r="J8" s="9">
        <f t="shared" si="4"/>
        <v>4.2769999999999999E-5</v>
      </c>
      <c r="K8" s="5">
        <f t="shared" si="0"/>
        <v>385.55061959317283</v>
      </c>
      <c r="L8" s="52"/>
      <c r="M8" s="16">
        <f>L2/I8</f>
        <v>3169.6881919862517</v>
      </c>
      <c r="N8" s="9">
        <f t="shared" si="5"/>
        <v>0.65959999999999996</v>
      </c>
      <c r="O8" s="5">
        <f t="shared" si="6"/>
        <v>584.52186111760579</v>
      </c>
    </row>
    <row r="9" spans="1:24" x14ac:dyDescent="0.3">
      <c r="A9" s="8">
        <v>5</v>
      </c>
      <c r="B9" s="8">
        <v>-1.5</v>
      </c>
      <c r="C9">
        <v>0.11839999999999901</v>
      </c>
      <c r="D9">
        <v>4.2759999999999998</v>
      </c>
      <c r="E9" s="45">
        <f t="shared" si="1"/>
        <v>4.8816000000000006</v>
      </c>
      <c r="F9" s="2">
        <f t="shared" si="2"/>
        <v>0.7240000000000002</v>
      </c>
      <c r="G9" s="8">
        <v>100</v>
      </c>
      <c r="H9" s="9">
        <v>100000</v>
      </c>
      <c r="I9" s="9">
        <f t="shared" si="3"/>
        <v>1.618399999999999E-2</v>
      </c>
      <c r="J9" s="9">
        <f t="shared" si="4"/>
        <v>4.2759999999999997E-5</v>
      </c>
      <c r="K9" s="5">
        <f t="shared" si="0"/>
        <v>378.4845650140316</v>
      </c>
      <c r="L9" s="52"/>
      <c r="M9" s="16">
        <f>L2/I9</f>
        <v>3229.6192712464981</v>
      </c>
      <c r="N9" s="9">
        <f t="shared" si="5"/>
        <v>0.6473599999999996</v>
      </c>
      <c r="O9" s="5">
        <f t="shared" si="6"/>
        <v>584.65855940130973</v>
      </c>
    </row>
    <row r="10" spans="1:24" x14ac:dyDescent="0.3">
      <c r="A10" s="8">
        <v>5</v>
      </c>
      <c r="B10" s="8">
        <v>-1</v>
      </c>
      <c r="C10">
        <v>0.59659999999999902</v>
      </c>
      <c r="D10">
        <v>4.2744</v>
      </c>
      <c r="E10" s="45">
        <f t="shared" si="1"/>
        <v>4.4034000000000013</v>
      </c>
      <c r="F10" s="2">
        <f t="shared" si="2"/>
        <v>0.72560000000000002</v>
      </c>
      <c r="G10" s="8">
        <v>100</v>
      </c>
      <c r="H10" s="9">
        <v>100000</v>
      </c>
      <c r="I10" s="9">
        <f t="shared" si="3"/>
        <v>1.5965999999999991E-2</v>
      </c>
      <c r="J10" s="9">
        <f t="shared" si="4"/>
        <v>4.2744000000000003E-5</v>
      </c>
      <c r="K10" s="5">
        <f t="shared" si="0"/>
        <v>373.52610892756854</v>
      </c>
      <c r="L10" s="52"/>
      <c r="M10" s="16">
        <f>L2/I10</f>
        <v>3273.716540514426</v>
      </c>
      <c r="N10" s="9">
        <f t="shared" si="5"/>
        <v>0.63863999999999954</v>
      </c>
      <c r="O10" s="5">
        <f t="shared" si="6"/>
        <v>584.87740969492791</v>
      </c>
    </row>
    <row r="11" spans="1:24" x14ac:dyDescent="0.3">
      <c r="A11" s="8">
        <v>5</v>
      </c>
      <c r="B11" s="8">
        <v>-0.5</v>
      </c>
      <c r="C11">
        <v>1.0657999999999901</v>
      </c>
      <c r="D11">
        <v>4.2725999999999997</v>
      </c>
      <c r="E11" s="45">
        <f t="shared" si="1"/>
        <v>3.9342000000000099</v>
      </c>
      <c r="F11" s="2">
        <f t="shared" si="2"/>
        <v>0.72740000000000027</v>
      </c>
      <c r="G11" s="8">
        <v>100</v>
      </c>
      <c r="H11" s="9">
        <v>100000</v>
      </c>
      <c r="I11" s="9">
        <f t="shared" si="3"/>
        <v>1.5657999999999901E-2</v>
      </c>
      <c r="J11" s="9">
        <f t="shared" si="4"/>
        <v>4.2725999999999997E-5</v>
      </c>
      <c r="K11" s="5">
        <f t="shared" si="0"/>
        <v>366.4747460562632</v>
      </c>
      <c r="L11" s="52"/>
      <c r="M11" s="16">
        <f>L2/I11</f>
        <v>3338.112037671071</v>
      </c>
      <c r="N11" s="9">
        <f t="shared" si="5"/>
        <v>0.62631999999999599</v>
      </c>
      <c r="O11" s="5">
        <f t="shared" si="6"/>
        <v>585.12381219866131</v>
      </c>
      <c r="W11" s="49">
        <f>SLOPE(I2:I11,E2:E11)</f>
        <v>2.8371378677289244E-4</v>
      </c>
      <c r="X11" s="49">
        <f>INTERCEPT(I2:I11,E2:E11)</f>
        <v>1.4829197114924373E-2</v>
      </c>
    </row>
    <row r="12" spans="1:24" x14ac:dyDescent="0.3">
      <c r="A12" s="25">
        <v>4.5</v>
      </c>
      <c r="B12" s="25">
        <v>-5</v>
      </c>
      <c r="C12">
        <v>-3.4645999999999999</v>
      </c>
      <c r="D12">
        <v>3.7873999999999999</v>
      </c>
      <c r="E12" s="46">
        <f>A12-C12</f>
        <v>7.9645999999999999</v>
      </c>
      <c r="F12" s="37">
        <f>A12-D12</f>
        <v>0.71260000000000012</v>
      </c>
      <c r="G12" s="25">
        <v>100</v>
      </c>
      <c r="H12" s="26">
        <v>100000</v>
      </c>
      <c r="I12" s="26">
        <f>(C12-B12)/G12</f>
        <v>1.5354000000000001E-2</v>
      </c>
      <c r="J12" s="26">
        <f>(D12-0)/H12</f>
        <v>3.7873999999999997E-5</v>
      </c>
      <c r="K12" s="27">
        <f t="shared" si="0"/>
        <v>405.39684216084919</v>
      </c>
      <c r="L12" s="51">
        <f>ABS(X21/W21)</f>
        <v>33.114975507664269</v>
      </c>
      <c r="M12" s="28">
        <f>L12/I12</f>
        <v>2156.7653710866398</v>
      </c>
      <c r="N12" s="26">
        <f t="shared" si="5"/>
        <v>0.61416000000000004</v>
      </c>
      <c r="O12" s="27">
        <f t="shared" si="6"/>
        <v>660.08343454612668</v>
      </c>
    </row>
    <row r="13" spans="1:24" x14ac:dyDescent="0.3">
      <c r="A13" s="25">
        <v>4.5</v>
      </c>
      <c r="B13" s="25">
        <v>-4.5</v>
      </c>
      <c r="C13">
        <v>-2.9709999999999899</v>
      </c>
      <c r="D13">
        <v>3.79</v>
      </c>
      <c r="E13" s="46">
        <f t="shared" ref="E13:E21" si="7">A13-C13</f>
        <v>7.4709999999999894</v>
      </c>
      <c r="F13" s="37">
        <f t="shared" ref="F13:F21" si="8">A13-D13</f>
        <v>0.71</v>
      </c>
      <c r="G13" s="25">
        <v>100</v>
      </c>
      <c r="H13" s="26">
        <v>100000</v>
      </c>
      <c r="I13" s="26">
        <f t="shared" ref="I13:I21" si="9">(C13-B13)/G13</f>
        <v>1.5290000000000102E-2</v>
      </c>
      <c r="J13" s="26">
        <f t="shared" ref="J13:J21" si="10">(D13-0)/H13</f>
        <v>3.79E-5</v>
      </c>
      <c r="K13" s="27">
        <f t="shared" si="0"/>
        <v>403.43007915567551</v>
      </c>
      <c r="L13" s="52"/>
      <c r="M13" s="28">
        <f>L12/I13</f>
        <v>2165.7930351644245</v>
      </c>
      <c r="N13" s="26">
        <f t="shared" si="5"/>
        <v>0.61160000000000403</v>
      </c>
      <c r="O13" s="27">
        <f t="shared" si="6"/>
        <v>659.63060686015831</v>
      </c>
    </row>
    <row r="14" spans="1:24" x14ac:dyDescent="0.3">
      <c r="A14" s="25">
        <v>4.5</v>
      </c>
      <c r="B14" s="25">
        <v>-4</v>
      </c>
      <c r="C14">
        <v>-2.4802</v>
      </c>
      <c r="D14">
        <v>3.7911999999999999</v>
      </c>
      <c r="E14" s="46">
        <f t="shared" si="7"/>
        <v>6.9802</v>
      </c>
      <c r="F14" s="37">
        <f t="shared" si="8"/>
        <v>0.7088000000000001</v>
      </c>
      <c r="G14" s="25">
        <v>100</v>
      </c>
      <c r="H14" s="26">
        <v>100000</v>
      </c>
      <c r="I14" s="26">
        <f t="shared" si="9"/>
        <v>1.5198E-2</v>
      </c>
      <c r="J14" s="26">
        <f t="shared" si="10"/>
        <v>3.7911999999999999E-5</v>
      </c>
      <c r="K14" s="27">
        <f t="shared" si="0"/>
        <v>400.87571217556444</v>
      </c>
      <c r="L14" s="52"/>
      <c r="M14" s="28">
        <f>L12/I14</f>
        <v>2178.9035075446945</v>
      </c>
      <c r="N14" s="26">
        <f t="shared" si="5"/>
        <v>0.6079199999999999</v>
      </c>
      <c r="O14" s="27">
        <f t="shared" si="6"/>
        <v>659.4218189491454</v>
      </c>
    </row>
    <row r="15" spans="1:24" x14ac:dyDescent="0.3">
      <c r="A15" s="25">
        <v>4.5</v>
      </c>
      <c r="B15" s="25">
        <v>-3.5</v>
      </c>
      <c r="C15">
        <v>-1.9950000000000001</v>
      </c>
      <c r="D15">
        <v>3.79</v>
      </c>
      <c r="E15" s="46">
        <f t="shared" si="7"/>
        <v>6.4950000000000001</v>
      </c>
      <c r="F15" s="37">
        <f t="shared" si="8"/>
        <v>0.71</v>
      </c>
      <c r="G15" s="25">
        <v>100</v>
      </c>
      <c r="H15" s="26">
        <v>100000</v>
      </c>
      <c r="I15" s="26">
        <f t="shared" si="9"/>
        <v>1.5049999999999999E-2</v>
      </c>
      <c r="J15" s="26">
        <f t="shared" si="10"/>
        <v>3.79E-5</v>
      </c>
      <c r="K15" s="27">
        <f t="shared" si="0"/>
        <v>397.09762532981529</v>
      </c>
      <c r="L15" s="52"/>
      <c r="M15" s="28">
        <f>L12/I15</f>
        <v>2200.3305985158986</v>
      </c>
      <c r="N15" s="26">
        <f t="shared" si="5"/>
        <v>0.60199999999999998</v>
      </c>
      <c r="O15" s="27">
        <f t="shared" si="6"/>
        <v>659.63060686015831</v>
      </c>
    </row>
    <row r="16" spans="1:24" x14ac:dyDescent="0.3">
      <c r="A16" s="25">
        <v>4.5</v>
      </c>
      <c r="B16" s="25">
        <v>-3</v>
      </c>
      <c r="C16">
        <v>-1.5109999999999999</v>
      </c>
      <c r="D16">
        <v>3.79</v>
      </c>
      <c r="E16" s="46">
        <f t="shared" si="7"/>
        <v>6.0110000000000001</v>
      </c>
      <c r="F16" s="37">
        <f t="shared" si="8"/>
        <v>0.71</v>
      </c>
      <c r="G16" s="25">
        <v>100</v>
      </c>
      <c r="H16" s="26">
        <v>100000</v>
      </c>
      <c r="I16" s="26">
        <f t="shared" si="9"/>
        <v>1.489E-2</v>
      </c>
      <c r="J16" s="26">
        <f t="shared" si="10"/>
        <v>3.79E-5</v>
      </c>
      <c r="K16" s="27">
        <f t="shared" si="0"/>
        <v>392.87598944591031</v>
      </c>
      <c r="L16" s="52"/>
      <c r="M16" s="28">
        <f>L12/I16</f>
        <v>2223.9741778149273</v>
      </c>
      <c r="N16" s="26">
        <f t="shared" si="5"/>
        <v>0.59560000000000002</v>
      </c>
      <c r="O16" s="27">
        <f t="shared" si="6"/>
        <v>659.63060686015831</v>
      </c>
    </row>
    <row r="17" spans="1:24" x14ac:dyDescent="0.3">
      <c r="A17" s="25">
        <v>4.5</v>
      </c>
      <c r="B17" s="25">
        <v>-2.5</v>
      </c>
      <c r="C17">
        <v>-1.0293999999999901</v>
      </c>
      <c r="D17">
        <v>3.7894000000000001</v>
      </c>
      <c r="E17" s="46">
        <f t="shared" si="7"/>
        <v>5.5293999999999901</v>
      </c>
      <c r="F17" s="37">
        <f t="shared" si="8"/>
        <v>0.7105999999999999</v>
      </c>
      <c r="G17" s="25">
        <v>100</v>
      </c>
      <c r="H17" s="26">
        <v>100000</v>
      </c>
      <c r="I17" s="26">
        <f t="shared" si="9"/>
        <v>1.4706000000000099E-2</v>
      </c>
      <c r="J17" s="26">
        <f t="shared" si="10"/>
        <v>3.7894E-5</v>
      </c>
      <c r="K17" s="27">
        <f t="shared" si="0"/>
        <v>388.08254604950912</v>
      </c>
      <c r="L17" s="52"/>
      <c r="M17" s="28">
        <f>L12/I17</f>
        <v>2251.8003201185943</v>
      </c>
      <c r="N17" s="26">
        <f t="shared" si="5"/>
        <v>0.58824000000000398</v>
      </c>
      <c r="O17" s="27">
        <f t="shared" si="6"/>
        <v>659.7350504037579</v>
      </c>
    </row>
    <row r="18" spans="1:24" x14ac:dyDescent="0.3">
      <c r="A18" s="25">
        <v>4.5</v>
      </c>
      <c r="B18" s="25">
        <v>-2</v>
      </c>
      <c r="C18">
        <v>-0.55120000000000002</v>
      </c>
      <c r="D18">
        <v>3.7866</v>
      </c>
      <c r="E18" s="46">
        <f t="shared" si="7"/>
        <v>5.0511999999999997</v>
      </c>
      <c r="F18" s="37">
        <f t="shared" si="8"/>
        <v>0.71340000000000003</v>
      </c>
      <c r="G18" s="25">
        <v>100</v>
      </c>
      <c r="H18" s="26">
        <v>100000</v>
      </c>
      <c r="I18" s="26">
        <f t="shared" si="9"/>
        <v>1.4487999999999999E-2</v>
      </c>
      <c r="J18" s="26">
        <f t="shared" si="10"/>
        <v>3.7866E-5</v>
      </c>
      <c r="K18" s="27">
        <f t="shared" si="0"/>
        <v>382.61236993609043</v>
      </c>
      <c r="L18" s="52"/>
      <c r="M18" s="28">
        <f>L12/I18</f>
        <v>2285.6830140574457</v>
      </c>
      <c r="N18" s="26">
        <f t="shared" si="5"/>
        <v>0.57951999999999992</v>
      </c>
      <c r="O18" s="27">
        <f t="shared" si="6"/>
        <v>660.22289124808538</v>
      </c>
    </row>
    <row r="19" spans="1:24" x14ac:dyDescent="0.3">
      <c r="A19" s="25">
        <v>4.5</v>
      </c>
      <c r="B19" s="25">
        <v>-1.5</v>
      </c>
      <c r="C19">
        <v>-8.0399999999999999E-2</v>
      </c>
      <c r="D19">
        <v>3.7839999999999998</v>
      </c>
      <c r="E19" s="46">
        <f t="shared" si="7"/>
        <v>4.5804</v>
      </c>
      <c r="F19" s="37">
        <f t="shared" si="8"/>
        <v>0.71600000000000019</v>
      </c>
      <c r="G19" s="25">
        <v>100</v>
      </c>
      <c r="H19" s="26">
        <v>100000</v>
      </c>
      <c r="I19" s="26">
        <f t="shared" si="9"/>
        <v>1.4196E-2</v>
      </c>
      <c r="J19" s="26">
        <f t="shared" si="10"/>
        <v>3.7839999999999997E-5</v>
      </c>
      <c r="K19" s="27">
        <f t="shared" si="0"/>
        <v>375.1585623678647</v>
      </c>
      <c r="L19" s="52"/>
      <c r="M19" s="28">
        <f>L12/I19</f>
        <v>2332.6976266317461</v>
      </c>
      <c r="N19" s="26">
        <f t="shared" si="5"/>
        <v>0.56784000000000001</v>
      </c>
      <c r="O19" s="27">
        <f t="shared" si="6"/>
        <v>660.67653276955616</v>
      </c>
    </row>
    <row r="20" spans="1:24" x14ac:dyDescent="0.3">
      <c r="A20" s="25">
        <v>4.5</v>
      </c>
      <c r="B20" s="25">
        <v>-1</v>
      </c>
      <c r="C20">
        <v>0.39860000000000001</v>
      </c>
      <c r="D20">
        <v>3.7814000000000001</v>
      </c>
      <c r="E20" s="46">
        <f t="shared" si="7"/>
        <v>4.1013999999999999</v>
      </c>
      <c r="F20" s="37">
        <f t="shared" si="8"/>
        <v>0.71859999999999991</v>
      </c>
      <c r="G20" s="25">
        <v>100</v>
      </c>
      <c r="H20" s="26">
        <v>100000</v>
      </c>
      <c r="I20" s="26">
        <f t="shared" si="9"/>
        <v>1.3986E-2</v>
      </c>
      <c r="J20" s="26">
        <f t="shared" si="10"/>
        <v>3.7814000000000001E-5</v>
      </c>
      <c r="K20" s="27">
        <f t="shared" si="0"/>
        <v>369.86301369863014</v>
      </c>
      <c r="L20" s="52"/>
      <c r="M20" s="28">
        <f>L12/I20</f>
        <v>2367.7231165211119</v>
      </c>
      <c r="N20" s="26">
        <f t="shared" si="5"/>
        <v>0.55943999999999994</v>
      </c>
      <c r="O20" s="27">
        <f t="shared" si="6"/>
        <v>661.13079811709952</v>
      </c>
    </row>
    <row r="21" spans="1:24" x14ac:dyDescent="0.3">
      <c r="A21" s="25">
        <v>4.5</v>
      </c>
      <c r="B21" s="25">
        <v>-0.5</v>
      </c>
      <c r="C21">
        <v>0.87919999999999998</v>
      </c>
      <c r="D21">
        <v>3.7789999999999999</v>
      </c>
      <c r="E21" s="46">
        <f t="shared" si="7"/>
        <v>3.6208</v>
      </c>
      <c r="F21" s="37">
        <f t="shared" si="8"/>
        <v>0.72100000000000009</v>
      </c>
      <c r="G21" s="25">
        <v>100</v>
      </c>
      <c r="H21" s="26">
        <v>100000</v>
      </c>
      <c r="I21" s="26">
        <f t="shared" si="9"/>
        <v>1.3792E-2</v>
      </c>
      <c r="J21" s="26">
        <f t="shared" si="10"/>
        <v>3.7790000000000002E-5</v>
      </c>
      <c r="K21" s="27">
        <f t="shared" si="0"/>
        <v>364.96427626356177</v>
      </c>
      <c r="L21" s="52"/>
      <c r="M21" s="28">
        <f>L12/I21</f>
        <v>2401.0278065301818</v>
      </c>
      <c r="N21" s="26">
        <f t="shared" si="5"/>
        <v>0.55167999999999995</v>
      </c>
      <c r="O21" s="27">
        <f t="shared" si="6"/>
        <v>661.55067478168826</v>
      </c>
      <c r="W21" s="49">
        <f>SLOPE(I12:I21,E12:E21)</f>
        <v>3.778074392509844E-4</v>
      </c>
      <c r="X21" s="49">
        <f>INTERCEPT(I12:I21,E12:E21)</f>
        <v>1.2511084097409704E-2</v>
      </c>
    </row>
    <row r="22" spans="1:24" x14ac:dyDescent="0.3">
      <c r="A22" s="10">
        <v>4</v>
      </c>
      <c r="B22" s="10">
        <v>-5</v>
      </c>
      <c r="C22">
        <v>-3.6841999999999899</v>
      </c>
      <c r="D22">
        <v>3.2917999999999998</v>
      </c>
      <c r="E22" s="47">
        <f>A22-C22</f>
        <v>7.6841999999999899</v>
      </c>
      <c r="F22" s="3">
        <f>A22-D22</f>
        <v>0.70820000000000016</v>
      </c>
      <c r="G22" s="10">
        <v>100</v>
      </c>
      <c r="H22" s="11">
        <v>100000</v>
      </c>
      <c r="I22" s="11">
        <f>(C22-B22)/G22</f>
        <v>1.31580000000001E-2</v>
      </c>
      <c r="J22" s="11">
        <f>(D22-0)/H22</f>
        <v>3.2917999999999999E-5</v>
      </c>
      <c r="K22" s="6">
        <f t="shared" si="0"/>
        <v>399.72051764992102</v>
      </c>
      <c r="L22" s="51">
        <f>ABS(X31/W31)</f>
        <v>35.777381365903658</v>
      </c>
      <c r="M22" s="17">
        <f>L22/I22</f>
        <v>2719.0592313348066</v>
      </c>
      <c r="N22" s="11">
        <f t="shared" si="5"/>
        <v>0.52632000000000401</v>
      </c>
      <c r="O22" s="6">
        <f t="shared" si="6"/>
        <v>759.46290783158156</v>
      </c>
    </row>
    <row r="23" spans="1:24" x14ac:dyDescent="0.3">
      <c r="A23" s="10">
        <v>4</v>
      </c>
      <c r="B23" s="10">
        <v>-4.5</v>
      </c>
      <c r="C23">
        <v>-3.1890000000000001</v>
      </c>
      <c r="D23">
        <v>3.2942</v>
      </c>
      <c r="E23" s="47">
        <f t="shared" ref="E23:E31" si="11">A23-C23</f>
        <v>7.1890000000000001</v>
      </c>
      <c r="F23" s="3">
        <f t="shared" ref="F23:F31" si="12">A23-D23</f>
        <v>0.70579999999999998</v>
      </c>
      <c r="G23" s="10">
        <v>100</v>
      </c>
      <c r="H23" s="11">
        <v>100000</v>
      </c>
      <c r="I23" s="11">
        <f t="shared" ref="I23:I31" si="13">(C23-B23)/G23</f>
        <v>1.311E-2</v>
      </c>
      <c r="J23" s="11">
        <f t="shared" ref="J23:J31" si="14">(D23-0)/H23</f>
        <v>3.2941999999999997E-5</v>
      </c>
      <c r="K23" s="6">
        <f t="shared" si="0"/>
        <v>397.97219355230408</v>
      </c>
      <c r="L23" s="52"/>
      <c r="M23" s="17">
        <f>L22/I23</f>
        <v>2729.0145969415453</v>
      </c>
      <c r="N23" s="11">
        <f t="shared" si="5"/>
        <v>0.52439999999999998</v>
      </c>
      <c r="O23" s="6">
        <f t="shared" si="6"/>
        <v>758.90959868860432</v>
      </c>
    </row>
    <row r="24" spans="1:24" x14ac:dyDescent="0.3">
      <c r="A24" s="10">
        <v>4</v>
      </c>
      <c r="B24" s="10">
        <v>-4</v>
      </c>
      <c r="C24">
        <v>-2.6976</v>
      </c>
      <c r="D24">
        <v>3.2953999999999999</v>
      </c>
      <c r="E24" s="47">
        <f t="shared" si="11"/>
        <v>6.6975999999999996</v>
      </c>
      <c r="F24" s="3">
        <f t="shared" si="12"/>
        <v>0.70460000000000012</v>
      </c>
      <c r="G24" s="10">
        <v>100</v>
      </c>
      <c r="H24" s="11">
        <v>100000</v>
      </c>
      <c r="I24" s="11">
        <f t="shared" si="13"/>
        <v>1.3024000000000001E-2</v>
      </c>
      <c r="J24" s="11">
        <f t="shared" si="14"/>
        <v>3.2953999999999997E-5</v>
      </c>
      <c r="K24" s="6">
        <f t="shared" si="0"/>
        <v>395.21757601505135</v>
      </c>
      <c r="L24" s="52"/>
      <c r="M24" s="17">
        <f>L22/I24</f>
        <v>2747.0348100356</v>
      </c>
      <c r="N24" s="11">
        <f t="shared" si="5"/>
        <v>0.52095999999999998</v>
      </c>
      <c r="O24" s="6">
        <f t="shared" si="6"/>
        <v>758.6332463433879</v>
      </c>
    </row>
    <row r="25" spans="1:24" x14ac:dyDescent="0.3">
      <c r="A25" s="10">
        <v>4</v>
      </c>
      <c r="B25" s="10">
        <v>-3.5</v>
      </c>
      <c r="C25">
        <v>-2.2065999999999999</v>
      </c>
      <c r="D25">
        <v>3.2951999999999999</v>
      </c>
      <c r="E25" s="47">
        <f t="shared" si="11"/>
        <v>6.2065999999999999</v>
      </c>
      <c r="F25" s="3">
        <f t="shared" si="12"/>
        <v>0.70480000000000009</v>
      </c>
      <c r="G25" s="10">
        <v>100</v>
      </c>
      <c r="H25" s="11">
        <v>100000</v>
      </c>
      <c r="I25" s="11">
        <f t="shared" si="13"/>
        <v>1.2934000000000001E-2</v>
      </c>
      <c r="J25" s="11">
        <f t="shared" si="14"/>
        <v>3.2951999999999999E-5</v>
      </c>
      <c r="K25" s="6">
        <f t="shared" si="0"/>
        <v>392.51031803835889</v>
      </c>
      <c r="L25" s="52"/>
      <c r="M25" s="17">
        <f>L22/I25</f>
        <v>2766.1497886116945</v>
      </c>
      <c r="N25" s="11">
        <f t="shared" si="5"/>
        <v>0.51736000000000004</v>
      </c>
      <c r="O25" s="6">
        <f t="shared" si="6"/>
        <v>758.67929109007048</v>
      </c>
    </row>
    <row r="26" spans="1:24" x14ac:dyDescent="0.3">
      <c r="A26" s="10">
        <v>4</v>
      </c>
      <c r="B26" s="10">
        <v>-3</v>
      </c>
      <c r="C26">
        <v>-1.7210000000000001</v>
      </c>
      <c r="D26">
        <v>3.2939999999999898</v>
      </c>
      <c r="E26" s="47">
        <f t="shared" si="11"/>
        <v>5.7210000000000001</v>
      </c>
      <c r="F26" s="3">
        <f t="shared" si="12"/>
        <v>0.70600000000001017</v>
      </c>
      <c r="G26" s="10">
        <v>100</v>
      </c>
      <c r="H26" s="11">
        <v>100000</v>
      </c>
      <c r="I26" s="11">
        <f t="shared" si="13"/>
        <v>1.2789999999999999E-2</v>
      </c>
      <c r="J26" s="11">
        <f t="shared" si="14"/>
        <v>3.2939999999999898E-5</v>
      </c>
      <c r="K26" s="6">
        <f t="shared" si="0"/>
        <v>388.2817243472993</v>
      </c>
      <c r="L26" s="52"/>
      <c r="M26" s="17">
        <f>L22/I26</f>
        <v>2797.2933046054463</v>
      </c>
      <c r="N26" s="11">
        <f t="shared" si="5"/>
        <v>0.51159999999999994</v>
      </c>
      <c r="O26" s="6">
        <f t="shared" si="6"/>
        <v>758.95567698846628</v>
      </c>
    </row>
    <row r="27" spans="1:24" x14ac:dyDescent="0.3">
      <c r="A27" s="10">
        <v>4</v>
      </c>
      <c r="B27" s="10">
        <v>-2.5</v>
      </c>
      <c r="C27">
        <v>-1.2373999999999901</v>
      </c>
      <c r="D27">
        <v>3.2930000000000001</v>
      </c>
      <c r="E27" s="47">
        <f t="shared" si="11"/>
        <v>5.2373999999999903</v>
      </c>
      <c r="F27" s="3">
        <f t="shared" si="12"/>
        <v>0.70699999999999985</v>
      </c>
      <c r="G27" s="10">
        <v>100</v>
      </c>
      <c r="H27" s="11">
        <v>100000</v>
      </c>
      <c r="I27" s="11">
        <f t="shared" si="13"/>
        <v>1.2626000000000099E-2</v>
      </c>
      <c r="J27" s="11">
        <f t="shared" si="14"/>
        <v>3.2929999999999998E-5</v>
      </c>
      <c r="K27" s="6">
        <f t="shared" si="0"/>
        <v>383.4193744306134</v>
      </c>
      <c r="L27" s="52"/>
      <c r="M27" s="17">
        <f>L22/I27</f>
        <v>2833.6275436324549</v>
      </c>
      <c r="N27" s="11">
        <f t="shared" si="5"/>
        <v>0.50504000000000393</v>
      </c>
      <c r="O27" s="6">
        <f t="shared" si="6"/>
        <v>759.18615244457953</v>
      </c>
    </row>
    <row r="28" spans="1:24" x14ac:dyDescent="0.3">
      <c r="A28" s="10">
        <v>4</v>
      </c>
      <c r="B28" s="10">
        <v>-2</v>
      </c>
      <c r="C28">
        <v>-0.75239999999999996</v>
      </c>
      <c r="D28">
        <v>3.2915999999999999</v>
      </c>
      <c r="E28" s="47">
        <f t="shared" si="11"/>
        <v>4.7523999999999997</v>
      </c>
      <c r="F28" s="3">
        <f t="shared" si="12"/>
        <v>0.70840000000000014</v>
      </c>
      <c r="G28" s="10">
        <v>100</v>
      </c>
      <c r="H28" s="11">
        <v>100000</v>
      </c>
      <c r="I28" s="11">
        <f t="shared" si="13"/>
        <v>1.2476000000000001E-2</v>
      </c>
      <c r="J28" s="11">
        <f t="shared" si="14"/>
        <v>3.2916000000000001E-5</v>
      </c>
      <c r="K28" s="6">
        <f t="shared" si="0"/>
        <v>379.02539798274398</v>
      </c>
      <c r="L28" s="52"/>
      <c r="M28" s="17">
        <f>L22/I28</f>
        <v>2867.6964865264231</v>
      </c>
      <c r="N28" s="11">
        <f t="shared" si="5"/>
        <v>0.49904000000000004</v>
      </c>
      <c r="O28" s="6">
        <f t="shared" si="6"/>
        <v>759.50905334791594</v>
      </c>
    </row>
    <row r="29" spans="1:24" x14ac:dyDescent="0.3">
      <c r="A29" s="10">
        <v>4</v>
      </c>
      <c r="B29" s="10">
        <v>-1.5</v>
      </c>
      <c r="C29">
        <v>-0.27979999999999999</v>
      </c>
      <c r="D29">
        <v>3.2890000000000001</v>
      </c>
      <c r="E29" s="47">
        <f t="shared" si="11"/>
        <v>4.2797999999999998</v>
      </c>
      <c r="F29" s="3">
        <f t="shared" si="12"/>
        <v>0.71099999999999985</v>
      </c>
      <c r="G29" s="10">
        <v>100</v>
      </c>
      <c r="H29" s="11">
        <v>100000</v>
      </c>
      <c r="I29" s="11">
        <f t="shared" si="13"/>
        <v>1.2201999999999999E-2</v>
      </c>
      <c r="J29" s="11">
        <f t="shared" si="14"/>
        <v>3.2889999999999999E-5</v>
      </c>
      <c r="K29" s="6">
        <f t="shared" si="0"/>
        <v>370.99422316813622</v>
      </c>
      <c r="L29" s="52"/>
      <c r="M29" s="17">
        <f>L22/I29</f>
        <v>2932.0915723572907</v>
      </c>
      <c r="N29" s="11">
        <f t="shared" si="5"/>
        <v>0.48807999999999996</v>
      </c>
      <c r="O29" s="6">
        <f t="shared" si="6"/>
        <v>760.10945576162976</v>
      </c>
    </row>
    <row r="30" spans="1:24" x14ac:dyDescent="0.3">
      <c r="A30" s="10">
        <v>4</v>
      </c>
      <c r="B30" s="10">
        <v>-1</v>
      </c>
      <c r="C30">
        <v>0.20319999999999999</v>
      </c>
      <c r="D30">
        <v>3.2866</v>
      </c>
      <c r="E30" s="47">
        <f t="shared" si="11"/>
        <v>3.7968000000000002</v>
      </c>
      <c r="F30" s="3">
        <f t="shared" si="12"/>
        <v>0.71340000000000003</v>
      </c>
      <c r="G30" s="10">
        <v>100</v>
      </c>
      <c r="H30" s="11">
        <v>100000</v>
      </c>
      <c r="I30" s="11">
        <f t="shared" si="13"/>
        <v>1.2032000000000001E-2</v>
      </c>
      <c r="J30" s="11">
        <f t="shared" si="14"/>
        <v>3.2866E-5</v>
      </c>
      <c r="K30" s="6">
        <f t="shared" si="0"/>
        <v>366.09261851153173</v>
      </c>
      <c r="L30" s="52"/>
      <c r="M30" s="17">
        <f>L22/I30</f>
        <v>2973.5190629906629</v>
      </c>
      <c r="N30" s="11">
        <f t="shared" si="5"/>
        <v>0.48128000000000004</v>
      </c>
      <c r="O30" s="6">
        <f t="shared" si="6"/>
        <v>760.66451652163335</v>
      </c>
    </row>
    <row r="31" spans="1:24" x14ac:dyDescent="0.3">
      <c r="A31" s="10">
        <v>4</v>
      </c>
      <c r="B31" s="10">
        <v>-0.5</v>
      </c>
      <c r="C31">
        <v>0.69</v>
      </c>
      <c r="D31">
        <v>3.2850000000000001</v>
      </c>
      <c r="E31" s="47">
        <f t="shared" si="11"/>
        <v>3.31</v>
      </c>
      <c r="F31" s="3">
        <f t="shared" si="12"/>
        <v>0.71499999999999986</v>
      </c>
      <c r="G31" s="10">
        <v>100</v>
      </c>
      <c r="H31" s="11">
        <v>100000</v>
      </c>
      <c r="I31" s="11">
        <f t="shared" si="13"/>
        <v>1.1899999999999999E-2</v>
      </c>
      <c r="J31" s="11">
        <f t="shared" si="14"/>
        <v>3.2849999999999999E-5</v>
      </c>
      <c r="K31" s="6">
        <f t="shared" si="0"/>
        <v>362.2526636225266</v>
      </c>
      <c r="L31" s="52"/>
      <c r="M31" s="17">
        <f>L22/I31</f>
        <v>3006.5026357902234</v>
      </c>
      <c r="N31" s="11">
        <f t="shared" si="5"/>
        <v>0.47599999999999992</v>
      </c>
      <c r="O31" s="6">
        <f t="shared" si="6"/>
        <v>761.03500761035014</v>
      </c>
      <c r="W31" s="49">
        <f>SLOPE(I22:I31,E22:E31)</f>
        <v>3.0595522636196168E-4</v>
      </c>
      <c r="X31" s="49">
        <f>INTERCEPT(I22:I31,E22:E31)</f>
        <v>1.0946276814443283E-2</v>
      </c>
    </row>
    <row r="32" spans="1:24" x14ac:dyDescent="0.3">
      <c r="A32" s="12">
        <v>3.5</v>
      </c>
      <c r="B32" s="12">
        <v>-5</v>
      </c>
      <c r="C32">
        <v>-3.8902000000000001</v>
      </c>
      <c r="D32">
        <v>2.7995999999999999</v>
      </c>
      <c r="E32" s="48">
        <f>A32-C32</f>
        <v>7.3902000000000001</v>
      </c>
      <c r="F32" s="4">
        <f>A32-D32</f>
        <v>0.70040000000000013</v>
      </c>
      <c r="G32" s="12">
        <v>100</v>
      </c>
      <c r="H32" s="13">
        <v>100000</v>
      </c>
      <c r="I32" s="13">
        <f>(C32-B32)/G32</f>
        <v>1.1097999999999998E-2</v>
      </c>
      <c r="J32" s="13">
        <f>(D32-0)/H32</f>
        <v>2.7995999999999998E-5</v>
      </c>
      <c r="K32" s="7">
        <f t="shared" si="0"/>
        <v>396.41377339619942</v>
      </c>
      <c r="L32" s="51">
        <f>ABS(X41/W41)</f>
        <v>35.237497766010556</v>
      </c>
      <c r="M32" s="18">
        <f>L32/I32</f>
        <v>3175.121442242797</v>
      </c>
      <c r="N32" s="13">
        <f t="shared" si="5"/>
        <v>0.44391999999999993</v>
      </c>
      <c r="O32" s="7">
        <f t="shared" si="6"/>
        <v>892.98471210172897</v>
      </c>
    </row>
    <row r="33" spans="1:24" x14ac:dyDescent="0.3">
      <c r="A33" s="12">
        <v>3.5</v>
      </c>
      <c r="B33" s="12">
        <v>-4.5</v>
      </c>
      <c r="C33">
        <v>-3.3961999999999999</v>
      </c>
      <c r="D33">
        <v>2.8008000000000002</v>
      </c>
      <c r="E33" s="48">
        <f t="shared" ref="E33:E41" si="15">A33-C33</f>
        <v>6.8962000000000003</v>
      </c>
      <c r="F33" s="4">
        <f t="shared" ref="F33:F41" si="16">A33-D33</f>
        <v>0.69919999999999982</v>
      </c>
      <c r="G33" s="12">
        <v>100</v>
      </c>
      <c r="H33" s="13">
        <v>100000</v>
      </c>
      <c r="I33" s="13">
        <f t="shared" ref="I33:I41" si="17">(C33-B33)/G33</f>
        <v>1.1038000000000001E-2</v>
      </c>
      <c r="J33" s="13">
        <f t="shared" ref="J33:J41" si="18">(D33-0)/H33</f>
        <v>2.8008E-5</v>
      </c>
      <c r="K33" s="7">
        <f t="shared" si="0"/>
        <v>394.10168523279066</v>
      </c>
      <c r="L33" s="52"/>
      <c r="M33" s="18">
        <f>L32/I33</f>
        <v>3192.3806637081493</v>
      </c>
      <c r="N33" s="13">
        <f t="shared" si="5"/>
        <v>0.44152000000000002</v>
      </c>
      <c r="O33" s="7">
        <f t="shared" si="6"/>
        <v>892.60211368180524</v>
      </c>
    </row>
    <row r="34" spans="1:24" x14ac:dyDescent="0.3">
      <c r="A34" s="12">
        <v>3.5</v>
      </c>
      <c r="B34" s="12">
        <v>-4</v>
      </c>
      <c r="C34">
        <v>-2.9039999999999999</v>
      </c>
      <c r="D34">
        <v>2.7997999999999998</v>
      </c>
      <c r="E34" s="48">
        <f t="shared" si="15"/>
        <v>6.4039999999999999</v>
      </c>
      <c r="F34" s="4">
        <f t="shared" si="16"/>
        <v>0.70020000000000016</v>
      </c>
      <c r="G34" s="12">
        <v>100</v>
      </c>
      <c r="H34" s="13">
        <v>100000</v>
      </c>
      <c r="I34" s="13">
        <f t="shared" si="17"/>
        <v>1.0960000000000001E-2</v>
      </c>
      <c r="J34" s="13">
        <f t="shared" si="18"/>
        <v>2.7997999999999999E-5</v>
      </c>
      <c r="K34" s="7">
        <f t="shared" si="0"/>
        <v>391.45653260947216</v>
      </c>
      <c r="L34" s="52"/>
      <c r="M34" s="18">
        <f>L32/I34</f>
        <v>3215.1001611323495</v>
      </c>
      <c r="N34" s="13">
        <f t="shared" si="5"/>
        <v>0.43840000000000001</v>
      </c>
      <c r="O34" s="7">
        <f t="shared" si="6"/>
        <v>892.92092292306597</v>
      </c>
    </row>
    <row r="35" spans="1:24" x14ac:dyDescent="0.3">
      <c r="A35" s="12">
        <v>3.5</v>
      </c>
      <c r="B35" s="12">
        <v>-3.5</v>
      </c>
      <c r="C35">
        <v>-2.4140000000000001</v>
      </c>
      <c r="D35">
        <v>2.8</v>
      </c>
      <c r="E35" s="48">
        <f t="shared" si="15"/>
        <v>5.9139999999999997</v>
      </c>
      <c r="F35" s="4">
        <f t="shared" si="16"/>
        <v>0.70000000000000018</v>
      </c>
      <c r="G35" s="12">
        <v>100</v>
      </c>
      <c r="H35" s="13">
        <v>100000</v>
      </c>
      <c r="I35" s="13">
        <f t="shared" si="17"/>
        <v>1.0859999999999998E-2</v>
      </c>
      <c r="J35" s="13">
        <f t="shared" si="18"/>
        <v>2.8E-5</v>
      </c>
      <c r="K35" s="7">
        <f t="shared" si="0"/>
        <v>387.85714285714278</v>
      </c>
      <c r="L35" s="52"/>
      <c r="M35" s="18">
        <f>L32/I35</f>
        <v>3244.7051349917642</v>
      </c>
      <c r="N35" s="13">
        <f t="shared" si="5"/>
        <v>0.4343999999999999</v>
      </c>
      <c r="O35" s="7">
        <f t="shared" si="6"/>
        <v>892.85714285714289</v>
      </c>
    </row>
    <row r="36" spans="1:24" x14ac:dyDescent="0.3">
      <c r="A36" s="12">
        <v>3.5</v>
      </c>
      <c r="B36" s="12">
        <v>-3</v>
      </c>
      <c r="C36">
        <v>-1.9283999999999999</v>
      </c>
      <c r="D36">
        <v>2.7989999999999999</v>
      </c>
      <c r="E36" s="48">
        <f t="shared" si="15"/>
        <v>5.4283999999999999</v>
      </c>
      <c r="F36" s="4">
        <f t="shared" si="16"/>
        <v>0.70100000000000007</v>
      </c>
      <c r="G36" s="12">
        <v>100</v>
      </c>
      <c r="H36" s="13">
        <v>100000</v>
      </c>
      <c r="I36" s="13">
        <f t="shared" si="17"/>
        <v>1.0716000000000002E-2</v>
      </c>
      <c r="J36" s="13">
        <f t="shared" si="18"/>
        <v>2.7989999999999998E-5</v>
      </c>
      <c r="K36" s="7">
        <f t="shared" si="0"/>
        <v>382.85101822079321</v>
      </c>
      <c r="L36" s="52"/>
      <c r="M36" s="18">
        <f>L32/I36</f>
        <v>3288.306995708338</v>
      </c>
      <c r="N36" s="13">
        <f t="shared" si="5"/>
        <v>0.42864000000000002</v>
      </c>
      <c r="O36" s="7">
        <f t="shared" si="6"/>
        <v>893.1761343336907</v>
      </c>
    </row>
    <row r="37" spans="1:24" x14ac:dyDescent="0.3">
      <c r="A37" s="12">
        <v>3.5</v>
      </c>
      <c r="B37" s="12">
        <v>-2.5</v>
      </c>
      <c r="C37">
        <v>-1.4427999999999901</v>
      </c>
      <c r="D37">
        <v>2.7989999999999999</v>
      </c>
      <c r="E37" s="48">
        <f t="shared" si="15"/>
        <v>4.9427999999999903</v>
      </c>
      <c r="F37" s="4">
        <f t="shared" si="16"/>
        <v>0.70100000000000007</v>
      </c>
      <c r="G37" s="12">
        <v>100</v>
      </c>
      <c r="H37" s="13">
        <v>100000</v>
      </c>
      <c r="I37" s="13">
        <f t="shared" si="17"/>
        <v>1.0572000000000099E-2</v>
      </c>
      <c r="J37" s="13">
        <f t="shared" si="18"/>
        <v>2.7989999999999998E-5</v>
      </c>
      <c r="K37" s="7">
        <f t="shared" si="0"/>
        <v>377.70632368703463</v>
      </c>
      <c r="L37" s="52"/>
      <c r="M37" s="18">
        <f>L32/I37</f>
        <v>3333.0966483172747</v>
      </c>
      <c r="N37" s="13">
        <f t="shared" si="5"/>
        <v>0.42288000000000392</v>
      </c>
      <c r="O37" s="7">
        <f t="shared" si="6"/>
        <v>893.1761343336907</v>
      </c>
    </row>
    <row r="38" spans="1:24" x14ac:dyDescent="0.3">
      <c r="A38" s="12">
        <v>3.5</v>
      </c>
      <c r="B38" s="12">
        <v>-2</v>
      </c>
      <c r="C38">
        <v>-0.95220000000000005</v>
      </c>
      <c r="D38">
        <v>2.7968000000000002</v>
      </c>
      <c r="E38" s="48">
        <f t="shared" si="15"/>
        <v>4.4522000000000004</v>
      </c>
      <c r="F38" s="4">
        <f t="shared" si="16"/>
        <v>0.70319999999999983</v>
      </c>
      <c r="G38" s="12">
        <v>100</v>
      </c>
      <c r="H38" s="13">
        <v>100000</v>
      </c>
      <c r="I38" s="13">
        <f t="shared" si="17"/>
        <v>1.0478000000000001E-2</v>
      </c>
      <c r="J38" s="13">
        <f t="shared" si="18"/>
        <v>2.7968000000000001E-5</v>
      </c>
      <c r="K38" s="7">
        <f t="shared" si="0"/>
        <v>374.64244851258587</v>
      </c>
      <c r="L38" s="52"/>
      <c r="M38" s="18">
        <f>L32/I38</f>
        <v>3362.9984506595297</v>
      </c>
      <c r="N38" s="13">
        <f t="shared" si="5"/>
        <v>0.41912000000000005</v>
      </c>
      <c r="O38" s="7">
        <f t="shared" si="6"/>
        <v>893.87871853546915</v>
      </c>
    </row>
    <row r="39" spans="1:24" x14ac:dyDescent="0.3">
      <c r="A39" s="12">
        <v>3.5</v>
      </c>
      <c r="B39" s="12">
        <v>-1.5</v>
      </c>
      <c r="C39">
        <v>-0.47660000000000002</v>
      </c>
      <c r="D39">
        <v>2.7949999999999999</v>
      </c>
      <c r="E39" s="48">
        <f t="shared" si="15"/>
        <v>3.9765999999999999</v>
      </c>
      <c r="F39" s="4">
        <f t="shared" si="16"/>
        <v>0.70500000000000007</v>
      </c>
      <c r="G39" s="12">
        <v>100</v>
      </c>
      <c r="H39" s="13">
        <v>100000</v>
      </c>
      <c r="I39" s="13">
        <f t="shared" si="17"/>
        <v>1.0234E-2</v>
      </c>
      <c r="J39" s="13">
        <f t="shared" si="18"/>
        <v>2.7949999999999998E-5</v>
      </c>
      <c r="K39" s="7">
        <f t="shared" si="0"/>
        <v>366.15384615384619</v>
      </c>
      <c r="L39" s="52"/>
      <c r="M39" s="18">
        <f>L32/I39</f>
        <v>3443.1793791294272</v>
      </c>
      <c r="N39" s="13">
        <f t="shared" si="5"/>
        <v>0.40936</v>
      </c>
      <c r="O39" s="7">
        <f t="shared" si="6"/>
        <v>894.45438282647592</v>
      </c>
    </row>
    <row r="40" spans="1:24" x14ac:dyDescent="0.3">
      <c r="A40" s="12">
        <v>3.5</v>
      </c>
      <c r="B40" s="12">
        <v>-1</v>
      </c>
      <c r="C40">
        <v>1.04E-2</v>
      </c>
      <c r="D40">
        <v>2.7942</v>
      </c>
      <c r="E40" s="48">
        <f t="shared" si="15"/>
        <v>3.4895999999999998</v>
      </c>
      <c r="F40" s="4">
        <f t="shared" si="16"/>
        <v>0.70579999999999998</v>
      </c>
      <c r="G40" s="12">
        <v>100</v>
      </c>
      <c r="H40" s="13">
        <v>100000</v>
      </c>
      <c r="I40" s="13">
        <f t="shared" si="17"/>
        <v>1.0104E-2</v>
      </c>
      <c r="J40" s="13">
        <f t="shared" si="18"/>
        <v>2.7942000000000001E-5</v>
      </c>
      <c r="K40" s="7">
        <f t="shared" si="0"/>
        <v>361.60618423878032</v>
      </c>
      <c r="L40" s="52"/>
      <c r="M40" s="18">
        <f>L32/I40</f>
        <v>3487.4799847595559</v>
      </c>
      <c r="N40" s="13">
        <f t="shared" si="5"/>
        <v>0.40415999999999996</v>
      </c>
      <c r="O40" s="7">
        <f t="shared" si="6"/>
        <v>894.71047169136068</v>
      </c>
    </row>
    <row r="41" spans="1:24" x14ac:dyDescent="0.3">
      <c r="A41" s="12">
        <v>3.5</v>
      </c>
      <c r="B41" s="12">
        <v>-0.5</v>
      </c>
      <c r="C41">
        <v>0.50260000000000005</v>
      </c>
      <c r="D41">
        <v>2.7930000000000001</v>
      </c>
      <c r="E41" s="48">
        <f t="shared" si="15"/>
        <v>2.9973999999999998</v>
      </c>
      <c r="F41" s="4">
        <f t="shared" si="16"/>
        <v>0.70699999999999985</v>
      </c>
      <c r="G41" s="12">
        <v>100</v>
      </c>
      <c r="H41" s="13">
        <v>100000</v>
      </c>
      <c r="I41" s="13">
        <f t="shared" si="17"/>
        <v>1.0026000000000002E-2</v>
      </c>
      <c r="J41" s="13">
        <f t="shared" si="18"/>
        <v>2.7930000000000002E-5</v>
      </c>
      <c r="K41" s="7">
        <f t="shared" si="0"/>
        <v>358.96885069817404</v>
      </c>
      <c r="L41" s="52"/>
      <c r="M41" s="18">
        <f>L32/I41</f>
        <v>3514.6117859575652</v>
      </c>
      <c r="N41" s="13">
        <f t="shared" si="5"/>
        <v>0.40104000000000006</v>
      </c>
      <c r="O41" s="7">
        <f t="shared" si="6"/>
        <v>895.0948800572861</v>
      </c>
      <c r="W41" s="49">
        <f>SLOPE(I32:I41,E32:E41)</f>
        <v>2.6241608469649652E-4</v>
      </c>
      <c r="X41" s="49">
        <f>INTERCEPT(I32:I41,E32:E41)</f>
        <v>9.2468861982580326E-3</v>
      </c>
    </row>
    <row r="42" spans="1:24" x14ac:dyDescent="0.3">
      <c r="A42" s="8">
        <v>3</v>
      </c>
      <c r="B42" s="8">
        <v>-5</v>
      </c>
      <c r="C42">
        <v>-4.0974000000000004</v>
      </c>
      <c r="D42">
        <v>2.3071999999999999</v>
      </c>
      <c r="E42" s="45">
        <f>A42-C42</f>
        <v>7.0974000000000004</v>
      </c>
      <c r="F42" s="2">
        <f>A42-D42</f>
        <v>0.69280000000000008</v>
      </c>
      <c r="G42" s="8">
        <v>100</v>
      </c>
      <c r="H42" s="9">
        <v>100000</v>
      </c>
      <c r="I42" s="9">
        <f>(C42-B42)/G42</f>
        <v>9.0259999999999958E-3</v>
      </c>
      <c r="J42" s="9">
        <f>(D42-0)/H42</f>
        <v>2.3071999999999999E-5</v>
      </c>
      <c r="K42" s="5">
        <f t="shared" si="0"/>
        <v>391.21012482662951</v>
      </c>
      <c r="L42" s="51">
        <f>ABS(X51/W51)</f>
        <v>38.880020558196904</v>
      </c>
      <c r="M42" s="16">
        <f>L42/I42</f>
        <v>4307.558227143466</v>
      </c>
      <c r="N42" s="9">
        <f t="shared" si="5"/>
        <v>0.36103999999999981</v>
      </c>
      <c r="O42" s="5">
        <f t="shared" si="6"/>
        <v>1083.5644937586687</v>
      </c>
    </row>
    <row r="43" spans="1:24" x14ac:dyDescent="0.3">
      <c r="A43" s="8">
        <v>3</v>
      </c>
      <c r="B43" s="8">
        <v>-4.5</v>
      </c>
      <c r="C43">
        <v>-3.6033999999999899</v>
      </c>
      <c r="D43">
        <v>2.3090000000000002</v>
      </c>
      <c r="E43" s="45">
        <f t="shared" ref="E43:E51" si="19">A43-C43</f>
        <v>6.6033999999999899</v>
      </c>
      <c r="F43" s="2">
        <f t="shared" ref="F43:F51" si="20">A43-D43</f>
        <v>0.69099999999999984</v>
      </c>
      <c r="G43" s="8">
        <v>100</v>
      </c>
      <c r="H43" s="9">
        <v>100000</v>
      </c>
      <c r="I43" s="9">
        <f t="shared" ref="I43:I51" si="21">(C43-B43)/G43</f>
        <v>8.9660000000001006E-3</v>
      </c>
      <c r="J43" s="9">
        <f t="shared" ref="J43:J51" si="22">(D43-0)/H43</f>
        <v>2.3090000000000001E-5</v>
      </c>
      <c r="K43" s="5">
        <f t="shared" si="0"/>
        <v>388.30662624513212</v>
      </c>
      <c r="L43" s="52"/>
      <c r="M43" s="16">
        <f>L42/I43</f>
        <v>4336.3841800352966</v>
      </c>
      <c r="N43" s="9">
        <f t="shared" si="5"/>
        <v>0.35864000000000401</v>
      </c>
      <c r="O43" s="5">
        <f t="shared" si="6"/>
        <v>1082.7197921177999</v>
      </c>
    </row>
    <row r="44" spans="1:24" x14ac:dyDescent="0.3">
      <c r="A44" s="8">
        <v>3</v>
      </c>
      <c r="B44" s="8">
        <v>-4</v>
      </c>
      <c r="C44">
        <v>-3.109</v>
      </c>
      <c r="D44">
        <v>2.3090000000000002</v>
      </c>
      <c r="E44" s="45">
        <f t="shared" si="19"/>
        <v>6.109</v>
      </c>
      <c r="F44" s="2">
        <f t="shared" si="20"/>
        <v>0.69099999999999984</v>
      </c>
      <c r="G44" s="8">
        <v>100</v>
      </c>
      <c r="H44" s="9">
        <v>100000</v>
      </c>
      <c r="I44" s="9">
        <f t="shared" si="21"/>
        <v>8.9099999999999995E-3</v>
      </c>
      <c r="J44" s="9">
        <f t="shared" si="22"/>
        <v>2.3090000000000001E-5</v>
      </c>
      <c r="K44" s="5">
        <f t="shared" si="0"/>
        <v>385.88133391078384</v>
      </c>
      <c r="L44" s="52"/>
      <c r="M44" s="16">
        <f>L42/I44</f>
        <v>4363.6386709536373</v>
      </c>
      <c r="N44" s="9">
        <f t="shared" si="5"/>
        <v>0.35639999999999994</v>
      </c>
      <c r="O44" s="5">
        <f t="shared" si="6"/>
        <v>1082.7197921177999</v>
      </c>
    </row>
    <row r="45" spans="1:24" x14ac:dyDescent="0.3">
      <c r="A45" s="8">
        <v>3</v>
      </c>
      <c r="B45" s="8">
        <v>-3.5</v>
      </c>
      <c r="C45">
        <v>-2.6190000000000002</v>
      </c>
      <c r="D45">
        <v>2.3088000000000002</v>
      </c>
      <c r="E45" s="45">
        <f t="shared" si="19"/>
        <v>5.6189999999999998</v>
      </c>
      <c r="F45" s="2">
        <f t="shared" si="20"/>
        <v>0.69119999999999981</v>
      </c>
      <c r="G45" s="8">
        <v>100</v>
      </c>
      <c r="H45" s="9">
        <v>100000</v>
      </c>
      <c r="I45" s="9">
        <f t="shared" si="21"/>
        <v>8.8099999999999984E-3</v>
      </c>
      <c r="J45" s="9">
        <f t="shared" si="22"/>
        <v>2.3088000000000003E-5</v>
      </c>
      <c r="K45" s="5">
        <f t="shared" si="0"/>
        <v>381.58350658350645</v>
      </c>
      <c r="L45" s="52"/>
      <c r="M45" s="16">
        <f>L42/I45</f>
        <v>4413.1691893526577</v>
      </c>
      <c r="N45" s="9">
        <f t="shared" si="5"/>
        <v>0.35239999999999994</v>
      </c>
      <c r="O45" s="5">
        <f t="shared" si="6"/>
        <v>1082.8135828135828</v>
      </c>
    </row>
    <row r="46" spans="1:24" x14ac:dyDescent="0.3">
      <c r="A46" s="8">
        <v>3</v>
      </c>
      <c r="B46" s="8">
        <v>-3</v>
      </c>
      <c r="C46">
        <v>-2.1282000000000001</v>
      </c>
      <c r="D46">
        <v>2.30859999999999</v>
      </c>
      <c r="E46" s="45">
        <f t="shared" si="19"/>
        <v>5.1281999999999996</v>
      </c>
      <c r="F46" s="2">
        <f t="shared" si="20"/>
        <v>0.69140000000001001</v>
      </c>
      <c r="G46" s="8">
        <v>100</v>
      </c>
      <c r="H46" s="9">
        <v>100000</v>
      </c>
      <c r="I46" s="9">
        <f t="shared" si="21"/>
        <v>8.7179999999999983E-3</v>
      </c>
      <c r="J46" s="9">
        <f t="shared" si="22"/>
        <v>2.3085999999999901E-5</v>
      </c>
      <c r="K46" s="5">
        <f t="shared" si="0"/>
        <v>377.6314649571184</v>
      </c>
      <c r="L46" s="52"/>
      <c r="M46" s="16">
        <f>L42/I46</f>
        <v>4459.7408302588792</v>
      </c>
      <c r="N46" s="9">
        <f t="shared" si="5"/>
        <v>0.34871999999999992</v>
      </c>
      <c r="O46" s="5">
        <f t="shared" si="6"/>
        <v>1082.9073897600324</v>
      </c>
    </row>
    <row r="47" spans="1:24" x14ac:dyDescent="0.3">
      <c r="A47" s="8">
        <v>3</v>
      </c>
      <c r="B47" s="8">
        <v>-2.5</v>
      </c>
      <c r="C47">
        <v>-1.6379999999999999</v>
      </c>
      <c r="D47">
        <v>2.3077999999999999</v>
      </c>
      <c r="E47" s="45">
        <f t="shared" si="19"/>
        <v>4.6379999999999999</v>
      </c>
      <c r="F47" s="2">
        <f t="shared" si="20"/>
        <v>0.69220000000000015</v>
      </c>
      <c r="G47" s="8">
        <v>100</v>
      </c>
      <c r="H47" s="9">
        <v>100000</v>
      </c>
      <c r="I47" s="9">
        <f t="shared" si="21"/>
        <v>8.6200000000000009E-3</v>
      </c>
      <c r="J47" s="9">
        <f t="shared" si="22"/>
        <v>2.3077999999999998E-5</v>
      </c>
      <c r="K47" s="5">
        <f t="shared" si="0"/>
        <v>373.51590259121247</v>
      </c>
      <c r="L47" s="52"/>
      <c r="M47" s="16">
        <f>L42/I47</f>
        <v>4510.4432202084572</v>
      </c>
      <c r="N47" s="9">
        <f t="shared" si="5"/>
        <v>0.3448</v>
      </c>
      <c r="O47" s="5">
        <f t="shared" si="6"/>
        <v>1083.2827801369272</v>
      </c>
    </row>
    <row r="48" spans="1:24" x14ac:dyDescent="0.3">
      <c r="A48" s="8">
        <v>3</v>
      </c>
      <c r="B48" s="8">
        <v>-2</v>
      </c>
      <c r="C48">
        <v>-1.1426000000000001</v>
      </c>
      <c r="D48">
        <v>2.3079999999999998</v>
      </c>
      <c r="E48" s="45">
        <f t="shared" si="19"/>
        <v>4.1425999999999998</v>
      </c>
      <c r="F48" s="2">
        <f t="shared" si="20"/>
        <v>0.69200000000000017</v>
      </c>
      <c r="G48" s="8">
        <v>100</v>
      </c>
      <c r="H48" s="9">
        <v>100000</v>
      </c>
      <c r="I48" s="9">
        <f t="shared" si="21"/>
        <v>8.574E-3</v>
      </c>
      <c r="J48" s="9">
        <f t="shared" si="22"/>
        <v>2.3079999999999999E-5</v>
      </c>
      <c r="K48" s="5">
        <f t="shared" si="0"/>
        <v>371.49046793760834</v>
      </c>
      <c r="L48" s="52"/>
      <c r="M48" s="16">
        <f>L42/I48</f>
        <v>4534.6420058545491</v>
      </c>
      <c r="N48" s="9">
        <f t="shared" si="5"/>
        <v>0.34295999999999999</v>
      </c>
      <c r="O48" s="5">
        <f t="shared" si="6"/>
        <v>1083.1889081455806</v>
      </c>
    </row>
    <row r="49" spans="1:24" x14ac:dyDescent="0.3">
      <c r="A49" s="8">
        <v>3</v>
      </c>
      <c r="B49" s="8">
        <v>-1.5</v>
      </c>
      <c r="C49">
        <v>-0.66500000000000004</v>
      </c>
      <c r="D49">
        <v>2.3058000000000001</v>
      </c>
      <c r="E49" s="45">
        <f t="shared" si="19"/>
        <v>3.665</v>
      </c>
      <c r="F49" s="2">
        <f t="shared" si="20"/>
        <v>0.69419999999999993</v>
      </c>
      <c r="G49" s="8">
        <v>100</v>
      </c>
      <c r="H49" s="9">
        <v>100000</v>
      </c>
      <c r="I49" s="9">
        <f t="shared" si="21"/>
        <v>8.3499999999999998E-3</v>
      </c>
      <c r="J49" s="9">
        <f t="shared" si="22"/>
        <v>2.3058000000000002E-5</v>
      </c>
      <c r="K49" s="5">
        <f t="shared" si="0"/>
        <v>362.13028016306703</v>
      </c>
      <c r="L49" s="52"/>
      <c r="M49" s="16">
        <f>L42/I49</f>
        <v>4656.2898872092101</v>
      </c>
      <c r="N49" s="9">
        <f t="shared" si="5"/>
        <v>0.33399999999999996</v>
      </c>
      <c r="O49" s="5">
        <f t="shared" si="6"/>
        <v>1084.2223956978055</v>
      </c>
    </row>
    <row r="50" spans="1:24" x14ac:dyDescent="0.3">
      <c r="A50" s="8">
        <v>3</v>
      </c>
      <c r="B50" s="8">
        <v>-1</v>
      </c>
      <c r="C50">
        <v>-0.17480000000000001</v>
      </c>
      <c r="D50">
        <v>2.3043999999999998</v>
      </c>
      <c r="E50" s="45">
        <f t="shared" si="19"/>
        <v>3.1747999999999998</v>
      </c>
      <c r="F50" s="2">
        <f t="shared" si="20"/>
        <v>0.69560000000000022</v>
      </c>
      <c r="G50" s="8">
        <v>100</v>
      </c>
      <c r="H50" s="9">
        <v>100000</v>
      </c>
      <c r="I50" s="9">
        <f t="shared" si="21"/>
        <v>8.2519999999999989E-3</v>
      </c>
      <c r="J50" s="9">
        <f t="shared" si="22"/>
        <v>2.3043999999999998E-5</v>
      </c>
      <c r="K50" s="5">
        <f t="shared" si="0"/>
        <v>358.09755250824509</v>
      </c>
      <c r="L50" s="52"/>
      <c r="M50" s="16">
        <f>L42/I50</f>
        <v>4711.5875615846953</v>
      </c>
      <c r="N50" s="9">
        <f t="shared" si="5"/>
        <v>0.33007999999999993</v>
      </c>
      <c r="O50" s="5">
        <f t="shared" si="6"/>
        <v>1084.8810970317654</v>
      </c>
    </row>
    <row r="51" spans="1:24" x14ac:dyDescent="0.3">
      <c r="A51" s="8">
        <v>3</v>
      </c>
      <c r="B51" s="8">
        <v>-0.5</v>
      </c>
      <c r="C51">
        <v>0.3206</v>
      </c>
      <c r="D51">
        <v>2.3031999999999999</v>
      </c>
      <c r="E51" s="45">
        <f t="shared" si="19"/>
        <v>2.6794000000000002</v>
      </c>
      <c r="F51" s="2">
        <f t="shared" si="20"/>
        <v>0.69680000000000009</v>
      </c>
      <c r="G51" s="8">
        <v>100</v>
      </c>
      <c r="H51" s="9">
        <v>100000</v>
      </c>
      <c r="I51" s="9">
        <f t="shared" si="21"/>
        <v>8.2059999999999998E-3</v>
      </c>
      <c r="J51" s="9">
        <f t="shared" si="22"/>
        <v>2.3031999999999999E-5</v>
      </c>
      <c r="K51" s="5">
        <f t="shared" si="0"/>
        <v>356.28690517540815</v>
      </c>
      <c r="L51" s="52"/>
      <c r="M51" s="16">
        <f>L42/I51</f>
        <v>4737.9990931266029</v>
      </c>
      <c r="N51" s="9">
        <f t="shared" si="5"/>
        <v>0.32823999999999998</v>
      </c>
      <c r="O51" s="5">
        <f t="shared" si="6"/>
        <v>1085.4463355331714</v>
      </c>
      <c r="W51" s="49">
        <f>SLOPE(I42:I51,E42:E51)</f>
        <v>1.9748798464923052E-4</v>
      </c>
      <c r="X51" s="49">
        <f>INTERCEPT(I42:I51,E42:E51)</f>
        <v>7.6783369031589565E-3</v>
      </c>
    </row>
    <row r="52" spans="1:24" x14ac:dyDescent="0.3">
      <c r="A52" s="25">
        <v>2.5</v>
      </c>
      <c r="B52" s="25">
        <v>-5</v>
      </c>
      <c r="C52">
        <v>-4.2930000000000001</v>
      </c>
      <c r="D52">
        <v>1.821</v>
      </c>
      <c r="E52" s="46">
        <f>A52-C52</f>
        <v>6.7930000000000001</v>
      </c>
      <c r="F52" s="37">
        <f>A52-D52</f>
        <v>0.67900000000000005</v>
      </c>
      <c r="G52" s="25">
        <v>100</v>
      </c>
      <c r="H52" s="26">
        <v>100000</v>
      </c>
      <c r="I52" s="26">
        <f>(C52-B52)/G52</f>
        <v>7.0699999999999982E-3</v>
      </c>
      <c r="J52" s="26">
        <f>(D52-0)/H52</f>
        <v>1.821E-5</v>
      </c>
      <c r="K52" s="27">
        <f t="shared" si="0"/>
        <v>388.24821526633707</v>
      </c>
      <c r="L52" s="51">
        <f>ABS(X61/W61)</f>
        <v>37.302480717776731</v>
      </c>
      <c r="M52" s="28">
        <f>L52/I52</f>
        <v>5276.1641750745039</v>
      </c>
      <c r="N52" s="26">
        <f t="shared" si="5"/>
        <v>0.28279999999999988</v>
      </c>
      <c r="O52" s="27">
        <f t="shared" si="6"/>
        <v>1372.8720483250961</v>
      </c>
    </row>
    <row r="53" spans="1:24" x14ac:dyDescent="0.3">
      <c r="A53" s="25">
        <v>2.5</v>
      </c>
      <c r="B53" s="25">
        <v>-4.5</v>
      </c>
      <c r="C53">
        <v>-3.8006000000000002</v>
      </c>
      <c r="D53">
        <v>1.8193999999999999</v>
      </c>
      <c r="E53" s="46">
        <f t="shared" ref="E53:E61" si="23">A53-C53</f>
        <v>6.3006000000000002</v>
      </c>
      <c r="F53" s="37">
        <f t="shared" ref="F53:F61" si="24">A53-D53</f>
        <v>0.68060000000000009</v>
      </c>
      <c r="G53" s="25">
        <v>100</v>
      </c>
      <c r="H53" s="26">
        <v>100000</v>
      </c>
      <c r="I53" s="26">
        <f t="shared" ref="I53:I61" si="25">(C53-B53)/G53</f>
        <v>6.9939999999999976E-3</v>
      </c>
      <c r="J53" s="26">
        <f t="shared" ref="J53:J61" si="26">(D53-0)/H53</f>
        <v>1.8193999999999999E-5</v>
      </c>
      <c r="K53" s="27">
        <f t="shared" si="0"/>
        <v>384.41244366274583</v>
      </c>
      <c r="L53" s="52"/>
      <c r="M53" s="28">
        <f>L52/I53</f>
        <v>5333.4973860132604</v>
      </c>
      <c r="N53" s="26">
        <f t="shared" si="5"/>
        <v>0.2797599999999999</v>
      </c>
      <c r="O53" s="27">
        <f t="shared" si="6"/>
        <v>1374.0793668242279</v>
      </c>
    </row>
    <row r="54" spans="1:24" x14ac:dyDescent="0.3">
      <c r="A54" s="25">
        <v>2.5</v>
      </c>
      <c r="B54" s="25">
        <v>-4</v>
      </c>
      <c r="C54">
        <v>-3.3050000000000002</v>
      </c>
      <c r="D54">
        <v>1.8199999999999901</v>
      </c>
      <c r="E54" s="46">
        <f t="shared" si="23"/>
        <v>5.8049999999999997</v>
      </c>
      <c r="F54" s="37">
        <f t="shared" si="24"/>
        <v>0.68000000000000993</v>
      </c>
      <c r="G54" s="25">
        <v>100</v>
      </c>
      <c r="H54" s="26">
        <v>100000</v>
      </c>
      <c r="I54" s="26">
        <f t="shared" si="25"/>
        <v>6.9499999999999987E-3</v>
      </c>
      <c r="J54" s="26">
        <f t="shared" si="26"/>
        <v>1.81999999999999E-5</v>
      </c>
      <c r="K54" s="27">
        <f t="shared" si="0"/>
        <v>381.8681318681339</v>
      </c>
      <c r="L54" s="52"/>
      <c r="M54" s="28">
        <f>L52/I54</f>
        <v>5367.2634126297462</v>
      </c>
      <c r="N54" s="26">
        <f t="shared" si="5"/>
        <v>0.27799999999999991</v>
      </c>
      <c r="O54" s="27">
        <f t="shared" si="6"/>
        <v>1373.6263736263813</v>
      </c>
    </row>
    <row r="55" spans="1:24" x14ac:dyDescent="0.3">
      <c r="A55" s="25">
        <v>2.5</v>
      </c>
      <c r="B55" s="25">
        <v>-3.5</v>
      </c>
      <c r="C55">
        <v>-2.8119999999999998</v>
      </c>
      <c r="D55">
        <v>1.8198000000000001</v>
      </c>
      <c r="E55" s="46">
        <f t="shared" si="23"/>
        <v>5.3119999999999994</v>
      </c>
      <c r="F55" s="37">
        <f t="shared" si="24"/>
        <v>0.68019999999999992</v>
      </c>
      <c r="G55" s="25">
        <v>100</v>
      </c>
      <c r="H55" s="26">
        <v>100000</v>
      </c>
      <c r="I55" s="26">
        <f t="shared" si="25"/>
        <v>6.8800000000000016E-3</v>
      </c>
      <c r="J55" s="26">
        <f t="shared" si="26"/>
        <v>1.8198000000000001E-5</v>
      </c>
      <c r="K55" s="27">
        <f t="shared" si="0"/>
        <v>378.063523464117</v>
      </c>
      <c r="L55" s="52"/>
      <c r="M55" s="28">
        <f>L52/I55</f>
        <v>5421.8721973512675</v>
      </c>
      <c r="N55" s="26">
        <f t="shared" si="5"/>
        <v>0.27520000000000006</v>
      </c>
      <c r="O55" s="27">
        <f t="shared" si="6"/>
        <v>1373.7773381690295</v>
      </c>
    </row>
    <row r="56" spans="1:24" x14ac:dyDescent="0.3">
      <c r="A56" s="25">
        <v>2.5</v>
      </c>
      <c r="B56" s="25">
        <v>-3</v>
      </c>
      <c r="C56">
        <v>-2.3193999999999999</v>
      </c>
      <c r="D56">
        <v>1.81899999999999</v>
      </c>
      <c r="E56" s="46">
        <f t="shared" si="23"/>
        <v>4.8193999999999999</v>
      </c>
      <c r="F56" s="37">
        <f t="shared" si="24"/>
        <v>0.68100000000001004</v>
      </c>
      <c r="G56" s="25">
        <v>100</v>
      </c>
      <c r="H56" s="26">
        <v>100000</v>
      </c>
      <c r="I56" s="26">
        <f t="shared" si="25"/>
        <v>6.8060000000000013E-3</v>
      </c>
      <c r="J56" s="26">
        <f t="shared" si="26"/>
        <v>1.8189999999999899E-5</v>
      </c>
      <c r="K56" s="27">
        <f t="shared" si="0"/>
        <v>374.16162726773166</v>
      </c>
      <c r="L56" s="52"/>
      <c r="M56" s="28">
        <f>L52/I56</f>
        <v>5480.8229088711023</v>
      </c>
      <c r="N56" s="26">
        <f t="shared" si="5"/>
        <v>0.27224000000000004</v>
      </c>
      <c r="O56" s="27">
        <f t="shared" si="6"/>
        <v>1374.3815283122672</v>
      </c>
    </row>
    <row r="57" spans="1:24" x14ac:dyDescent="0.3">
      <c r="A57" s="25">
        <v>2.5</v>
      </c>
      <c r="B57" s="25">
        <v>-2.5</v>
      </c>
      <c r="C57">
        <v>-1.8282</v>
      </c>
      <c r="D57">
        <v>1.81899999999999</v>
      </c>
      <c r="E57" s="46">
        <f t="shared" si="23"/>
        <v>4.3281999999999998</v>
      </c>
      <c r="F57" s="37">
        <f t="shared" si="24"/>
        <v>0.68100000000001004</v>
      </c>
      <c r="G57" s="25">
        <v>100</v>
      </c>
      <c r="H57" s="26">
        <v>100000</v>
      </c>
      <c r="I57" s="26">
        <f t="shared" si="25"/>
        <v>6.7179999999999991E-3</v>
      </c>
      <c r="J57" s="26">
        <f t="shared" si="26"/>
        <v>1.8189999999999899E-5</v>
      </c>
      <c r="K57" s="27">
        <f t="shared" si="0"/>
        <v>369.32380428807238</v>
      </c>
      <c r="L57" s="52"/>
      <c r="M57" s="28">
        <f>L52/I57</f>
        <v>5552.616957096865</v>
      </c>
      <c r="N57" s="26">
        <f t="shared" si="5"/>
        <v>0.26871999999999996</v>
      </c>
      <c r="O57" s="27">
        <f t="shared" si="6"/>
        <v>1374.3815283122672</v>
      </c>
    </row>
    <row r="58" spans="1:24" x14ac:dyDescent="0.3">
      <c r="A58" s="25">
        <v>2.5</v>
      </c>
      <c r="B58" s="25">
        <v>-2</v>
      </c>
      <c r="C58">
        <v>-1.3322000000000001</v>
      </c>
      <c r="D58">
        <v>1.81899999999999</v>
      </c>
      <c r="E58" s="46">
        <f t="shared" si="23"/>
        <v>3.8322000000000003</v>
      </c>
      <c r="F58" s="37">
        <f t="shared" si="24"/>
        <v>0.68100000000001004</v>
      </c>
      <c r="G58" s="25">
        <v>100</v>
      </c>
      <c r="H58" s="26">
        <v>100000</v>
      </c>
      <c r="I58" s="26">
        <f t="shared" si="25"/>
        <v>6.6779999999999999E-3</v>
      </c>
      <c r="J58" s="26">
        <f t="shared" si="26"/>
        <v>1.8189999999999899E-5</v>
      </c>
      <c r="K58" s="27">
        <f t="shared" si="0"/>
        <v>367.12479384277282</v>
      </c>
      <c r="L58" s="52"/>
      <c r="M58" s="28">
        <f>L52/I58</f>
        <v>5585.8761182654589</v>
      </c>
      <c r="N58" s="26">
        <f t="shared" si="5"/>
        <v>0.26711999999999997</v>
      </c>
      <c r="O58" s="27">
        <f t="shared" si="6"/>
        <v>1374.3815283122672</v>
      </c>
    </row>
    <row r="59" spans="1:24" x14ac:dyDescent="0.3">
      <c r="A59" s="25">
        <v>2.5</v>
      </c>
      <c r="B59" s="25">
        <v>-1.5</v>
      </c>
      <c r="C59">
        <v>-0.852799999999999</v>
      </c>
      <c r="D59">
        <v>1.8171999999999999</v>
      </c>
      <c r="E59" s="46">
        <f t="shared" si="23"/>
        <v>3.3527999999999989</v>
      </c>
      <c r="F59" s="37">
        <f t="shared" si="24"/>
        <v>0.68280000000000007</v>
      </c>
      <c r="G59" s="25">
        <v>100</v>
      </c>
      <c r="H59" s="26">
        <v>100000</v>
      </c>
      <c r="I59" s="26">
        <f t="shared" si="25"/>
        <v>6.4720000000000099E-3</v>
      </c>
      <c r="J59" s="26">
        <f t="shared" si="26"/>
        <v>1.8171999999999998E-5</v>
      </c>
      <c r="K59" s="27">
        <f t="shared" si="0"/>
        <v>356.15232225401775</v>
      </c>
      <c r="L59" s="52"/>
      <c r="M59" s="28">
        <f>L52/I59</f>
        <v>5763.6713099160497</v>
      </c>
      <c r="N59" s="26">
        <f t="shared" si="5"/>
        <v>0.25888000000000039</v>
      </c>
      <c r="O59" s="27">
        <f t="shared" si="6"/>
        <v>1375.7429011666302</v>
      </c>
    </row>
    <row r="60" spans="1:24" x14ac:dyDescent="0.3">
      <c r="A60" s="25">
        <v>2.5</v>
      </c>
      <c r="B60" s="25">
        <v>-1</v>
      </c>
      <c r="C60">
        <v>-0.35559999999999897</v>
      </c>
      <c r="D60">
        <v>1.8153999999999999</v>
      </c>
      <c r="E60" s="46">
        <f t="shared" si="23"/>
        <v>2.855599999999999</v>
      </c>
      <c r="F60" s="37">
        <f t="shared" si="24"/>
        <v>0.6846000000000001</v>
      </c>
      <c r="G60" s="25">
        <v>100</v>
      </c>
      <c r="H60" s="26">
        <v>100000</v>
      </c>
      <c r="I60" s="26">
        <f t="shared" si="25"/>
        <v>6.4440000000000096E-3</v>
      </c>
      <c r="J60" s="26">
        <f t="shared" si="26"/>
        <v>1.8153999999999999E-5</v>
      </c>
      <c r="K60" s="27">
        <f t="shared" si="0"/>
        <v>354.96309353310619</v>
      </c>
      <c r="L60" s="52"/>
      <c r="M60" s="28">
        <f>L52/I60</f>
        <v>5788.715195185704</v>
      </c>
      <c r="N60" s="26">
        <f t="shared" si="5"/>
        <v>0.25776000000000038</v>
      </c>
      <c r="O60" s="27">
        <f t="shared" si="6"/>
        <v>1377.1069736697148</v>
      </c>
    </row>
    <row r="61" spans="1:24" x14ac:dyDescent="0.3">
      <c r="A61" s="25">
        <v>2.5</v>
      </c>
      <c r="B61" s="25">
        <v>-0.5</v>
      </c>
      <c r="C61">
        <v>0.13880000000000001</v>
      </c>
      <c r="D61">
        <v>1.8146</v>
      </c>
      <c r="E61" s="46">
        <f t="shared" si="23"/>
        <v>2.3612000000000002</v>
      </c>
      <c r="F61" s="37">
        <f t="shared" si="24"/>
        <v>0.68540000000000001</v>
      </c>
      <c r="G61" s="25">
        <v>100</v>
      </c>
      <c r="H61" s="26">
        <v>100000</v>
      </c>
      <c r="I61" s="26">
        <f t="shared" si="25"/>
        <v>6.3880000000000004E-3</v>
      </c>
      <c r="J61" s="26">
        <f t="shared" si="26"/>
        <v>1.8145999999999999E-5</v>
      </c>
      <c r="K61" s="27">
        <f t="shared" si="0"/>
        <v>352.03350600683353</v>
      </c>
      <c r="L61" s="52"/>
      <c r="M61" s="28">
        <f>L52/I61</f>
        <v>5839.4616026575968</v>
      </c>
      <c r="N61" s="26">
        <f t="shared" si="5"/>
        <v>0.25552000000000002</v>
      </c>
      <c r="O61" s="27">
        <f t="shared" si="6"/>
        <v>1377.7140967706384</v>
      </c>
      <c r="W61" s="49">
        <f>SLOPE(I52:I61,E52:E61)</f>
        <v>1.609418461338542E-4</v>
      </c>
      <c r="X61" s="49">
        <f>INTERCEPT(I52:I61,E52:E61)</f>
        <v>6.0035301120914862E-3</v>
      </c>
    </row>
    <row r="62" spans="1:24" x14ac:dyDescent="0.3">
      <c r="A62" s="10">
        <v>2</v>
      </c>
      <c r="B62" s="10">
        <v>-5</v>
      </c>
      <c r="C62">
        <v>-4.4960000000000004</v>
      </c>
      <c r="D62">
        <v>1.3286</v>
      </c>
      <c r="E62" s="47">
        <f>A62-C62</f>
        <v>6.4960000000000004</v>
      </c>
      <c r="F62" s="3">
        <f>A62-D62</f>
        <v>0.6714</v>
      </c>
      <c r="G62" s="10">
        <v>100</v>
      </c>
      <c r="H62" s="11">
        <v>100000</v>
      </c>
      <c r="I62" s="11">
        <f>(C62-B62)/G62</f>
        <v>5.0399999999999959E-3</v>
      </c>
      <c r="J62" s="11">
        <f>(D62-0)/H62</f>
        <v>1.3286E-5</v>
      </c>
      <c r="K62" s="6">
        <f t="shared" si="0"/>
        <v>379.34668071654346</v>
      </c>
      <c r="L62" s="51">
        <f>ABS(X71/W71)</f>
        <v>40.454355072909181</v>
      </c>
      <c r="M62" s="17">
        <f>L62/I62</f>
        <v>8026.657752561352</v>
      </c>
      <c r="N62" s="11">
        <f t="shared" si="5"/>
        <v>0.20159999999999983</v>
      </c>
      <c r="O62" s="6">
        <f t="shared" si="6"/>
        <v>1881.6799638717448</v>
      </c>
    </row>
    <row r="63" spans="1:24" x14ac:dyDescent="0.3">
      <c r="A63" s="10">
        <v>2</v>
      </c>
      <c r="B63" s="10">
        <v>-4.5</v>
      </c>
      <c r="C63">
        <v>-4.0004</v>
      </c>
      <c r="D63">
        <v>1.32879999999999</v>
      </c>
      <c r="E63" s="47">
        <f t="shared" ref="E63:E71" si="27">A63-C63</f>
        <v>6.0004</v>
      </c>
      <c r="F63" s="3">
        <f t="shared" ref="F63:F71" si="28">A63-D63</f>
        <v>0.67120000000001001</v>
      </c>
      <c r="G63" s="10">
        <v>100</v>
      </c>
      <c r="H63" s="11">
        <v>100000</v>
      </c>
      <c r="I63" s="11">
        <f t="shared" ref="I63:I71" si="29">(C63-B63)/G63</f>
        <v>4.9960000000000004E-3</v>
      </c>
      <c r="J63" s="11">
        <f t="shared" ref="J63:J71" si="30">(D63-0)/H63</f>
        <v>1.3287999999999901E-5</v>
      </c>
      <c r="K63" s="6">
        <f t="shared" si="0"/>
        <v>375.97832630945499</v>
      </c>
      <c r="L63" s="52"/>
      <c r="M63" s="17">
        <f>L62/I63</f>
        <v>8097.3488936967924</v>
      </c>
      <c r="N63" s="11">
        <f t="shared" si="5"/>
        <v>0.19984000000000002</v>
      </c>
      <c r="O63" s="6">
        <f t="shared" si="6"/>
        <v>1881.3967489464319</v>
      </c>
    </row>
    <row r="64" spans="1:24" x14ac:dyDescent="0.3">
      <c r="A64" s="10">
        <v>2</v>
      </c>
      <c r="B64" s="10">
        <v>-4</v>
      </c>
      <c r="C64">
        <v>-3.504</v>
      </c>
      <c r="D64">
        <v>1.3280000000000001</v>
      </c>
      <c r="E64" s="47">
        <f t="shared" si="27"/>
        <v>5.5039999999999996</v>
      </c>
      <c r="F64" s="3">
        <f t="shared" si="28"/>
        <v>0.67199999999999993</v>
      </c>
      <c r="G64" s="10">
        <v>100</v>
      </c>
      <c r="H64" s="11">
        <v>100000</v>
      </c>
      <c r="I64" s="11">
        <f t="shared" si="29"/>
        <v>4.96E-3</v>
      </c>
      <c r="J64" s="11">
        <f t="shared" si="30"/>
        <v>1.328E-5</v>
      </c>
      <c r="K64" s="6">
        <f t="shared" si="0"/>
        <v>373.49397590361446</v>
      </c>
      <c r="L64" s="52"/>
      <c r="M64" s="17">
        <f>L62/I64</f>
        <v>8156.1199743768511</v>
      </c>
      <c r="N64" s="11">
        <f t="shared" si="5"/>
        <v>0.19839999999999999</v>
      </c>
      <c r="O64" s="6">
        <f t="shared" si="6"/>
        <v>1882.5301204819277</v>
      </c>
    </row>
    <row r="65" spans="1:24" x14ac:dyDescent="0.3">
      <c r="A65" s="10">
        <v>2</v>
      </c>
      <c r="B65" s="10">
        <v>-3.5</v>
      </c>
      <c r="C65">
        <v>-3.0089999999999999</v>
      </c>
      <c r="D65">
        <v>1.3286</v>
      </c>
      <c r="E65" s="47">
        <f t="shared" si="27"/>
        <v>5.0090000000000003</v>
      </c>
      <c r="F65" s="3">
        <f t="shared" si="28"/>
        <v>0.6714</v>
      </c>
      <c r="G65" s="10">
        <v>100</v>
      </c>
      <c r="H65" s="11">
        <v>100000</v>
      </c>
      <c r="I65" s="11">
        <f t="shared" si="29"/>
        <v>4.9100000000000012E-3</v>
      </c>
      <c r="J65" s="11">
        <f t="shared" si="30"/>
        <v>1.3286E-5</v>
      </c>
      <c r="K65" s="6">
        <f t="shared" si="0"/>
        <v>369.56194490441078</v>
      </c>
      <c r="L65" s="52"/>
      <c r="M65" s="17">
        <f>L62/I65</f>
        <v>8239.1761859285489</v>
      </c>
      <c r="N65" s="11">
        <f t="shared" si="5"/>
        <v>0.19640000000000005</v>
      </c>
      <c r="O65" s="6">
        <f t="shared" si="6"/>
        <v>1881.6799638717448</v>
      </c>
    </row>
    <row r="66" spans="1:24" x14ac:dyDescent="0.3">
      <c r="A66" s="10">
        <v>2</v>
      </c>
      <c r="B66" s="10">
        <v>-3</v>
      </c>
      <c r="C66">
        <v>-2.5139999999999998</v>
      </c>
      <c r="D66">
        <v>1.3295999999999999</v>
      </c>
      <c r="E66" s="47">
        <f t="shared" si="27"/>
        <v>4.5139999999999993</v>
      </c>
      <c r="F66" s="3">
        <f t="shared" si="28"/>
        <v>0.67040000000000011</v>
      </c>
      <c r="G66" s="10">
        <v>100</v>
      </c>
      <c r="H66" s="11">
        <v>100000</v>
      </c>
      <c r="I66" s="11">
        <f t="shared" si="29"/>
        <v>4.8600000000000023E-3</v>
      </c>
      <c r="J66" s="11">
        <f t="shared" si="30"/>
        <v>1.3295999999999999E-5</v>
      </c>
      <c r="K66" s="6">
        <f t="shared" ref="K66:K91" si="31">I66/J66</f>
        <v>365.52346570397128</v>
      </c>
      <c r="L66" s="52"/>
      <c r="M66" s="17">
        <f>L62/I66</f>
        <v>8323.9413730265769</v>
      </c>
      <c r="N66" s="11">
        <f t="shared" si="5"/>
        <v>0.19440000000000007</v>
      </c>
      <c r="O66" s="6">
        <f t="shared" si="6"/>
        <v>1880.2647412755719</v>
      </c>
    </row>
    <row r="67" spans="1:24" x14ac:dyDescent="0.3">
      <c r="A67" s="10">
        <v>2</v>
      </c>
      <c r="B67" s="10">
        <v>-2.5</v>
      </c>
      <c r="C67">
        <v>-2.0195999999999898</v>
      </c>
      <c r="D67">
        <v>1.3284</v>
      </c>
      <c r="E67" s="47">
        <f t="shared" si="27"/>
        <v>4.0195999999999898</v>
      </c>
      <c r="F67" s="3">
        <f t="shared" si="28"/>
        <v>0.67159999999999997</v>
      </c>
      <c r="G67" s="10">
        <v>100</v>
      </c>
      <c r="H67" s="11">
        <v>100000</v>
      </c>
      <c r="I67" s="11">
        <f t="shared" si="29"/>
        <v>4.8040000000001016E-3</v>
      </c>
      <c r="J67" s="11">
        <f t="shared" si="30"/>
        <v>1.3284E-5</v>
      </c>
      <c r="K67" s="6">
        <f t="shared" si="31"/>
        <v>361.63806082506034</v>
      </c>
      <c r="L67" s="52"/>
      <c r="M67" s="17">
        <f>L62/I67</f>
        <v>8420.9731625537734</v>
      </c>
      <c r="N67" s="11">
        <f t="shared" ref="N67:N91" si="32">I67/0.025</f>
        <v>0.19216000000000405</v>
      </c>
      <c r="O67" s="6">
        <f t="shared" ref="O67:O91" si="33">0.025/J67</f>
        <v>1881.9632640770853</v>
      </c>
    </row>
    <row r="68" spans="1:24" x14ac:dyDescent="0.3">
      <c r="A68" s="10">
        <v>2</v>
      </c>
      <c r="B68" s="10">
        <v>-2</v>
      </c>
      <c r="C68">
        <v>-1.5211999999999899</v>
      </c>
      <c r="D68">
        <v>1.327</v>
      </c>
      <c r="E68" s="47">
        <f t="shared" si="27"/>
        <v>3.5211999999999897</v>
      </c>
      <c r="F68" s="3">
        <f t="shared" si="28"/>
        <v>0.67300000000000004</v>
      </c>
      <c r="G68" s="10">
        <v>100</v>
      </c>
      <c r="H68" s="11">
        <v>100000</v>
      </c>
      <c r="I68" s="11">
        <f t="shared" si="29"/>
        <v>4.7880000000001012E-3</v>
      </c>
      <c r="J68" s="11">
        <f t="shared" si="30"/>
        <v>1.327E-5</v>
      </c>
      <c r="K68" s="6">
        <f t="shared" si="31"/>
        <v>360.81386586285618</v>
      </c>
      <c r="L68" s="52"/>
      <c r="M68" s="17">
        <f>L62/I68</f>
        <v>8449.1134237486058</v>
      </c>
      <c r="N68" s="11">
        <f t="shared" si="32"/>
        <v>0.19152000000000405</v>
      </c>
      <c r="O68" s="6">
        <f t="shared" si="33"/>
        <v>1883.9487565938207</v>
      </c>
    </row>
    <row r="69" spans="1:24" x14ac:dyDescent="0.3">
      <c r="A69" s="10">
        <v>2</v>
      </c>
      <c r="B69" s="10">
        <v>-1.5</v>
      </c>
      <c r="C69">
        <v>-1.0391999999999999</v>
      </c>
      <c r="D69">
        <v>1.3260000000000001</v>
      </c>
      <c r="E69" s="47">
        <f t="shared" si="27"/>
        <v>3.0392000000000001</v>
      </c>
      <c r="F69" s="3">
        <f t="shared" si="28"/>
        <v>0.67399999999999993</v>
      </c>
      <c r="G69" s="10">
        <v>100</v>
      </c>
      <c r="H69" s="11">
        <v>100000</v>
      </c>
      <c r="I69" s="11">
        <f t="shared" si="29"/>
        <v>4.608000000000001E-3</v>
      </c>
      <c r="J69" s="11">
        <f t="shared" si="30"/>
        <v>1.326E-5</v>
      </c>
      <c r="K69" s="6">
        <f t="shared" si="31"/>
        <v>347.51131221719464</v>
      </c>
      <c r="L69" s="52"/>
      <c r="M69" s="17">
        <f>L62/I69</f>
        <v>8779.1569168639689</v>
      </c>
      <c r="N69" s="11">
        <f t="shared" si="32"/>
        <v>0.18432000000000004</v>
      </c>
      <c r="O69" s="6">
        <f t="shared" si="33"/>
        <v>1885.369532428356</v>
      </c>
    </row>
    <row r="70" spans="1:24" x14ac:dyDescent="0.3">
      <c r="A70" s="10">
        <v>2</v>
      </c>
      <c r="B70" s="10">
        <v>-1</v>
      </c>
      <c r="C70">
        <v>-0.53679999999999894</v>
      </c>
      <c r="D70">
        <v>1.3260000000000001</v>
      </c>
      <c r="E70" s="47">
        <f t="shared" si="27"/>
        <v>2.5367999999999991</v>
      </c>
      <c r="F70" s="3">
        <f t="shared" si="28"/>
        <v>0.67399999999999993</v>
      </c>
      <c r="G70" s="10">
        <v>100</v>
      </c>
      <c r="H70" s="11">
        <v>100000</v>
      </c>
      <c r="I70" s="11">
        <f t="shared" si="29"/>
        <v>4.6320000000000102E-3</v>
      </c>
      <c r="J70" s="11">
        <f t="shared" si="30"/>
        <v>1.326E-5</v>
      </c>
      <c r="K70" s="6">
        <f t="shared" si="31"/>
        <v>349.32126696832654</v>
      </c>
      <c r="L70" s="52"/>
      <c r="M70" s="17">
        <f>L62/I70</f>
        <v>8733.6690571910822</v>
      </c>
      <c r="N70" s="11">
        <f t="shared" si="32"/>
        <v>0.18528000000000039</v>
      </c>
      <c r="O70" s="6">
        <f t="shared" si="33"/>
        <v>1885.369532428356</v>
      </c>
    </row>
    <row r="71" spans="1:24" x14ac:dyDescent="0.3">
      <c r="A71" s="10">
        <v>2</v>
      </c>
      <c r="B71" s="10">
        <v>-0.5</v>
      </c>
      <c r="C71">
        <v>-4.1200000000000001E-2</v>
      </c>
      <c r="D71">
        <v>1.325</v>
      </c>
      <c r="E71" s="47">
        <f t="shared" si="27"/>
        <v>2.0411999999999999</v>
      </c>
      <c r="F71" s="3">
        <f t="shared" si="28"/>
        <v>0.67500000000000004</v>
      </c>
      <c r="G71" s="10">
        <v>100</v>
      </c>
      <c r="H71" s="11">
        <v>100000</v>
      </c>
      <c r="I71" s="11">
        <f t="shared" si="29"/>
        <v>4.5880000000000001E-3</v>
      </c>
      <c r="J71" s="11">
        <f t="shared" si="30"/>
        <v>1.325E-5</v>
      </c>
      <c r="K71" s="6">
        <f t="shared" si="31"/>
        <v>346.2641509433962</v>
      </c>
      <c r="L71" s="52"/>
      <c r="M71" s="17">
        <f>L62/I71</f>
        <v>8817.426999326326</v>
      </c>
      <c r="N71" s="11">
        <f t="shared" si="32"/>
        <v>0.18351999999999999</v>
      </c>
      <c r="O71" s="6">
        <f t="shared" si="33"/>
        <v>1886.7924528301887</v>
      </c>
      <c r="W71" s="49">
        <f>SLOPE(I62:I71,E62:E71)</f>
        <v>1.0774443581791364E-4</v>
      </c>
      <c r="X71" s="49">
        <f>INTERCEPT(I62:I71,E62:E71)</f>
        <v>4.358731663708152E-3</v>
      </c>
    </row>
    <row r="72" spans="1:24" x14ac:dyDescent="0.3">
      <c r="A72" s="12">
        <v>1.5</v>
      </c>
      <c r="B72" s="12">
        <v>-5</v>
      </c>
      <c r="C72">
        <v>-4.6883999999999997</v>
      </c>
      <c r="D72">
        <v>0.84299999999999997</v>
      </c>
      <c r="E72" s="48">
        <f>A72-C72</f>
        <v>6.1883999999999997</v>
      </c>
      <c r="F72" s="4">
        <f>A72-D72</f>
        <v>0.65700000000000003</v>
      </c>
      <c r="G72" s="12">
        <v>100</v>
      </c>
      <c r="H72" s="13">
        <v>100000</v>
      </c>
      <c r="I72" s="13">
        <f>(C72-B72)/G72</f>
        <v>3.1160000000000033E-3</v>
      </c>
      <c r="J72" s="13">
        <f>(D72-0)/H72</f>
        <v>8.4299999999999989E-6</v>
      </c>
      <c r="K72" s="7">
        <f t="shared" si="31"/>
        <v>369.63226571767541</v>
      </c>
      <c r="L72" s="51">
        <f>ABS(X81/W81)</f>
        <v>45.841475920086566</v>
      </c>
      <c r="M72" s="18">
        <f>L72/I72</f>
        <v>14711.641822877573</v>
      </c>
      <c r="N72" s="13">
        <f t="shared" si="32"/>
        <v>0.12464000000000013</v>
      </c>
      <c r="O72" s="7">
        <f t="shared" si="33"/>
        <v>2965.5990510083043</v>
      </c>
    </row>
    <row r="73" spans="1:24" x14ac:dyDescent="0.3">
      <c r="A73" s="12">
        <v>1.5</v>
      </c>
      <c r="B73" s="12">
        <v>-4.5</v>
      </c>
      <c r="C73">
        <v>-4.1915999999999896</v>
      </c>
      <c r="D73">
        <v>0.84299999999999997</v>
      </c>
      <c r="E73" s="48">
        <f t="shared" ref="E73:E81" si="34">A73-C73</f>
        <v>5.6915999999999896</v>
      </c>
      <c r="F73" s="4">
        <f t="shared" ref="F73:F81" si="35">A73-D73</f>
        <v>0.65700000000000003</v>
      </c>
      <c r="G73" s="12">
        <v>100</v>
      </c>
      <c r="H73" s="13">
        <v>100000</v>
      </c>
      <c r="I73" s="13">
        <f t="shared" ref="I73:I81" si="36">(C73-B73)/G73</f>
        <v>3.0840000000001045E-3</v>
      </c>
      <c r="J73" s="13">
        <f t="shared" ref="J73:J81" si="37">(D73-0)/H73</f>
        <v>8.4299999999999989E-6</v>
      </c>
      <c r="K73" s="7">
        <f t="shared" si="31"/>
        <v>365.8362989323968</v>
      </c>
      <c r="L73" s="52"/>
      <c r="M73" s="18">
        <f>L72/I73</f>
        <v>14864.291802881004</v>
      </c>
      <c r="N73" s="13">
        <f t="shared" si="32"/>
        <v>0.12336000000000417</v>
      </c>
      <c r="O73" s="7">
        <f t="shared" si="33"/>
        <v>2965.5990510083043</v>
      </c>
    </row>
    <row r="74" spans="1:24" x14ac:dyDescent="0.3">
      <c r="A74" s="12">
        <v>1.5</v>
      </c>
      <c r="B74" s="12">
        <v>-4</v>
      </c>
      <c r="C74">
        <v>-3.694</v>
      </c>
      <c r="D74">
        <v>0.84239999999999904</v>
      </c>
      <c r="E74" s="48">
        <f t="shared" si="34"/>
        <v>5.194</v>
      </c>
      <c r="F74" s="4">
        <f t="shared" si="35"/>
        <v>0.65760000000000096</v>
      </c>
      <c r="G74" s="12">
        <v>100</v>
      </c>
      <c r="H74" s="13">
        <v>100000</v>
      </c>
      <c r="I74" s="13">
        <f t="shared" si="36"/>
        <v>3.0600000000000007E-3</v>
      </c>
      <c r="J74" s="13">
        <f t="shared" si="37"/>
        <v>8.4239999999999908E-6</v>
      </c>
      <c r="K74" s="7">
        <f t="shared" si="31"/>
        <v>363.24786324786373</v>
      </c>
      <c r="L74" s="52"/>
      <c r="M74" s="18">
        <f>L72/I74</f>
        <v>14980.874483688418</v>
      </c>
      <c r="N74" s="13">
        <f t="shared" si="32"/>
        <v>0.12240000000000002</v>
      </c>
      <c r="O74" s="7">
        <f t="shared" si="33"/>
        <v>2967.7113010446378</v>
      </c>
    </row>
    <row r="75" spans="1:24" x14ac:dyDescent="0.3">
      <c r="A75" s="12">
        <v>1.5</v>
      </c>
      <c r="B75" s="12">
        <v>-3.5</v>
      </c>
      <c r="C75">
        <v>-3.1924000000000001</v>
      </c>
      <c r="D75">
        <v>0.84219999999999895</v>
      </c>
      <c r="E75" s="48">
        <f t="shared" si="34"/>
        <v>4.6924000000000001</v>
      </c>
      <c r="F75" s="4">
        <f t="shared" si="35"/>
        <v>0.65780000000000105</v>
      </c>
      <c r="G75" s="12">
        <v>100</v>
      </c>
      <c r="H75" s="13">
        <v>100000</v>
      </c>
      <c r="I75" s="13">
        <f t="shared" si="36"/>
        <v>3.0759999999999989E-3</v>
      </c>
      <c r="J75" s="13">
        <f t="shared" si="37"/>
        <v>8.4219999999999898E-6</v>
      </c>
      <c r="K75" s="7">
        <f t="shared" si="31"/>
        <v>365.233911184992</v>
      </c>
      <c r="L75" s="52"/>
      <c r="M75" s="18">
        <f>L72/I75</f>
        <v>14902.950559195899</v>
      </c>
      <c r="N75" s="13">
        <f t="shared" si="32"/>
        <v>0.12303999999999995</v>
      </c>
      <c r="O75" s="7">
        <f t="shared" si="33"/>
        <v>2968.4160531940192</v>
      </c>
    </row>
    <row r="76" spans="1:24" x14ac:dyDescent="0.3">
      <c r="A76" s="12">
        <v>1.5</v>
      </c>
      <c r="B76" s="12">
        <v>-3</v>
      </c>
      <c r="C76">
        <v>-2.6981999999999999</v>
      </c>
      <c r="D76">
        <v>0.84219999999999995</v>
      </c>
      <c r="E76" s="48">
        <f t="shared" si="34"/>
        <v>4.1981999999999999</v>
      </c>
      <c r="F76" s="4">
        <f t="shared" si="35"/>
        <v>0.65780000000000005</v>
      </c>
      <c r="G76" s="12">
        <v>100</v>
      </c>
      <c r="H76" s="13">
        <v>100000</v>
      </c>
      <c r="I76" s="13">
        <f t="shared" si="36"/>
        <v>3.0180000000000007E-3</v>
      </c>
      <c r="J76" s="13">
        <f t="shared" si="37"/>
        <v>8.422E-6</v>
      </c>
      <c r="K76" s="7">
        <f t="shared" si="31"/>
        <v>358.34718594158164</v>
      </c>
      <c r="L76" s="52"/>
      <c r="M76" s="18">
        <f>L72/I76</f>
        <v>15189.355838332192</v>
      </c>
      <c r="N76" s="13">
        <f t="shared" si="32"/>
        <v>0.12072000000000002</v>
      </c>
      <c r="O76" s="7">
        <f t="shared" si="33"/>
        <v>2968.4160531940161</v>
      </c>
    </row>
    <row r="77" spans="1:24" x14ac:dyDescent="0.3">
      <c r="A77" s="12">
        <v>1.5</v>
      </c>
      <c r="B77" s="12">
        <v>-2.5</v>
      </c>
      <c r="C77">
        <v>-2.2010000000000001</v>
      </c>
      <c r="D77">
        <v>0.84219999999999995</v>
      </c>
      <c r="E77" s="48">
        <f t="shared" si="34"/>
        <v>3.7010000000000001</v>
      </c>
      <c r="F77" s="4">
        <f t="shared" si="35"/>
        <v>0.65780000000000005</v>
      </c>
      <c r="G77" s="12">
        <v>100</v>
      </c>
      <c r="H77" s="13">
        <v>100000</v>
      </c>
      <c r="I77" s="13">
        <f t="shared" si="36"/>
        <v>2.9899999999999992E-3</v>
      </c>
      <c r="J77" s="13">
        <f t="shared" si="37"/>
        <v>8.422E-6</v>
      </c>
      <c r="K77" s="7">
        <f t="shared" si="31"/>
        <v>355.02255996200415</v>
      </c>
      <c r="L77" s="52"/>
      <c r="M77" s="18">
        <f>L72/I77</f>
        <v>15331.597297687818</v>
      </c>
      <c r="N77" s="13">
        <f t="shared" si="32"/>
        <v>0.11959999999999996</v>
      </c>
      <c r="O77" s="7">
        <f t="shared" si="33"/>
        <v>2968.4160531940161</v>
      </c>
    </row>
    <row r="78" spans="1:24" x14ac:dyDescent="0.3">
      <c r="A78" s="12">
        <v>1.5</v>
      </c>
      <c r="B78" s="12">
        <v>-2</v>
      </c>
      <c r="C78">
        <v>-1.7025999999999999</v>
      </c>
      <c r="D78">
        <v>0.84199999999999997</v>
      </c>
      <c r="E78" s="48">
        <f t="shared" si="34"/>
        <v>3.2025999999999999</v>
      </c>
      <c r="F78" s="4">
        <f t="shared" si="35"/>
        <v>0.65800000000000003</v>
      </c>
      <c r="G78" s="12">
        <v>100</v>
      </c>
      <c r="H78" s="13">
        <v>100000</v>
      </c>
      <c r="I78" s="13">
        <f t="shared" si="36"/>
        <v>2.9740000000000009E-3</v>
      </c>
      <c r="J78" s="13">
        <f t="shared" si="37"/>
        <v>8.419999999999999E-6</v>
      </c>
      <c r="K78" s="7">
        <f t="shared" si="31"/>
        <v>353.20665083135407</v>
      </c>
      <c r="L78" s="52"/>
      <c r="M78" s="18">
        <f>L72/I78</f>
        <v>15414.080672524058</v>
      </c>
      <c r="N78" s="13">
        <f t="shared" si="32"/>
        <v>0.11896000000000004</v>
      </c>
      <c r="O78" s="7">
        <f t="shared" si="33"/>
        <v>2969.1211401425185</v>
      </c>
    </row>
    <row r="79" spans="1:24" x14ac:dyDescent="0.3">
      <c r="A79" s="12">
        <v>1.5</v>
      </c>
      <c r="B79" s="12">
        <v>-1.5</v>
      </c>
      <c r="C79">
        <v>-1.21</v>
      </c>
      <c r="D79">
        <v>0.84199999999999997</v>
      </c>
      <c r="E79" s="48">
        <f t="shared" si="34"/>
        <v>2.71</v>
      </c>
      <c r="F79" s="4">
        <f t="shared" si="35"/>
        <v>0.65800000000000003</v>
      </c>
      <c r="G79" s="12">
        <v>100</v>
      </c>
      <c r="H79" s="13">
        <v>100000</v>
      </c>
      <c r="I79" s="13">
        <f t="shared" si="36"/>
        <v>2.9000000000000002E-3</v>
      </c>
      <c r="J79" s="13">
        <f t="shared" si="37"/>
        <v>8.419999999999999E-6</v>
      </c>
      <c r="K79" s="7">
        <f t="shared" si="31"/>
        <v>344.41805225653212</v>
      </c>
      <c r="L79" s="52"/>
      <c r="M79" s="18">
        <f>L72/I79</f>
        <v>15807.405489685021</v>
      </c>
      <c r="N79" s="13">
        <f t="shared" si="32"/>
        <v>0.11600000000000001</v>
      </c>
      <c r="O79" s="7">
        <f t="shared" si="33"/>
        <v>2969.1211401425185</v>
      </c>
    </row>
    <row r="80" spans="1:24" x14ac:dyDescent="0.3">
      <c r="A80" s="12">
        <v>1.5</v>
      </c>
      <c r="B80" s="12">
        <v>-1</v>
      </c>
      <c r="C80">
        <v>-0.71219999999999895</v>
      </c>
      <c r="D80">
        <v>0.84059999999999901</v>
      </c>
      <c r="E80" s="48">
        <f t="shared" si="34"/>
        <v>2.2121999999999988</v>
      </c>
      <c r="F80" s="4">
        <f t="shared" si="35"/>
        <v>0.65940000000000099</v>
      </c>
      <c r="G80" s="12">
        <v>100</v>
      </c>
      <c r="H80" s="13">
        <v>100000</v>
      </c>
      <c r="I80" s="13">
        <f t="shared" si="36"/>
        <v>2.8780000000000108E-3</v>
      </c>
      <c r="J80" s="13">
        <f t="shared" si="37"/>
        <v>8.4059999999999903E-6</v>
      </c>
      <c r="K80" s="7">
        <f t="shared" si="31"/>
        <v>342.3744944087573</v>
      </c>
      <c r="L80" s="52"/>
      <c r="M80" s="18">
        <f>L72/I80</f>
        <v>15928.240416986238</v>
      </c>
      <c r="N80" s="13">
        <f t="shared" si="32"/>
        <v>0.11512000000000043</v>
      </c>
      <c r="O80" s="7">
        <f t="shared" si="33"/>
        <v>2974.0661432310289</v>
      </c>
    </row>
    <row r="81" spans="1:24" x14ac:dyDescent="0.3">
      <c r="A81" s="12">
        <v>1.5</v>
      </c>
      <c r="B81" s="12">
        <v>-0.5</v>
      </c>
      <c r="C81">
        <v>-0.21459999999999901</v>
      </c>
      <c r="D81">
        <v>0.83959999999999901</v>
      </c>
      <c r="E81" s="48">
        <f t="shared" si="34"/>
        <v>1.714599999999999</v>
      </c>
      <c r="F81" s="4">
        <f t="shared" si="35"/>
        <v>0.66040000000000099</v>
      </c>
      <c r="G81" s="12">
        <v>100</v>
      </c>
      <c r="H81" s="13">
        <v>100000</v>
      </c>
      <c r="I81" s="13">
        <f t="shared" si="36"/>
        <v>2.8540000000000097E-3</v>
      </c>
      <c r="J81" s="13">
        <f t="shared" si="37"/>
        <v>8.3959999999999904E-6</v>
      </c>
      <c r="K81" s="7">
        <f t="shared" si="31"/>
        <v>339.92377322534696</v>
      </c>
      <c r="L81" s="52"/>
      <c r="M81" s="18">
        <f>L72/I81</f>
        <v>16062.184975503296</v>
      </c>
      <c r="N81" s="13">
        <f t="shared" si="32"/>
        <v>0.11416000000000039</v>
      </c>
      <c r="O81" s="7">
        <f t="shared" si="33"/>
        <v>2977.6083849452157</v>
      </c>
      <c r="W81" s="49">
        <f>SLOPE(I72:I81,E72:E81)</f>
        <v>6.0150254025002468E-5</v>
      </c>
      <c r="X81" s="49">
        <f>INTERCEPT(I72:I81,E72:E81)</f>
        <v>2.7573764214742407E-3</v>
      </c>
    </row>
    <row r="82" spans="1:24" x14ac:dyDescent="0.3">
      <c r="A82" s="8">
        <v>1</v>
      </c>
      <c r="B82" s="8">
        <v>-5</v>
      </c>
      <c r="C82">
        <v>-4.8739999999999997</v>
      </c>
      <c r="D82">
        <v>0.3674</v>
      </c>
      <c r="E82" s="45">
        <f>A82-C82</f>
        <v>5.8739999999999997</v>
      </c>
      <c r="F82" s="2">
        <f>A82-D82</f>
        <v>0.63260000000000005</v>
      </c>
      <c r="G82" s="8">
        <v>100</v>
      </c>
      <c r="H82" s="9">
        <v>100000</v>
      </c>
      <c r="I82" s="9">
        <f>(C82-B82)/G82</f>
        <v>1.2600000000000033E-3</v>
      </c>
      <c r="J82" s="9">
        <f>(D82-0)/H82</f>
        <v>3.6739999999999999E-6</v>
      </c>
      <c r="K82" s="5">
        <f t="shared" si="31"/>
        <v>342.95046271094265</v>
      </c>
      <c r="L82" s="51">
        <f t="shared" ref="L82" si="38">ABS(X91/W91)</f>
        <v>38.92698068608243</v>
      </c>
      <c r="M82" s="16">
        <f>L82/I82</f>
        <v>30894.429115938357</v>
      </c>
      <c r="N82" s="9">
        <f t="shared" si="32"/>
        <v>5.0400000000000132E-2</v>
      </c>
      <c r="O82" s="5">
        <f t="shared" si="33"/>
        <v>6804.5726728361469</v>
      </c>
    </row>
    <row r="83" spans="1:24" x14ac:dyDescent="0.3">
      <c r="A83" s="8">
        <v>1</v>
      </c>
      <c r="B83" s="8">
        <v>-4.5</v>
      </c>
      <c r="C83">
        <v>-4.3772000000000002</v>
      </c>
      <c r="D83">
        <v>0.3674</v>
      </c>
      <c r="E83" s="45">
        <f t="shared" ref="E83:E91" si="39">A83-C83</f>
        <v>5.3772000000000002</v>
      </c>
      <c r="F83" s="2">
        <f t="shared" ref="F83:F91" si="40">A83-D83</f>
        <v>0.63260000000000005</v>
      </c>
      <c r="G83" s="8">
        <v>100</v>
      </c>
      <c r="H83" s="9">
        <v>100000</v>
      </c>
      <c r="I83" s="9">
        <f t="shared" ref="I83:I91" si="41">(C83-B83)/G83</f>
        <v>1.227999999999998E-3</v>
      </c>
      <c r="J83" s="9">
        <f t="shared" ref="J83:J91" si="42">(D83-0)/H83</f>
        <v>3.6739999999999999E-6</v>
      </c>
      <c r="K83" s="5">
        <f t="shared" si="31"/>
        <v>334.24060968971094</v>
      </c>
      <c r="L83" s="52"/>
      <c r="M83" s="16">
        <f>L82/I83</f>
        <v>31699.495672705616</v>
      </c>
      <c r="N83" s="9">
        <f t="shared" si="32"/>
        <v>4.9119999999999914E-2</v>
      </c>
      <c r="O83" s="5">
        <f t="shared" si="33"/>
        <v>6804.5726728361469</v>
      </c>
    </row>
    <row r="84" spans="1:24" x14ac:dyDescent="0.3">
      <c r="A84" s="8">
        <v>1</v>
      </c>
      <c r="B84" s="8">
        <v>-4</v>
      </c>
      <c r="C84">
        <v>-3.8781999999999899</v>
      </c>
      <c r="D84">
        <v>0.36599999999999999</v>
      </c>
      <c r="E84" s="45">
        <f t="shared" si="39"/>
        <v>4.8781999999999899</v>
      </c>
      <c r="F84" s="2">
        <f t="shared" si="40"/>
        <v>0.63400000000000001</v>
      </c>
      <c r="G84" s="8">
        <v>100</v>
      </c>
      <c r="H84" s="9">
        <v>100000</v>
      </c>
      <c r="I84" s="9">
        <f t="shared" si="41"/>
        <v>1.2180000000001012E-3</v>
      </c>
      <c r="J84" s="9">
        <f t="shared" si="42"/>
        <v>3.6600000000000001E-6</v>
      </c>
      <c r="K84" s="5">
        <f t="shared" si="31"/>
        <v>332.78688524592928</v>
      </c>
      <c r="L84" s="52"/>
      <c r="M84" s="16">
        <f>L82/I84</f>
        <v>31959.754257864693</v>
      </c>
      <c r="N84" s="9">
        <f t="shared" si="32"/>
        <v>4.8720000000004045E-2</v>
      </c>
      <c r="O84" s="5">
        <f t="shared" si="33"/>
        <v>6830.601092896175</v>
      </c>
    </row>
    <row r="85" spans="1:24" x14ac:dyDescent="0.3">
      <c r="A85" s="8">
        <v>1</v>
      </c>
      <c r="B85" s="8">
        <v>-3.5</v>
      </c>
      <c r="C85">
        <v>-3.3787999999999898</v>
      </c>
      <c r="D85">
        <v>0.3654</v>
      </c>
      <c r="E85" s="45">
        <f t="shared" si="39"/>
        <v>4.3787999999999894</v>
      </c>
      <c r="F85" s="2">
        <f t="shared" si="40"/>
        <v>0.63460000000000005</v>
      </c>
      <c r="G85" s="8">
        <v>100</v>
      </c>
      <c r="H85" s="9">
        <v>100000</v>
      </c>
      <c r="I85" s="9">
        <f t="shared" si="41"/>
        <v>1.2120000000001019E-3</v>
      </c>
      <c r="J85" s="9">
        <f t="shared" si="42"/>
        <v>3.6540000000000001E-6</v>
      </c>
      <c r="K85" s="5">
        <f t="shared" si="31"/>
        <v>331.69129720856648</v>
      </c>
      <c r="L85" s="52"/>
      <c r="M85" s="16">
        <f>L82/I85</f>
        <v>32117.970863101615</v>
      </c>
      <c r="N85" s="9">
        <f t="shared" si="32"/>
        <v>4.8480000000004075E-2</v>
      </c>
      <c r="O85" s="5">
        <f t="shared" si="33"/>
        <v>6841.8171866447728</v>
      </c>
    </row>
    <row r="86" spans="1:24" x14ac:dyDescent="0.3">
      <c r="A86" s="8">
        <v>1</v>
      </c>
      <c r="B86" s="8">
        <v>-3</v>
      </c>
      <c r="C86">
        <v>-2.8795999999999999</v>
      </c>
      <c r="D86">
        <v>0.36559999999999998</v>
      </c>
      <c r="E86" s="45">
        <f t="shared" si="39"/>
        <v>3.8795999999999999</v>
      </c>
      <c r="F86" s="2">
        <f t="shared" si="40"/>
        <v>0.63440000000000007</v>
      </c>
      <c r="G86" s="8">
        <v>100</v>
      </c>
      <c r="H86" s="9">
        <v>100000</v>
      </c>
      <c r="I86" s="9">
        <f t="shared" si="41"/>
        <v>1.2040000000000006E-3</v>
      </c>
      <c r="J86" s="9">
        <f t="shared" si="42"/>
        <v>3.6559999999999998E-6</v>
      </c>
      <c r="K86" s="5">
        <f t="shared" si="31"/>
        <v>329.32166301969386</v>
      </c>
      <c r="L86" s="52"/>
      <c r="M86" s="16">
        <f>L82/I86</f>
        <v>32331.379307377418</v>
      </c>
      <c r="N86" s="9">
        <f t="shared" si="32"/>
        <v>4.8160000000000022E-2</v>
      </c>
      <c r="O86" s="5">
        <f t="shared" si="33"/>
        <v>6838.0743982494541</v>
      </c>
    </row>
    <row r="87" spans="1:24" x14ac:dyDescent="0.3">
      <c r="A87" s="8">
        <v>1</v>
      </c>
      <c r="B87" s="8">
        <v>-2.5</v>
      </c>
      <c r="C87">
        <v>-2.3809999999999998</v>
      </c>
      <c r="D87">
        <v>0.36599999999999999</v>
      </c>
      <c r="E87" s="45">
        <f t="shared" si="39"/>
        <v>3.3809999999999998</v>
      </c>
      <c r="F87" s="2">
        <f t="shared" si="40"/>
        <v>0.63400000000000001</v>
      </c>
      <c r="G87" s="8">
        <v>100</v>
      </c>
      <c r="H87" s="9">
        <v>100000</v>
      </c>
      <c r="I87" s="9">
        <f t="shared" si="41"/>
        <v>1.1900000000000023E-3</v>
      </c>
      <c r="J87" s="9">
        <f t="shared" si="42"/>
        <v>3.6600000000000001E-6</v>
      </c>
      <c r="K87" s="5">
        <f t="shared" si="31"/>
        <v>325.13661202185853</v>
      </c>
      <c r="L87" s="52"/>
      <c r="M87" s="16">
        <f>L82/I87</f>
        <v>32711.74847569946</v>
      </c>
      <c r="N87" s="9">
        <f t="shared" si="32"/>
        <v>4.7600000000000087E-2</v>
      </c>
      <c r="O87" s="5">
        <f t="shared" si="33"/>
        <v>6830.601092896175</v>
      </c>
    </row>
    <row r="88" spans="1:24" x14ac:dyDescent="0.3">
      <c r="A88" s="8">
        <v>1</v>
      </c>
      <c r="B88" s="8">
        <v>-2</v>
      </c>
      <c r="C88">
        <v>-1.88099999999999</v>
      </c>
      <c r="D88">
        <v>0.36520000000000002</v>
      </c>
      <c r="E88" s="45">
        <f t="shared" si="39"/>
        <v>2.88099999999999</v>
      </c>
      <c r="F88" s="2">
        <f t="shared" si="40"/>
        <v>0.63480000000000003</v>
      </c>
      <c r="G88" s="8">
        <v>100</v>
      </c>
      <c r="H88" s="9">
        <v>100000</v>
      </c>
      <c r="I88" s="9">
        <f t="shared" si="41"/>
        <v>1.1900000000000998E-3</v>
      </c>
      <c r="J88" s="9">
        <f t="shared" si="42"/>
        <v>3.6520000000000004E-6</v>
      </c>
      <c r="K88" s="5">
        <f t="shared" si="31"/>
        <v>325.84884994526277</v>
      </c>
      <c r="L88" s="52"/>
      <c r="M88" s="16">
        <f>L82/I88</f>
        <v>32711.748475696779</v>
      </c>
      <c r="N88" s="9">
        <f t="shared" si="32"/>
        <v>4.7600000000003993E-2</v>
      </c>
      <c r="O88" s="5">
        <f t="shared" si="33"/>
        <v>6845.5640744797365</v>
      </c>
    </row>
    <row r="89" spans="1:24" x14ac:dyDescent="0.3">
      <c r="A89" s="8">
        <v>1</v>
      </c>
      <c r="B89" s="8">
        <v>-1.5</v>
      </c>
      <c r="C89">
        <v>-1.3862000000000001</v>
      </c>
      <c r="D89">
        <v>0.36520000000000002</v>
      </c>
      <c r="E89" s="45">
        <f t="shared" si="39"/>
        <v>2.3862000000000001</v>
      </c>
      <c r="F89" s="2">
        <f t="shared" si="40"/>
        <v>0.63480000000000003</v>
      </c>
      <c r="G89" s="8">
        <v>100</v>
      </c>
      <c r="H89" s="9">
        <v>100000</v>
      </c>
      <c r="I89" s="9">
        <f t="shared" si="41"/>
        <v>1.137999999999999E-3</v>
      </c>
      <c r="J89" s="9">
        <f t="shared" si="42"/>
        <v>3.6520000000000004E-6</v>
      </c>
      <c r="K89" s="5">
        <f t="shared" si="31"/>
        <v>311.61007667031731</v>
      </c>
      <c r="L89" s="52"/>
      <c r="M89" s="16">
        <f>L82/I89</f>
        <v>34206.485664395841</v>
      </c>
      <c r="N89" s="9">
        <f t="shared" si="32"/>
        <v>4.5519999999999956E-2</v>
      </c>
      <c r="O89" s="5">
        <f t="shared" si="33"/>
        <v>6845.5640744797365</v>
      </c>
    </row>
    <row r="90" spans="1:24" x14ac:dyDescent="0.3">
      <c r="A90" s="8">
        <v>1</v>
      </c>
      <c r="B90" s="8">
        <v>-1</v>
      </c>
      <c r="C90">
        <v>-0.88599999999999901</v>
      </c>
      <c r="D90">
        <v>0.36399999999999999</v>
      </c>
      <c r="E90" s="45">
        <f t="shared" si="39"/>
        <v>1.885999999999999</v>
      </c>
      <c r="F90" s="2">
        <f t="shared" si="40"/>
        <v>0.63600000000000001</v>
      </c>
      <c r="G90" s="8">
        <v>100</v>
      </c>
      <c r="H90" s="9">
        <v>100000</v>
      </c>
      <c r="I90" s="9">
        <f t="shared" si="41"/>
        <v>1.1400000000000099E-3</v>
      </c>
      <c r="J90" s="9">
        <f t="shared" si="42"/>
        <v>3.6399999999999999E-6</v>
      </c>
      <c r="K90" s="5">
        <f t="shared" si="31"/>
        <v>313.18681318681593</v>
      </c>
      <c r="L90" s="52"/>
      <c r="M90" s="16">
        <f>L82/I90</f>
        <v>34146.474286036922</v>
      </c>
      <c r="N90" s="9">
        <f t="shared" si="32"/>
        <v>4.5600000000000397E-2</v>
      </c>
      <c r="O90" s="5">
        <f t="shared" si="33"/>
        <v>6868.1318681318689</v>
      </c>
    </row>
    <row r="91" spans="1:24" x14ac:dyDescent="0.3">
      <c r="A91" s="8">
        <v>1</v>
      </c>
      <c r="B91" s="8">
        <v>-0.5</v>
      </c>
      <c r="C91">
        <v>-0.38740000000000002</v>
      </c>
      <c r="D91">
        <v>0.36399999999999999</v>
      </c>
      <c r="E91" s="45">
        <f t="shared" si="39"/>
        <v>1.3874</v>
      </c>
      <c r="F91" s="2">
        <f t="shared" si="40"/>
        <v>0.63600000000000001</v>
      </c>
      <c r="G91" s="8">
        <v>100</v>
      </c>
      <c r="H91" s="9">
        <v>100000</v>
      </c>
      <c r="I91" s="9">
        <f t="shared" si="41"/>
        <v>1.1259999999999998E-3</v>
      </c>
      <c r="J91" s="9">
        <f t="shared" si="42"/>
        <v>3.6399999999999999E-6</v>
      </c>
      <c r="K91" s="5">
        <f t="shared" si="31"/>
        <v>309.34065934065933</v>
      </c>
      <c r="L91" s="52"/>
      <c r="M91" s="16">
        <f>L82/I91</f>
        <v>34571.030804691327</v>
      </c>
      <c r="N91" s="9">
        <f t="shared" si="32"/>
        <v>4.503999999999999E-2</v>
      </c>
      <c r="O91" s="5">
        <f t="shared" si="33"/>
        <v>6868.1318681318689</v>
      </c>
      <c r="W91" s="49">
        <f>SLOPE(I82:I91,E82:E91)</f>
        <v>2.7975990856841589E-5</v>
      </c>
      <c r="X91" s="49">
        <f>INTERCEPT(I82:I91,E82:E91)</f>
        <v>1.0890208557582913E-3</v>
      </c>
    </row>
    <row r="94" spans="1:24" x14ac:dyDescent="0.3">
      <c r="E94" s="20" t="s">
        <v>23</v>
      </c>
    </row>
  </sheetData>
  <mergeCells count="9">
    <mergeCell ref="L62:L71"/>
    <mergeCell ref="L72:L81"/>
    <mergeCell ref="L82:L91"/>
    <mergeCell ref="L22:L31"/>
    <mergeCell ref="L2:L11"/>
    <mergeCell ref="L12:L21"/>
    <mergeCell ref="L32:L41"/>
    <mergeCell ref="L42:L51"/>
    <mergeCell ref="L52:L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Steps 1.2-1.4</vt:lpstr>
      <vt:lpstr>Step 1.8</vt:lpstr>
      <vt:lpstr>Steps 2.2-2.4</vt:lpstr>
      <vt:lpstr>Step 2.8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Isabelle Lai</cp:lastModifiedBy>
  <dcterms:created xsi:type="dcterms:W3CDTF">2020-07-06T04:29:19Z</dcterms:created>
  <dcterms:modified xsi:type="dcterms:W3CDTF">2021-09-26T04:25:25Z</dcterms:modified>
</cp:coreProperties>
</file>