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theme/themeOverride10.xml" ContentType="application/vnd.openxmlformats-officedocument.themeOverride+xml"/>
  <Override PartName="/xl/charts/chart11.xml" ContentType="application/vnd.openxmlformats-officedocument.drawingml.chart+xml"/>
  <Override PartName="/xl/theme/themeOverride11.xml" ContentType="application/vnd.openxmlformats-officedocument.themeOverride+xml"/>
  <Override PartName="/xl/charts/chart12.xml" ContentType="application/vnd.openxmlformats-officedocument.drawingml.chart+xml"/>
  <Override PartName="/xl/theme/themeOverride12.xml" ContentType="application/vnd.openxmlformats-officedocument.themeOverride+xml"/>
  <Override PartName="/xl/charts/chart13.xml" ContentType="application/vnd.openxmlformats-officedocument.drawingml.chart+xml"/>
  <Override PartName="/xl/theme/themeOverride13.xml" ContentType="application/vnd.openxmlformats-officedocument.themeOverride+xml"/>
  <Override PartName="/xl/charts/chart14.xml" ContentType="application/vnd.openxmlformats-officedocument.drawingml.chart+xml"/>
  <Override PartName="/xl/theme/themeOverride14.xml" ContentType="application/vnd.openxmlformats-officedocument.themeOverride+xml"/>
  <Override PartName="/xl/charts/chart15.xml" ContentType="application/vnd.openxmlformats-officedocument.drawingml.chart+xml"/>
  <Override PartName="/xl/theme/themeOverride15.xml" ContentType="application/vnd.openxmlformats-officedocument.themeOverride+xml"/>
  <Override PartName="/xl/charts/chart16.xml" ContentType="application/vnd.openxmlformats-officedocument.drawingml.chart+xml"/>
  <Override PartName="/xl/theme/themeOverride16.xml" ContentType="application/vnd.openxmlformats-officedocument.themeOverride+xml"/>
  <Override PartName="/xl/charts/chart17.xml" ContentType="application/vnd.openxmlformats-officedocument.drawingml.chart+xml"/>
  <Override PartName="/xl/theme/themeOverride17.xml" ContentType="application/vnd.openxmlformats-officedocument.themeOverride+xml"/>
  <Override PartName="/xl/charts/chart18.xml" ContentType="application/vnd.openxmlformats-officedocument.drawingml.chart+xml"/>
  <Override PartName="/xl/theme/themeOverride18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ejlab\lab1\"/>
    </mc:Choice>
  </mc:AlternateContent>
  <xr:revisionPtr revIDLastSave="0" documentId="13_ncr:1_{18FD5611-8BE4-4DA2-BBB0-7F07713BBA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milation" sheetId="1" r:id="rId1"/>
    <sheet name="measurement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91" i="2" l="1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T91" i="1"/>
  <c r="L91" i="1" s="1"/>
  <c r="S91" i="1"/>
  <c r="S90" i="1"/>
  <c r="T90" i="1" s="1"/>
  <c r="S89" i="1"/>
  <c r="T89" i="1" s="1"/>
  <c r="S88" i="1"/>
  <c r="T88" i="1" s="1"/>
  <c r="T87" i="1"/>
  <c r="S87" i="1"/>
  <c r="T86" i="1"/>
  <c r="S86" i="1"/>
  <c r="T85" i="1"/>
  <c r="S85" i="1"/>
  <c r="S84" i="1"/>
  <c r="T84" i="1" s="1"/>
  <c r="S83" i="1"/>
  <c r="T83" i="1" s="1"/>
  <c r="S82" i="1"/>
  <c r="T82" i="1" s="1"/>
  <c r="T81" i="1"/>
  <c r="S81" i="1"/>
  <c r="L81" i="1"/>
  <c r="S80" i="1"/>
  <c r="T80" i="1" s="1"/>
  <c r="S79" i="1"/>
  <c r="T79" i="1" s="1"/>
  <c r="S78" i="1"/>
  <c r="T78" i="1" s="1"/>
  <c r="S77" i="1"/>
  <c r="T77" i="1" s="1"/>
  <c r="S76" i="1"/>
  <c r="T76" i="1" s="1"/>
  <c r="S75" i="1"/>
  <c r="T75" i="1" s="1"/>
  <c r="S74" i="1"/>
  <c r="T74" i="1" s="1"/>
  <c r="S73" i="1"/>
  <c r="T73" i="1" s="1"/>
  <c r="S72" i="1"/>
  <c r="T72" i="1" s="1"/>
  <c r="T71" i="1"/>
  <c r="S71" i="1"/>
  <c r="L71" i="1"/>
  <c r="T70" i="1"/>
  <c r="S70" i="1"/>
  <c r="T69" i="1"/>
  <c r="S69" i="1"/>
  <c r="T68" i="1"/>
  <c r="S68" i="1"/>
  <c r="S67" i="1"/>
  <c r="T67" i="1" s="1"/>
  <c r="S66" i="1"/>
  <c r="T66" i="1" s="1"/>
  <c r="S65" i="1"/>
  <c r="T65" i="1" s="1"/>
  <c r="T64" i="1"/>
  <c r="S64" i="1"/>
  <c r="T63" i="1"/>
  <c r="S63" i="1"/>
  <c r="T62" i="1"/>
  <c r="S62" i="1"/>
  <c r="T61" i="1"/>
  <c r="L61" i="1" s="1"/>
  <c r="S61" i="1"/>
  <c r="S60" i="1"/>
  <c r="T60" i="1" s="1"/>
  <c r="S59" i="1"/>
  <c r="T59" i="1" s="1"/>
  <c r="S58" i="1"/>
  <c r="T58" i="1" s="1"/>
  <c r="S57" i="1"/>
  <c r="T57" i="1" s="1"/>
  <c r="S56" i="1"/>
  <c r="T56" i="1" s="1"/>
  <c r="T55" i="1"/>
  <c r="S55" i="1"/>
  <c r="S54" i="1"/>
  <c r="T54" i="1" s="1"/>
  <c r="S53" i="1"/>
  <c r="T53" i="1" s="1"/>
  <c r="S52" i="1"/>
  <c r="T52" i="1" s="1"/>
  <c r="T51" i="1"/>
  <c r="L51" i="1" s="1"/>
  <c r="S51" i="1"/>
  <c r="T50" i="1"/>
  <c r="S50" i="1"/>
  <c r="S49" i="1"/>
  <c r="T49" i="1" s="1"/>
  <c r="S48" i="1"/>
  <c r="T48" i="1" s="1"/>
  <c r="T47" i="1"/>
  <c r="S47" i="1"/>
  <c r="T46" i="1"/>
  <c r="S46" i="1"/>
  <c r="T45" i="1"/>
  <c r="S45" i="1"/>
  <c r="T44" i="1"/>
  <c r="S44" i="1"/>
  <c r="S43" i="1"/>
  <c r="T43" i="1" s="1"/>
  <c r="S42" i="1"/>
  <c r="T42" i="1" s="1"/>
  <c r="T41" i="1"/>
  <c r="S41" i="1"/>
  <c r="L41" i="1"/>
  <c r="S40" i="1"/>
  <c r="T40" i="1" s="1"/>
  <c r="S39" i="1"/>
  <c r="T39" i="1" s="1"/>
  <c r="T38" i="1"/>
  <c r="S38" i="1"/>
  <c r="S37" i="1"/>
  <c r="T37" i="1" s="1"/>
  <c r="S36" i="1"/>
  <c r="T36" i="1" s="1"/>
  <c r="S35" i="1"/>
  <c r="T35" i="1" s="1"/>
  <c r="S34" i="1"/>
  <c r="T34" i="1" s="1"/>
  <c r="S33" i="1"/>
  <c r="T33" i="1" s="1"/>
  <c r="T32" i="1"/>
  <c r="S32" i="1"/>
  <c r="T31" i="1"/>
  <c r="S31" i="1"/>
  <c r="L31" i="1"/>
  <c r="T30" i="1"/>
  <c r="S30" i="1"/>
  <c r="T29" i="1"/>
  <c r="S29" i="1"/>
  <c r="T28" i="1"/>
  <c r="S28" i="1"/>
  <c r="T27" i="1"/>
  <c r="S27" i="1"/>
  <c r="S26" i="1"/>
  <c r="T26" i="1" s="1"/>
  <c r="S25" i="1"/>
  <c r="T25" i="1" s="1"/>
  <c r="T24" i="1"/>
  <c r="S24" i="1"/>
  <c r="T23" i="1"/>
  <c r="S23" i="1"/>
  <c r="T22" i="1"/>
  <c r="S22" i="1"/>
  <c r="T21" i="1"/>
  <c r="L21" i="1" s="1"/>
  <c r="S21" i="1"/>
  <c r="S20" i="1"/>
  <c r="T20" i="1" s="1"/>
  <c r="S19" i="1"/>
  <c r="T19" i="1" s="1"/>
  <c r="S18" i="1"/>
  <c r="T18" i="1" s="1"/>
  <c r="S17" i="1"/>
  <c r="T17" i="1" s="1"/>
  <c r="S16" i="1"/>
  <c r="T16" i="1" s="1"/>
  <c r="T15" i="1"/>
  <c r="S15" i="1"/>
  <c r="S14" i="1"/>
  <c r="T14" i="1" s="1"/>
  <c r="S13" i="1"/>
  <c r="T13" i="1" s="1"/>
  <c r="S12" i="1"/>
  <c r="T12" i="1" s="1"/>
  <c r="T11" i="1"/>
  <c r="L11" i="1" s="1"/>
  <c r="S11" i="1"/>
  <c r="T10" i="1"/>
  <c r="S10" i="1"/>
  <c r="S9" i="1"/>
  <c r="T9" i="1" s="1"/>
  <c r="S8" i="1"/>
  <c r="T8" i="1" s="1"/>
  <c r="S7" i="1"/>
  <c r="T7" i="1" s="1"/>
  <c r="T6" i="1"/>
  <c r="S6" i="1"/>
  <c r="T5" i="1"/>
  <c r="S5" i="1"/>
  <c r="T4" i="1"/>
  <c r="S4" i="1"/>
  <c r="S3" i="1"/>
  <c r="T3" i="1" s="1"/>
  <c r="S2" i="1"/>
  <c r="T2" i="1" s="1"/>
  <c r="F2" i="2"/>
  <c r="L11" i="2"/>
  <c r="K9" i="2" s="1"/>
  <c r="T91" i="2"/>
  <c r="S91" i="2"/>
  <c r="L91" i="2"/>
  <c r="K90" i="2" s="1"/>
  <c r="K91" i="2"/>
  <c r="S90" i="2"/>
  <c r="T90" i="2" s="1"/>
  <c r="T89" i="2"/>
  <c r="S89" i="2"/>
  <c r="T88" i="2"/>
  <c r="S88" i="2"/>
  <c r="S87" i="2"/>
  <c r="T87" i="2" s="1"/>
  <c r="K87" i="2"/>
  <c r="S86" i="2"/>
  <c r="T86" i="2" s="1"/>
  <c r="T85" i="2"/>
  <c r="S85" i="2"/>
  <c r="T84" i="2"/>
  <c r="S84" i="2"/>
  <c r="S83" i="2"/>
  <c r="T83" i="2" s="1"/>
  <c r="K83" i="2"/>
  <c r="S82" i="2"/>
  <c r="T82" i="2" s="1"/>
  <c r="T81" i="2"/>
  <c r="L81" i="2" s="1"/>
  <c r="S81" i="2"/>
  <c r="S80" i="2"/>
  <c r="T80" i="2" s="1"/>
  <c r="S79" i="2"/>
  <c r="T79" i="2" s="1"/>
  <c r="T78" i="2"/>
  <c r="S78" i="2"/>
  <c r="S77" i="2"/>
  <c r="T77" i="2" s="1"/>
  <c r="S76" i="2"/>
  <c r="T76" i="2" s="1"/>
  <c r="S75" i="2"/>
  <c r="T75" i="2" s="1"/>
  <c r="T74" i="2"/>
  <c r="S74" i="2"/>
  <c r="S73" i="2"/>
  <c r="T73" i="2" s="1"/>
  <c r="S72" i="2"/>
  <c r="T72" i="2" s="1"/>
  <c r="T71" i="2"/>
  <c r="L71" i="2" s="1"/>
  <c r="S71" i="2"/>
  <c r="S70" i="2"/>
  <c r="T70" i="2" s="1"/>
  <c r="S69" i="2"/>
  <c r="T69" i="2" s="1"/>
  <c r="S68" i="2"/>
  <c r="T68" i="2" s="1"/>
  <c r="T67" i="2"/>
  <c r="S67" i="2"/>
  <c r="S66" i="2"/>
  <c r="T66" i="2" s="1"/>
  <c r="S65" i="2"/>
  <c r="T65" i="2" s="1"/>
  <c r="S64" i="2"/>
  <c r="T64" i="2" s="1"/>
  <c r="T63" i="2"/>
  <c r="S63" i="2"/>
  <c r="S62" i="2"/>
  <c r="T62" i="2" s="1"/>
  <c r="T61" i="2"/>
  <c r="L61" i="2" s="1"/>
  <c r="S61" i="2"/>
  <c r="S60" i="2"/>
  <c r="T60" i="2" s="1"/>
  <c r="S59" i="2"/>
  <c r="T59" i="2" s="1"/>
  <c r="T58" i="2"/>
  <c r="S58" i="2"/>
  <c r="T57" i="2"/>
  <c r="S57" i="2"/>
  <c r="S56" i="2"/>
  <c r="T56" i="2" s="1"/>
  <c r="S55" i="2"/>
  <c r="T55" i="2" s="1"/>
  <c r="T54" i="2"/>
  <c r="S54" i="2"/>
  <c r="T53" i="2"/>
  <c r="S53" i="2"/>
  <c r="S52" i="2"/>
  <c r="T52" i="2" s="1"/>
  <c r="T51" i="2"/>
  <c r="L51" i="2" s="1"/>
  <c r="S51" i="2"/>
  <c r="S50" i="2"/>
  <c r="T50" i="2" s="1"/>
  <c r="S49" i="2"/>
  <c r="T49" i="2" s="1"/>
  <c r="S48" i="2"/>
  <c r="T48" i="2" s="1"/>
  <c r="T47" i="2"/>
  <c r="S47" i="2"/>
  <c r="S46" i="2"/>
  <c r="T46" i="2" s="1"/>
  <c r="S45" i="2"/>
  <c r="T45" i="2" s="1"/>
  <c r="S44" i="2"/>
  <c r="T44" i="2" s="1"/>
  <c r="T43" i="2"/>
  <c r="S43" i="2"/>
  <c r="S42" i="2"/>
  <c r="T42" i="2" s="1"/>
  <c r="T41" i="2"/>
  <c r="S41" i="2"/>
  <c r="L41" i="2"/>
  <c r="K40" i="2" s="1"/>
  <c r="K41" i="2"/>
  <c r="T40" i="2"/>
  <c r="S40" i="2"/>
  <c r="S39" i="2"/>
  <c r="T39" i="2" s="1"/>
  <c r="S38" i="2"/>
  <c r="T38" i="2" s="1"/>
  <c r="S37" i="2"/>
  <c r="T37" i="2" s="1"/>
  <c r="K37" i="2"/>
  <c r="T36" i="2"/>
  <c r="S36" i="2"/>
  <c r="S35" i="2"/>
  <c r="T35" i="2" s="1"/>
  <c r="S34" i="2"/>
  <c r="T34" i="2" s="1"/>
  <c r="S33" i="2"/>
  <c r="T33" i="2" s="1"/>
  <c r="K33" i="2"/>
  <c r="T32" i="2"/>
  <c r="S32" i="2"/>
  <c r="T31" i="2"/>
  <c r="S31" i="2"/>
  <c r="L31" i="2" s="1"/>
  <c r="T30" i="2"/>
  <c r="S30" i="2"/>
  <c r="S29" i="2"/>
  <c r="T29" i="2" s="1"/>
  <c r="S28" i="2"/>
  <c r="T28" i="2" s="1"/>
  <c r="T27" i="2"/>
  <c r="S27" i="2"/>
  <c r="T26" i="2"/>
  <c r="S26" i="2"/>
  <c r="S25" i="2"/>
  <c r="T25" i="2" s="1"/>
  <c r="S24" i="2"/>
  <c r="T24" i="2" s="1"/>
  <c r="T23" i="2"/>
  <c r="S23" i="2"/>
  <c r="T22" i="2"/>
  <c r="S22" i="2"/>
  <c r="T21" i="2"/>
  <c r="S21" i="2"/>
  <c r="L21" i="2"/>
  <c r="K21" i="2" s="1"/>
  <c r="T20" i="2"/>
  <c r="S20" i="2"/>
  <c r="S19" i="2"/>
  <c r="T19" i="2" s="1"/>
  <c r="S18" i="2"/>
  <c r="T18" i="2" s="1"/>
  <c r="S17" i="2"/>
  <c r="T17" i="2" s="1"/>
  <c r="T16" i="2"/>
  <c r="S16" i="2"/>
  <c r="S15" i="2"/>
  <c r="T15" i="2" s="1"/>
  <c r="S14" i="2"/>
  <c r="T14" i="2" s="1"/>
  <c r="S13" i="2"/>
  <c r="T13" i="2" s="1"/>
  <c r="T12" i="2"/>
  <c r="S12" i="2"/>
  <c r="T11" i="2"/>
  <c r="S11" i="2"/>
  <c r="S10" i="2"/>
  <c r="T10" i="2" s="1"/>
  <c r="K10" i="2"/>
  <c r="T9" i="2"/>
  <c r="S9" i="2"/>
  <c r="S8" i="2"/>
  <c r="T8" i="2" s="1"/>
  <c r="S7" i="2"/>
  <c r="T7" i="2" s="1"/>
  <c r="S6" i="2"/>
  <c r="T6" i="2" s="1"/>
  <c r="K6" i="2"/>
  <c r="T5" i="2"/>
  <c r="S5" i="2"/>
  <c r="S4" i="2"/>
  <c r="T4" i="2" s="1"/>
  <c r="S3" i="2"/>
  <c r="T3" i="2" s="1"/>
  <c r="S2" i="2"/>
  <c r="T2" i="2" s="1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J2" i="2"/>
  <c r="I2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2" i="2"/>
  <c r="K49" i="2" l="1"/>
  <c r="K45" i="2"/>
  <c r="K48" i="2"/>
  <c r="K44" i="2"/>
  <c r="K51" i="2"/>
  <c r="K47" i="2"/>
  <c r="K43" i="2"/>
  <c r="K50" i="2"/>
  <c r="K46" i="2"/>
  <c r="K42" i="2"/>
  <c r="K60" i="2"/>
  <c r="K56" i="2"/>
  <c r="K52" i="2"/>
  <c r="K59" i="2"/>
  <c r="K55" i="2"/>
  <c r="K58" i="2"/>
  <c r="K54" i="2"/>
  <c r="K61" i="2"/>
  <c r="K57" i="2"/>
  <c r="K53" i="2"/>
  <c r="K29" i="2"/>
  <c r="K25" i="2"/>
  <c r="K28" i="2"/>
  <c r="K24" i="2"/>
  <c r="K31" i="2"/>
  <c r="K27" i="2"/>
  <c r="K23" i="2"/>
  <c r="K30" i="2"/>
  <c r="K26" i="2"/>
  <c r="K22" i="2"/>
  <c r="K71" i="2"/>
  <c r="K67" i="2"/>
  <c r="K63" i="2"/>
  <c r="K70" i="2"/>
  <c r="K66" i="2"/>
  <c r="K62" i="2"/>
  <c r="K68" i="2"/>
  <c r="K64" i="2"/>
  <c r="K69" i="2"/>
  <c r="K65" i="2"/>
  <c r="K80" i="2"/>
  <c r="K76" i="2"/>
  <c r="K72" i="2"/>
  <c r="K79" i="2"/>
  <c r="K75" i="2"/>
  <c r="K78" i="2"/>
  <c r="K74" i="2"/>
  <c r="K81" i="2"/>
  <c r="K77" i="2"/>
  <c r="K73" i="2"/>
  <c r="K14" i="2"/>
  <c r="K18" i="2"/>
  <c r="K84" i="2"/>
  <c r="K88" i="2"/>
  <c r="K3" i="2"/>
  <c r="K7" i="2"/>
  <c r="K11" i="2"/>
  <c r="K34" i="2"/>
  <c r="K38" i="2"/>
  <c r="K15" i="2"/>
  <c r="K19" i="2"/>
  <c r="K85" i="2"/>
  <c r="K89" i="2"/>
  <c r="K4" i="2"/>
  <c r="K8" i="2"/>
  <c r="K35" i="2"/>
  <c r="K39" i="2"/>
  <c r="K12" i="2"/>
  <c r="K16" i="2"/>
  <c r="K20" i="2"/>
  <c r="K82" i="2"/>
  <c r="K86" i="2"/>
  <c r="K5" i="2"/>
  <c r="K32" i="2"/>
  <c r="K36" i="2"/>
  <c r="K13" i="2"/>
  <c r="K17" i="2"/>
  <c r="K91" i="1" l="1"/>
  <c r="J91" i="1"/>
  <c r="I91" i="1"/>
  <c r="K90" i="1"/>
  <c r="J90" i="1"/>
  <c r="I90" i="1"/>
  <c r="K89" i="1"/>
  <c r="J89" i="1"/>
  <c r="I89" i="1"/>
  <c r="K88" i="1"/>
  <c r="J88" i="1"/>
  <c r="I88" i="1"/>
  <c r="K87" i="1"/>
  <c r="J87" i="1"/>
  <c r="I87" i="1"/>
  <c r="K86" i="1"/>
  <c r="J86" i="1"/>
  <c r="I86" i="1"/>
  <c r="K85" i="1"/>
  <c r="J85" i="1"/>
  <c r="I85" i="1"/>
  <c r="K84" i="1"/>
  <c r="J84" i="1"/>
  <c r="I84" i="1"/>
  <c r="K83" i="1"/>
  <c r="J83" i="1"/>
  <c r="I83" i="1"/>
  <c r="K82" i="1"/>
  <c r="J82" i="1"/>
  <c r="I82" i="1"/>
  <c r="K81" i="1"/>
  <c r="J81" i="1"/>
  <c r="I81" i="1"/>
  <c r="K80" i="1"/>
  <c r="J80" i="1"/>
  <c r="I80" i="1"/>
  <c r="K79" i="1"/>
  <c r="J79" i="1"/>
  <c r="I79" i="1"/>
  <c r="K78" i="1"/>
  <c r="J78" i="1"/>
  <c r="I78" i="1"/>
  <c r="K77" i="1"/>
  <c r="J77" i="1"/>
  <c r="I77" i="1"/>
  <c r="K76" i="1"/>
  <c r="J76" i="1"/>
  <c r="I76" i="1"/>
  <c r="K75" i="1"/>
  <c r="J75" i="1"/>
  <c r="I75" i="1"/>
  <c r="K74" i="1"/>
  <c r="J74" i="1"/>
  <c r="I74" i="1"/>
  <c r="K73" i="1"/>
  <c r="J73" i="1"/>
  <c r="I73" i="1"/>
  <c r="K72" i="1"/>
  <c r="J72" i="1"/>
  <c r="I72" i="1"/>
  <c r="K71" i="1"/>
  <c r="J71" i="1"/>
  <c r="I71" i="1"/>
  <c r="K70" i="1"/>
  <c r="J70" i="1"/>
  <c r="I70" i="1"/>
  <c r="K69" i="1"/>
  <c r="J69" i="1"/>
  <c r="I69" i="1"/>
  <c r="K68" i="1"/>
  <c r="J68" i="1"/>
  <c r="I68" i="1"/>
  <c r="K67" i="1"/>
  <c r="J67" i="1"/>
  <c r="I67" i="1"/>
  <c r="K66" i="1"/>
  <c r="J66" i="1"/>
  <c r="I66" i="1"/>
  <c r="K65" i="1"/>
  <c r="J65" i="1"/>
  <c r="I65" i="1"/>
  <c r="K64" i="1"/>
  <c r="J64" i="1"/>
  <c r="I64" i="1"/>
  <c r="K63" i="1"/>
  <c r="J63" i="1"/>
  <c r="I63" i="1"/>
  <c r="K62" i="1"/>
  <c r="J62" i="1"/>
  <c r="I62" i="1"/>
  <c r="K61" i="1"/>
  <c r="J61" i="1"/>
  <c r="I61" i="1"/>
  <c r="K60" i="1"/>
  <c r="J60" i="1"/>
  <c r="I60" i="1"/>
  <c r="K59" i="1"/>
  <c r="J59" i="1"/>
  <c r="I59" i="1"/>
  <c r="K58" i="1"/>
  <c r="J58" i="1"/>
  <c r="I58" i="1"/>
  <c r="K57" i="1"/>
  <c r="J57" i="1"/>
  <c r="I57" i="1"/>
  <c r="K56" i="1"/>
  <c r="J56" i="1"/>
  <c r="I56" i="1"/>
  <c r="K55" i="1"/>
  <c r="J55" i="1"/>
  <c r="I55" i="1"/>
  <c r="K54" i="1"/>
  <c r="J54" i="1"/>
  <c r="I54" i="1"/>
  <c r="K53" i="1"/>
  <c r="J53" i="1"/>
  <c r="I53" i="1"/>
  <c r="K52" i="1"/>
  <c r="J52" i="1"/>
  <c r="I52" i="1"/>
  <c r="K51" i="1"/>
  <c r="J51" i="1"/>
  <c r="I51" i="1"/>
  <c r="K50" i="1"/>
  <c r="J50" i="1"/>
  <c r="I50" i="1"/>
  <c r="K49" i="1"/>
  <c r="J49" i="1"/>
  <c r="I49" i="1"/>
  <c r="K48" i="1"/>
  <c r="J48" i="1"/>
  <c r="I48" i="1"/>
  <c r="K47" i="1"/>
  <c r="J47" i="1"/>
  <c r="I47" i="1"/>
  <c r="K46" i="1"/>
  <c r="J46" i="1"/>
  <c r="I46" i="1"/>
  <c r="K45" i="1"/>
  <c r="J45" i="1"/>
  <c r="I45" i="1"/>
  <c r="K44" i="1"/>
  <c r="J44" i="1"/>
  <c r="I44" i="1"/>
  <c r="K43" i="1"/>
  <c r="J43" i="1"/>
  <c r="I43" i="1"/>
  <c r="K42" i="1"/>
  <c r="J42" i="1"/>
  <c r="I42" i="1"/>
  <c r="K41" i="1"/>
  <c r="J41" i="1"/>
  <c r="I41" i="1"/>
  <c r="K40" i="1"/>
  <c r="J40" i="1"/>
  <c r="I40" i="1"/>
  <c r="K39" i="1"/>
  <c r="J39" i="1"/>
  <c r="I39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K33" i="1"/>
  <c r="J33" i="1"/>
  <c r="I33" i="1"/>
  <c r="K32" i="1"/>
  <c r="J32" i="1"/>
  <c r="I32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H4" i="1"/>
  <c r="H5" i="1"/>
  <c r="H6" i="1"/>
  <c r="H7" i="1"/>
  <c r="H8" i="1"/>
  <c r="H27" i="1"/>
  <c r="H28" i="1"/>
  <c r="H29" i="1"/>
  <c r="H30" i="1"/>
  <c r="H31" i="1"/>
  <c r="H42" i="1"/>
  <c r="H44" i="1"/>
  <c r="H50" i="1"/>
  <c r="H51" i="1"/>
  <c r="H52" i="1"/>
  <c r="H53" i="1"/>
  <c r="H64" i="1"/>
  <c r="H66" i="1"/>
  <c r="H68" i="1"/>
  <c r="H74" i="1"/>
  <c r="H75" i="1"/>
  <c r="H86" i="1"/>
  <c r="H88" i="1"/>
  <c r="H89" i="1"/>
  <c r="H90" i="1"/>
  <c r="H91" i="1"/>
  <c r="H2" i="1"/>
  <c r="G3" i="1"/>
  <c r="H3" i="1" s="1"/>
  <c r="G4" i="1"/>
  <c r="G5" i="1"/>
  <c r="G6" i="1"/>
  <c r="G7" i="1"/>
  <c r="G8" i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G28" i="1"/>
  <c r="G29" i="1"/>
  <c r="G30" i="1"/>
  <c r="G31" i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G43" i="1"/>
  <c r="H43" i="1" s="1"/>
  <c r="G44" i="1"/>
  <c r="G45" i="1"/>
  <c r="H45" i="1" s="1"/>
  <c r="G46" i="1"/>
  <c r="H46" i="1" s="1"/>
  <c r="G47" i="1"/>
  <c r="H47" i="1" s="1"/>
  <c r="G48" i="1"/>
  <c r="H48" i="1" s="1"/>
  <c r="G49" i="1"/>
  <c r="H49" i="1" s="1"/>
  <c r="G50" i="1"/>
  <c r="G51" i="1"/>
  <c r="G52" i="1"/>
  <c r="G53" i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G65" i="1"/>
  <c r="H65" i="1" s="1"/>
  <c r="G66" i="1"/>
  <c r="G67" i="1"/>
  <c r="H67" i="1" s="1"/>
  <c r="G68" i="1"/>
  <c r="G69" i="1"/>
  <c r="H69" i="1" s="1"/>
  <c r="G70" i="1"/>
  <c r="H70" i="1" s="1"/>
  <c r="G71" i="1"/>
  <c r="H71" i="1" s="1"/>
  <c r="G72" i="1"/>
  <c r="H72" i="1" s="1"/>
  <c r="G73" i="1"/>
  <c r="H73" i="1" s="1"/>
  <c r="G74" i="1"/>
  <c r="G75" i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G87" i="1"/>
  <c r="H87" i="1" s="1"/>
  <c r="G88" i="1"/>
  <c r="G89" i="1"/>
  <c r="G90" i="1"/>
  <c r="G9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2" i="1"/>
</calcChain>
</file>

<file path=xl/sharedStrings.xml><?xml version="1.0" encoding="utf-8"?>
<sst xmlns="http://schemas.openxmlformats.org/spreadsheetml/2006/main" count="30" uniqueCount="15">
  <si>
    <t>VCC</t>
  </si>
  <si>
    <t>VE</t>
  </si>
  <si>
    <t>VC(V)</t>
  </si>
  <si>
    <t>VB(V)</t>
  </si>
  <si>
    <t>IC(A)</t>
  </si>
  <si>
    <t>IB(A)</t>
  </si>
  <si>
    <r>
      <rPr>
        <b/>
        <sz val="11"/>
        <color theme="1"/>
        <rFont val="Symbol"/>
        <family val="1"/>
        <charset val="2"/>
      </rPr>
      <t>b</t>
    </r>
    <r>
      <rPr>
        <b/>
        <sz val="10"/>
        <rFont val="Arial"/>
        <family val="2"/>
      </rPr>
      <t xml:space="preserve"> = IC/IB</t>
    </r>
  </si>
  <si>
    <t>gm = IC/25mV</t>
  </si>
  <si>
    <r>
      <t>r</t>
    </r>
    <r>
      <rPr>
        <b/>
        <sz val="11"/>
        <color theme="1"/>
        <rFont val="Symbol"/>
        <family val="1"/>
        <charset val="2"/>
      </rPr>
      <t>p</t>
    </r>
    <r>
      <rPr>
        <b/>
        <sz val="11"/>
        <color theme="1"/>
        <rFont val="Calibri"/>
        <family val="2"/>
      </rPr>
      <t xml:space="preserve"> = 25mV/IB</t>
    </r>
  </si>
  <si>
    <t>ro=VA/IC</t>
  </si>
  <si>
    <t>VA(V)</t>
  </si>
  <si>
    <t>slope</t>
  </si>
  <si>
    <t>y-inter</t>
  </si>
  <si>
    <t>VEC(V)</t>
  </si>
  <si>
    <t>VEBon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</si>
</sst>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6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7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3.2941011050089328E-2"/>
                  <c:y val="-0.23499622071050644"/>
                </c:manualLayout>
              </c:layout>
              <c:numFmt formatCode="General" sourceLinked="0"/>
            </c:trendlineLbl>
          </c:trendline>
          <c:xVal>
            <c:numRef>
              <c:f>similation!$F$2:$F$11</c:f>
              <c:numCache>
                <c:formatCode>General</c:formatCode>
                <c:ptCount val="10"/>
                <c:pt idx="0">
                  <c:v>9.4341728190137832</c:v>
                </c:pt>
                <c:pt idx="1">
                  <c:v>8.9361043023006719</c:v>
                </c:pt>
                <c:pt idx="2">
                  <c:v>8.4380357855046384</c:v>
                </c:pt>
                <c:pt idx="3">
                  <c:v>7.9399672686876048</c:v>
                </c:pt>
                <c:pt idx="4">
                  <c:v>7.4418987518283206</c:v>
                </c:pt>
                <c:pt idx="5">
                  <c:v>6.9438302349324861</c:v>
                </c:pt>
                <c:pt idx="6">
                  <c:v>6.4457617179915019</c:v>
                </c:pt>
                <c:pt idx="7">
                  <c:v>5.9476932010124557</c:v>
                </c:pt>
                <c:pt idx="8">
                  <c:v>5.4496246839910896</c:v>
                </c:pt>
                <c:pt idx="9">
                  <c:v>4.9515561669301631</c:v>
                </c:pt>
              </c:numCache>
            </c:numRef>
          </c:xVal>
          <c:yVal>
            <c:numRef>
              <c:f>similation!$E$2:$E$11</c:f>
              <c:numCache>
                <c:formatCode>General</c:formatCode>
                <c:ptCount val="10"/>
                <c:pt idx="0">
                  <c:v>5.6582718148621702E-3</c:v>
                </c:pt>
                <c:pt idx="1">
                  <c:v>5.6389569814932899E-3</c:v>
                </c:pt>
                <c:pt idx="2">
                  <c:v>5.6196421489536144E-3</c:v>
                </c:pt>
                <c:pt idx="3">
                  <c:v>5.600327316623948E-3</c:v>
                </c:pt>
                <c:pt idx="4">
                  <c:v>5.5810124847167943E-3</c:v>
                </c:pt>
                <c:pt idx="5">
                  <c:v>5.5616976531751398E-3</c:v>
                </c:pt>
                <c:pt idx="6">
                  <c:v>5.5423828220849802E-3</c:v>
                </c:pt>
                <c:pt idx="7">
                  <c:v>5.5230679913754431E-3</c:v>
                </c:pt>
                <c:pt idx="8">
                  <c:v>5.5037531610891074E-3</c:v>
                </c:pt>
                <c:pt idx="9">
                  <c:v>5.4844383311983711E-3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434-40CE-A859-71BE980BD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VE=4.5V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6.0478285802509982E-2"/>
                  <c:y val="-0.23499622071050644"/>
                </c:manualLayout>
              </c:layout>
              <c:numFmt formatCode="General" sourceLinked="0"/>
            </c:trendlineLbl>
          </c:trendline>
          <c:xVal>
            <c:numRef>
              <c:f>similation!$F$12:$F$21</c:f>
              <c:numCache>
                <c:formatCode>General</c:formatCode>
                <c:ptCount val="10"/>
                <c:pt idx="0">
                  <c:v>8.999327852236835</c:v>
                </c:pt>
                <c:pt idx="1">
                  <c:v>8.5010413009570396</c:v>
                </c:pt>
                <c:pt idx="2">
                  <c:v>8.0027547495942475</c:v>
                </c:pt>
                <c:pt idx="3">
                  <c:v>7.504468198208313</c:v>
                </c:pt>
                <c:pt idx="4">
                  <c:v>7.0061816467831228</c:v>
                </c:pt>
                <c:pt idx="5">
                  <c:v>6.5078950953139127</c:v>
                </c:pt>
                <c:pt idx="6">
                  <c:v>6.0096085438035276</c:v>
                </c:pt>
                <c:pt idx="7">
                  <c:v>5.5113219922520287</c:v>
                </c:pt>
                <c:pt idx="8">
                  <c:v>5.0130354406622324</c:v>
                </c:pt>
                <c:pt idx="9">
                  <c:v>4.5147488890311278</c:v>
                </c:pt>
              </c:numCache>
            </c:numRef>
          </c:xVal>
          <c:yVal>
            <c:numRef>
              <c:f>similation!$E$12:$E$21</c:f>
              <c:numCache>
                <c:formatCode>General</c:formatCode>
                <c:ptCount val="10"/>
                <c:pt idx="0">
                  <c:v>5.0067214826316625E-3</c:v>
                </c:pt>
                <c:pt idx="1">
                  <c:v>4.9895869949296082E-3</c:v>
                </c:pt>
                <c:pt idx="2">
                  <c:v>4.9724525080575219E-3</c:v>
                </c:pt>
                <c:pt idx="3">
                  <c:v>4.9553180214168754E-3</c:v>
                </c:pt>
                <c:pt idx="4">
                  <c:v>4.9381835351687761E-3</c:v>
                </c:pt>
                <c:pt idx="5">
                  <c:v>4.9210490493608698E-3</c:v>
                </c:pt>
                <c:pt idx="6">
                  <c:v>4.9039145639647227E-3</c:v>
                </c:pt>
                <c:pt idx="7">
                  <c:v>4.8867800789797137E-3</c:v>
                </c:pt>
                <c:pt idx="8">
                  <c:v>4.8696455943776796E-3</c:v>
                </c:pt>
                <c:pt idx="9">
                  <c:v>4.8525111101887231E-3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38-494C-8832-1B3FABBC1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VE=4V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6.0478285802509982E-2"/>
                  <c:y val="-0.23499622071050644"/>
                </c:manualLayout>
              </c:layout>
              <c:numFmt formatCode="General" sourceLinked="0"/>
            </c:trendlineLbl>
          </c:trendline>
          <c:xVal>
            <c:numRef>
              <c:f>similation!$F$22:$F$31</c:f>
              <c:numCache>
                <c:formatCode>General</c:formatCode>
                <c:ptCount val="10"/>
                <c:pt idx="0">
                  <c:v>8.5648613460000007</c:v>
                </c:pt>
                <c:pt idx="1">
                  <c:v>8.0663541609999996</c:v>
                </c:pt>
                <c:pt idx="2">
                  <c:v>7.5678469760000002</c:v>
                </c:pt>
                <c:pt idx="3">
                  <c:v>7.0693397899999999</c:v>
                </c:pt>
                <c:pt idx="4">
                  <c:v>6.5708326049999997</c:v>
                </c:pt>
                <c:pt idx="5">
                  <c:v>6.0723254200000003</c:v>
                </c:pt>
                <c:pt idx="6">
                  <c:v>5.573818234</c:v>
                </c:pt>
                <c:pt idx="7">
                  <c:v>5.0753110489999997</c:v>
                </c:pt>
                <c:pt idx="8">
                  <c:v>4.5768038630000003</c:v>
                </c:pt>
                <c:pt idx="9">
                  <c:v>4.0782966780000001</c:v>
                </c:pt>
              </c:numCache>
            </c:numRef>
          </c:xVal>
          <c:yVal>
            <c:numRef>
              <c:f>similation!$E$22:$E$31</c:f>
              <c:numCache>
                <c:formatCode>General</c:formatCode>
                <c:ptCount val="10"/>
                <c:pt idx="0">
                  <c:v>4.351387E-3</c:v>
                </c:pt>
                <c:pt idx="1">
                  <c:v>4.3364579999999996E-3</c:v>
                </c:pt>
                <c:pt idx="2">
                  <c:v>4.3215299999999996E-3</c:v>
                </c:pt>
                <c:pt idx="3">
                  <c:v>4.3066019999999997E-3</c:v>
                </c:pt>
                <c:pt idx="4">
                  <c:v>4.2916739999999997E-3</c:v>
                </c:pt>
                <c:pt idx="5">
                  <c:v>4.2767459999999997E-3</c:v>
                </c:pt>
                <c:pt idx="6">
                  <c:v>4.2618179999999997E-3</c:v>
                </c:pt>
                <c:pt idx="7">
                  <c:v>4.2468899999999997E-3</c:v>
                </c:pt>
                <c:pt idx="8">
                  <c:v>4.2319610000000002E-3</c:v>
                </c:pt>
                <c:pt idx="9">
                  <c:v>4.2170330000000002E-3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450-4ED1-A7E1-50B7F4931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VE=3.5V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VE=-3.5V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4796036524846159"/>
                  <c:y val="-0.20476190476190476"/>
                </c:manualLayout>
              </c:layout>
              <c:numFmt formatCode="General" sourceLinked="0"/>
            </c:trendlineLbl>
          </c:trendline>
          <c:xVal>
            <c:numRef>
              <c:f>similation!$F$32:$F$41</c:f>
              <c:numCache>
                <c:formatCode>General</c:formatCode>
                <c:ptCount val="10"/>
                <c:pt idx="0">
                  <c:v>8.1307223919999991</c:v>
                </c:pt>
                <c:pt idx="1">
                  <c:v>7.6319921600000002</c:v>
                </c:pt>
                <c:pt idx="2">
                  <c:v>7.1332619279999996</c:v>
                </c:pt>
                <c:pt idx="3">
                  <c:v>6.6345316959999998</c:v>
                </c:pt>
                <c:pt idx="4">
                  <c:v>6.135801464</c:v>
                </c:pt>
                <c:pt idx="5">
                  <c:v>5.6370712320000003</c:v>
                </c:pt>
                <c:pt idx="6">
                  <c:v>5.1383410000000005</c:v>
                </c:pt>
                <c:pt idx="7">
                  <c:v>4.6396107679999998</c:v>
                </c:pt>
                <c:pt idx="8">
                  <c:v>4.1408805360000001</c:v>
                </c:pt>
                <c:pt idx="9">
                  <c:v>3.6421503030000002</c:v>
                </c:pt>
              </c:numCache>
            </c:numRef>
          </c:xVal>
          <c:yVal>
            <c:numRef>
              <c:f>similation!$E$32:$E$41</c:f>
              <c:numCache>
                <c:formatCode>General</c:formatCode>
                <c:ptCount val="10"/>
                <c:pt idx="0">
                  <c:v>3.692776E-3</c:v>
                </c:pt>
                <c:pt idx="1">
                  <c:v>3.6800779999999998E-3</c:v>
                </c:pt>
                <c:pt idx="2">
                  <c:v>3.6673809999999999E-3</c:v>
                </c:pt>
                <c:pt idx="3">
                  <c:v>3.6546830000000002E-3</c:v>
                </c:pt>
                <c:pt idx="4">
                  <c:v>3.6419849999999999E-3</c:v>
                </c:pt>
                <c:pt idx="5">
                  <c:v>3.629288E-3</c:v>
                </c:pt>
                <c:pt idx="6">
                  <c:v>3.6165899999999998E-3</c:v>
                </c:pt>
                <c:pt idx="7">
                  <c:v>3.603892E-3</c:v>
                </c:pt>
                <c:pt idx="8">
                  <c:v>3.5911950000000002E-3</c:v>
                </c:pt>
                <c:pt idx="9">
                  <c:v>3.5784969999999999E-3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09-4D69-8B57-D590A6085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VE=3V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similation!$F$42:$F$51</c:f>
              <c:numCache>
                <c:formatCode>General</c:formatCode>
                <c:ptCount val="10"/>
                <c:pt idx="0">
                  <c:v>7.6968180559999997</c:v>
                </c:pt>
                <c:pt idx="1">
                  <c:v>7.197862711</c:v>
                </c:pt>
                <c:pt idx="2">
                  <c:v>6.6989073660000003</c:v>
                </c:pt>
                <c:pt idx="3">
                  <c:v>6.1999520209999996</c:v>
                </c:pt>
                <c:pt idx="4">
                  <c:v>5.700996677</c:v>
                </c:pt>
                <c:pt idx="5">
                  <c:v>5.2020413320000003</c:v>
                </c:pt>
                <c:pt idx="6">
                  <c:v>4.7030859869999997</c:v>
                </c:pt>
                <c:pt idx="7">
                  <c:v>4.204130642</c:v>
                </c:pt>
                <c:pt idx="8">
                  <c:v>3.7051752970000003</c:v>
                </c:pt>
                <c:pt idx="9">
                  <c:v>3.2062199520000001</c:v>
                </c:pt>
              </c:numCache>
            </c:numRef>
          </c:xVal>
          <c:yVal>
            <c:numRef>
              <c:f>similation!$E$42:$E$51</c:f>
              <c:numCache>
                <c:formatCode>General</c:formatCode>
                <c:ptCount val="10"/>
                <c:pt idx="0">
                  <c:v>3.0318189999999998E-3</c:v>
                </c:pt>
                <c:pt idx="1">
                  <c:v>3.0213729999999999E-3</c:v>
                </c:pt>
                <c:pt idx="2">
                  <c:v>3.0109260000000001E-3</c:v>
                </c:pt>
                <c:pt idx="3">
                  <c:v>3.0004799999999998E-3</c:v>
                </c:pt>
                <c:pt idx="4">
                  <c:v>2.990033E-3</c:v>
                </c:pt>
                <c:pt idx="5">
                  <c:v>2.9795870000000001E-3</c:v>
                </c:pt>
                <c:pt idx="6">
                  <c:v>2.9691399999999999E-3</c:v>
                </c:pt>
                <c:pt idx="7">
                  <c:v>2.958694E-3</c:v>
                </c:pt>
                <c:pt idx="8">
                  <c:v>2.9482470000000002E-3</c:v>
                </c:pt>
                <c:pt idx="9">
                  <c:v>2.9378E-3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05-4417-8B0F-F763BB5DA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VE=2.5V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similation!$F$52:$F$61</c:f>
              <c:numCache>
                <c:formatCode>General</c:formatCode>
                <c:ptCount val="10"/>
                <c:pt idx="0">
                  <c:v>7.2629782199999999</c:v>
                </c:pt>
                <c:pt idx="1">
                  <c:v>6.7637963350000003</c:v>
                </c:pt>
                <c:pt idx="2">
                  <c:v>6.2646144499999998</c:v>
                </c:pt>
                <c:pt idx="3">
                  <c:v>5.7654325649999993</c:v>
                </c:pt>
                <c:pt idx="4">
                  <c:v>5.2662506800000006</c:v>
                </c:pt>
                <c:pt idx="5">
                  <c:v>4.7670687940000001</c:v>
                </c:pt>
                <c:pt idx="6">
                  <c:v>4.2678869089999996</c:v>
                </c:pt>
                <c:pt idx="7">
                  <c:v>3.768705024</c:v>
                </c:pt>
                <c:pt idx="8">
                  <c:v>3.2695231389999999</c:v>
                </c:pt>
                <c:pt idx="9">
                  <c:v>2.7703412529999998</c:v>
                </c:pt>
              </c:numCache>
            </c:numRef>
          </c:xVal>
          <c:yVal>
            <c:numRef>
              <c:f>similation!$E$52:$E$61</c:f>
              <c:numCache>
                <c:formatCode>General</c:formatCode>
                <c:ptCount val="10"/>
                <c:pt idx="0">
                  <c:v>2.3702179999999999E-3</c:v>
                </c:pt>
                <c:pt idx="1">
                  <c:v>2.362037E-3</c:v>
                </c:pt>
                <c:pt idx="2">
                  <c:v>2.3538560000000001E-3</c:v>
                </c:pt>
                <c:pt idx="3">
                  <c:v>2.3456739999999998E-3</c:v>
                </c:pt>
                <c:pt idx="4">
                  <c:v>2.3374929999999999E-3</c:v>
                </c:pt>
                <c:pt idx="5">
                  <c:v>2.329312E-3</c:v>
                </c:pt>
                <c:pt idx="6">
                  <c:v>2.3211310000000001E-3</c:v>
                </c:pt>
                <c:pt idx="7">
                  <c:v>2.3129499999999998E-3</c:v>
                </c:pt>
                <c:pt idx="8">
                  <c:v>2.3047689999999999E-3</c:v>
                </c:pt>
                <c:pt idx="9">
                  <c:v>2.2965870000000001E-3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A9-4D1F-9048-AF768BEAD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VE=2V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similation!$F$62:$F$71</c:f>
              <c:numCache>
                <c:formatCode>General</c:formatCode>
                <c:ptCount val="10"/>
                <c:pt idx="0">
                  <c:v>6.8288745520000003</c:v>
                </c:pt>
                <c:pt idx="1">
                  <c:v>6.3294659299999996</c:v>
                </c:pt>
                <c:pt idx="2">
                  <c:v>5.8300573080000007</c:v>
                </c:pt>
                <c:pt idx="3">
                  <c:v>5.330648686</c:v>
                </c:pt>
                <c:pt idx="4">
                  <c:v>4.8312400640000002</c:v>
                </c:pt>
                <c:pt idx="5">
                  <c:v>4.3318314420000004</c:v>
                </c:pt>
                <c:pt idx="6">
                  <c:v>3.8324228199999997</c:v>
                </c:pt>
                <c:pt idx="7">
                  <c:v>3.3330141969999998</c:v>
                </c:pt>
                <c:pt idx="8">
                  <c:v>2.833605575</c:v>
                </c:pt>
                <c:pt idx="9">
                  <c:v>2.3341969530000002</c:v>
                </c:pt>
              </c:numCache>
            </c:numRef>
          </c:xVal>
          <c:yVal>
            <c:numRef>
              <c:f>similation!$E$62:$E$71</c:f>
              <c:numCache>
                <c:formatCode>General</c:formatCode>
                <c:ptCount val="10"/>
                <c:pt idx="0">
                  <c:v>1.7112539999999999E-3</c:v>
                </c:pt>
                <c:pt idx="1">
                  <c:v>1.705341E-3</c:v>
                </c:pt>
                <c:pt idx="2">
                  <c:v>1.6994270000000001E-3</c:v>
                </c:pt>
                <c:pt idx="3">
                  <c:v>1.693513E-3</c:v>
                </c:pt>
                <c:pt idx="4">
                  <c:v>1.6875989999999999E-3</c:v>
                </c:pt>
                <c:pt idx="5">
                  <c:v>1.6816859999999999E-3</c:v>
                </c:pt>
                <c:pt idx="6">
                  <c:v>1.6757720000000001E-3</c:v>
                </c:pt>
                <c:pt idx="7">
                  <c:v>1.669858E-3</c:v>
                </c:pt>
                <c:pt idx="8">
                  <c:v>1.6639440000000001E-3</c:v>
                </c:pt>
                <c:pt idx="9">
                  <c:v>1.65803E-3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04-474F-8891-B71177E65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VE=1.5V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similation!$F$72:$F$81</c:f>
              <c:numCache>
                <c:formatCode>General</c:formatCode>
                <c:ptCount val="10"/>
                <c:pt idx="0">
                  <c:v>6.3937892500000002</c:v>
                </c:pt>
                <c:pt idx="1">
                  <c:v>5.8941563649999997</c:v>
                </c:pt>
                <c:pt idx="2">
                  <c:v>5.3945234790000001</c:v>
                </c:pt>
                <c:pt idx="3">
                  <c:v>4.8948905939999996</c:v>
                </c:pt>
                <c:pt idx="4">
                  <c:v>4.395257709</c:v>
                </c:pt>
                <c:pt idx="5">
                  <c:v>3.8956248229999999</c:v>
                </c:pt>
                <c:pt idx="6">
                  <c:v>3.3959919379999999</c:v>
                </c:pt>
                <c:pt idx="7">
                  <c:v>2.8963590530000003</c:v>
                </c:pt>
                <c:pt idx="8">
                  <c:v>2.3967261669999997</c:v>
                </c:pt>
                <c:pt idx="9">
                  <c:v>1.8970932819999999</c:v>
                </c:pt>
              </c:numCache>
            </c:numRef>
          </c:xVal>
          <c:yVal>
            <c:numRef>
              <c:f>similation!$E$72:$E$81</c:f>
              <c:numCache>
                <c:formatCode>General</c:formatCode>
                <c:ptCount val="10"/>
                <c:pt idx="0">
                  <c:v>1.062108E-3</c:v>
                </c:pt>
                <c:pt idx="1">
                  <c:v>1.0584360000000001E-3</c:v>
                </c:pt>
                <c:pt idx="2">
                  <c:v>1.054765E-3</c:v>
                </c:pt>
                <c:pt idx="3">
                  <c:v>1.051094E-3</c:v>
                </c:pt>
                <c:pt idx="4">
                  <c:v>1.047423E-3</c:v>
                </c:pt>
                <c:pt idx="5">
                  <c:v>1.043752E-3</c:v>
                </c:pt>
                <c:pt idx="6">
                  <c:v>1.040081E-3</c:v>
                </c:pt>
                <c:pt idx="7">
                  <c:v>1.0364090000000001E-3</c:v>
                </c:pt>
                <c:pt idx="8">
                  <c:v>1.0327380000000001E-3</c:v>
                </c:pt>
                <c:pt idx="9">
                  <c:v>1.029067E-3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61-4404-B3F3-B157E5552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VE=1V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similation!$F$82:$F$91</c:f>
              <c:numCache>
                <c:formatCode>General</c:formatCode>
                <c:ptCount val="10"/>
                <c:pt idx="0">
                  <c:v>5.9556338210000002</c:v>
                </c:pt>
                <c:pt idx="1">
                  <c:v>5.4557867670000002</c:v>
                </c:pt>
                <c:pt idx="2">
                  <c:v>4.9559397389999997</c:v>
                </c:pt>
                <c:pt idx="3">
                  <c:v>4.4560927130000003</c:v>
                </c:pt>
                <c:pt idx="4">
                  <c:v>3.9562456859999999</c:v>
                </c:pt>
                <c:pt idx="5">
                  <c:v>3.456398659</c:v>
                </c:pt>
                <c:pt idx="6">
                  <c:v>2.956551632</c:v>
                </c:pt>
                <c:pt idx="7">
                  <c:v>2.4567046050000001</c:v>
                </c:pt>
                <c:pt idx="8">
                  <c:v>1.9568575780000002</c:v>
                </c:pt>
                <c:pt idx="9">
                  <c:v>1.4570105529999999</c:v>
                </c:pt>
              </c:numCache>
            </c:numRef>
          </c:xVal>
          <c:yVal>
            <c:numRef>
              <c:f>similation!$E$82:$E$91</c:f>
              <c:numCache>
                <c:formatCode>General</c:formatCode>
                <c:ptCount val="10"/>
                <c:pt idx="0">
                  <c:v>4.43662E-4</c:v>
                </c:pt>
                <c:pt idx="1">
                  <c:v>4.4213199999999997E-4</c:v>
                </c:pt>
                <c:pt idx="2">
                  <c:v>4.4060300000000002E-4</c:v>
                </c:pt>
                <c:pt idx="3">
                  <c:v>4.39073E-4</c:v>
                </c:pt>
                <c:pt idx="4">
                  <c:v>4.3754299999999998E-4</c:v>
                </c:pt>
                <c:pt idx="5">
                  <c:v>4.3601300000000001E-4</c:v>
                </c:pt>
                <c:pt idx="6">
                  <c:v>4.3448400000000001E-4</c:v>
                </c:pt>
                <c:pt idx="7">
                  <c:v>4.3295399999999999E-4</c:v>
                </c:pt>
                <c:pt idx="8">
                  <c:v>4.3142400000000002E-4</c:v>
                </c:pt>
                <c:pt idx="9">
                  <c:v>4.29894E-4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9E-41DF-BBC3-A346D3CA0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694512450649551"/>
                  <c:y val="-0.17373965387509405"/>
                </c:manualLayout>
              </c:layout>
              <c:numFmt formatCode="General" sourceLinked="0"/>
            </c:trendlineLbl>
          </c:trendline>
          <c:xVal>
            <c:numRef>
              <c:f>measurement!$F$2:$F$11</c:f>
              <c:numCache>
                <c:formatCode>General</c:formatCode>
                <c:ptCount val="10"/>
                <c:pt idx="0">
                  <c:v>8.3192000000000004</c:v>
                </c:pt>
                <c:pt idx="1">
                  <c:v>7.80459999999999</c:v>
                </c:pt>
                <c:pt idx="2">
                  <c:v>7.2997999999999994</c:v>
                </c:pt>
                <c:pt idx="3">
                  <c:v>6.8041999999999998</c:v>
                </c:pt>
                <c:pt idx="4">
                  <c:v>6.3136000000000001</c:v>
                </c:pt>
                <c:pt idx="5">
                  <c:v>5.8301999999999996</c:v>
                </c:pt>
                <c:pt idx="6">
                  <c:v>5.351</c:v>
                </c:pt>
                <c:pt idx="7">
                  <c:v>4.8816000000000006</c:v>
                </c:pt>
                <c:pt idx="8">
                  <c:v>4.4034000000000013</c:v>
                </c:pt>
                <c:pt idx="9">
                  <c:v>3.9342000000000099</c:v>
                </c:pt>
              </c:numCache>
            </c:numRef>
          </c:xVal>
          <c:yVal>
            <c:numRef>
              <c:f>measurement!$E$2:$E$11</c:f>
              <c:numCache>
                <c:formatCode>General</c:formatCode>
                <c:ptCount val="10"/>
                <c:pt idx="0">
                  <c:v>1.6808E-2</c:v>
                </c:pt>
                <c:pt idx="1">
                  <c:v>1.6954000000000101E-2</c:v>
                </c:pt>
                <c:pt idx="2">
                  <c:v>1.7002000000000003E-2</c:v>
                </c:pt>
                <c:pt idx="3">
                  <c:v>1.6958000000000001E-2</c:v>
                </c:pt>
                <c:pt idx="4">
                  <c:v>1.6864000000000001E-2</c:v>
                </c:pt>
                <c:pt idx="5">
                  <c:v>1.6698000000000001E-2</c:v>
                </c:pt>
                <c:pt idx="6">
                  <c:v>1.6490000000000001E-2</c:v>
                </c:pt>
                <c:pt idx="7">
                  <c:v>1.618399999999999E-2</c:v>
                </c:pt>
                <c:pt idx="8">
                  <c:v>1.5965999999999991E-2</c:v>
                </c:pt>
                <c:pt idx="9">
                  <c:v>1.5657999999999901E-2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C4-4534-9207-A3FF2D059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VE=4.5V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7887855929773483"/>
                  <c:y val="-0.21232048374905518"/>
                </c:manualLayout>
              </c:layout>
              <c:numFmt formatCode="General" sourceLinked="0"/>
            </c:trendlineLbl>
          </c:trendline>
          <c:xVal>
            <c:numRef>
              <c:f>measurement!$F$12:$F$21</c:f>
              <c:numCache>
                <c:formatCode>General</c:formatCode>
                <c:ptCount val="10"/>
                <c:pt idx="0">
                  <c:v>7.9645999999999999</c:v>
                </c:pt>
                <c:pt idx="1">
                  <c:v>7.4709999999999894</c:v>
                </c:pt>
                <c:pt idx="2">
                  <c:v>6.9802</c:v>
                </c:pt>
                <c:pt idx="3">
                  <c:v>6.4950000000000001</c:v>
                </c:pt>
                <c:pt idx="4">
                  <c:v>6.0110000000000001</c:v>
                </c:pt>
                <c:pt idx="5">
                  <c:v>5.5293999999999901</c:v>
                </c:pt>
                <c:pt idx="6">
                  <c:v>5.0511999999999997</c:v>
                </c:pt>
                <c:pt idx="7">
                  <c:v>4.5804</c:v>
                </c:pt>
                <c:pt idx="8">
                  <c:v>4.1013999999999999</c:v>
                </c:pt>
                <c:pt idx="9">
                  <c:v>3.6208</c:v>
                </c:pt>
              </c:numCache>
            </c:numRef>
          </c:xVal>
          <c:yVal>
            <c:numRef>
              <c:f>measurement!$E$12:$E$21</c:f>
              <c:numCache>
                <c:formatCode>General</c:formatCode>
                <c:ptCount val="10"/>
                <c:pt idx="0">
                  <c:v>1.5354000000000001E-2</c:v>
                </c:pt>
                <c:pt idx="1">
                  <c:v>1.5290000000000102E-2</c:v>
                </c:pt>
                <c:pt idx="2">
                  <c:v>1.5198E-2</c:v>
                </c:pt>
                <c:pt idx="3">
                  <c:v>1.5049999999999999E-2</c:v>
                </c:pt>
                <c:pt idx="4">
                  <c:v>1.489E-2</c:v>
                </c:pt>
                <c:pt idx="5">
                  <c:v>1.4706000000000099E-2</c:v>
                </c:pt>
                <c:pt idx="6">
                  <c:v>1.4487999999999999E-2</c:v>
                </c:pt>
                <c:pt idx="7">
                  <c:v>1.4196E-2</c:v>
                </c:pt>
                <c:pt idx="8">
                  <c:v>1.3986E-2</c:v>
                </c:pt>
                <c:pt idx="9">
                  <c:v>1.3792E-2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B3-4AD0-86DE-CD5DE09DE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VE=4V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853839961181323"/>
                  <c:y val="-0.21232048374905518"/>
                </c:manualLayout>
              </c:layout>
              <c:numFmt formatCode="General" sourceLinked="0"/>
            </c:trendlineLbl>
          </c:trendline>
          <c:xVal>
            <c:numRef>
              <c:f>measurement!$F$22:$F$31</c:f>
              <c:numCache>
                <c:formatCode>General</c:formatCode>
                <c:ptCount val="10"/>
                <c:pt idx="0">
                  <c:v>7.6841999999999899</c:v>
                </c:pt>
                <c:pt idx="1">
                  <c:v>7.1890000000000001</c:v>
                </c:pt>
                <c:pt idx="2">
                  <c:v>6.6975999999999996</c:v>
                </c:pt>
                <c:pt idx="3">
                  <c:v>6.2065999999999999</c:v>
                </c:pt>
                <c:pt idx="4">
                  <c:v>5.7210000000000001</c:v>
                </c:pt>
                <c:pt idx="5">
                  <c:v>5.2373999999999903</c:v>
                </c:pt>
                <c:pt idx="6">
                  <c:v>4.7523999999999997</c:v>
                </c:pt>
                <c:pt idx="7">
                  <c:v>4.2797999999999998</c:v>
                </c:pt>
                <c:pt idx="8">
                  <c:v>3.7968000000000002</c:v>
                </c:pt>
                <c:pt idx="9">
                  <c:v>3.31</c:v>
                </c:pt>
              </c:numCache>
            </c:numRef>
          </c:xVal>
          <c:yVal>
            <c:numRef>
              <c:f>measurement!$E$22:$E$31</c:f>
              <c:numCache>
                <c:formatCode>General</c:formatCode>
                <c:ptCount val="10"/>
                <c:pt idx="0">
                  <c:v>1.31580000000001E-2</c:v>
                </c:pt>
                <c:pt idx="1">
                  <c:v>1.311E-2</c:v>
                </c:pt>
                <c:pt idx="2">
                  <c:v>1.3024000000000001E-2</c:v>
                </c:pt>
                <c:pt idx="3">
                  <c:v>1.2934000000000001E-2</c:v>
                </c:pt>
                <c:pt idx="4">
                  <c:v>1.2789999999999999E-2</c:v>
                </c:pt>
                <c:pt idx="5">
                  <c:v>1.2626000000000099E-2</c:v>
                </c:pt>
                <c:pt idx="6">
                  <c:v>1.2476000000000001E-2</c:v>
                </c:pt>
                <c:pt idx="7">
                  <c:v>1.2201999999999999E-2</c:v>
                </c:pt>
                <c:pt idx="8">
                  <c:v>1.2032000000000001E-2</c:v>
                </c:pt>
                <c:pt idx="9">
                  <c:v>1.1899999999999999E-2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A7-41FC-96E3-488EA5596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VE=3.5V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VE=-3.5V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4796036524846159"/>
                  <c:y val="-0.20476190476190476"/>
                </c:manualLayout>
              </c:layout>
              <c:numFmt formatCode="General" sourceLinked="0"/>
            </c:trendlineLbl>
          </c:trendline>
          <c:xVal>
            <c:numRef>
              <c:f>measurement!$F$32:$F$41</c:f>
              <c:numCache>
                <c:formatCode>General</c:formatCode>
                <c:ptCount val="10"/>
                <c:pt idx="0">
                  <c:v>7.3902000000000001</c:v>
                </c:pt>
                <c:pt idx="1">
                  <c:v>6.8962000000000003</c:v>
                </c:pt>
                <c:pt idx="2">
                  <c:v>6.4039999999999999</c:v>
                </c:pt>
                <c:pt idx="3">
                  <c:v>5.9139999999999997</c:v>
                </c:pt>
                <c:pt idx="4">
                  <c:v>5.4283999999999999</c:v>
                </c:pt>
                <c:pt idx="5">
                  <c:v>4.9427999999999903</c:v>
                </c:pt>
                <c:pt idx="6">
                  <c:v>4.4522000000000004</c:v>
                </c:pt>
                <c:pt idx="7">
                  <c:v>3.9765999999999999</c:v>
                </c:pt>
                <c:pt idx="8">
                  <c:v>3.4895999999999998</c:v>
                </c:pt>
                <c:pt idx="9">
                  <c:v>2.9973999999999998</c:v>
                </c:pt>
              </c:numCache>
            </c:numRef>
          </c:xVal>
          <c:yVal>
            <c:numRef>
              <c:f>measurement!$E$32:$E$41</c:f>
              <c:numCache>
                <c:formatCode>General</c:formatCode>
                <c:ptCount val="10"/>
                <c:pt idx="0">
                  <c:v>1.1097999999999998E-2</c:v>
                </c:pt>
                <c:pt idx="1">
                  <c:v>1.1038000000000001E-2</c:v>
                </c:pt>
                <c:pt idx="2">
                  <c:v>1.0960000000000001E-2</c:v>
                </c:pt>
                <c:pt idx="3">
                  <c:v>1.0859999999999998E-2</c:v>
                </c:pt>
                <c:pt idx="4">
                  <c:v>1.0716000000000002E-2</c:v>
                </c:pt>
                <c:pt idx="5">
                  <c:v>1.0572000000000099E-2</c:v>
                </c:pt>
                <c:pt idx="6">
                  <c:v>1.0478000000000001E-2</c:v>
                </c:pt>
                <c:pt idx="7">
                  <c:v>1.0234E-2</c:v>
                </c:pt>
                <c:pt idx="8">
                  <c:v>1.0104E-2</c:v>
                </c:pt>
                <c:pt idx="9">
                  <c:v>1.0026000000000002E-2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79-4BB6-A6CF-408D9975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VE=3V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measurement!$F$42:$F$51</c:f>
              <c:numCache>
                <c:formatCode>General</c:formatCode>
                <c:ptCount val="10"/>
                <c:pt idx="0">
                  <c:v>7.0974000000000004</c:v>
                </c:pt>
                <c:pt idx="1">
                  <c:v>6.6033999999999899</c:v>
                </c:pt>
                <c:pt idx="2">
                  <c:v>6.109</c:v>
                </c:pt>
                <c:pt idx="3">
                  <c:v>5.6189999999999998</c:v>
                </c:pt>
                <c:pt idx="4">
                  <c:v>5.1281999999999996</c:v>
                </c:pt>
                <c:pt idx="5">
                  <c:v>4.6379999999999999</c:v>
                </c:pt>
                <c:pt idx="6">
                  <c:v>4.1425999999999998</c:v>
                </c:pt>
                <c:pt idx="7">
                  <c:v>3.665</c:v>
                </c:pt>
                <c:pt idx="8">
                  <c:v>3.1747999999999998</c:v>
                </c:pt>
                <c:pt idx="9">
                  <c:v>2.6794000000000002</c:v>
                </c:pt>
              </c:numCache>
            </c:numRef>
          </c:xVal>
          <c:yVal>
            <c:numRef>
              <c:f>measurement!$E$42:$E$51</c:f>
              <c:numCache>
                <c:formatCode>General</c:formatCode>
                <c:ptCount val="10"/>
                <c:pt idx="0">
                  <c:v>9.0259999999999958E-3</c:v>
                </c:pt>
                <c:pt idx="1">
                  <c:v>8.9660000000001006E-3</c:v>
                </c:pt>
                <c:pt idx="2">
                  <c:v>8.9099999999999995E-3</c:v>
                </c:pt>
                <c:pt idx="3">
                  <c:v>8.8099999999999984E-3</c:v>
                </c:pt>
                <c:pt idx="4">
                  <c:v>8.7179999999999983E-3</c:v>
                </c:pt>
                <c:pt idx="5">
                  <c:v>8.6200000000000009E-3</c:v>
                </c:pt>
                <c:pt idx="6">
                  <c:v>8.574E-3</c:v>
                </c:pt>
                <c:pt idx="7">
                  <c:v>8.3499999999999998E-3</c:v>
                </c:pt>
                <c:pt idx="8">
                  <c:v>8.2519999999999989E-3</c:v>
                </c:pt>
                <c:pt idx="9">
                  <c:v>8.2059999999999998E-3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FE-4E17-8F18-882BB0296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VE=2.5V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measurement!$F$52:$F$61</c:f>
              <c:numCache>
                <c:formatCode>General</c:formatCode>
                <c:ptCount val="10"/>
                <c:pt idx="0">
                  <c:v>6.7930000000000001</c:v>
                </c:pt>
                <c:pt idx="1">
                  <c:v>6.3006000000000002</c:v>
                </c:pt>
                <c:pt idx="2">
                  <c:v>5.8049999999999997</c:v>
                </c:pt>
                <c:pt idx="3">
                  <c:v>5.3119999999999994</c:v>
                </c:pt>
                <c:pt idx="4">
                  <c:v>4.8193999999999999</c:v>
                </c:pt>
                <c:pt idx="5">
                  <c:v>4.3281999999999998</c:v>
                </c:pt>
                <c:pt idx="6">
                  <c:v>3.8322000000000003</c:v>
                </c:pt>
                <c:pt idx="7">
                  <c:v>3.3527999999999989</c:v>
                </c:pt>
                <c:pt idx="8">
                  <c:v>2.855599999999999</c:v>
                </c:pt>
                <c:pt idx="9">
                  <c:v>2.3612000000000002</c:v>
                </c:pt>
              </c:numCache>
            </c:numRef>
          </c:xVal>
          <c:yVal>
            <c:numRef>
              <c:f>measurement!$E$52:$E$61</c:f>
              <c:numCache>
                <c:formatCode>General</c:formatCode>
                <c:ptCount val="10"/>
                <c:pt idx="0">
                  <c:v>7.0699999999999982E-3</c:v>
                </c:pt>
                <c:pt idx="1">
                  <c:v>6.9939999999999976E-3</c:v>
                </c:pt>
                <c:pt idx="2">
                  <c:v>6.9499999999999987E-3</c:v>
                </c:pt>
                <c:pt idx="3">
                  <c:v>6.8800000000000016E-3</c:v>
                </c:pt>
                <c:pt idx="4">
                  <c:v>6.8060000000000013E-3</c:v>
                </c:pt>
                <c:pt idx="5">
                  <c:v>6.7179999999999991E-3</c:v>
                </c:pt>
                <c:pt idx="6">
                  <c:v>6.6779999999999999E-3</c:v>
                </c:pt>
                <c:pt idx="7">
                  <c:v>6.4720000000000099E-3</c:v>
                </c:pt>
                <c:pt idx="8">
                  <c:v>6.4440000000000096E-3</c:v>
                </c:pt>
                <c:pt idx="9">
                  <c:v>6.3880000000000004E-3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C9-4015-A0FF-7B062080A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VE=2V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measurement!$F$62:$F$71</c:f>
              <c:numCache>
                <c:formatCode>General</c:formatCode>
                <c:ptCount val="10"/>
                <c:pt idx="0">
                  <c:v>6.4960000000000004</c:v>
                </c:pt>
                <c:pt idx="1">
                  <c:v>6.0004</c:v>
                </c:pt>
                <c:pt idx="2">
                  <c:v>5.5039999999999996</c:v>
                </c:pt>
                <c:pt idx="3">
                  <c:v>5.0090000000000003</c:v>
                </c:pt>
                <c:pt idx="4">
                  <c:v>4.5139999999999993</c:v>
                </c:pt>
                <c:pt idx="5">
                  <c:v>4.0195999999999898</c:v>
                </c:pt>
                <c:pt idx="6">
                  <c:v>3.5211999999999897</c:v>
                </c:pt>
                <c:pt idx="7">
                  <c:v>3.0392000000000001</c:v>
                </c:pt>
                <c:pt idx="8">
                  <c:v>2.5367999999999991</c:v>
                </c:pt>
                <c:pt idx="9">
                  <c:v>2.0411999999999999</c:v>
                </c:pt>
              </c:numCache>
            </c:numRef>
          </c:xVal>
          <c:yVal>
            <c:numRef>
              <c:f>measurement!$E$62:$E$71</c:f>
              <c:numCache>
                <c:formatCode>General</c:formatCode>
                <c:ptCount val="10"/>
                <c:pt idx="0">
                  <c:v>5.0399999999999959E-3</c:v>
                </c:pt>
                <c:pt idx="1">
                  <c:v>4.9960000000000004E-3</c:v>
                </c:pt>
                <c:pt idx="2">
                  <c:v>4.96E-3</c:v>
                </c:pt>
                <c:pt idx="3">
                  <c:v>4.9100000000000012E-3</c:v>
                </c:pt>
                <c:pt idx="4">
                  <c:v>4.8600000000000023E-3</c:v>
                </c:pt>
                <c:pt idx="5">
                  <c:v>4.8040000000001016E-3</c:v>
                </c:pt>
                <c:pt idx="6">
                  <c:v>4.7880000000001012E-3</c:v>
                </c:pt>
                <c:pt idx="7">
                  <c:v>4.608000000000001E-3</c:v>
                </c:pt>
                <c:pt idx="8">
                  <c:v>4.6320000000000102E-3</c:v>
                </c:pt>
                <c:pt idx="9">
                  <c:v>4.5880000000000001E-3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B1-43F9-9286-CF85F2CA6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VE=1.5V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measurement!$F$72:$F$81</c:f>
              <c:numCache>
                <c:formatCode>General</c:formatCode>
                <c:ptCount val="10"/>
                <c:pt idx="0">
                  <c:v>6.1883999999999997</c:v>
                </c:pt>
                <c:pt idx="1">
                  <c:v>5.6915999999999896</c:v>
                </c:pt>
                <c:pt idx="2">
                  <c:v>5.194</c:v>
                </c:pt>
                <c:pt idx="3">
                  <c:v>4.6924000000000001</c:v>
                </c:pt>
                <c:pt idx="4">
                  <c:v>4.1981999999999999</c:v>
                </c:pt>
                <c:pt idx="5">
                  <c:v>3.7010000000000001</c:v>
                </c:pt>
                <c:pt idx="6">
                  <c:v>3.2025999999999999</c:v>
                </c:pt>
                <c:pt idx="7">
                  <c:v>2.71</c:v>
                </c:pt>
                <c:pt idx="8">
                  <c:v>2.2121999999999988</c:v>
                </c:pt>
                <c:pt idx="9">
                  <c:v>1.714599999999999</c:v>
                </c:pt>
              </c:numCache>
            </c:numRef>
          </c:xVal>
          <c:yVal>
            <c:numRef>
              <c:f>measurement!$E$72:$E$81</c:f>
              <c:numCache>
                <c:formatCode>General</c:formatCode>
                <c:ptCount val="10"/>
                <c:pt idx="0">
                  <c:v>3.1160000000000033E-3</c:v>
                </c:pt>
                <c:pt idx="1">
                  <c:v>3.0840000000001045E-3</c:v>
                </c:pt>
                <c:pt idx="2">
                  <c:v>3.0600000000000007E-3</c:v>
                </c:pt>
                <c:pt idx="3">
                  <c:v>3.0759999999999989E-3</c:v>
                </c:pt>
                <c:pt idx="4">
                  <c:v>3.0180000000000007E-3</c:v>
                </c:pt>
                <c:pt idx="5">
                  <c:v>2.9899999999999992E-3</c:v>
                </c:pt>
                <c:pt idx="6">
                  <c:v>2.9740000000000009E-3</c:v>
                </c:pt>
                <c:pt idx="7">
                  <c:v>2.9000000000000002E-3</c:v>
                </c:pt>
                <c:pt idx="8">
                  <c:v>2.8780000000000108E-3</c:v>
                </c:pt>
                <c:pt idx="9">
                  <c:v>2.8540000000000097E-3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EC-402D-9939-F1D7F150B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VE=1V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measurement!$F$82:$F$91</c:f>
              <c:numCache>
                <c:formatCode>General</c:formatCode>
                <c:ptCount val="10"/>
                <c:pt idx="0">
                  <c:v>5.8739999999999997</c:v>
                </c:pt>
                <c:pt idx="1">
                  <c:v>5.3772000000000002</c:v>
                </c:pt>
                <c:pt idx="2">
                  <c:v>4.8781999999999899</c:v>
                </c:pt>
                <c:pt idx="3">
                  <c:v>4.3787999999999894</c:v>
                </c:pt>
                <c:pt idx="4">
                  <c:v>3.8795999999999999</c:v>
                </c:pt>
                <c:pt idx="5">
                  <c:v>3.3809999999999998</c:v>
                </c:pt>
                <c:pt idx="6">
                  <c:v>2.88099999999999</c:v>
                </c:pt>
                <c:pt idx="7">
                  <c:v>2.3862000000000001</c:v>
                </c:pt>
                <c:pt idx="8">
                  <c:v>1.885999999999999</c:v>
                </c:pt>
                <c:pt idx="9">
                  <c:v>1.3874</c:v>
                </c:pt>
              </c:numCache>
            </c:numRef>
          </c:xVal>
          <c:yVal>
            <c:numRef>
              <c:f>measurement!$E$82:$E$91</c:f>
              <c:numCache>
                <c:formatCode>General</c:formatCode>
                <c:ptCount val="10"/>
                <c:pt idx="0">
                  <c:v>1.2600000000000033E-3</c:v>
                </c:pt>
                <c:pt idx="1">
                  <c:v>1.227999999999998E-3</c:v>
                </c:pt>
                <c:pt idx="2">
                  <c:v>1.2180000000001012E-3</c:v>
                </c:pt>
                <c:pt idx="3">
                  <c:v>1.2120000000001019E-3</c:v>
                </c:pt>
                <c:pt idx="4">
                  <c:v>1.2040000000000006E-3</c:v>
                </c:pt>
                <c:pt idx="5">
                  <c:v>1.1900000000000023E-3</c:v>
                </c:pt>
                <c:pt idx="6">
                  <c:v>1.1900000000000998E-3</c:v>
                </c:pt>
                <c:pt idx="7">
                  <c:v>1.137999999999999E-3</c:v>
                </c:pt>
                <c:pt idx="8">
                  <c:v>1.1400000000000099E-3</c:v>
                </c:pt>
                <c:pt idx="9">
                  <c:v>1.1259999999999998E-3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66-4EEE-BBC8-C28220712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</xdr:colOff>
      <xdr:row>0</xdr:row>
      <xdr:rowOff>152400</xdr:rowOff>
    </xdr:from>
    <xdr:to>
      <xdr:col>18</xdr:col>
      <xdr:colOff>0</xdr:colOff>
      <xdr:row>10</xdr:row>
      <xdr:rowOff>140970</xdr:rowOff>
    </xdr:to>
    <xdr:graphicFrame macro="">
      <xdr:nvGraphicFramePr>
        <xdr:cNvPr id="31" name="图表 30">
          <a:extLst>
            <a:ext uri="{FF2B5EF4-FFF2-40B4-BE49-F238E27FC236}">
              <a16:creationId xmlns:a16="http://schemas.microsoft.com/office/drawing/2014/main" id="{E56B2CD3-533C-468C-BD40-E6476FE11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10</xdr:row>
      <xdr:rowOff>140970</xdr:rowOff>
    </xdr:from>
    <xdr:to>
      <xdr:col>18</xdr:col>
      <xdr:colOff>7620</xdr:colOff>
      <xdr:row>20</xdr:row>
      <xdr:rowOff>144780</xdr:rowOff>
    </xdr:to>
    <xdr:graphicFrame macro="">
      <xdr:nvGraphicFramePr>
        <xdr:cNvPr id="32" name="图表 31">
          <a:extLst>
            <a:ext uri="{FF2B5EF4-FFF2-40B4-BE49-F238E27FC236}">
              <a16:creationId xmlns:a16="http://schemas.microsoft.com/office/drawing/2014/main" id="{4668FA85-5BBF-423E-8839-8B2100A75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</xdr:colOff>
      <xdr:row>20</xdr:row>
      <xdr:rowOff>140970</xdr:rowOff>
    </xdr:from>
    <xdr:to>
      <xdr:col>17</xdr:col>
      <xdr:colOff>594360</xdr:colOff>
      <xdr:row>30</xdr:row>
      <xdr:rowOff>144780</xdr:rowOff>
    </xdr:to>
    <xdr:graphicFrame macro="">
      <xdr:nvGraphicFramePr>
        <xdr:cNvPr id="33" name="图表 32">
          <a:extLst>
            <a:ext uri="{FF2B5EF4-FFF2-40B4-BE49-F238E27FC236}">
              <a16:creationId xmlns:a16="http://schemas.microsoft.com/office/drawing/2014/main" id="{FCA76A08-1242-4EDD-B560-BECC4131C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22860</xdr:colOff>
      <xdr:row>30</xdr:row>
      <xdr:rowOff>148590</xdr:rowOff>
    </xdr:from>
    <xdr:to>
      <xdr:col>17</xdr:col>
      <xdr:colOff>601980</xdr:colOff>
      <xdr:row>40</xdr:row>
      <xdr:rowOff>152400</xdr:rowOff>
    </xdr:to>
    <xdr:graphicFrame macro="">
      <xdr:nvGraphicFramePr>
        <xdr:cNvPr id="34" name="图表 33">
          <a:extLst>
            <a:ext uri="{FF2B5EF4-FFF2-40B4-BE49-F238E27FC236}">
              <a16:creationId xmlns:a16="http://schemas.microsoft.com/office/drawing/2014/main" id="{F12C4447-CC9B-45E9-971D-BE180C0CA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22860</xdr:colOff>
      <xdr:row>40</xdr:row>
      <xdr:rowOff>140970</xdr:rowOff>
    </xdr:from>
    <xdr:to>
      <xdr:col>17</xdr:col>
      <xdr:colOff>601980</xdr:colOff>
      <xdr:row>50</xdr:row>
      <xdr:rowOff>144780</xdr:rowOff>
    </xdr:to>
    <xdr:graphicFrame macro="">
      <xdr:nvGraphicFramePr>
        <xdr:cNvPr id="35" name="图表 34">
          <a:extLst>
            <a:ext uri="{FF2B5EF4-FFF2-40B4-BE49-F238E27FC236}">
              <a16:creationId xmlns:a16="http://schemas.microsoft.com/office/drawing/2014/main" id="{47EA6E06-94BF-4208-8E20-B04F42D42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30480</xdr:colOff>
      <xdr:row>50</xdr:row>
      <xdr:rowOff>125730</xdr:rowOff>
    </xdr:from>
    <xdr:to>
      <xdr:col>18</xdr:col>
      <xdr:colOff>0</xdr:colOff>
      <xdr:row>60</xdr:row>
      <xdr:rowOff>129540</xdr:rowOff>
    </xdr:to>
    <xdr:graphicFrame macro="">
      <xdr:nvGraphicFramePr>
        <xdr:cNvPr id="36" name="图表 35">
          <a:extLst>
            <a:ext uri="{FF2B5EF4-FFF2-40B4-BE49-F238E27FC236}">
              <a16:creationId xmlns:a16="http://schemas.microsoft.com/office/drawing/2014/main" id="{27028D20-A1D8-4C6E-800F-6C0ADFE69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22860</xdr:colOff>
      <xdr:row>60</xdr:row>
      <xdr:rowOff>133350</xdr:rowOff>
    </xdr:from>
    <xdr:to>
      <xdr:col>17</xdr:col>
      <xdr:colOff>601980</xdr:colOff>
      <xdr:row>70</xdr:row>
      <xdr:rowOff>137160</xdr:rowOff>
    </xdr:to>
    <xdr:graphicFrame macro="">
      <xdr:nvGraphicFramePr>
        <xdr:cNvPr id="37" name="图表 36">
          <a:extLst>
            <a:ext uri="{FF2B5EF4-FFF2-40B4-BE49-F238E27FC236}">
              <a16:creationId xmlns:a16="http://schemas.microsoft.com/office/drawing/2014/main" id="{79A02908-986A-4AF8-9960-1907D6233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22860</xdr:colOff>
      <xdr:row>70</xdr:row>
      <xdr:rowOff>125730</xdr:rowOff>
    </xdr:from>
    <xdr:to>
      <xdr:col>17</xdr:col>
      <xdr:colOff>601980</xdr:colOff>
      <xdr:row>80</xdr:row>
      <xdr:rowOff>129540</xdr:rowOff>
    </xdr:to>
    <xdr:graphicFrame macro="">
      <xdr:nvGraphicFramePr>
        <xdr:cNvPr id="38" name="图表 37">
          <a:extLst>
            <a:ext uri="{FF2B5EF4-FFF2-40B4-BE49-F238E27FC236}">
              <a16:creationId xmlns:a16="http://schemas.microsoft.com/office/drawing/2014/main" id="{1DA7E7FB-21FE-4759-9E78-7737CCE778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22860</xdr:colOff>
      <xdr:row>80</xdr:row>
      <xdr:rowOff>140970</xdr:rowOff>
    </xdr:from>
    <xdr:to>
      <xdr:col>17</xdr:col>
      <xdr:colOff>601980</xdr:colOff>
      <xdr:row>90</xdr:row>
      <xdr:rowOff>144780</xdr:rowOff>
    </xdr:to>
    <xdr:graphicFrame macro="">
      <xdr:nvGraphicFramePr>
        <xdr:cNvPr id="39" name="图表 38">
          <a:extLst>
            <a:ext uri="{FF2B5EF4-FFF2-40B4-BE49-F238E27FC236}">
              <a16:creationId xmlns:a16="http://schemas.microsoft.com/office/drawing/2014/main" id="{C359AF4C-7E9B-4F54-B5AE-58D34E6ACE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1</xdr:row>
      <xdr:rowOff>0</xdr:rowOff>
    </xdr:from>
    <xdr:to>
      <xdr:col>17</xdr:col>
      <xdr:colOff>594360</xdr:colOff>
      <xdr:row>11</xdr:row>
      <xdr:rowOff>11430</xdr:rowOff>
    </xdr:to>
    <xdr:graphicFrame macro="">
      <xdr:nvGraphicFramePr>
        <xdr:cNvPr id="29" name="图表 28">
          <a:extLst>
            <a:ext uri="{FF2B5EF4-FFF2-40B4-BE49-F238E27FC236}">
              <a16:creationId xmlns:a16="http://schemas.microsoft.com/office/drawing/2014/main" id="{1F968442-A793-4394-93F6-C71EB748A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22860</xdr:colOff>
      <xdr:row>11</xdr:row>
      <xdr:rowOff>11430</xdr:rowOff>
    </xdr:from>
    <xdr:to>
      <xdr:col>17</xdr:col>
      <xdr:colOff>601980</xdr:colOff>
      <xdr:row>21</xdr:row>
      <xdr:rowOff>15240</xdr:rowOff>
    </xdr:to>
    <xdr:graphicFrame macro="">
      <xdr:nvGraphicFramePr>
        <xdr:cNvPr id="30" name="图表 29">
          <a:extLst>
            <a:ext uri="{FF2B5EF4-FFF2-40B4-BE49-F238E27FC236}">
              <a16:creationId xmlns:a16="http://schemas.microsoft.com/office/drawing/2014/main" id="{503F7FAE-55E7-4936-B395-68A5BF4D0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21</xdr:row>
      <xdr:rowOff>11430</xdr:rowOff>
    </xdr:from>
    <xdr:to>
      <xdr:col>17</xdr:col>
      <xdr:colOff>579120</xdr:colOff>
      <xdr:row>31</xdr:row>
      <xdr:rowOff>15240</xdr:rowOff>
    </xdr:to>
    <xdr:graphicFrame macro="">
      <xdr:nvGraphicFramePr>
        <xdr:cNvPr id="31" name="图表 30">
          <a:extLst>
            <a:ext uri="{FF2B5EF4-FFF2-40B4-BE49-F238E27FC236}">
              <a16:creationId xmlns:a16="http://schemas.microsoft.com/office/drawing/2014/main" id="{3442B9E8-C35A-4FEA-B2DD-414AB2E89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7620</xdr:colOff>
      <xdr:row>31</xdr:row>
      <xdr:rowOff>19050</xdr:rowOff>
    </xdr:from>
    <xdr:to>
      <xdr:col>17</xdr:col>
      <xdr:colOff>586740</xdr:colOff>
      <xdr:row>41</xdr:row>
      <xdr:rowOff>22860</xdr:rowOff>
    </xdr:to>
    <xdr:graphicFrame macro="">
      <xdr:nvGraphicFramePr>
        <xdr:cNvPr id="32" name="图表 31">
          <a:extLst>
            <a:ext uri="{FF2B5EF4-FFF2-40B4-BE49-F238E27FC236}">
              <a16:creationId xmlns:a16="http://schemas.microsoft.com/office/drawing/2014/main" id="{14514F22-7039-474C-8FD3-E63DC3DA93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7620</xdr:colOff>
      <xdr:row>41</xdr:row>
      <xdr:rowOff>11430</xdr:rowOff>
    </xdr:from>
    <xdr:to>
      <xdr:col>17</xdr:col>
      <xdr:colOff>586740</xdr:colOff>
      <xdr:row>51</xdr:row>
      <xdr:rowOff>15240</xdr:rowOff>
    </xdr:to>
    <xdr:graphicFrame macro="">
      <xdr:nvGraphicFramePr>
        <xdr:cNvPr id="33" name="图表 32">
          <a:extLst>
            <a:ext uri="{FF2B5EF4-FFF2-40B4-BE49-F238E27FC236}">
              <a16:creationId xmlns:a16="http://schemas.microsoft.com/office/drawing/2014/main" id="{C916EF0D-8EBA-415E-BEA4-A52FB3CA1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15240</xdr:colOff>
      <xdr:row>50</xdr:row>
      <xdr:rowOff>163830</xdr:rowOff>
    </xdr:from>
    <xdr:to>
      <xdr:col>17</xdr:col>
      <xdr:colOff>594360</xdr:colOff>
      <xdr:row>61</xdr:row>
      <xdr:rowOff>0</xdr:rowOff>
    </xdr:to>
    <xdr:graphicFrame macro="">
      <xdr:nvGraphicFramePr>
        <xdr:cNvPr id="34" name="图表 33">
          <a:extLst>
            <a:ext uri="{FF2B5EF4-FFF2-40B4-BE49-F238E27FC236}">
              <a16:creationId xmlns:a16="http://schemas.microsoft.com/office/drawing/2014/main" id="{647B9A88-C838-4C05-A83C-3C373435F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7620</xdr:colOff>
      <xdr:row>61</xdr:row>
      <xdr:rowOff>3810</xdr:rowOff>
    </xdr:from>
    <xdr:to>
      <xdr:col>17</xdr:col>
      <xdr:colOff>586740</xdr:colOff>
      <xdr:row>71</xdr:row>
      <xdr:rowOff>7620</xdr:rowOff>
    </xdr:to>
    <xdr:graphicFrame macro="">
      <xdr:nvGraphicFramePr>
        <xdr:cNvPr id="35" name="图表 34">
          <a:extLst>
            <a:ext uri="{FF2B5EF4-FFF2-40B4-BE49-F238E27FC236}">
              <a16:creationId xmlns:a16="http://schemas.microsoft.com/office/drawing/2014/main" id="{6BFAA5D7-3FCD-4D7F-A141-3C82A30AA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7620</xdr:colOff>
      <xdr:row>70</xdr:row>
      <xdr:rowOff>163830</xdr:rowOff>
    </xdr:from>
    <xdr:to>
      <xdr:col>17</xdr:col>
      <xdr:colOff>586740</xdr:colOff>
      <xdr:row>81</xdr:row>
      <xdr:rowOff>0</xdr:rowOff>
    </xdr:to>
    <xdr:graphicFrame macro="">
      <xdr:nvGraphicFramePr>
        <xdr:cNvPr id="36" name="图表 35">
          <a:extLst>
            <a:ext uri="{FF2B5EF4-FFF2-40B4-BE49-F238E27FC236}">
              <a16:creationId xmlns:a16="http://schemas.microsoft.com/office/drawing/2014/main" id="{73244872-A901-4680-8511-F42C81201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7620</xdr:colOff>
      <xdr:row>81</xdr:row>
      <xdr:rowOff>11430</xdr:rowOff>
    </xdr:from>
    <xdr:to>
      <xdr:col>17</xdr:col>
      <xdr:colOff>586740</xdr:colOff>
      <xdr:row>91</xdr:row>
      <xdr:rowOff>15240</xdr:rowOff>
    </xdr:to>
    <xdr:graphicFrame macro="">
      <xdr:nvGraphicFramePr>
        <xdr:cNvPr id="37" name="图表 36">
          <a:extLst>
            <a:ext uri="{FF2B5EF4-FFF2-40B4-BE49-F238E27FC236}">
              <a16:creationId xmlns:a16="http://schemas.microsoft.com/office/drawing/2014/main" id="{AFB4A07B-5F4E-4FD8-A4CE-34DD1C2DE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1"/>
  <sheetViews>
    <sheetView topLeftCell="B1" workbookViewId="0">
      <selection activeCell="U1" sqref="U1:U1048576"/>
    </sheetView>
  </sheetViews>
  <sheetFormatPr defaultRowHeight="13.2" x14ac:dyDescent="0.25"/>
  <cols>
    <col min="5" max="5" width="11.33203125" style="2" customWidth="1"/>
    <col min="7" max="7" width="13.109375" bestFit="1" customWidth="1"/>
    <col min="8" max="8" width="12.5546875" customWidth="1"/>
    <col min="9" max="9" width="13.109375" customWidth="1"/>
    <col min="10" max="10" width="13.77734375" customWidth="1"/>
    <col min="11" max="11" width="12.6640625" customWidth="1"/>
    <col min="20" max="20" width="9.44140625" customWidth="1"/>
    <col min="21" max="21" width="8.88671875" style="2"/>
  </cols>
  <sheetData>
    <row r="1" spans="1:21" s="2" customFormat="1" ht="15" customHeigh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13</v>
      </c>
      <c r="G1" s="5" t="s">
        <v>5</v>
      </c>
      <c r="H1" s="6" t="s">
        <v>6</v>
      </c>
      <c r="I1" s="7" t="s">
        <v>7</v>
      </c>
      <c r="J1" s="6" t="s">
        <v>8</v>
      </c>
      <c r="K1" s="6" t="s">
        <v>9</v>
      </c>
      <c r="L1" s="5" t="s">
        <v>10</v>
      </c>
      <c r="M1" s="5"/>
      <c r="N1" s="5"/>
      <c r="O1" s="5"/>
      <c r="P1" s="5"/>
      <c r="Q1" s="5"/>
      <c r="R1" s="5"/>
      <c r="S1" s="5" t="s">
        <v>11</v>
      </c>
      <c r="T1" s="5" t="s">
        <v>12</v>
      </c>
      <c r="U1" s="5" t="s">
        <v>14</v>
      </c>
    </row>
    <row r="2" spans="1:21" x14ac:dyDescent="0.25">
      <c r="A2" s="1">
        <v>-5</v>
      </c>
      <c r="B2" s="1">
        <v>5</v>
      </c>
      <c r="C2" s="1">
        <v>-4.4341728190137832</v>
      </c>
      <c r="D2" s="1">
        <v>4.2789288244220751</v>
      </c>
      <c r="E2" s="3">
        <v>5.6582718148621702E-3</v>
      </c>
      <c r="F2">
        <f t="shared" ref="F2:F33" si="0">B2-C2</f>
        <v>9.4341728190137832</v>
      </c>
      <c r="G2">
        <f>(D2)/100000</f>
        <v>4.2789288244220748E-5</v>
      </c>
      <c r="H2">
        <f t="shared" ref="H2:H33" si="1">E2/G2</f>
        <v>132.23570774459876</v>
      </c>
      <c r="I2">
        <f>E2/0.025</f>
        <v>0.22633087259448681</v>
      </c>
      <c r="J2">
        <f>0.025/G2</f>
        <v>584.25837460328819</v>
      </c>
      <c r="K2">
        <f>$L$11/E2</f>
        <v>24119.518355800996</v>
      </c>
      <c r="S2">
        <f t="shared" ref="S2:S10" si="2">(E2-E3)/(F2-F3)</f>
        <v>3.8779470536190668E-5</v>
      </c>
      <c r="T2">
        <f>E2-S2*F2</f>
        <v>5.2924195879938945E-3</v>
      </c>
      <c r="U2" s="2">
        <f>B2-D2</f>
        <v>0.72107117557792488</v>
      </c>
    </row>
    <row r="3" spans="1:21" x14ac:dyDescent="0.25">
      <c r="A3" s="1">
        <v>-4.5</v>
      </c>
      <c r="B3" s="1">
        <v>5</v>
      </c>
      <c r="C3" s="1">
        <v>-3.9361043023006714</v>
      </c>
      <c r="D3" s="1">
        <v>4.2789288267632388</v>
      </c>
      <c r="E3" s="3">
        <v>5.6389569814932899E-3</v>
      </c>
      <c r="F3" s="2">
        <f t="shared" si="0"/>
        <v>8.9361043023006719</v>
      </c>
      <c r="G3" s="2">
        <f t="shared" ref="G3:G66" si="3">(D3)/100000</f>
        <v>4.2789288267632387E-5</v>
      </c>
      <c r="H3" s="2">
        <f t="shared" si="1"/>
        <v>131.78431354650115</v>
      </c>
      <c r="I3" s="2">
        <f t="shared" ref="I3:I66" si="4">E3/0.025</f>
        <v>0.2255582792597316</v>
      </c>
      <c r="J3">
        <f t="shared" ref="J3:J66" si="5">0.025/G3</f>
        <v>584.25837428361831</v>
      </c>
      <c r="K3">
        <f>$L$11/E3</f>
        <v>24202.133718803208</v>
      </c>
      <c r="S3">
        <f t="shared" si="2"/>
        <v>3.8779468864893629E-5</v>
      </c>
      <c r="T3">
        <f t="shared" ref="T3:T66" si="6">E3-S3*F3</f>
        <v>5.2924196029287794E-3</v>
      </c>
      <c r="U3" s="2">
        <f t="shared" ref="U3:U66" si="7">B3-D3</f>
        <v>0.72107117323676118</v>
      </c>
    </row>
    <row r="4" spans="1:21" x14ac:dyDescent="0.25">
      <c r="A4" s="1">
        <v>-4</v>
      </c>
      <c r="B4" s="1">
        <v>5</v>
      </c>
      <c r="C4" s="1">
        <v>-3.4380357855046388</v>
      </c>
      <c r="D4" s="1">
        <v>4.2789288291044079</v>
      </c>
      <c r="E4" s="3">
        <v>5.6196421489536144E-3</v>
      </c>
      <c r="F4" s="2">
        <f t="shared" si="0"/>
        <v>8.4380357855046384</v>
      </c>
      <c r="G4" s="2">
        <f t="shared" si="3"/>
        <v>4.2789288291044079E-5</v>
      </c>
      <c r="H4" s="2">
        <f t="shared" si="1"/>
        <v>131.33291936827615</v>
      </c>
      <c r="I4" s="2">
        <f t="shared" si="4"/>
        <v>0.22478568595814458</v>
      </c>
      <c r="J4">
        <f t="shared" si="5"/>
        <v>584.25837396394775</v>
      </c>
      <c r="K4">
        <f t="shared" ref="K4:K11" si="8">$L$11/E4</f>
        <v>24285.316979852771</v>
      </c>
      <c r="S4">
        <f t="shared" si="2"/>
        <v>3.8779468441611574E-5</v>
      </c>
      <c r="T4">
        <f t="shared" si="6"/>
        <v>5.2924196065004484E-3</v>
      </c>
      <c r="U4" s="2">
        <f t="shared" si="7"/>
        <v>0.72107117089559214</v>
      </c>
    </row>
    <row r="5" spans="1:21" x14ac:dyDescent="0.25">
      <c r="A5" s="1">
        <v>-3.5</v>
      </c>
      <c r="B5" s="1">
        <v>5</v>
      </c>
      <c r="C5" s="1">
        <v>-2.9399672686876053</v>
      </c>
      <c r="D5" s="1">
        <v>4.2789288314455609</v>
      </c>
      <c r="E5" s="3">
        <v>5.600327316623948E-3</v>
      </c>
      <c r="F5" s="2">
        <f t="shared" si="0"/>
        <v>7.9399672686876048</v>
      </c>
      <c r="G5" s="2">
        <f t="shared" si="3"/>
        <v>4.2789288314455609E-5</v>
      </c>
      <c r="H5" s="2">
        <f t="shared" si="1"/>
        <v>130.88152519545355</v>
      </c>
      <c r="I5" s="2">
        <f t="shared" si="4"/>
        <v>0.22401309266495792</v>
      </c>
      <c r="J5">
        <f t="shared" si="5"/>
        <v>584.25837364427935</v>
      </c>
      <c r="K5">
        <f t="shared" si="8"/>
        <v>24369.07401743632</v>
      </c>
      <c r="S5">
        <f t="shared" si="2"/>
        <v>3.8779467590019549E-5</v>
      </c>
      <c r="T5">
        <f t="shared" si="6"/>
        <v>5.2924196132620605E-3</v>
      </c>
      <c r="U5" s="2">
        <f t="shared" si="7"/>
        <v>0.72107116855443909</v>
      </c>
    </row>
    <row r="6" spans="1:21" x14ac:dyDescent="0.25">
      <c r="A6" s="1">
        <v>-3</v>
      </c>
      <c r="B6" s="1">
        <v>5</v>
      </c>
      <c r="C6" s="1">
        <v>-2.4418987518283206</v>
      </c>
      <c r="D6" s="1">
        <v>4.2789288337866624</v>
      </c>
      <c r="E6" s="3">
        <v>5.5810124847167943E-3</v>
      </c>
      <c r="F6" s="2">
        <f t="shared" si="0"/>
        <v>7.4418987518283206</v>
      </c>
      <c r="G6" s="2">
        <f t="shared" si="3"/>
        <v>4.2789288337866624E-5</v>
      </c>
      <c r="H6" s="2">
        <f t="shared" si="1"/>
        <v>130.43013103300075</v>
      </c>
      <c r="I6" s="2">
        <f t="shared" si="4"/>
        <v>0.22324049938867177</v>
      </c>
      <c r="J6">
        <f t="shared" si="5"/>
        <v>584.25837332461799</v>
      </c>
      <c r="K6">
        <f t="shared" si="8"/>
        <v>24453.410787810641</v>
      </c>
      <c r="S6">
        <f t="shared" si="2"/>
        <v>3.8779466853340386E-5</v>
      </c>
      <c r="T6">
        <f t="shared" si="6"/>
        <v>5.2924196187443531E-3</v>
      </c>
      <c r="U6" s="2">
        <f t="shared" si="7"/>
        <v>0.72107116621333756</v>
      </c>
    </row>
    <row r="7" spans="1:21" x14ac:dyDescent="0.25">
      <c r="A7" s="1">
        <v>-2.5</v>
      </c>
      <c r="B7" s="1">
        <v>5</v>
      </c>
      <c r="C7" s="1">
        <v>-1.9438302349324863</v>
      </c>
      <c r="D7" s="1">
        <v>4.2789288361281059</v>
      </c>
      <c r="E7" s="3">
        <v>5.5616976531751398E-3</v>
      </c>
      <c r="F7" s="2">
        <f t="shared" si="0"/>
        <v>6.9438302349324861</v>
      </c>
      <c r="G7" s="2">
        <f t="shared" si="3"/>
        <v>4.2789288361281061E-5</v>
      </c>
      <c r="H7" s="2">
        <f t="shared" si="1"/>
        <v>129.97873687957332</v>
      </c>
      <c r="I7" s="2">
        <f t="shared" si="4"/>
        <v>0.22246790612700559</v>
      </c>
      <c r="J7">
        <f t="shared" si="5"/>
        <v>584.25837300490991</v>
      </c>
      <c r="K7">
        <f t="shared" si="8"/>
        <v>24538.333331148788</v>
      </c>
      <c r="S7">
        <f t="shared" si="2"/>
        <v>3.8779465943333812E-5</v>
      </c>
      <c r="T7">
        <f t="shared" si="6"/>
        <v>5.2924196250632837E-3</v>
      </c>
      <c r="U7" s="2">
        <f t="shared" si="7"/>
        <v>0.72107116387189407</v>
      </c>
    </row>
    <row r="8" spans="1:21" x14ac:dyDescent="0.25">
      <c r="A8" s="1">
        <v>-2</v>
      </c>
      <c r="B8" s="1">
        <v>5</v>
      </c>
      <c r="C8" s="1">
        <v>-1.4457617179915021</v>
      </c>
      <c r="D8" s="1">
        <v>4.2789288384692954</v>
      </c>
      <c r="E8" s="3">
        <v>5.5423828220849802E-3</v>
      </c>
      <c r="F8" s="2">
        <f t="shared" si="0"/>
        <v>6.4457617179915019</v>
      </c>
      <c r="G8" s="2">
        <f t="shared" si="3"/>
        <v>4.2789288384692957E-5</v>
      </c>
      <c r="H8" s="2">
        <f t="shared" si="1"/>
        <v>129.52734273719918</v>
      </c>
      <c r="I8" s="2">
        <f t="shared" si="4"/>
        <v>0.22169531288339919</v>
      </c>
      <c r="J8">
        <f t="shared" si="5"/>
        <v>584.25837268523651</v>
      </c>
      <c r="K8">
        <f t="shared" si="8"/>
        <v>24623.847771190096</v>
      </c>
      <c r="S8">
        <f t="shared" si="2"/>
        <v>3.8779465176173015E-5</v>
      </c>
      <c r="T8">
        <f t="shared" si="6"/>
        <v>5.2924196300082197E-3</v>
      </c>
      <c r="U8" s="2">
        <f t="shared" si="7"/>
        <v>0.72107116153070461</v>
      </c>
    </row>
    <row r="9" spans="1:21" x14ac:dyDescent="0.25">
      <c r="A9" s="1">
        <v>-1.5</v>
      </c>
      <c r="B9" s="1">
        <v>5</v>
      </c>
      <c r="C9" s="1">
        <v>-0.9476932010124558</v>
      </c>
      <c r="D9" s="1">
        <v>4.2789288408107256</v>
      </c>
      <c r="E9" s="3">
        <v>5.5230679913754431E-3</v>
      </c>
      <c r="F9" s="2">
        <f t="shared" si="0"/>
        <v>5.9476932010124557</v>
      </c>
      <c r="G9" s="2">
        <f t="shared" si="3"/>
        <v>4.2789288408107258E-5</v>
      </c>
      <c r="H9" s="2">
        <f t="shared" si="1"/>
        <v>129.07594860420701</v>
      </c>
      <c r="I9" s="2">
        <f t="shared" si="4"/>
        <v>0.22092271965501772</v>
      </c>
      <c r="J9">
        <f t="shared" si="5"/>
        <v>584.25837236553036</v>
      </c>
      <c r="K9">
        <f t="shared" si="8"/>
        <v>24709.960318031932</v>
      </c>
      <c r="S9">
        <f t="shared" si="2"/>
        <v>3.877946432319288E-5</v>
      </c>
      <c r="T9">
        <f t="shared" si="6"/>
        <v>5.2924196350814835E-3</v>
      </c>
      <c r="U9" s="2">
        <f t="shared" si="7"/>
        <v>0.72107115918927445</v>
      </c>
    </row>
    <row r="10" spans="1:21" x14ac:dyDescent="0.25">
      <c r="A10" s="1">
        <v>-1</v>
      </c>
      <c r="B10" s="1">
        <v>5</v>
      </c>
      <c r="C10" s="1">
        <v>-0.44962468399108935</v>
      </c>
      <c r="D10" s="1">
        <v>4.2789288431520971</v>
      </c>
      <c r="E10" s="3">
        <v>5.5037531610891074E-3</v>
      </c>
      <c r="F10" s="2">
        <f t="shared" si="0"/>
        <v>5.4496246839910896</v>
      </c>
      <c r="G10" s="2">
        <f t="shared" si="3"/>
        <v>4.278928843152097E-5</v>
      </c>
      <c r="H10" s="2">
        <f t="shared" si="1"/>
        <v>128.62455448160097</v>
      </c>
      <c r="I10" s="2">
        <f t="shared" si="4"/>
        <v>0.2201501264435643</v>
      </c>
      <c r="J10">
        <f t="shared" si="5"/>
        <v>584.25837204583217</v>
      </c>
      <c r="K10">
        <f t="shared" si="8"/>
        <v>24796.677268439358</v>
      </c>
      <c r="S10">
        <f t="shared" si="2"/>
        <v>3.8779463525845795E-5</v>
      </c>
      <c r="T10">
        <f t="shared" si="6"/>
        <v>5.2924196394267264E-3</v>
      </c>
      <c r="U10" s="2">
        <f t="shared" si="7"/>
        <v>0.72107115684790291</v>
      </c>
    </row>
    <row r="11" spans="1:21" x14ac:dyDescent="0.25">
      <c r="A11" s="1">
        <v>-0.5</v>
      </c>
      <c r="B11" s="1">
        <v>5</v>
      </c>
      <c r="C11" s="1">
        <v>4.8443833069837093E-2</v>
      </c>
      <c r="D11" s="1">
        <v>4.2789288454936099</v>
      </c>
      <c r="E11" s="3">
        <v>5.4844383311983711E-3</v>
      </c>
      <c r="F11" s="2">
        <f t="shared" si="0"/>
        <v>4.9515561669301631</v>
      </c>
      <c r="G11" s="2">
        <f t="shared" si="3"/>
        <v>4.2789288454936098E-5</v>
      </c>
      <c r="H11" s="2">
        <f t="shared" si="1"/>
        <v>128.17316036872998</v>
      </c>
      <c r="I11" s="2">
        <f t="shared" si="4"/>
        <v>0.21937753324793483</v>
      </c>
      <c r="J11">
        <f t="shared" si="5"/>
        <v>584.25837172611466</v>
      </c>
      <c r="K11">
        <f t="shared" si="8"/>
        <v>24884.00500819548</v>
      </c>
      <c r="L11" s="5">
        <f>ABS(T11/S11)</f>
        <v>136.47479090067952</v>
      </c>
      <c r="S11" s="5">
        <f>SLOPE(E2:E11,F2:F11)</f>
        <v>3.8779466785910166E-5</v>
      </c>
      <c r="T11" s="5">
        <f>INTERCEPT(E2:E11,F2:F11)</f>
        <v>5.2924196208469368E-3</v>
      </c>
      <c r="U11" s="2">
        <f t="shared" si="7"/>
        <v>0.72107115450639014</v>
      </c>
    </row>
    <row r="12" spans="1:21" x14ac:dyDescent="0.25">
      <c r="A12" s="3">
        <v>-5</v>
      </c>
      <c r="B12" s="3">
        <v>4.5</v>
      </c>
      <c r="C12" s="3">
        <v>-4.4993278522368341</v>
      </c>
      <c r="D12" s="3">
        <v>3.7835106298241943</v>
      </c>
      <c r="E12" s="3">
        <v>5.0067214826316625E-3</v>
      </c>
      <c r="F12" s="2">
        <f t="shared" si="0"/>
        <v>8.999327852236835</v>
      </c>
      <c r="G12" s="2">
        <f t="shared" si="3"/>
        <v>3.7835106298241943E-5</v>
      </c>
      <c r="H12" s="2">
        <f t="shared" si="1"/>
        <v>132.33004932417242</v>
      </c>
      <c r="I12" s="2">
        <f t="shared" si="4"/>
        <v>0.2002688593052665</v>
      </c>
      <c r="J12">
        <f t="shared" si="5"/>
        <v>660.76198657757334</v>
      </c>
      <c r="K12">
        <f>$L$21/E12</f>
        <v>27283.467232559949</v>
      </c>
      <c r="S12">
        <f t="shared" ref="S12:S20" si="9">(E12-E13)/(F12-F13)</f>
        <v>3.4386815494109258E-5</v>
      </c>
      <c r="T12">
        <f t="shared" si="6"/>
        <v>4.6972632562057963E-3</v>
      </c>
      <c r="U12" s="2">
        <f t="shared" si="7"/>
        <v>0.71648937017580572</v>
      </c>
    </row>
    <row r="13" spans="1:21" x14ac:dyDescent="0.25">
      <c r="A13" s="3">
        <v>-4.5</v>
      </c>
      <c r="B13" s="3">
        <v>4.5</v>
      </c>
      <c r="C13" s="3">
        <v>-4.0010413009570396</v>
      </c>
      <c r="D13" s="3">
        <v>3.7835106320034808</v>
      </c>
      <c r="E13" s="3">
        <v>4.9895869949296082E-3</v>
      </c>
      <c r="F13" s="2">
        <f t="shared" si="0"/>
        <v>8.5010413009570396</v>
      </c>
      <c r="G13" s="2">
        <f t="shared" si="3"/>
        <v>3.7835106320034807E-5</v>
      </c>
      <c r="H13" s="2">
        <f t="shared" si="1"/>
        <v>131.87717652289177</v>
      </c>
      <c r="I13" s="2">
        <f t="shared" si="4"/>
        <v>0.19958347979718433</v>
      </c>
      <c r="J13">
        <f t="shared" si="5"/>
        <v>660.76198619697709</v>
      </c>
      <c r="K13">
        <f t="shared" ref="K13:K21" si="10">$L$21/E13</f>
        <v>27377.160003973848</v>
      </c>
      <c r="S13">
        <f t="shared" si="9"/>
        <v>3.4386813822737579E-5</v>
      </c>
      <c r="T13">
        <f t="shared" si="6"/>
        <v>4.6972632704141955E-3</v>
      </c>
      <c r="U13" s="2">
        <f t="shared" si="7"/>
        <v>0.71648936799651919</v>
      </c>
    </row>
    <row r="14" spans="1:21" x14ac:dyDescent="0.25">
      <c r="A14" s="3">
        <v>-4</v>
      </c>
      <c r="B14" s="3">
        <v>4.5</v>
      </c>
      <c r="C14" s="3">
        <v>-3.5027547495942479</v>
      </c>
      <c r="D14" s="3">
        <v>3.7835106341828797</v>
      </c>
      <c r="E14" s="3">
        <v>4.9724525080575219E-3</v>
      </c>
      <c r="F14" s="2">
        <f t="shared" si="0"/>
        <v>8.0027547495942475</v>
      </c>
      <c r="G14" s="2">
        <f t="shared" si="3"/>
        <v>3.7835106341828795E-5</v>
      </c>
      <c r="H14" s="2">
        <f t="shared" si="1"/>
        <v>131.42430374406538</v>
      </c>
      <c r="I14" s="2">
        <f t="shared" si="4"/>
        <v>0.19889810032230087</v>
      </c>
      <c r="J14">
        <f t="shared" si="5"/>
        <v>660.76198581636129</v>
      </c>
      <c r="K14">
        <f t="shared" si="10"/>
        <v>27471.498479388738</v>
      </c>
      <c r="S14">
        <f t="shared" si="9"/>
        <v>3.4386813356669091E-5</v>
      </c>
      <c r="T14">
        <f t="shared" si="6"/>
        <v>4.6972632741440271E-3</v>
      </c>
      <c r="U14" s="2">
        <f t="shared" si="7"/>
        <v>0.71648936581712031</v>
      </c>
    </row>
    <row r="15" spans="1:21" x14ac:dyDescent="0.25">
      <c r="A15" s="3">
        <v>-3.5</v>
      </c>
      <c r="B15" s="3">
        <v>4.5</v>
      </c>
      <c r="C15" s="3">
        <v>-3.0044681982083126</v>
      </c>
      <c r="D15" s="3">
        <v>3.7835106363621209</v>
      </c>
      <c r="E15" s="3">
        <v>4.9553180214168754E-3</v>
      </c>
      <c r="F15" s="2">
        <f t="shared" si="0"/>
        <v>7.504468198208313</v>
      </c>
      <c r="G15" s="2">
        <f t="shared" si="3"/>
        <v>3.7835106363621211E-5</v>
      </c>
      <c r="H15" s="2">
        <f t="shared" si="1"/>
        <v>130.97143097188322</v>
      </c>
      <c r="I15" s="2">
        <f t="shared" si="4"/>
        <v>0.19821272085667502</v>
      </c>
      <c r="J15">
        <f t="shared" si="5"/>
        <v>660.761985435773</v>
      </c>
      <c r="K15">
        <f t="shared" si="10"/>
        <v>27566.489360228115</v>
      </c>
      <c r="S15">
        <f t="shared" si="9"/>
        <v>3.4386812566166146E-5</v>
      </c>
      <c r="T15">
        <f t="shared" si="6"/>
        <v>4.6972632800763321E-3</v>
      </c>
      <c r="U15" s="2">
        <f t="shared" si="7"/>
        <v>0.71648936363787907</v>
      </c>
    </row>
    <row r="16" spans="1:21" x14ac:dyDescent="0.25">
      <c r="A16" s="3">
        <v>-3</v>
      </c>
      <c r="B16" s="3">
        <v>4.5</v>
      </c>
      <c r="C16" s="3">
        <v>-2.5061816467831224</v>
      </c>
      <c r="D16" s="3">
        <v>3.7835106385415944</v>
      </c>
      <c r="E16" s="3">
        <v>4.9381835351687761E-3</v>
      </c>
      <c r="F16" s="2">
        <f t="shared" si="0"/>
        <v>7.0061816467831228</v>
      </c>
      <c r="G16" s="2">
        <f t="shared" si="3"/>
        <v>3.7835106385415945E-5</v>
      </c>
      <c r="H16" s="2">
        <f t="shared" si="1"/>
        <v>130.51855821058999</v>
      </c>
      <c r="I16" s="2">
        <f t="shared" si="4"/>
        <v>0.19752734140675104</v>
      </c>
      <c r="J16">
        <f t="shared" si="5"/>
        <v>660.76198505514424</v>
      </c>
      <c r="K16">
        <f t="shared" si="10"/>
        <v>27662.139436716221</v>
      </c>
      <c r="S16">
        <f t="shared" si="9"/>
        <v>3.4386811679714922E-5</v>
      </c>
      <c r="T16">
        <f t="shared" si="6"/>
        <v>4.69726328628697E-3</v>
      </c>
      <c r="U16" s="2">
        <f t="shared" si="7"/>
        <v>0.71648936145840558</v>
      </c>
    </row>
    <row r="17" spans="1:21" x14ac:dyDescent="0.25">
      <c r="A17" s="3">
        <v>-2.5</v>
      </c>
      <c r="B17" s="3">
        <v>4.5</v>
      </c>
      <c r="C17" s="3">
        <v>-2.0078950953139132</v>
      </c>
      <c r="D17" s="3">
        <v>3.7835106407209258</v>
      </c>
      <c r="E17" s="3">
        <v>4.9210490493608698E-3</v>
      </c>
      <c r="F17" s="2">
        <f t="shared" si="0"/>
        <v>6.5078950953139127</v>
      </c>
      <c r="G17" s="2">
        <f t="shared" si="3"/>
        <v>3.7835106407209256E-5</v>
      </c>
      <c r="H17" s="2">
        <f t="shared" si="1"/>
        <v>130.06568546145792</v>
      </c>
      <c r="I17" s="2">
        <f t="shared" si="4"/>
        <v>0.19684196197443479</v>
      </c>
      <c r="J17">
        <f t="shared" si="5"/>
        <v>660.76198467454026</v>
      </c>
      <c r="K17">
        <f t="shared" si="10"/>
        <v>27758.455594275412</v>
      </c>
      <c r="S17">
        <f t="shared" si="9"/>
        <v>3.4386810850523267E-5</v>
      </c>
      <c r="T17">
        <f t="shared" si="6"/>
        <v>4.6972632916832619E-3</v>
      </c>
      <c r="U17" s="2">
        <f t="shared" si="7"/>
        <v>0.7164893592790742</v>
      </c>
    </row>
    <row r="18" spans="1:21" x14ac:dyDescent="0.25">
      <c r="A18" s="3">
        <v>-2</v>
      </c>
      <c r="B18" s="3">
        <v>4.5</v>
      </c>
      <c r="C18" s="3">
        <v>-1.5096085438035278</v>
      </c>
      <c r="D18" s="3">
        <v>3.7835106429003371</v>
      </c>
      <c r="E18" s="3">
        <v>4.9039145639647227E-3</v>
      </c>
      <c r="F18" s="2">
        <f t="shared" si="0"/>
        <v>6.0096085438035276</v>
      </c>
      <c r="G18" s="2">
        <f t="shared" si="3"/>
        <v>3.7835106429003373E-5</v>
      </c>
      <c r="H18" s="2">
        <f t="shared" si="1"/>
        <v>129.61281272372776</v>
      </c>
      <c r="I18" s="2">
        <f t="shared" si="4"/>
        <v>0.19615658255858889</v>
      </c>
      <c r="J18">
        <f t="shared" si="5"/>
        <v>660.76198429392218</v>
      </c>
      <c r="K18">
        <f t="shared" si="10"/>
        <v>27855.444814987928</v>
      </c>
      <c r="S18">
        <f t="shared" si="9"/>
        <v>3.4386810022582185E-5</v>
      </c>
      <c r="T18">
        <f t="shared" si="6"/>
        <v>4.6972632966588643E-3</v>
      </c>
      <c r="U18" s="2">
        <f t="shared" si="7"/>
        <v>0.71648935709966288</v>
      </c>
    </row>
    <row r="19" spans="1:21" x14ac:dyDescent="0.25">
      <c r="A19" s="3">
        <v>-1.5</v>
      </c>
      <c r="B19" s="3">
        <v>4.5</v>
      </c>
      <c r="C19" s="3">
        <v>-1.0113219922520287</v>
      </c>
      <c r="D19" s="3">
        <v>3.7835106450798368</v>
      </c>
      <c r="E19" s="3">
        <v>4.8867800789797137E-3</v>
      </c>
      <c r="F19" s="2">
        <f t="shared" si="0"/>
        <v>5.5113219922520287</v>
      </c>
      <c r="G19" s="2">
        <f t="shared" si="3"/>
        <v>3.7835106450798371E-5</v>
      </c>
      <c r="H19" s="2">
        <f t="shared" si="1"/>
        <v>129.15993999738293</v>
      </c>
      <c r="I19" s="2">
        <f t="shared" si="4"/>
        <v>0.19547120315918853</v>
      </c>
      <c r="J19">
        <f t="shared" si="5"/>
        <v>660.76198391328876</v>
      </c>
      <c r="K19">
        <f t="shared" si="10"/>
        <v>27953.114178703763</v>
      </c>
      <c r="S19">
        <f t="shared" si="9"/>
        <v>3.4386809251355616E-5</v>
      </c>
      <c r="T19">
        <f t="shared" si="6"/>
        <v>4.6972633009093418E-3</v>
      </c>
      <c r="U19" s="2">
        <f t="shared" si="7"/>
        <v>0.71648935492016319</v>
      </c>
    </row>
    <row r="20" spans="1:21" x14ac:dyDescent="0.25">
      <c r="A20" s="3">
        <v>-1</v>
      </c>
      <c r="B20" s="3">
        <v>4.5</v>
      </c>
      <c r="C20" s="3">
        <v>-0.51303544066223206</v>
      </c>
      <c r="D20" s="3">
        <v>3.7835106472596429</v>
      </c>
      <c r="E20" s="3">
        <v>4.8696455943776796E-3</v>
      </c>
      <c r="F20" s="2">
        <f t="shared" si="0"/>
        <v>5.0130354406622324</v>
      </c>
      <c r="G20" s="2">
        <f t="shared" si="3"/>
        <v>3.7835106472596432E-5</v>
      </c>
      <c r="H20" s="2">
        <f t="shared" si="1"/>
        <v>128.70706728167164</v>
      </c>
      <c r="I20" s="2">
        <f t="shared" si="4"/>
        <v>0.19478582377510717</v>
      </c>
      <c r="J20">
        <f t="shared" si="5"/>
        <v>660.7619835326019</v>
      </c>
      <c r="K20">
        <f t="shared" si="10"/>
        <v>28051.470865076772</v>
      </c>
      <c r="S20">
        <f t="shared" si="9"/>
        <v>3.4386808419508926E-5</v>
      </c>
      <c r="T20">
        <f t="shared" si="6"/>
        <v>4.6972633050794185E-3</v>
      </c>
      <c r="U20" s="2">
        <f t="shared" si="7"/>
        <v>0.71648935274035708</v>
      </c>
    </row>
    <row r="21" spans="1:21" x14ac:dyDescent="0.25">
      <c r="A21" s="3">
        <v>-0.5</v>
      </c>
      <c r="B21" s="3">
        <v>4.5</v>
      </c>
      <c r="C21" s="3">
        <v>-1.4748889031127694E-2</v>
      </c>
      <c r="D21" s="3">
        <v>3.783510649439521</v>
      </c>
      <c r="E21" s="3">
        <v>4.8525111101887231E-3</v>
      </c>
      <c r="F21" s="2">
        <f t="shared" si="0"/>
        <v>4.5147488890311278</v>
      </c>
      <c r="G21" s="2">
        <f t="shared" si="3"/>
        <v>3.7835106494395211E-5</v>
      </c>
      <c r="H21" s="2">
        <f t="shared" si="1"/>
        <v>128.25419457739761</v>
      </c>
      <c r="I21" s="2">
        <f t="shared" si="4"/>
        <v>0.19410044440754892</v>
      </c>
      <c r="J21">
        <f t="shared" si="5"/>
        <v>660.76198315190243</v>
      </c>
      <c r="K21">
        <f t="shared" si="10"/>
        <v>28150.522154831764</v>
      </c>
      <c r="L21" s="5">
        <f>ABS(T21/S21)</f>
        <v>136.60072151393493</v>
      </c>
      <c r="S21" s="5">
        <f>SLOPE(E12:E21,F12:F21)</f>
        <v>3.4386811693125757E-5</v>
      </c>
      <c r="T21" s="5">
        <f>INTERCEPT(E12:E21,F12:F21)</f>
        <v>4.6972632878447933E-3</v>
      </c>
      <c r="U21" s="2">
        <f t="shared" si="7"/>
        <v>0.71648935056047902</v>
      </c>
    </row>
    <row r="22" spans="1:21" x14ac:dyDescent="0.25">
      <c r="A22">
        <v>-5</v>
      </c>
      <c r="B22">
        <v>4</v>
      </c>
      <c r="C22">
        <v>-4.5648613459999998</v>
      </c>
      <c r="D22">
        <v>3.288732719</v>
      </c>
      <c r="E22" s="2">
        <v>4.351387E-3</v>
      </c>
      <c r="F22" s="2">
        <f t="shared" si="0"/>
        <v>8.5648613460000007</v>
      </c>
      <c r="G22" s="2">
        <f t="shared" si="3"/>
        <v>3.288732719E-5</v>
      </c>
      <c r="H22" s="2">
        <f t="shared" si="1"/>
        <v>132.31196852394621</v>
      </c>
      <c r="I22" s="2">
        <f t="shared" si="4"/>
        <v>0.17405547999999998</v>
      </c>
      <c r="J22">
        <f t="shared" si="5"/>
        <v>760.17123117264794</v>
      </c>
      <c r="K22">
        <f>$L$31/E22</f>
        <v>31425.455863223655</v>
      </c>
      <c r="S22">
        <f t="shared" ref="S22:S30" si="11">(E22-E23)/(F22-F23)</f>
        <v>2.9947411891365812E-5</v>
      </c>
      <c r="T22">
        <f t="shared" si="6"/>
        <v>4.0948915694789005E-3</v>
      </c>
      <c r="U22" s="2">
        <f t="shared" si="7"/>
        <v>0.71126728100000003</v>
      </c>
    </row>
    <row r="23" spans="1:21" x14ac:dyDescent="0.25">
      <c r="A23">
        <v>-4.5</v>
      </c>
      <c r="B23">
        <v>4</v>
      </c>
      <c r="C23">
        <v>-4.0663541609999996</v>
      </c>
      <c r="D23">
        <v>3.2887327210000001</v>
      </c>
      <c r="E23" s="2">
        <v>4.3364579999999996E-3</v>
      </c>
      <c r="F23" s="2">
        <f t="shared" si="0"/>
        <v>8.0663541609999996</v>
      </c>
      <c r="G23" s="2">
        <f t="shared" si="3"/>
        <v>3.288732721E-5</v>
      </c>
      <c r="H23" s="2">
        <f t="shared" si="1"/>
        <v>131.85802459135138</v>
      </c>
      <c r="I23" s="2">
        <f t="shared" si="4"/>
        <v>0.17345831999999997</v>
      </c>
      <c r="J23">
        <f t="shared" si="5"/>
        <v>760.17123071035974</v>
      </c>
      <c r="K23">
        <f t="shared" ref="K23:K31" si="12">$L$31/E23</f>
        <v>31533.643381834943</v>
      </c>
      <c r="S23">
        <f t="shared" si="11"/>
        <v>2.9945405902223876E-5</v>
      </c>
      <c r="T23">
        <f t="shared" si="6"/>
        <v>4.0949077504977621E-3</v>
      </c>
      <c r="U23" s="2">
        <f t="shared" si="7"/>
        <v>0.71126727899999986</v>
      </c>
    </row>
    <row r="24" spans="1:21" x14ac:dyDescent="0.25">
      <c r="A24">
        <v>-4</v>
      </c>
      <c r="B24">
        <v>4</v>
      </c>
      <c r="C24">
        <v>-3.5678469759999998</v>
      </c>
      <c r="D24">
        <v>3.2887327229999999</v>
      </c>
      <c r="E24" s="2">
        <v>4.3215299999999996E-3</v>
      </c>
      <c r="F24" s="2">
        <f t="shared" si="0"/>
        <v>7.5678469760000002</v>
      </c>
      <c r="G24" s="2">
        <f t="shared" si="3"/>
        <v>3.2887327229999999E-5</v>
      </c>
      <c r="H24" s="2">
        <f t="shared" si="1"/>
        <v>131.40411106615792</v>
      </c>
      <c r="I24" s="2">
        <f t="shared" si="4"/>
        <v>0.17286119999999996</v>
      </c>
      <c r="J24">
        <f t="shared" si="5"/>
        <v>760.17123024807154</v>
      </c>
      <c r="K24">
        <f t="shared" si="12"/>
        <v>31642.571059857321</v>
      </c>
      <c r="S24">
        <f t="shared" si="11"/>
        <v>2.9945405842153658E-5</v>
      </c>
      <c r="T24">
        <f t="shared" si="6"/>
        <v>4.0949077509523646E-3</v>
      </c>
      <c r="U24" s="2">
        <f t="shared" si="7"/>
        <v>0.71126727700000014</v>
      </c>
    </row>
    <row r="25" spans="1:21" x14ac:dyDescent="0.25">
      <c r="A25">
        <v>-3.5</v>
      </c>
      <c r="B25">
        <v>4</v>
      </c>
      <c r="C25">
        <v>-3.0693397899999999</v>
      </c>
      <c r="D25">
        <v>3.288732725</v>
      </c>
      <c r="E25" s="2">
        <v>4.3066019999999997E-3</v>
      </c>
      <c r="F25" s="2">
        <f t="shared" si="0"/>
        <v>7.0693397899999999</v>
      </c>
      <c r="G25" s="2">
        <f t="shared" si="3"/>
        <v>3.2887327249999999E-5</v>
      </c>
      <c r="H25" s="2">
        <f t="shared" si="1"/>
        <v>130.95019754151653</v>
      </c>
      <c r="I25" s="2">
        <f t="shared" si="4"/>
        <v>0.17226407999999999</v>
      </c>
      <c r="J25">
        <f t="shared" si="5"/>
        <v>760.17122978578334</v>
      </c>
      <c r="K25">
        <f t="shared" si="12"/>
        <v>31752.253891189666</v>
      </c>
      <c r="S25">
        <f t="shared" si="11"/>
        <v>2.9945405902223822E-5</v>
      </c>
      <c r="T25">
        <f t="shared" si="6"/>
        <v>4.0949077505277078E-3</v>
      </c>
      <c r="U25" s="2">
        <f t="shared" si="7"/>
        <v>0.71126727499999998</v>
      </c>
    </row>
    <row r="26" spans="1:21" x14ac:dyDescent="0.25">
      <c r="A26">
        <v>-3</v>
      </c>
      <c r="B26">
        <v>4</v>
      </c>
      <c r="C26">
        <v>-2.5708326050000001</v>
      </c>
      <c r="D26">
        <v>3.2887327270000002</v>
      </c>
      <c r="E26" s="2">
        <v>4.2916739999999997E-3</v>
      </c>
      <c r="F26" s="2">
        <f t="shared" si="0"/>
        <v>6.5708326049999997</v>
      </c>
      <c r="G26" s="2">
        <f t="shared" si="3"/>
        <v>3.2887327269999999E-5</v>
      </c>
      <c r="H26" s="2">
        <f t="shared" si="1"/>
        <v>130.49628401742723</v>
      </c>
      <c r="I26" s="2">
        <f t="shared" si="4"/>
        <v>0.17166695999999998</v>
      </c>
      <c r="J26">
        <f t="shared" si="5"/>
        <v>760.17122932349503</v>
      </c>
      <c r="K26">
        <f t="shared" si="12"/>
        <v>31862.699755923957</v>
      </c>
      <c r="S26">
        <f t="shared" si="11"/>
        <v>2.9945405902223876E-5</v>
      </c>
      <c r="T26">
        <f t="shared" si="6"/>
        <v>4.0949077505277078E-3</v>
      </c>
      <c r="U26" s="2">
        <f t="shared" si="7"/>
        <v>0.71126727299999981</v>
      </c>
    </row>
    <row r="27" spans="1:21" x14ac:dyDescent="0.25">
      <c r="A27">
        <v>-2.5</v>
      </c>
      <c r="B27">
        <v>4</v>
      </c>
      <c r="C27">
        <v>-2.0723254199999999</v>
      </c>
      <c r="D27">
        <v>3.2887327289999999</v>
      </c>
      <c r="E27" s="2">
        <v>4.2767459999999997E-3</v>
      </c>
      <c r="F27" s="2">
        <f t="shared" si="0"/>
        <v>6.0723254200000003</v>
      </c>
      <c r="G27" s="2">
        <f t="shared" si="3"/>
        <v>3.2887327289999998E-5</v>
      </c>
      <c r="H27" s="2">
        <f t="shared" si="1"/>
        <v>130.04237049389002</v>
      </c>
      <c r="I27" s="2">
        <f t="shared" si="4"/>
        <v>0.17106983999999997</v>
      </c>
      <c r="J27">
        <f t="shared" si="5"/>
        <v>760.17122886120683</v>
      </c>
      <c r="K27">
        <f t="shared" si="12"/>
        <v>31973.916644174147</v>
      </c>
      <c r="S27">
        <f t="shared" si="11"/>
        <v>2.9945405842153658E-5</v>
      </c>
      <c r="T27">
        <f t="shared" si="6"/>
        <v>4.0949077508924733E-3</v>
      </c>
      <c r="U27" s="2">
        <f t="shared" si="7"/>
        <v>0.71126727100000009</v>
      </c>
    </row>
    <row r="28" spans="1:21" x14ac:dyDescent="0.25">
      <c r="A28">
        <v>-2</v>
      </c>
      <c r="B28">
        <v>4</v>
      </c>
      <c r="C28">
        <v>-1.573818234</v>
      </c>
      <c r="D28">
        <v>3.2887327310000001</v>
      </c>
      <c r="E28" s="2">
        <v>4.2618179999999997E-3</v>
      </c>
      <c r="F28" s="2">
        <f t="shared" si="0"/>
        <v>5.573818234</v>
      </c>
      <c r="G28" s="2">
        <f t="shared" si="3"/>
        <v>3.2887327309999998E-5</v>
      </c>
      <c r="H28" s="2">
        <f t="shared" si="1"/>
        <v>129.58845697090487</v>
      </c>
      <c r="I28" s="2">
        <f t="shared" si="4"/>
        <v>0.17047271999999997</v>
      </c>
      <c r="J28">
        <f t="shared" si="5"/>
        <v>760.17122839891863</v>
      </c>
      <c r="K28">
        <f t="shared" si="12"/>
        <v>32085.912658003039</v>
      </c>
      <c r="S28">
        <f t="shared" si="11"/>
        <v>2.9945405902223822E-5</v>
      </c>
      <c r="T28">
        <f t="shared" si="6"/>
        <v>4.0949077505576534E-3</v>
      </c>
      <c r="U28" s="2">
        <f t="shared" si="7"/>
        <v>0.71126726899999992</v>
      </c>
    </row>
    <row r="29" spans="1:21" x14ac:dyDescent="0.25">
      <c r="A29">
        <v>-1.5</v>
      </c>
      <c r="B29">
        <v>4</v>
      </c>
      <c r="C29">
        <v>-1.075311049</v>
      </c>
      <c r="D29">
        <v>3.2887327329999998</v>
      </c>
      <c r="E29" s="2">
        <v>4.2468899999999997E-3</v>
      </c>
      <c r="F29" s="2">
        <f t="shared" si="0"/>
        <v>5.0753110489999997</v>
      </c>
      <c r="G29" s="2">
        <f t="shared" si="3"/>
        <v>3.2887327329999997E-5</v>
      </c>
      <c r="H29" s="2">
        <f t="shared" si="1"/>
        <v>129.13454344847182</v>
      </c>
      <c r="I29" s="2">
        <f t="shared" si="4"/>
        <v>0.16987559999999999</v>
      </c>
      <c r="J29">
        <f t="shared" si="5"/>
        <v>760.17122793663032</v>
      </c>
      <c r="K29">
        <f t="shared" si="12"/>
        <v>32198.696013389846</v>
      </c>
      <c r="S29">
        <f t="shared" si="11"/>
        <v>2.994741183128999E-5</v>
      </c>
      <c r="T29">
        <f t="shared" si="6"/>
        <v>4.0948975698437001E-3</v>
      </c>
      <c r="U29" s="2">
        <f t="shared" si="7"/>
        <v>0.7112672670000002</v>
      </c>
    </row>
    <row r="30" spans="1:21" x14ac:dyDescent="0.25">
      <c r="A30">
        <v>-1</v>
      </c>
      <c r="B30">
        <v>4</v>
      </c>
      <c r="C30">
        <v>-0.57680386299999997</v>
      </c>
      <c r="D30">
        <v>3.288732735</v>
      </c>
      <c r="E30" s="2">
        <v>4.2319610000000002E-3</v>
      </c>
      <c r="F30" s="2">
        <f t="shared" si="0"/>
        <v>4.5768038630000003</v>
      </c>
      <c r="G30" s="2">
        <f t="shared" si="3"/>
        <v>3.2887327349999997E-5</v>
      </c>
      <c r="H30" s="2">
        <f t="shared" si="1"/>
        <v>128.68059951974178</v>
      </c>
      <c r="I30" s="2">
        <f t="shared" si="4"/>
        <v>0.16927844</v>
      </c>
      <c r="J30">
        <f t="shared" si="5"/>
        <v>760.17122747434212</v>
      </c>
      <c r="K30">
        <f t="shared" si="12"/>
        <v>32312.28267753535</v>
      </c>
      <c r="S30">
        <f t="shared" si="11"/>
        <v>2.9945405902223822E-5</v>
      </c>
      <c r="T30">
        <f t="shared" si="6"/>
        <v>4.0949067505875996E-3</v>
      </c>
      <c r="U30" s="2">
        <f t="shared" si="7"/>
        <v>0.71126726500000004</v>
      </c>
    </row>
    <row r="31" spans="1:21" x14ac:dyDescent="0.25">
      <c r="A31">
        <v>-0.5</v>
      </c>
      <c r="B31">
        <v>4</v>
      </c>
      <c r="C31">
        <v>-7.8296677999999995E-2</v>
      </c>
      <c r="D31">
        <v>3.2887327370000001</v>
      </c>
      <c r="E31" s="2">
        <v>4.2170330000000002E-3</v>
      </c>
      <c r="F31" s="2">
        <f t="shared" si="0"/>
        <v>4.0782966780000001</v>
      </c>
      <c r="G31" s="2">
        <f t="shared" si="3"/>
        <v>3.2887327370000004E-5</v>
      </c>
      <c r="H31" s="2">
        <f t="shared" si="1"/>
        <v>128.22668599841288</v>
      </c>
      <c r="I31" s="2">
        <f t="shared" si="4"/>
        <v>0.16868132</v>
      </c>
      <c r="J31">
        <f t="shared" si="5"/>
        <v>760.17122701205381</v>
      </c>
      <c r="K31">
        <f t="shared" si="12"/>
        <v>32426.665883882146</v>
      </c>
      <c r="L31" s="5">
        <f>ABS(T31/S31)</f>
        <v>136.74432011230519</v>
      </c>
      <c r="S31" s="5">
        <f>SLOPE(E22:E31,F22:F31)</f>
        <v>2.9945709817764491E-5</v>
      </c>
      <c r="T31" s="5">
        <f>INTERCEPT(E22:E31,F22:F31)</f>
        <v>4.0949057293105879E-3</v>
      </c>
      <c r="U31" s="2">
        <f t="shared" si="7"/>
        <v>0.71126726299999987</v>
      </c>
    </row>
    <row r="32" spans="1:21" x14ac:dyDescent="0.25">
      <c r="A32">
        <v>-5</v>
      </c>
      <c r="B32">
        <v>3.5</v>
      </c>
      <c r="C32">
        <v>-4.630722392</v>
      </c>
      <c r="D32">
        <v>2.7948024230000001</v>
      </c>
      <c r="E32" s="2">
        <v>3.692776E-3</v>
      </c>
      <c r="F32" s="2">
        <f t="shared" si="0"/>
        <v>8.1307223919999991</v>
      </c>
      <c r="G32" s="2">
        <f t="shared" si="3"/>
        <v>2.7948024230000002E-5</v>
      </c>
      <c r="H32" s="2">
        <f t="shared" si="1"/>
        <v>132.13012732528318</v>
      </c>
      <c r="I32" s="2">
        <f t="shared" si="4"/>
        <v>0.14771103999999999</v>
      </c>
      <c r="J32">
        <f t="shared" si="5"/>
        <v>894.5176157806701</v>
      </c>
      <c r="K32">
        <f>$L$41/E32</f>
        <v>37075.558843180486</v>
      </c>
      <c r="S32">
        <f t="shared" ref="S32:S40" si="13">(E32-E33)/(F32-F33)</f>
        <v>2.5460658258230977E-5</v>
      </c>
      <c r="T32">
        <f t="shared" si="6"/>
        <v>3.4857624557847419E-3</v>
      </c>
      <c r="U32" s="2">
        <f t="shared" si="7"/>
        <v>0.70519757699999985</v>
      </c>
    </row>
    <row r="33" spans="1:21" x14ac:dyDescent="0.25">
      <c r="A33">
        <v>-4.5</v>
      </c>
      <c r="B33">
        <v>3.5</v>
      </c>
      <c r="C33">
        <v>-4.1319921600000002</v>
      </c>
      <c r="D33">
        <v>2.7948024249999999</v>
      </c>
      <c r="E33" s="2">
        <v>3.6800779999999998E-3</v>
      </c>
      <c r="F33" s="2">
        <f t="shared" si="0"/>
        <v>7.6319921600000002</v>
      </c>
      <c r="G33" s="2">
        <f t="shared" si="3"/>
        <v>2.7948024249999999E-5</v>
      </c>
      <c r="H33" s="2">
        <f t="shared" si="1"/>
        <v>131.67578384364683</v>
      </c>
      <c r="I33" s="2">
        <f t="shared" si="4"/>
        <v>0.14720311999999999</v>
      </c>
      <c r="J33">
        <f t="shared" si="5"/>
        <v>894.51761514054078</v>
      </c>
      <c r="K33">
        <f t="shared" ref="K33:K41" si="14">$L$41/E33</f>
        <v>37203.486959429851</v>
      </c>
      <c r="S33">
        <f t="shared" si="13"/>
        <v>2.5458653166226877E-5</v>
      </c>
      <c r="T33">
        <f t="shared" si="6"/>
        <v>3.4857777586311972E-3</v>
      </c>
      <c r="U33" s="2">
        <f t="shared" si="7"/>
        <v>0.70519757500000013</v>
      </c>
    </row>
    <row r="34" spans="1:21" x14ac:dyDescent="0.25">
      <c r="A34">
        <v>-4</v>
      </c>
      <c r="B34">
        <v>3.5</v>
      </c>
      <c r="C34">
        <v>-3.633261928</v>
      </c>
      <c r="D34">
        <v>2.794802426</v>
      </c>
      <c r="E34" s="2">
        <v>3.6673809999999999E-3</v>
      </c>
      <c r="F34" s="2">
        <f t="shared" ref="F34:F65" si="15">B34-C34</f>
        <v>7.1332619279999996</v>
      </c>
      <c r="G34" s="2">
        <f t="shared" si="3"/>
        <v>2.7948024259999999E-5</v>
      </c>
      <c r="H34" s="2">
        <f t="shared" ref="H34:H65" si="16">E34/G34</f>
        <v>131.2214761903173</v>
      </c>
      <c r="I34" s="2">
        <f t="shared" si="4"/>
        <v>0.14669523999999998</v>
      </c>
      <c r="J34">
        <f t="shared" si="5"/>
        <v>894.51761482047618</v>
      </c>
      <c r="K34">
        <f t="shared" si="14"/>
        <v>37332.290777174414</v>
      </c>
      <c r="S34">
        <f t="shared" si="13"/>
        <v>2.5460658258230063E-5</v>
      </c>
      <c r="T34">
        <f t="shared" si="6"/>
        <v>3.4857634557847487E-3</v>
      </c>
      <c r="U34" s="2">
        <f t="shared" si="7"/>
        <v>0.70519757400000005</v>
      </c>
    </row>
    <row r="35" spans="1:21" x14ac:dyDescent="0.25">
      <c r="A35">
        <v>-3.5</v>
      </c>
      <c r="B35">
        <v>3.5</v>
      </c>
      <c r="C35">
        <v>-3.1345316959999998</v>
      </c>
      <c r="D35">
        <v>2.7948024280000001</v>
      </c>
      <c r="E35" s="2">
        <v>3.6546830000000002E-3</v>
      </c>
      <c r="F35" s="2">
        <f t="shared" si="15"/>
        <v>6.6345316959999998</v>
      </c>
      <c r="G35" s="2">
        <f t="shared" si="3"/>
        <v>2.7948024280000002E-5</v>
      </c>
      <c r="H35" s="2">
        <f t="shared" si="16"/>
        <v>130.76713270981887</v>
      </c>
      <c r="I35" s="2">
        <f t="shared" si="4"/>
        <v>0.14618732000000001</v>
      </c>
      <c r="J35">
        <f t="shared" si="5"/>
        <v>894.51761418034664</v>
      </c>
      <c r="K35">
        <f t="shared" si="14"/>
        <v>37461.999818502634</v>
      </c>
      <c r="S35">
        <f t="shared" si="13"/>
        <v>2.5460658258230933E-5</v>
      </c>
      <c r="T35">
        <f t="shared" si="6"/>
        <v>3.4857634557847431E-3</v>
      </c>
      <c r="U35" s="2">
        <f t="shared" si="7"/>
        <v>0.70519757199999988</v>
      </c>
    </row>
    <row r="36" spans="1:21" x14ac:dyDescent="0.25">
      <c r="A36">
        <v>-3</v>
      </c>
      <c r="B36">
        <v>3.5</v>
      </c>
      <c r="C36">
        <v>-2.635801464</v>
      </c>
      <c r="D36">
        <v>2.7948024299999998</v>
      </c>
      <c r="E36" s="2">
        <v>3.6419849999999999E-3</v>
      </c>
      <c r="F36" s="2">
        <f t="shared" si="15"/>
        <v>6.135801464</v>
      </c>
      <c r="G36" s="2">
        <f t="shared" si="3"/>
        <v>2.7948024299999998E-5</v>
      </c>
      <c r="H36" s="2">
        <f t="shared" si="16"/>
        <v>130.31278922997072</v>
      </c>
      <c r="I36" s="2">
        <f t="shared" si="4"/>
        <v>0.14567939999999999</v>
      </c>
      <c r="J36">
        <f t="shared" si="5"/>
        <v>894.51761354021733</v>
      </c>
      <c r="K36">
        <f t="shared" si="14"/>
        <v>37592.613336596572</v>
      </c>
      <c r="S36">
        <f t="shared" si="13"/>
        <v>2.5458653166226921E-5</v>
      </c>
      <c r="T36">
        <f t="shared" si="6"/>
        <v>3.4857757586311965E-3</v>
      </c>
      <c r="U36" s="2">
        <f t="shared" si="7"/>
        <v>0.70519757000000016</v>
      </c>
    </row>
    <row r="37" spans="1:21" x14ac:dyDescent="0.25">
      <c r="A37">
        <v>-2.5</v>
      </c>
      <c r="B37">
        <v>3.5</v>
      </c>
      <c r="C37">
        <v>-2.1370712319999998</v>
      </c>
      <c r="D37">
        <v>2.794802432</v>
      </c>
      <c r="E37" s="2">
        <v>3.629288E-3</v>
      </c>
      <c r="F37" s="2">
        <f t="shared" si="15"/>
        <v>5.6370712320000003</v>
      </c>
      <c r="G37" s="2">
        <f t="shared" si="3"/>
        <v>2.7948024320000001E-5</v>
      </c>
      <c r="H37" s="2">
        <f t="shared" si="16"/>
        <v>129.85848153147737</v>
      </c>
      <c r="I37" s="2">
        <f t="shared" si="4"/>
        <v>0.14517152</v>
      </c>
      <c r="J37">
        <f t="shared" si="5"/>
        <v>894.51761290008778</v>
      </c>
      <c r="K37">
        <f t="shared" si="14"/>
        <v>37724.130430730402</v>
      </c>
      <c r="S37">
        <f t="shared" si="13"/>
        <v>2.5460658258230933E-5</v>
      </c>
      <c r="T37">
        <f t="shared" si="6"/>
        <v>3.4857644557847434E-3</v>
      </c>
      <c r="U37" s="2">
        <f t="shared" si="7"/>
        <v>0.705197568</v>
      </c>
    </row>
    <row r="38" spans="1:21" x14ac:dyDescent="0.25">
      <c r="A38">
        <v>-2</v>
      </c>
      <c r="B38">
        <v>3.5</v>
      </c>
      <c r="C38">
        <v>-1.638341</v>
      </c>
      <c r="D38">
        <v>2.7948024340000002</v>
      </c>
      <c r="E38" s="2">
        <v>3.6165899999999998E-3</v>
      </c>
      <c r="F38" s="2">
        <f t="shared" si="15"/>
        <v>5.1383410000000005</v>
      </c>
      <c r="G38" s="2">
        <f t="shared" si="3"/>
        <v>2.7948024340000001E-5</v>
      </c>
      <c r="H38" s="2">
        <f t="shared" si="16"/>
        <v>129.40413805292971</v>
      </c>
      <c r="I38" s="2">
        <f t="shared" si="4"/>
        <v>0.14466359999999998</v>
      </c>
      <c r="J38">
        <f t="shared" si="5"/>
        <v>894.51761225995847</v>
      </c>
      <c r="K38">
        <f t="shared" si="14"/>
        <v>37856.581443482581</v>
      </c>
      <c r="S38">
        <f t="shared" si="13"/>
        <v>2.5460658258230019E-5</v>
      </c>
      <c r="T38">
        <f t="shared" si="6"/>
        <v>3.4857644557847478E-3</v>
      </c>
      <c r="U38" s="2">
        <f t="shared" si="7"/>
        <v>0.70519756599999983</v>
      </c>
    </row>
    <row r="39" spans="1:21" x14ac:dyDescent="0.25">
      <c r="A39">
        <v>-1.5</v>
      </c>
      <c r="B39">
        <v>3.5</v>
      </c>
      <c r="C39">
        <v>-1.1396107680000001</v>
      </c>
      <c r="D39">
        <v>2.7948024359999999</v>
      </c>
      <c r="E39" s="2">
        <v>3.603892E-3</v>
      </c>
      <c r="F39" s="2">
        <f t="shared" si="15"/>
        <v>4.6396107679999998</v>
      </c>
      <c r="G39" s="2">
        <f t="shared" si="3"/>
        <v>2.794802436E-5</v>
      </c>
      <c r="H39" s="2">
        <f t="shared" si="16"/>
        <v>128.94979457503234</v>
      </c>
      <c r="I39" s="2">
        <f t="shared" si="4"/>
        <v>0.14415567999999998</v>
      </c>
      <c r="J39">
        <f t="shared" si="5"/>
        <v>894.51761161982904</v>
      </c>
      <c r="K39">
        <f t="shared" si="14"/>
        <v>37989.965815480784</v>
      </c>
      <c r="S39">
        <f t="shared" si="13"/>
        <v>2.5458653166226921E-5</v>
      </c>
      <c r="T39">
        <f t="shared" si="6"/>
        <v>3.4857737586311962E-3</v>
      </c>
      <c r="U39" s="2">
        <f t="shared" si="7"/>
        <v>0.70519756400000011</v>
      </c>
    </row>
    <row r="40" spans="1:21" x14ac:dyDescent="0.25">
      <c r="A40">
        <v>-1</v>
      </c>
      <c r="B40">
        <v>3.5</v>
      </c>
      <c r="C40">
        <v>-0.64088053599999995</v>
      </c>
      <c r="D40">
        <v>2.7948024380000001</v>
      </c>
      <c r="E40" s="2">
        <v>3.5911950000000002E-3</v>
      </c>
      <c r="F40" s="2">
        <f t="shared" si="15"/>
        <v>4.1408805360000001</v>
      </c>
      <c r="G40" s="2">
        <f t="shared" si="3"/>
        <v>2.794802438E-5</v>
      </c>
      <c r="H40" s="2">
        <f t="shared" si="16"/>
        <v>128.49548687848969</v>
      </c>
      <c r="I40" s="2">
        <f t="shared" si="4"/>
        <v>0.14364779999999999</v>
      </c>
      <c r="J40">
        <f t="shared" si="5"/>
        <v>894.51761097969961</v>
      </c>
      <c r="K40">
        <f t="shared" si="14"/>
        <v>38124.28283139308</v>
      </c>
      <c r="S40">
        <f t="shared" si="13"/>
        <v>2.5460658207179966E-5</v>
      </c>
      <c r="T40">
        <f t="shared" si="6"/>
        <v>3.4857654559961398E-3</v>
      </c>
      <c r="U40" s="2">
        <f t="shared" si="7"/>
        <v>0.70519756199999994</v>
      </c>
    </row>
    <row r="41" spans="1:21" x14ac:dyDescent="0.25">
      <c r="A41">
        <v>-0.5</v>
      </c>
      <c r="B41">
        <v>3.5</v>
      </c>
      <c r="C41">
        <v>-0.14215030300000001</v>
      </c>
      <c r="D41">
        <v>2.7948024400000002</v>
      </c>
      <c r="E41" s="2">
        <v>3.5784969999999999E-3</v>
      </c>
      <c r="F41" s="2">
        <f t="shared" si="15"/>
        <v>3.6421503030000002</v>
      </c>
      <c r="G41" s="2">
        <f t="shared" si="3"/>
        <v>2.7948024400000003E-5</v>
      </c>
      <c r="H41" s="2">
        <f t="shared" si="16"/>
        <v>128.04114340189281</v>
      </c>
      <c r="I41" s="2">
        <f t="shared" si="4"/>
        <v>0.14313988</v>
      </c>
      <c r="J41">
        <f t="shared" si="5"/>
        <v>894.51761033957018</v>
      </c>
      <c r="K41">
        <f t="shared" si="14"/>
        <v>38259.563689080831</v>
      </c>
      <c r="L41" s="5">
        <f>ABS(T41/S41)</f>
        <v>136.91173388268467</v>
      </c>
      <c r="S41" s="5">
        <f>SLOPE(E32:E41,F32:F41)</f>
        <v>2.5459965587299348E-5</v>
      </c>
      <c r="T41" s="5">
        <f>INTERCEPT(E32:E41,F32:F41)</f>
        <v>3.4857680331506378E-3</v>
      </c>
      <c r="U41" s="2">
        <f t="shared" si="7"/>
        <v>0.70519755999999978</v>
      </c>
    </row>
    <row r="42" spans="1:21" x14ac:dyDescent="0.25">
      <c r="A42">
        <v>-5</v>
      </c>
      <c r="B42">
        <v>3</v>
      </c>
      <c r="C42">
        <v>-4.6968180559999997</v>
      </c>
      <c r="D42">
        <v>2.3020464380000001</v>
      </c>
      <c r="E42" s="2">
        <v>3.0318189999999998E-3</v>
      </c>
      <c r="F42" s="2">
        <f t="shared" si="15"/>
        <v>7.6968180559999997</v>
      </c>
      <c r="G42" s="2">
        <f t="shared" si="3"/>
        <v>2.3020464379999999E-5</v>
      </c>
      <c r="H42" s="2">
        <f t="shared" si="16"/>
        <v>131.70103565043721</v>
      </c>
      <c r="I42" s="2">
        <f t="shared" si="4"/>
        <v>0.12127275999999999</v>
      </c>
      <c r="J42">
        <f t="shared" si="5"/>
        <v>1085.9902557708526</v>
      </c>
      <c r="K42">
        <f>$L$51/E42</f>
        <v>45224.065211455003</v>
      </c>
      <c r="S42">
        <f t="shared" ref="S42:S50" si="17">(E42-E43)/(F42-F43)</f>
        <v>2.0935741253558268E-5</v>
      </c>
      <c r="T42">
        <f t="shared" si="6"/>
        <v>2.8706804087038685E-3</v>
      </c>
      <c r="U42" s="2">
        <f t="shared" si="7"/>
        <v>0.69795356199999992</v>
      </c>
    </row>
    <row r="43" spans="1:21" x14ac:dyDescent="0.25">
      <c r="A43">
        <v>-4.5</v>
      </c>
      <c r="B43">
        <v>3</v>
      </c>
      <c r="C43">
        <v>-4.197862711</v>
      </c>
      <c r="D43">
        <v>2.3020464399999998</v>
      </c>
      <c r="E43" s="2">
        <v>3.0213729999999999E-3</v>
      </c>
      <c r="F43" s="2">
        <f t="shared" si="15"/>
        <v>7.197862711</v>
      </c>
      <c r="G43" s="2">
        <f t="shared" si="3"/>
        <v>2.3020464399999999E-5</v>
      </c>
      <c r="H43" s="2">
        <f t="shared" si="16"/>
        <v>131.24726536793932</v>
      </c>
      <c r="I43" s="2">
        <f t="shared" si="4"/>
        <v>0.12085491999999999</v>
      </c>
      <c r="J43">
        <f t="shared" si="5"/>
        <v>1085.9902548273528</v>
      </c>
      <c r="K43">
        <f t="shared" ref="K43:K51" si="18">$L$51/E43</f>
        <v>45380.421472399561</v>
      </c>
      <c r="S43">
        <f t="shared" si="17"/>
        <v>2.0937745440926796E-5</v>
      </c>
      <c r="T43">
        <f t="shared" si="6"/>
        <v>2.8706659828383425E-3</v>
      </c>
      <c r="U43" s="2">
        <f t="shared" si="7"/>
        <v>0.69795356000000019</v>
      </c>
    </row>
    <row r="44" spans="1:21" x14ac:dyDescent="0.25">
      <c r="A44">
        <v>-4</v>
      </c>
      <c r="B44">
        <v>3</v>
      </c>
      <c r="C44">
        <v>-3.6989073659999998</v>
      </c>
      <c r="D44">
        <v>2.302046442</v>
      </c>
      <c r="E44" s="2">
        <v>3.0109260000000001E-3</v>
      </c>
      <c r="F44" s="2">
        <f t="shared" si="15"/>
        <v>6.6989073660000003</v>
      </c>
      <c r="G44" s="2">
        <f t="shared" si="3"/>
        <v>2.3020464419999998E-5</v>
      </c>
      <c r="H44" s="2">
        <f t="shared" si="16"/>
        <v>130.79345164661976</v>
      </c>
      <c r="I44" s="2">
        <f t="shared" si="4"/>
        <v>0.12043704</v>
      </c>
      <c r="J44">
        <f t="shared" si="5"/>
        <v>1085.990253883853</v>
      </c>
      <c r="K44">
        <f t="shared" si="18"/>
        <v>45537.877770934349</v>
      </c>
      <c r="S44">
        <f t="shared" si="17"/>
        <v>2.0935741253559102E-5</v>
      </c>
      <c r="T44">
        <f t="shared" si="6"/>
        <v>2.870679408703863E-3</v>
      </c>
      <c r="U44" s="2">
        <f t="shared" si="7"/>
        <v>0.69795355800000003</v>
      </c>
    </row>
    <row r="45" spans="1:21" x14ac:dyDescent="0.25">
      <c r="A45">
        <v>-3.5</v>
      </c>
      <c r="B45">
        <v>3</v>
      </c>
      <c r="C45">
        <v>-3.1999520210000001</v>
      </c>
      <c r="D45">
        <v>2.3020464440000001</v>
      </c>
      <c r="E45" s="2">
        <v>3.0004799999999998E-3</v>
      </c>
      <c r="F45" s="2">
        <f t="shared" si="15"/>
        <v>6.1999520209999996</v>
      </c>
      <c r="G45" s="2">
        <f t="shared" si="3"/>
        <v>2.3020464440000002E-5</v>
      </c>
      <c r="H45" s="2">
        <f t="shared" si="16"/>
        <v>130.33968136569879</v>
      </c>
      <c r="I45" s="2">
        <f t="shared" si="4"/>
        <v>0.12001919999999999</v>
      </c>
      <c r="J45">
        <f t="shared" si="5"/>
        <v>1085.990252940353</v>
      </c>
      <c r="K45">
        <f t="shared" si="18"/>
        <v>45696.415295328843</v>
      </c>
      <c r="S45">
        <f t="shared" si="17"/>
        <v>2.0937745482889964E-5</v>
      </c>
      <c r="T45">
        <f t="shared" si="6"/>
        <v>2.8706669825781725E-3</v>
      </c>
      <c r="U45" s="2">
        <f t="shared" si="7"/>
        <v>0.69795355599999986</v>
      </c>
    </row>
    <row r="46" spans="1:21" x14ac:dyDescent="0.25">
      <c r="A46">
        <v>-3</v>
      </c>
      <c r="B46">
        <v>3</v>
      </c>
      <c r="C46">
        <v>-2.700996677</v>
      </c>
      <c r="D46">
        <v>2.3020464450000002</v>
      </c>
      <c r="E46" s="2">
        <v>2.990033E-3</v>
      </c>
      <c r="F46" s="2">
        <f t="shared" si="15"/>
        <v>5.700996677</v>
      </c>
      <c r="G46" s="2">
        <f t="shared" si="3"/>
        <v>2.3020464450000001E-5</v>
      </c>
      <c r="H46" s="2">
        <f t="shared" si="16"/>
        <v>129.88586770237816</v>
      </c>
      <c r="I46" s="2">
        <f t="shared" si="4"/>
        <v>0.11960132</v>
      </c>
      <c r="J46">
        <f t="shared" si="5"/>
        <v>1085.9902524686031</v>
      </c>
      <c r="K46">
        <f t="shared" si="18"/>
        <v>45856.07589124544</v>
      </c>
      <c r="S46">
        <f t="shared" si="17"/>
        <v>2.0935741253558268E-5</v>
      </c>
      <c r="T46">
        <f t="shared" si="6"/>
        <v>2.8706784086829323E-3</v>
      </c>
      <c r="U46" s="2">
        <f t="shared" si="7"/>
        <v>0.69795355499999978</v>
      </c>
    </row>
    <row r="47" spans="1:21" x14ac:dyDescent="0.25">
      <c r="A47">
        <v>-2.5</v>
      </c>
      <c r="B47">
        <v>3</v>
      </c>
      <c r="C47">
        <v>-2.2020413319999999</v>
      </c>
      <c r="D47">
        <v>2.3020464469999999</v>
      </c>
      <c r="E47" s="2">
        <v>2.9795870000000001E-3</v>
      </c>
      <c r="F47" s="2">
        <f t="shared" si="15"/>
        <v>5.2020413320000003</v>
      </c>
      <c r="G47" s="2">
        <f t="shared" si="3"/>
        <v>2.3020464470000001E-5</v>
      </c>
      <c r="H47" s="2">
        <f t="shared" si="16"/>
        <v>129.4320974228371</v>
      </c>
      <c r="I47" s="2">
        <f t="shared" si="4"/>
        <v>0.11918347999999999</v>
      </c>
      <c r="J47">
        <f t="shared" si="5"/>
        <v>1085.9902515251031</v>
      </c>
      <c r="K47">
        <f t="shared" si="18"/>
        <v>46016.840644467935</v>
      </c>
      <c r="S47">
        <f t="shared" si="17"/>
        <v>2.0937745440927626E-5</v>
      </c>
      <c r="T47">
        <f t="shared" si="6"/>
        <v>2.8706679828173999E-3</v>
      </c>
      <c r="U47" s="2">
        <f t="shared" si="7"/>
        <v>0.69795355300000006</v>
      </c>
    </row>
    <row r="48" spans="1:21" x14ac:dyDescent="0.25">
      <c r="A48">
        <v>-2</v>
      </c>
      <c r="B48">
        <v>3</v>
      </c>
      <c r="C48">
        <v>-1.7030859869999999</v>
      </c>
      <c r="D48">
        <v>2.3020464490000001</v>
      </c>
      <c r="E48" s="2">
        <v>2.9691399999999999E-3</v>
      </c>
      <c r="F48" s="2">
        <f t="shared" si="15"/>
        <v>4.7030859869999997</v>
      </c>
      <c r="G48" s="2">
        <f t="shared" si="3"/>
        <v>2.3020464490000001E-5</v>
      </c>
      <c r="H48" s="2">
        <f t="shared" si="16"/>
        <v>128.97828370447445</v>
      </c>
      <c r="I48" s="2">
        <f t="shared" si="4"/>
        <v>0.11876559999999999</v>
      </c>
      <c r="J48">
        <f t="shared" si="5"/>
        <v>1085.9902505816033</v>
      </c>
      <c r="K48">
        <f t="shared" si="18"/>
        <v>46178.752152248897</v>
      </c>
      <c r="S48">
        <f t="shared" si="17"/>
        <v>2.0935741253558268E-5</v>
      </c>
      <c r="T48">
        <f t="shared" si="6"/>
        <v>2.8706774086829324E-3</v>
      </c>
      <c r="U48" s="2">
        <f t="shared" si="7"/>
        <v>0.69795355099999989</v>
      </c>
    </row>
    <row r="49" spans="1:21" x14ac:dyDescent="0.25">
      <c r="A49">
        <v>-1.5</v>
      </c>
      <c r="B49">
        <v>3</v>
      </c>
      <c r="C49">
        <v>-1.204130642</v>
      </c>
      <c r="D49">
        <v>2.3020464509999998</v>
      </c>
      <c r="E49" s="2">
        <v>2.958694E-3</v>
      </c>
      <c r="F49" s="2">
        <f t="shared" si="15"/>
        <v>4.204130642</v>
      </c>
      <c r="G49" s="2">
        <f t="shared" si="3"/>
        <v>2.3020464509999997E-5</v>
      </c>
      <c r="H49" s="2">
        <f t="shared" si="16"/>
        <v>128.52451342651037</v>
      </c>
      <c r="I49" s="2">
        <f t="shared" si="4"/>
        <v>0.11834776</v>
      </c>
      <c r="J49">
        <f t="shared" si="5"/>
        <v>1085.9902496381037</v>
      </c>
      <c r="K49">
        <f t="shared" si="18"/>
        <v>46341.791400303067</v>
      </c>
      <c r="S49">
        <f t="shared" si="17"/>
        <v>2.0937745440926796E-5</v>
      </c>
      <c r="T49">
        <f t="shared" si="6"/>
        <v>2.8706689828174037E-3</v>
      </c>
      <c r="U49" s="2">
        <f t="shared" si="7"/>
        <v>0.69795354900000017</v>
      </c>
    </row>
    <row r="50" spans="1:21" x14ac:dyDescent="0.25">
      <c r="A50">
        <v>-1</v>
      </c>
      <c r="B50">
        <v>3</v>
      </c>
      <c r="C50">
        <v>-0.70517529700000003</v>
      </c>
      <c r="D50">
        <v>2.302046453</v>
      </c>
      <c r="E50" s="2">
        <v>2.9482470000000002E-3</v>
      </c>
      <c r="F50" s="2">
        <f t="shared" si="15"/>
        <v>3.7051752970000003</v>
      </c>
      <c r="G50" s="2">
        <f t="shared" si="3"/>
        <v>2.302046453E-5</v>
      </c>
      <c r="H50" s="2">
        <f t="shared" si="16"/>
        <v>128.07069970972475</v>
      </c>
      <c r="I50" s="2">
        <f t="shared" si="4"/>
        <v>0.11792988</v>
      </c>
      <c r="J50">
        <f t="shared" si="5"/>
        <v>1085.9902486946037</v>
      </c>
      <c r="K50">
        <f t="shared" si="18"/>
        <v>46506.001758105165</v>
      </c>
      <c r="S50">
        <f t="shared" si="17"/>
        <v>2.0937745440927647E-5</v>
      </c>
      <c r="T50">
        <f t="shared" si="6"/>
        <v>2.8706689828174006E-3</v>
      </c>
      <c r="U50" s="2">
        <f t="shared" si="7"/>
        <v>0.69795354700000001</v>
      </c>
    </row>
    <row r="51" spans="1:21" x14ac:dyDescent="0.25">
      <c r="A51">
        <v>-0.5</v>
      </c>
      <c r="B51">
        <v>3</v>
      </c>
      <c r="C51">
        <v>-0.20621995200000001</v>
      </c>
      <c r="D51">
        <v>2.3020464550000002</v>
      </c>
      <c r="E51" s="2">
        <v>2.9378E-3</v>
      </c>
      <c r="F51" s="2">
        <f t="shared" si="15"/>
        <v>3.2062199520000001</v>
      </c>
      <c r="G51" s="2">
        <f t="shared" si="3"/>
        <v>2.3020464550000003E-5</v>
      </c>
      <c r="H51" s="2">
        <f t="shared" si="16"/>
        <v>127.61688599372768</v>
      </c>
      <c r="I51" s="2">
        <f t="shared" si="4"/>
        <v>0.11751199999999999</v>
      </c>
      <c r="J51">
        <f t="shared" si="5"/>
        <v>1085.9902477511037</v>
      </c>
      <c r="K51">
        <f t="shared" si="18"/>
        <v>46671.380000452133</v>
      </c>
      <c r="L51" s="5">
        <f>ABS(T51/S51)</f>
        <v>137.11118016532828</v>
      </c>
      <c r="S51" s="5">
        <f>SLOPE(E42:E51,F42:F51)</f>
        <v>2.0936822306182E-5</v>
      </c>
      <c r="T51" s="5">
        <f>INTERCEPT(E42:E51,F42:F51)</f>
        <v>2.8706724153123842E-3</v>
      </c>
      <c r="U51" s="2">
        <f t="shared" si="7"/>
        <v>0.69795354499999984</v>
      </c>
    </row>
    <row r="52" spans="1:21" x14ac:dyDescent="0.25">
      <c r="A52">
        <v>-5</v>
      </c>
      <c r="B52">
        <v>2.5</v>
      </c>
      <c r="C52">
        <v>-4.7629782199999999</v>
      </c>
      <c r="D52">
        <v>1.8110236799999999</v>
      </c>
      <c r="E52" s="2">
        <v>2.3702179999999999E-3</v>
      </c>
      <c r="F52" s="2">
        <f t="shared" si="15"/>
        <v>7.2629782199999999</v>
      </c>
      <c r="G52" s="2">
        <f t="shared" si="3"/>
        <v>1.81102368E-5</v>
      </c>
      <c r="H52" s="2">
        <f t="shared" si="16"/>
        <v>130.87725059453666</v>
      </c>
      <c r="I52" s="2">
        <f t="shared" si="4"/>
        <v>9.4808719999999985E-2</v>
      </c>
      <c r="J52">
        <f t="shared" si="5"/>
        <v>1380.4347384347841</v>
      </c>
      <c r="K52">
        <f>$L$61/E52</f>
        <v>57951.599537856237</v>
      </c>
      <c r="S52">
        <f t="shared" ref="S52:S60" si="19">(E52-E53)/(F52-F53)</f>
        <v>1.6388815872194375E-5</v>
      </c>
      <c r="T52">
        <f t="shared" si="6"/>
        <v>2.2511863872686617E-3</v>
      </c>
      <c r="U52" s="2">
        <f t="shared" si="7"/>
        <v>0.68897632000000009</v>
      </c>
    </row>
    <row r="53" spans="1:21" x14ac:dyDescent="0.25">
      <c r="A53">
        <v>-4.5</v>
      </c>
      <c r="B53">
        <v>2.5</v>
      </c>
      <c r="C53">
        <v>-4.2637963350000003</v>
      </c>
      <c r="D53">
        <v>1.8110236820000001</v>
      </c>
      <c r="E53" s="2">
        <v>2.362037E-3</v>
      </c>
      <c r="F53" s="2">
        <f t="shared" si="15"/>
        <v>6.7637963350000003</v>
      </c>
      <c r="G53" s="2">
        <f t="shared" si="3"/>
        <v>1.8110236819999999E-5</v>
      </c>
      <c r="H53" s="2">
        <f t="shared" si="16"/>
        <v>130.42551698669615</v>
      </c>
      <c r="I53" s="2">
        <f t="shared" si="4"/>
        <v>9.4481479999999993E-2</v>
      </c>
      <c r="J53">
        <f t="shared" si="5"/>
        <v>1380.4347369103041</v>
      </c>
      <c r="K53">
        <f t="shared" ref="K53:K61" si="20">$L$61/E53</f>
        <v>58152.316984627476</v>
      </c>
      <c r="S53">
        <f t="shared" si="19"/>
        <v>1.6388815872194345E-5</v>
      </c>
      <c r="T53">
        <f t="shared" si="6"/>
        <v>2.2511863872686621E-3</v>
      </c>
      <c r="U53" s="2">
        <f t="shared" si="7"/>
        <v>0.68897631799999992</v>
      </c>
    </row>
    <row r="54" spans="1:21" x14ac:dyDescent="0.25">
      <c r="A54">
        <v>-4</v>
      </c>
      <c r="B54">
        <v>2.5</v>
      </c>
      <c r="C54">
        <v>-3.7646144499999998</v>
      </c>
      <c r="D54">
        <v>1.811023684</v>
      </c>
      <c r="E54" s="2">
        <v>2.3538560000000001E-3</v>
      </c>
      <c r="F54" s="2">
        <f t="shared" si="15"/>
        <v>6.2646144499999998</v>
      </c>
      <c r="G54" s="2">
        <f t="shared" si="3"/>
        <v>1.8110236839999999E-5</v>
      </c>
      <c r="H54" s="2">
        <f t="shared" si="16"/>
        <v>129.97378337985336</v>
      </c>
      <c r="I54" s="2">
        <f t="shared" si="4"/>
        <v>9.415424E-2</v>
      </c>
      <c r="J54">
        <f t="shared" si="5"/>
        <v>1380.4347353858241</v>
      </c>
      <c r="K54">
        <f t="shared" si="20"/>
        <v>58354.429647955745</v>
      </c>
      <c r="S54">
        <f t="shared" si="19"/>
        <v>1.6390819150018301E-5</v>
      </c>
      <c r="T54">
        <f t="shared" si="6"/>
        <v>2.2511738375054586E-3</v>
      </c>
      <c r="U54" s="2">
        <f t="shared" si="7"/>
        <v>0.68897631599999998</v>
      </c>
    </row>
    <row r="55" spans="1:21" x14ac:dyDescent="0.25">
      <c r="A55">
        <v>-3.5</v>
      </c>
      <c r="B55">
        <v>2.5</v>
      </c>
      <c r="C55">
        <v>-3.2654325649999998</v>
      </c>
      <c r="D55">
        <v>1.811023686</v>
      </c>
      <c r="E55" s="2">
        <v>2.3456739999999998E-3</v>
      </c>
      <c r="F55" s="2">
        <f t="shared" si="15"/>
        <v>5.7654325649999993</v>
      </c>
      <c r="G55" s="2">
        <f t="shared" si="3"/>
        <v>1.8110236859999998E-5</v>
      </c>
      <c r="H55" s="2">
        <f t="shared" si="16"/>
        <v>129.52199455661895</v>
      </c>
      <c r="I55" s="2">
        <f t="shared" si="4"/>
        <v>9.3826959999999987E-2</v>
      </c>
      <c r="J55">
        <f t="shared" si="5"/>
        <v>1380.4347338613441</v>
      </c>
      <c r="K55">
        <f t="shared" si="20"/>
        <v>58557.977090345266</v>
      </c>
      <c r="S55">
        <f t="shared" si="19"/>
        <v>1.6388815872194402E-5</v>
      </c>
      <c r="T55">
        <f t="shared" si="6"/>
        <v>2.2511853872686613E-3</v>
      </c>
      <c r="U55" s="2">
        <f t="shared" si="7"/>
        <v>0.68897631400000003</v>
      </c>
    </row>
    <row r="56" spans="1:21" x14ac:dyDescent="0.25">
      <c r="A56">
        <v>-3</v>
      </c>
      <c r="B56">
        <v>2.5</v>
      </c>
      <c r="C56">
        <v>-2.7662506800000002</v>
      </c>
      <c r="D56">
        <v>1.8110236879999999</v>
      </c>
      <c r="E56" s="2">
        <v>2.3374929999999999E-3</v>
      </c>
      <c r="F56" s="2">
        <f t="shared" si="15"/>
        <v>5.2662506800000006</v>
      </c>
      <c r="G56" s="2">
        <f t="shared" si="3"/>
        <v>1.8110236879999998E-5</v>
      </c>
      <c r="H56" s="2">
        <f t="shared" si="16"/>
        <v>129.07026095177173</v>
      </c>
      <c r="I56" s="2">
        <f t="shared" si="4"/>
        <v>9.3499719999999995E-2</v>
      </c>
      <c r="J56">
        <f t="shared" si="5"/>
        <v>1380.434732336864</v>
      </c>
      <c r="K56">
        <f t="shared" si="20"/>
        <v>58762.924361022058</v>
      </c>
      <c r="S56">
        <f t="shared" si="19"/>
        <v>1.6388815839362992E-5</v>
      </c>
      <c r="T56">
        <f t="shared" si="6"/>
        <v>2.2511853874415599E-3</v>
      </c>
      <c r="U56" s="2">
        <f t="shared" si="7"/>
        <v>0.68897631200000009</v>
      </c>
    </row>
    <row r="57" spans="1:21" x14ac:dyDescent="0.25">
      <c r="A57">
        <v>-2.5</v>
      </c>
      <c r="B57">
        <v>2.5</v>
      </c>
      <c r="C57">
        <v>-2.2670687940000001</v>
      </c>
      <c r="D57">
        <v>1.811023689</v>
      </c>
      <c r="E57" s="2">
        <v>2.329312E-3</v>
      </c>
      <c r="F57" s="2">
        <f t="shared" si="15"/>
        <v>4.7670687940000001</v>
      </c>
      <c r="G57" s="2">
        <f t="shared" si="3"/>
        <v>1.8110236890000001E-5</v>
      </c>
      <c r="H57" s="2">
        <f t="shared" si="16"/>
        <v>128.61852741894199</v>
      </c>
      <c r="I57" s="2">
        <f t="shared" si="4"/>
        <v>9.3172480000000002E-2</v>
      </c>
      <c r="J57">
        <f t="shared" si="5"/>
        <v>1380.4347315746238</v>
      </c>
      <c r="K57">
        <f t="shared" si="20"/>
        <v>58969.311261616531</v>
      </c>
      <c r="S57">
        <f t="shared" si="19"/>
        <v>1.6388815872194345E-5</v>
      </c>
      <c r="T57">
        <f t="shared" si="6"/>
        <v>2.2511853872850505E-3</v>
      </c>
      <c r="U57" s="2">
        <f t="shared" si="7"/>
        <v>0.68897631100000001</v>
      </c>
    </row>
    <row r="58" spans="1:21" x14ac:dyDescent="0.25">
      <c r="A58">
        <v>-2</v>
      </c>
      <c r="B58">
        <v>2.5</v>
      </c>
      <c r="C58">
        <v>-1.767886909</v>
      </c>
      <c r="D58">
        <v>1.8110236909999999</v>
      </c>
      <c r="E58" s="2">
        <v>2.3211310000000001E-3</v>
      </c>
      <c r="F58" s="2">
        <f t="shared" si="15"/>
        <v>4.2678869089999996</v>
      </c>
      <c r="G58" s="2">
        <f t="shared" si="3"/>
        <v>1.8110236910000001E-5</v>
      </c>
      <c r="H58" s="2">
        <f t="shared" si="16"/>
        <v>128.1667938158408</v>
      </c>
      <c r="I58" s="2">
        <f t="shared" si="4"/>
        <v>9.2845239999999996E-2</v>
      </c>
      <c r="J58">
        <f t="shared" si="5"/>
        <v>1380.4347300501438</v>
      </c>
      <c r="K58">
        <f t="shared" si="20"/>
        <v>59177.153014378986</v>
      </c>
      <c r="S58">
        <f t="shared" si="19"/>
        <v>1.6388815872195242E-5</v>
      </c>
      <c r="T58">
        <f t="shared" si="6"/>
        <v>2.2511853872850466E-3</v>
      </c>
      <c r="U58" s="2">
        <f t="shared" si="7"/>
        <v>0.68897630900000006</v>
      </c>
    </row>
    <row r="59" spans="1:21" x14ac:dyDescent="0.25">
      <c r="A59">
        <v>-1.5</v>
      </c>
      <c r="B59">
        <v>2.5</v>
      </c>
      <c r="C59">
        <v>-1.268705024</v>
      </c>
      <c r="D59">
        <v>1.8110236930000001</v>
      </c>
      <c r="E59" s="2">
        <v>2.3129499999999998E-3</v>
      </c>
      <c r="F59" s="2">
        <f t="shared" si="15"/>
        <v>3.768705024</v>
      </c>
      <c r="G59" s="2">
        <f t="shared" si="3"/>
        <v>1.8110236930000001E-5</v>
      </c>
      <c r="H59" s="2">
        <f t="shared" si="16"/>
        <v>127.71506021373735</v>
      </c>
      <c r="I59" s="2">
        <f t="shared" si="4"/>
        <v>9.2517999999999989E-2</v>
      </c>
      <c r="J59">
        <f t="shared" si="5"/>
        <v>1380.4347285256638</v>
      </c>
      <c r="K59">
        <f t="shared" si="20"/>
        <v>59386.465056926667</v>
      </c>
      <c r="S59">
        <f t="shared" si="19"/>
        <v>1.6388815872194358E-5</v>
      </c>
      <c r="T59">
        <f t="shared" si="6"/>
        <v>2.2511853872850501E-3</v>
      </c>
      <c r="U59" s="2">
        <f t="shared" si="7"/>
        <v>0.6889763069999999</v>
      </c>
    </row>
    <row r="60" spans="1:21" x14ac:dyDescent="0.25">
      <c r="A60">
        <v>-1</v>
      </c>
      <c r="B60">
        <v>2.5</v>
      </c>
      <c r="C60">
        <v>-0.76952313900000002</v>
      </c>
      <c r="D60">
        <v>1.811023695</v>
      </c>
      <c r="E60" s="2">
        <v>2.3047689999999999E-3</v>
      </c>
      <c r="F60" s="2">
        <f t="shared" si="15"/>
        <v>3.2695231389999999</v>
      </c>
      <c r="G60" s="2">
        <f t="shared" si="3"/>
        <v>1.811023695E-5</v>
      </c>
      <c r="H60" s="2">
        <f t="shared" si="16"/>
        <v>127.26332661263164</v>
      </c>
      <c r="I60" s="2">
        <f t="shared" si="4"/>
        <v>9.2190759999999997E-2</v>
      </c>
      <c r="J60">
        <f t="shared" si="5"/>
        <v>1380.4347270011838</v>
      </c>
      <c r="K60">
        <f t="shared" si="20"/>
        <v>59597.263046066015</v>
      </c>
      <c r="S60">
        <f t="shared" si="19"/>
        <v>1.639081911718208E-5</v>
      </c>
      <c r="T60">
        <f t="shared" si="6"/>
        <v>2.2511788376292094E-3</v>
      </c>
      <c r="U60" s="2">
        <f t="shared" si="7"/>
        <v>0.68897630499999996</v>
      </c>
    </row>
    <row r="61" spans="1:21" x14ac:dyDescent="0.25">
      <c r="A61">
        <v>-0.5</v>
      </c>
      <c r="B61">
        <v>2.5</v>
      </c>
      <c r="C61">
        <v>-0.270341253</v>
      </c>
      <c r="D61">
        <v>1.811023697</v>
      </c>
      <c r="E61" s="2">
        <v>2.2965870000000001E-3</v>
      </c>
      <c r="F61" s="2">
        <f t="shared" si="15"/>
        <v>2.7703412529999998</v>
      </c>
      <c r="G61" s="2">
        <f t="shared" si="3"/>
        <v>1.811023697E-5</v>
      </c>
      <c r="H61" s="2">
        <f t="shared" si="16"/>
        <v>126.81153779513467</v>
      </c>
      <c r="I61" s="2">
        <f t="shared" si="4"/>
        <v>9.1863479999999997E-2</v>
      </c>
      <c r="J61">
        <f t="shared" si="5"/>
        <v>1380.4347254767038</v>
      </c>
      <c r="K61">
        <f t="shared" si="20"/>
        <v>59809.588904499818</v>
      </c>
      <c r="L61" s="5">
        <f>ABS(T61/S61)</f>
        <v>137.35792435341853</v>
      </c>
      <c r="S61" s="5">
        <f>SLOPE(E52:E61,F52:F61)</f>
        <v>1.6389180097760657E-5</v>
      </c>
      <c r="T61" s="5">
        <f>INTERCEPT(E52:E61,F52:F61)</f>
        <v>2.251183760082761E-3</v>
      </c>
      <c r="U61" s="2">
        <f t="shared" si="7"/>
        <v>0.68897630300000001</v>
      </c>
    </row>
    <row r="62" spans="1:21" x14ac:dyDescent="0.25">
      <c r="A62">
        <v>-5</v>
      </c>
      <c r="B62">
        <v>2</v>
      </c>
      <c r="C62">
        <v>-4.8288745520000003</v>
      </c>
      <c r="D62">
        <v>1.3228121980000001</v>
      </c>
      <c r="E62" s="2">
        <v>1.7112539999999999E-3</v>
      </c>
      <c r="F62" s="2">
        <f t="shared" si="15"/>
        <v>6.8288745520000003</v>
      </c>
      <c r="G62" s="2">
        <f t="shared" si="3"/>
        <v>1.322812198E-5</v>
      </c>
      <c r="H62" s="2">
        <f t="shared" si="16"/>
        <v>129.36484881128985</v>
      </c>
      <c r="I62" s="2">
        <f t="shared" si="4"/>
        <v>6.8450159999999996E-2</v>
      </c>
      <c r="J62">
        <f t="shared" si="5"/>
        <v>1889.9130230125079</v>
      </c>
      <c r="K62">
        <f>$L$71/E62</f>
        <v>80457.549116570619</v>
      </c>
      <c r="S62">
        <f t="shared" ref="S62:S70" si="21">(E62-E63)/(F62-F63)</f>
        <v>1.1840003835576473E-5</v>
      </c>
      <c r="T62">
        <f t="shared" si="6"/>
        <v>1.6304000991116494E-3</v>
      </c>
      <c r="U62" s="2">
        <f t="shared" si="7"/>
        <v>0.67718780199999995</v>
      </c>
    </row>
    <row r="63" spans="1:21" x14ac:dyDescent="0.25">
      <c r="A63">
        <v>-4.5</v>
      </c>
      <c r="B63">
        <v>2</v>
      </c>
      <c r="C63">
        <v>-4.3294659299999996</v>
      </c>
      <c r="D63">
        <v>1.322812203</v>
      </c>
      <c r="E63" s="2">
        <v>1.705341E-3</v>
      </c>
      <c r="F63" s="2">
        <f t="shared" si="15"/>
        <v>6.3294659299999996</v>
      </c>
      <c r="G63" s="2">
        <f t="shared" si="3"/>
        <v>1.3228122030000001E-5</v>
      </c>
      <c r="H63" s="2">
        <f t="shared" si="16"/>
        <v>128.91784609579989</v>
      </c>
      <c r="I63" s="2">
        <f t="shared" si="4"/>
        <v>6.8213639999999992E-2</v>
      </c>
      <c r="J63">
        <f t="shared" si="5"/>
        <v>1889.9130158689652</v>
      </c>
      <c r="K63">
        <f t="shared" ref="K63:K71" si="22">$L$71/E63</f>
        <v>80736.522933494212</v>
      </c>
      <c r="S63">
        <f t="shared" si="21"/>
        <v>1.1842006203889466E-5</v>
      </c>
      <c r="T63">
        <f t="shared" si="6"/>
        <v>1.6303874251896329E-3</v>
      </c>
      <c r="U63" s="2">
        <f t="shared" si="7"/>
        <v>0.67718779699999998</v>
      </c>
    </row>
    <row r="64" spans="1:21" x14ac:dyDescent="0.25">
      <c r="A64">
        <v>-4</v>
      </c>
      <c r="B64">
        <v>2</v>
      </c>
      <c r="C64">
        <v>-3.8300573080000002</v>
      </c>
      <c r="D64">
        <v>1.322812205</v>
      </c>
      <c r="E64" s="2">
        <v>1.6994270000000001E-3</v>
      </c>
      <c r="F64" s="2">
        <f t="shared" si="15"/>
        <v>5.8300573080000007</v>
      </c>
      <c r="G64" s="2">
        <f t="shared" si="3"/>
        <v>1.3228122049999999E-5</v>
      </c>
      <c r="H64" s="2">
        <f t="shared" si="16"/>
        <v>128.47076807852707</v>
      </c>
      <c r="I64" s="2">
        <f t="shared" si="4"/>
        <v>6.7977079999999995E-2</v>
      </c>
      <c r="J64">
        <f t="shared" si="5"/>
        <v>1889.9130130115486</v>
      </c>
      <c r="K64">
        <f t="shared" si="22"/>
        <v>81017.485750154578</v>
      </c>
      <c r="S64">
        <f t="shared" si="21"/>
        <v>1.1842006203889857E-5</v>
      </c>
      <c r="T64">
        <f t="shared" si="6"/>
        <v>1.6303874251896308E-3</v>
      </c>
      <c r="U64" s="2">
        <f t="shared" si="7"/>
        <v>0.67718779500000004</v>
      </c>
    </row>
    <row r="65" spans="1:21" x14ac:dyDescent="0.25">
      <c r="A65">
        <v>-3.5</v>
      </c>
      <c r="B65">
        <v>2</v>
      </c>
      <c r="C65">
        <v>-3.330648686</v>
      </c>
      <c r="D65">
        <v>1.3228122069999999</v>
      </c>
      <c r="E65" s="2">
        <v>1.693513E-3</v>
      </c>
      <c r="F65" s="2">
        <f t="shared" si="15"/>
        <v>5.330648686</v>
      </c>
      <c r="G65" s="2">
        <f t="shared" si="3"/>
        <v>1.3228122069999999E-5</v>
      </c>
      <c r="H65" s="2">
        <f t="shared" si="16"/>
        <v>128.02369006260616</v>
      </c>
      <c r="I65" s="2">
        <f t="shared" si="4"/>
        <v>6.7740519999999999E-2</v>
      </c>
      <c r="J65">
        <f t="shared" si="5"/>
        <v>1889.9130101541318</v>
      </c>
      <c r="K65">
        <f t="shared" si="22"/>
        <v>81300.410894943197</v>
      </c>
      <c r="S65">
        <f t="shared" si="21"/>
        <v>1.1842006203889878E-5</v>
      </c>
      <c r="T65">
        <f t="shared" si="6"/>
        <v>1.6303874251896305E-3</v>
      </c>
      <c r="U65" s="2">
        <f t="shared" si="7"/>
        <v>0.67718779300000009</v>
      </c>
    </row>
    <row r="66" spans="1:21" x14ac:dyDescent="0.25">
      <c r="A66">
        <v>-3</v>
      </c>
      <c r="B66">
        <v>2</v>
      </c>
      <c r="C66">
        <v>-2.8312400640000002</v>
      </c>
      <c r="D66">
        <v>1.3228122090000001</v>
      </c>
      <c r="E66" s="2">
        <v>1.6875989999999999E-3</v>
      </c>
      <c r="F66" s="2">
        <f t="shared" ref="F66:F91" si="23">B66-C66</f>
        <v>4.8312400640000002</v>
      </c>
      <c r="G66" s="2">
        <f t="shared" si="3"/>
        <v>1.322812209E-5</v>
      </c>
      <c r="H66" s="2">
        <f t="shared" ref="H66:H91" si="24">E66/G66</f>
        <v>127.57661204803712</v>
      </c>
      <c r="I66" s="2">
        <f t="shared" si="4"/>
        <v>6.7503959999999988E-2</v>
      </c>
      <c r="J66">
        <f t="shared" si="5"/>
        <v>1889.9130072967146</v>
      </c>
      <c r="K66">
        <f t="shared" si="22"/>
        <v>81585.318998131639</v>
      </c>
      <c r="S66">
        <f t="shared" si="21"/>
        <v>1.1840003835576493E-5</v>
      </c>
      <c r="T66">
        <f t="shared" si="6"/>
        <v>1.630397099111649E-3</v>
      </c>
      <c r="U66" s="2">
        <f t="shared" si="7"/>
        <v>0.67718779099999993</v>
      </c>
    </row>
    <row r="67" spans="1:21" x14ac:dyDescent="0.25">
      <c r="A67">
        <v>-2.5</v>
      </c>
      <c r="B67">
        <v>2</v>
      </c>
      <c r="C67">
        <v>-2.3318314419999999</v>
      </c>
      <c r="D67">
        <v>1.322812211</v>
      </c>
      <c r="E67" s="2">
        <v>1.6816859999999999E-3</v>
      </c>
      <c r="F67" s="2">
        <f t="shared" si="23"/>
        <v>4.3318314420000004</v>
      </c>
      <c r="G67" s="2">
        <f t="shared" ref="G67:G91" si="25">(D67)/100000</f>
        <v>1.322812211E-5</v>
      </c>
      <c r="H67" s="2">
        <f t="shared" si="24"/>
        <v>127.12960963134019</v>
      </c>
      <c r="I67" s="2">
        <f t="shared" ref="I67:I91" si="26">E67/0.025</f>
        <v>6.7267439999999998E-2</v>
      </c>
      <c r="J67">
        <f t="shared" ref="J67:J91" si="27">0.025/G67</f>
        <v>1889.9130044392978</v>
      </c>
      <c r="K67">
        <f t="shared" si="22"/>
        <v>81872.182295581908</v>
      </c>
      <c r="S67">
        <f t="shared" si="21"/>
        <v>1.1842006203889424E-5</v>
      </c>
      <c r="T67">
        <f t="shared" ref="T67:T90" si="28">E67-S67*F67</f>
        <v>1.6303884251896326E-3</v>
      </c>
      <c r="U67" s="2">
        <f t="shared" ref="U67:U91" si="29">B67-D67</f>
        <v>0.67718778899999998</v>
      </c>
    </row>
    <row r="68" spans="1:21" x14ac:dyDescent="0.25">
      <c r="A68">
        <v>-2</v>
      </c>
      <c r="B68">
        <v>2</v>
      </c>
      <c r="C68">
        <v>-1.8324228199999999</v>
      </c>
      <c r="D68">
        <v>1.322812213</v>
      </c>
      <c r="E68" s="2">
        <v>1.6757720000000001E-3</v>
      </c>
      <c r="F68" s="2">
        <f t="shared" si="23"/>
        <v>3.8324228199999997</v>
      </c>
      <c r="G68" s="2">
        <f t="shared" si="25"/>
        <v>1.3228122129999999E-5</v>
      </c>
      <c r="H68" s="2">
        <f t="shared" si="24"/>
        <v>126.68253161947486</v>
      </c>
      <c r="I68" s="2">
        <f t="shared" si="26"/>
        <v>6.7030880000000001E-2</v>
      </c>
      <c r="J68">
        <f t="shared" si="27"/>
        <v>1889.9130015818807</v>
      </c>
      <c r="K68">
        <f t="shared" si="22"/>
        <v>82161.119028082539</v>
      </c>
      <c r="S68">
        <f t="shared" si="21"/>
        <v>1.1842006180177819E-5</v>
      </c>
      <c r="T68">
        <f t="shared" si="28"/>
        <v>1.6303884252805057E-3</v>
      </c>
      <c r="U68" s="2">
        <f t="shared" si="29"/>
        <v>0.67718778700000004</v>
      </c>
    </row>
    <row r="69" spans="1:21" x14ac:dyDescent="0.25">
      <c r="A69">
        <v>-1.5</v>
      </c>
      <c r="B69">
        <v>2</v>
      </c>
      <c r="C69">
        <v>-1.333014197</v>
      </c>
      <c r="D69">
        <v>1.3228122149999999</v>
      </c>
      <c r="E69" s="2">
        <v>1.669858E-3</v>
      </c>
      <c r="F69" s="2">
        <f t="shared" si="23"/>
        <v>3.3330141969999998</v>
      </c>
      <c r="G69" s="2">
        <f t="shared" si="25"/>
        <v>1.3228122149999999E-5</v>
      </c>
      <c r="H69" s="2">
        <f t="shared" si="24"/>
        <v>126.23545360896144</v>
      </c>
      <c r="I69" s="2">
        <f t="shared" si="26"/>
        <v>6.679431999999999E-2</v>
      </c>
      <c r="J69">
        <f t="shared" si="27"/>
        <v>1889.9129987244639</v>
      </c>
      <c r="K69">
        <f t="shared" si="22"/>
        <v>82452.102367942629</v>
      </c>
      <c r="S69">
        <f t="shared" si="21"/>
        <v>1.1842006203889444E-5</v>
      </c>
      <c r="T69">
        <f t="shared" si="28"/>
        <v>1.6303884252014745E-3</v>
      </c>
      <c r="U69" s="2">
        <f t="shared" si="29"/>
        <v>0.6771877850000001</v>
      </c>
    </row>
    <row r="70" spans="1:21" x14ac:dyDescent="0.25">
      <c r="A70">
        <v>-1</v>
      </c>
      <c r="B70">
        <v>2</v>
      </c>
      <c r="C70">
        <v>-0.83360557499999999</v>
      </c>
      <c r="D70">
        <v>1.3228122170000001</v>
      </c>
      <c r="E70" s="2">
        <v>1.6639440000000001E-3</v>
      </c>
      <c r="F70" s="2">
        <f t="shared" si="23"/>
        <v>2.833605575</v>
      </c>
      <c r="G70" s="2">
        <f t="shared" si="25"/>
        <v>1.322812217E-5</v>
      </c>
      <c r="H70" s="2">
        <f t="shared" si="24"/>
        <v>125.78837559979989</v>
      </c>
      <c r="I70" s="2">
        <f t="shared" si="26"/>
        <v>6.6557759999999994E-2</v>
      </c>
      <c r="J70">
        <f t="shared" si="27"/>
        <v>1889.9129958670469</v>
      </c>
      <c r="K70">
        <f t="shared" si="22"/>
        <v>82745.154137355537</v>
      </c>
      <c r="S70">
        <f t="shared" si="21"/>
        <v>1.1842006203889878E-5</v>
      </c>
      <c r="T70">
        <f t="shared" si="28"/>
        <v>1.6303884252014732E-3</v>
      </c>
      <c r="U70" s="2">
        <f t="shared" si="29"/>
        <v>0.67718778299999993</v>
      </c>
    </row>
    <row r="71" spans="1:21" x14ac:dyDescent="0.25">
      <c r="A71">
        <v>-0.5</v>
      </c>
      <c r="B71">
        <v>2</v>
      </c>
      <c r="C71">
        <v>-0.33419695300000002</v>
      </c>
      <c r="D71">
        <v>1.322812219</v>
      </c>
      <c r="E71" s="2">
        <v>1.65803E-3</v>
      </c>
      <c r="F71" s="2">
        <f t="shared" si="23"/>
        <v>2.3341969530000002</v>
      </c>
      <c r="G71" s="2">
        <f t="shared" si="25"/>
        <v>1.322812219E-5</v>
      </c>
      <c r="H71" s="2">
        <f t="shared" si="24"/>
        <v>125.34129759199027</v>
      </c>
      <c r="I71" s="2">
        <f t="shared" si="26"/>
        <v>6.6321199999999997E-2</v>
      </c>
      <c r="J71">
        <f t="shared" si="27"/>
        <v>1889.9129930096301</v>
      </c>
      <c r="K71">
        <f t="shared" si="22"/>
        <v>83040.296469863591</v>
      </c>
      <c r="L71" s="5">
        <f>ABS(T71/S71)</f>
        <v>137.68330275592794</v>
      </c>
      <c r="S71" s="5">
        <f>SLOPE(E62:E71,F62:F71)</f>
        <v>1.184159359164374E-5</v>
      </c>
      <c r="T71" s="5">
        <f>INTERCEPT(E62:E71,F62:F71)</f>
        <v>1.6303897155909412E-3</v>
      </c>
      <c r="U71" s="2">
        <f t="shared" si="29"/>
        <v>0.67718778099999999</v>
      </c>
    </row>
    <row r="72" spans="1:21" x14ac:dyDescent="0.25">
      <c r="A72">
        <v>-5</v>
      </c>
      <c r="B72">
        <v>1.5</v>
      </c>
      <c r="C72">
        <v>-4.8937892500000002</v>
      </c>
      <c r="D72">
        <v>0.83993530500000002</v>
      </c>
      <c r="E72" s="2">
        <v>1.062108E-3</v>
      </c>
      <c r="F72" s="2">
        <f t="shared" si="23"/>
        <v>6.3937892500000002</v>
      </c>
      <c r="G72" s="2">
        <f t="shared" si="25"/>
        <v>8.3993530500000002E-6</v>
      </c>
      <c r="H72" s="2">
        <f t="shared" si="24"/>
        <v>126.45116756938798</v>
      </c>
      <c r="I72" s="2">
        <f t="shared" si="26"/>
        <v>4.2484319999999999E-2</v>
      </c>
      <c r="J72">
        <f t="shared" si="27"/>
        <v>2976.41971365878</v>
      </c>
      <c r="K72">
        <f>$L$81/E72</f>
        <v>130075.97107210776</v>
      </c>
      <c r="S72">
        <f t="shared" ref="S72:S80" si="30">(E72-E73)/(F72-F73)</f>
        <v>7.3493961471329427E-6</v>
      </c>
      <c r="T72">
        <f t="shared" si="28"/>
        <v>1.0151175099204698E-3</v>
      </c>
      <c r="U72" s="2">
        <f t="shared" si="29"/>
        <v>0.66006469499999998</v>
      </c>
    </row>
    <row r="73" spans="1:21" x14ac:dyDescent="0.25">
      <c r="A73">
        <v>-4.5</v>
      </c>
      <c r="B73">
        <v>1.5</v>
      </c>
      <c r="C73">
        <v>-4.3941563649999997</v>
      </c>
      <c r="D73">
        <v>0.83993530699999996</v>
      </c>
      <c r="E73" s="2">
        <v>1.0584360000000001E-3</v>
      </c>
      <c r="F73" s="2">
        <f t="shared" si="23"/>
        <v>5.8941563649999997</v>
      </c>
      <c r="G73" s="2">
        <f t="shared" si="25"/>
        <v>8.3993530699999998E-6</v>
      </c>
      <c r="H73" s="2">
        <f t="shared" si="24"/>
        <v>126.01399074178937</v>
      </c>
      <c r="I73" s="2">
        <f t="shared" si="26"/>
        <v>4.2337439999999997E-2</v>
      </c>
      <c r="J73">
        <f t="shared" si="27"/>
        <v>2976.4197065715207</v>
      </c>
      <c r="K73">
        <f t="shared" ref="K73:K81" si="31">$L$81/E73</f>
        <v>130527.23970410513</v>
      </c>
      <c r="S73">
        <f t="shared" si="30"/>
        <v>7.3473946628885736E-6</v>
      </c>
      <c r="T73">
        <f t="shared" si="28"/>
        <v>1.0151293069815682E-3</v>
      </c>
      <c r="U73" s="2">
        <f t="shared" si="29"/>
        <v>0.66006469300000004</v>
      </c>
    </row>
    <row r="74" spans="1:21" x14ac:dyDescent="0.25">
      <c r="A74">
        <v>-4</v>
      </c>
      <c r="B74">
        <v>1.5</v>
      </c>
      <c r="C74">
        <v>-3.8945234790000001</v>
      </c>
      <c r="D74">
        <v>0.83993530999999999</v>
      </c>
      <c r="E74" s="2">
        <v>1.054765E-3</v>
      </c>
      <c r="F74" s="2">
        <f t="shared" si="23"/>
        <v>5.3945234790000001</v>
      </c>
      <c r="G74" s="2">
        <f t="shared" si="25"/>
        <v>8.3993530999999993E-6</v>
      </c>
      <c r="H74" s="2">
        <f t="shared" si="24"/>
        <v>125.57693282355282</v>
      </c>
      <c r="I74" s="2">
        <f t="shared" si="26"/>
        <v>4.2190600000000002E-2</v>
      </c>
      <c r="J74">
        <f t="shared" si="27"/>
        <v>2976.4196959406318</v>
      </c>
      <c r="K74">
        <f t="shared" si="31"/>
        <v>130981.52620105352</v>
      </c>
      <c r="S74">
        <f t="shared" si="30"/>
        <v>7.3473946775941489E-6</v>
      </c>
      <c r="T74">
        <f t="shared" si="28"/>
        <v>1.0151293069022387E-3</v>
      </c>
      <c r="U74" s="2">
        <f t="shared" si="29"/>
        <v>0.66006469000000001</v>
      </c>
    </row>
    <row r="75" spans="1:21" x14ac:dyDescent="0.25">
      <c r="A75">
        <v>-3.5</v>
      </c>
      <c r="B75">
        <v>1.5</v>
      </c>
      <c r="C75">
        <v>-3.394890594</v>
      </c>
      <c r="D75">
        <v>0.83993531200000004</v>
      </c>
      <c r="E75" s="2">
        <v>1.051094E-3</v>
      </c>
      <c r="F75" s="2">
        <f t="shared" si="23"/>
        <v>4.8948905939999996</v>
      </c>
      <c r="G75" s="2">
        <f t="shared" si="25"/>
        <v>8.3993531200000006E-6</v>
      </c>
      <c r="H75" s="2">
        <f t="shared" si="24"/>
        <v>125.13987505742584</v>
      </c>
      <c r="I75" s="2">
        <f t="shared" si="26"/>
        <v>4.2043759999999999E-2</v>
      </c>
      <c r="J75">
        <f t="shared" si="27"/>
        <v>2976.419688853372</v>
      </c>
      <c r="K75">
        <f t="shared" si="31"/>
        <v>131438.98593603828</v>
      </c>
      <c r="S75">
        <f t="shared" si="30"/>
        <v>7.3473946775941617E-6</v>
      </c>
      <c r="T75">
        <f t="shared" si="28"/>
        <v>1.0151293069022387E-3</v>
      </c>
      <c r="U75" s="2">
        <f t="shared" si="29"/>
        <v>0.66006468799999996</v>
      </c>
    </row>
    <row r="76" spans="1:21" x14ac:dyDescent="0.25">
      <c r="A76">
        <v>-3</v>
      </c>
      <c r="B76">
        <v>1.5</v>
      </c>
      <c r="C76">
        <v>-2.895257709</v>
      </c>
      <c r="D76">
        <v>0.83993531499999996</v>
      </c>
      <c r="E76" s="2">
        <v>1.047423E-3</v>
      </c>
      <c r="F76" s="2">
        <f t="shared" si="23"/>
        <v>4.395257709</v>
      </c>
      <c r="G76" s="2">
        <f t="shared" si="25"/>
        <v>8.3993531500000001E-6</v>
      </c>
      <c r="H76" s="2">
        <f t="shared" si="24"/>
        <v>124.70281714491311</v>
      </c>
      <c r="I76" s="2">
        <f t="shared" si="26"/>
        <v>4.1896919999999997E-2</v>
      </c>
      <c r="J76">
        <f t="shared" si="27"/>
        <v>2976.4196782224831</v>
      </c>
      <c r="K76">
        <f t="shared" si="31"/>
        <v>131899.6522736795</v>
      </c>
      <c r="S76">
        <f t="shared" si="30"/>
        <v>7.3473946628885677E-6</v>
      </c>
      <c r="T76">
        <f t="shared" si="28"/>
        <v>1.0151293069668736E-3</v>
      </c>
      <c r="U76" s="2">
        <f t="shared" si="29"/>
        <v>0.66006468500000004</v>
      </c>
    </row>
    <row r="77" spans="1:21" x14ac:dyDescent="0.25">
      <c r="A77">
        <v>-2.5</v>
      </c>
      <c r="B77">
        <v>1.5</v>
      </c>
      <c r="C77">
        <v>-2.3956248229999999</v>
      </c>
      <c r="D77">
        <v>0.83993531700000001</v>
      </c>
      <c r="E77" s="2">
        <v>1.043752E-3</v>
      </c>
      <c r="F77" s="2">
        <f t="shared" si="23"/>
        <v>3.8956248229999999</v>
      </c>
      <c r="G77" s="2">
        <f t="shared" si="25"/>
        <v>8.3993531699999997E-6</v>
      </c>
      <c r="H77" s="2">
        <f t="shared" si="24"/>
        <v>124.26575938346929</v>
      </c>
      <c r="I77" s="2">
        <f t="shared" si="26"/>
        <v>4.1750079999999995E-2</v>
      </c>
      <c r="J77">
        <f t="shared" si="27"/>
        <v>2976.4196711352242</v>
      </c>
      <c r="K77">
        <f t="shared" si="31"/>
        <v>132363.5590479867</v>
      </c>
      <c r="S77">
        <f t="shared" si="30"/>
        <v>7.3473946775941549E-6</v>
      </c>
      <c r="T77">
        <f t="shared" si="28"/>
        <v>1.0151293069095861E-3</v>
      </c>
      <c r="U77" s="2">
        <f t="shared" si="29"/>
        <v>0.66006468299999999</v>
      </c>
    </row>
    <row r="78" spans="1:21" x14ac:dyDescent="0.25">
      <c r="A78">
        <v>-2</v>
      </c>
      <c r="B78">
        <v>1.5</v>
      </c>
      <c r="C78">
        <v>-1.8959919380000001</v>
      </c>
      <c r="D78">
        <v>0.83993532000000004</v>
      </c>
      <c r="E78" s="2">
        <v>1.040081E-3</v>
      </c>
      <c r="F78" s="2">
        <f t="shared" si="23"/>
        <v>3.3959919379999999</v>
      </c>
      <c r="G78" s="2">
        <f t="shared" si="25"/>
        <v>8.3993532000000009E-6</v>
      </c>
      <c r="H78" s="2">
        <f t="shared" si="24"/>
        <v>123.82870147668035</v>
      </c>
      <c r="I78" s="2">
        <f t="shared" si="26"/>
        <v>4.160324E-2</v>
      </c>
      <c r="J78">
        <f t="shared" si="27"/>
        <v>2976.4196605043348</v>
      </c>
      <c r="K78">
        <f t="shared" si="31"/>
        <v>132830.74057064232</v>
      </c>
      <c r="S78">
        <f t="shared" si="30"/>
        <v>7.3493961471329562E-6</v>
      </c>
      <c r="T78">
        <f t="shared" si="28"/>
        <v>1.0151225099351681E-3</v>
      </c>
      <c r="U78" s="2">
        <f t="shared" si="29"/>
        <v>0.66006467999999996</v>
      </c>
    </row>
    <row r="79" spans="1:21" x14ac:dyDescent="0.25">
      <c r="A79">
        <v>-1.5</v>
      </c>
      <c r="B79">
        <v>1.5</v>
      </c>
      <c r="C79">
        <v>-1.3963590530000001</v>
      </c>
      <c r="D79">
        <v>0.83993532199999998</v>
      </c>
      <c r="E79" s="2">
        <v>1.0364090000000001E-3</v>
      </c>
      <c r="F79" s="2">
        <f t="shared" si="23"/>
        <v>2.8963590530000003</v>
      </c>
      <c r="G79" s="2">
        <f t="shared" si="25"/>
        <v>8.3993532200000006E-6</v>
      </c>
      <c r="H79" s="2">
        <f t="shared" si="24"/>
        <v>123.39152466313352</v>
      </c>
      <c r="I79" s="2">
        <f t="shared" si="26"/>
        <v>4.1456359999999998E-2</v>
      </c>
      <c r="J79">
        <f t="shared" si="27"/>
        <v>2976.419653417076</v>
      </c>
      <c r="K79">
        <f t="shared" si="31"/>
        <v>133301.36025782698</v>
      </c>
      <c r="S79">
        <f t="shared" si="30"/>
        <v>7.3473946628885609E-6</v>
      </c>
      <c r="T79">
        <f t="shared" si="28"/>
        <v>1.0151283069521789E-3</v>
      </c>
      <c r="U79" s="2">
        <f t="shared" si="29"/>
        <v>0.66006467800000002</v>
      </c>
    </row>
    <row r="80" spans="1:21" x14ac:dyDescent="0.25">
      <c r="A80">
        <v>-1</v>
      </c>
      <c r="B80">
        <v>1.5</v>
      </c>
      <c r="C80">
        <v>-0.89672616699999996</v>
      </c>
      <c r="D80">
        <v>0.83993532500000001</v>
      </c>
      <c r="E80" s="2">
        <v>1.0327380000000001E-3</v>
      </c>
      <c r="F80" s="2">
        <f t="shared" si="23"/>
        <v>2.3967261669999997</v>
      </c>
      <c r="G80" s="2">
        <f t="shared" si="25"/>
        <v>8.39935325E-6</v>
      </c>
      <c r="H80" s="2">
        <f t="shared" si="24"/>
        <v>122.95446676206886</v>
      </c>
      <c r="I80" s="2">
        <f t="shared" si="26"/>
        <v>4.1309520000000002E-2</v>
      </c>
      <c r="J80">
        <f t="shared" si="27"/>
        <v>2976.4196427861871</v>
      </c>
      <c r="K80">
        <f t="shared" si="31"/>
        <v>133775.19708140322</v>
      </c>
      <c r="S80">
        <f t="shared" si="30"/>
        <v>7.3473946775941583E-6</v>
      </c>
      <c r="T80">
        <f t="shared" si="28"/>
        <v>1.0151283069169336E-3</v>
      </c>
      <c r="U80" s="2">
        <f t="shared" si="29"/>
        <v>0.66006467499999999</v>
      </c>
    </row>
    <row r="81" spans="1:21" x14ac:dyDescent="0.25">
      <c r="A81">
        <v>-0.5</v>
      </c>
      <c r="B81">
        <v>1.5</v>
      </c>
      <c r="C81">
        <v>-0.39709328199999999</v>
      </c>
      <c r="D81">
        <v>0.83993532800000004</v>
      </c>
      <c r="E81" s="2">
        <v>1.029067E-3</v>
      </c>
      <c r="F81" s="2">
        <f t="shared" si="23"/>
        <v>1.8970932819999999</v>
      </c>
      <c r="G81" s="2">
        <f t="shared" si="25"/>
        <v>8.3993532800000012E-6</v>
      </c>
      <c r="H81" s="2">
        <f t="shared" si="24"/>
        <v>122.51740886412625</v>
      </c>
      <c r="I81" s="2">
        <f t="shared" si="26"/>
        <v>4.116268E-2</v>
      </c>
      <c r="J81">
        <f t="shared" si="27"/>
        <v>2976.4196321552981</v>
      </c>
      <c r="K81">
        <f t="shared" si="31"/>
        <v>134252.414549737</v>
      </c>
      <c r="L81" s="5">
        <f>ABS(T81/S81)</f>
        <v>138.15472948345422</v>
      </c>
      <c r="S81" s="5">
        <f>SLOPE(E72:E81,F72:F81)</f>
        <v>7.347758576066292E-6</v>
      </c>
      <c r="T81" s="5">
        <f>INTERCEPT(E72:E81,F72:F81)</f>
        <v>1.0151275983861694E-3</v>
      </c>
      <c r="U81" s="2">
        <f t="shared" si="29"/>
        <v>0.66006467199999996</v>
      </c>
    </row>
    <row r="82" spans="1:21" x14ac:dyDescent="0.25">
      <c r="A82">
        <v>-5</v>
      </c>
      <c r="B82">
        <v>1</v>
      </c>
      <c r="C82">
        <v>-4.9556338210000002</v>
      </c>
      <c r="D82">
        <v>0.37101526600000001</v>
      </c>
      <c r="E82" s="2">
        <v>4.43662E-4</v>
      </c>
      <c r="F82" s="2">
        <f t="shared" si="23"/>
        <v>5.9556338210000002</v>
      </c>
      <c r="G82" s="2">
        <f t="shared" si="25"/>
        <v>3.7101526600000003E-6</v>
      </c>
      <c r="H82" s="2">
        <f t="shared" si="24"/>
        <v>119.58052421487152</v>
      </c>
      <c r="I82" s="2">
        <f t="shared" si="26"/>
        <v>1.7746479999999999E-2</v>
      </c>
      <c r="J82">
        <f t="shared" si="27"/>
        <v>6738.2672065035731</v>
      </c>
      <c r="K82">
        <f>$L$91/E82</f>
        <v>313325.4483092869</v>
      </c>
      <c r="S82">
        <f t="shared" ref="S82:S90" si="32">(E82-E83)/(F82-F83)</f>
        <v>3.0609363159315951E-6</v>
      </c>
      <c r="T82">
        <f t="shared" si="28"/>
        <v>4.2543218415291064E-4</v>
      </c>
      <c r="U82" s="2">
        <f t="shared" si="29"/>
        <v>0.62898473399999999</v>
      </c>
    </row>
    <row r="83" spans="1:21" x14ac:dyDescent="0.25">
      <c r="A83">
        <v>-4.5</v>
      </c>
      <c r="B83">
        <v>1</v>
      </c>
      <c r="C83">
        <v>-4.4557867670000002</v>
      </c>
      <c r="D83">
        <v>0.37101541100000002</v>
      </c>
      <c r="E83" s="2">
        <v>4.4213199999999997E-4</v>
      </c>
      <c r="F83" s="2">
        <f t="shared" si="23"/>
        <v>5.4557867670000002</v>
      </c>
      <c r="G83" s="2">
        <f t="shared" si="25"/>
        <v>3.7101541100000003E-6</v>
      </c>
      <c r="H83" s="2">
        <f t="shared" si="24"/>
        <v>119.16809568861817</v>
      </c>
      <c r="I83" s="2">
        <f t="shared" si="26"/>
        <v>1.7685279999999998E-2</v>
      </c>
      <c r="J83">
        <f t="shared" si="27"/>
        <v>6738.2645730583954</v>
      </c>
      <c r="K83">
        <f t="shared" ref="K83:K90" si="33">$L$91/E83</f>
        <v>314409.71259215544</v>
      </c>
      <c r="S83">
        <f t="shared" si="32"/>
        <v>3.0589358630735913E-6</v>
      </c>
      <c r="T83">
        <f t="shared" si="28"/>
        <v>4.2544309819714135E-4</v>
      </c>
      <c r="U83" s="2">
        <f t="shared" si="29"/>
        <v>0.62898458899999998</v>
      </c>
    </row>
    <row r="84" spans="1:21" x14ac:dyDescent="0.25">
      <c r="A84">
        <v>-4</v>
      </c>
      <c r="B84">
        <v>1</v>
      </c>
      <c r="C84">
        <v>-3.9559397390000002</v>
      </c>
      <c r="D84">
        <v>0.37101541599999999</v>
      </c>
      <c r="E84" s="2">
        <v>4.4060300000000002E-4</v>
      </c>
      <c r="F84" s="2">
        <f t="shared" si="23"/>
        <v>4.9559397389999997</v>
      </c>
      <c r="G84" s="2">
        <f t="shared" si="25"/>
        <v>3.7101541599999998E-6</v>
      </c>
      <c r="H84" s="2">
        <f t="shared" si="24"/>
        <v>118.75598182691148</v>
      </c>
      <c r="I84" s="2">
        <f t="shared" si="26"/>
        <v>1.762412E-2</v>
      </c>
      <c r="J84">
        <f t="shared" si="27"/>
        <v>6738.2644822499778</v>
      </c>
      <c r="K84">
        <f t="shared" si="33"/>
        <v>315500.79106995376</v>
      </c>
      <c r="S84">
        <f t="shared" si="32"/>
        <v>3.0609364873964916E-6</v>
      </c>
      <c r="T84">
        <f t="shared" si="28"/>
        <v>4.2543318322355668E-4</v>
      </c>
      <c r="U84" s="2">
        <f t="shared" si="29"/>
        <v>0.62898458400000001</v>
      </c>
    </row>
    <row r="85" spans="1:21" x14ac:dyDescent="0.25">
      <c r="A85">
        <v>-3.5</v>
      </c>
      <c r="B85">
        <v>1</v>
      </c>
      <c r="C85">
        <v>-3.4560927129999999</v>
      </c>
      <c r="D85">
        <v>0.37101542100000001</v>
      </c>
      <c r="E85" s="2">
        <v>4.39073E-4</v>
      </c>
      <c r="F85" s="2">
        <f t="shared" si="23"/>
        <v>4.4560927130000003</v>
      </c>
      <c r="G85" s="2">
        <f t="shared" si="25"/>
        <v>3.7101542100000002E-6</v>
      </c>
      <c r="H85" s="2">
        <f t="shared" si="24"/>
        <v>118.34359844573683</v>
      </c>
      <c r="I85" s="2">
        <f t="shared" si="26"/>
        <v>1.7562919999999999E-2</v>
      </c>
      <c r="J85">
        <f t="shared" si="27"/>
        <v>6738.2643914415621</v>
      </c>
      <c r="K85">
        <f t="shared" si="33"/>
        <v>316600.18959898432</v>
      </c>
      <c r="S85">
        <f t="shared" si="32"/>
        <v>3.060936481272739E-6</v>
      </c>
      <c r="T85">
        <f t="shared" si="28"/>
        <v>4.2543318325084469E-4</v>
      </c>
      <c r="U85" s="2">
        <f t="shared" si="29"/>
        <v>0.62898457899999993</v>
      </c>
    </row>
    <row r="86" spans="1:21" x14ac:dyDescent="0.25">
      <c r="A86">
        <v>-3</v>
      </c>
      <c r="B86">
        <v>1</v>
      </c>
      <c r="C86">
        <v>-2.9562456859999999</v>
      </c>
      <c r="D86">
        <v>0.37101542500000001</v>
      </c>
      <c r="E86" s="2">
        <v>4.3754299999999998E-4</v>
      </c>
      <c r="F86" s="2">
        <f t="shared" si="23"/>
        <v>3.9562456859999999</v>
      </c>
      <c r="G86" s="2">
        <f t="shared" si="25"/>
        <v>3.7101542499999999E-6</v>
      </c>
      <c r="H86" s="2">
        <f t="shared" si="24"/>
        <v>117.93121539353788</v>
      </c>
      <c r="I86" s="2">
        <f t="shared" si="26"/>
        <v>1.7501719999999998E-2</v>
      </c>
      <c r="J86">
        <f t="shared" si="27"/>
        <v>6738.2643187948324</v>
      </c>
      <c r="K86">
        <f t="shared" si="33"/>
        <v>317707.27687974635</v>
      </c>
      <c r="S86">
        <f t="shared" si="32"/>
        <v>3.0609364812726331E-6</v>
      </c>
      <c r="T86">
        <f t="shared" si="28"/>
        <v>4.2543318325084513E-4</v>
      </c>
      <c r="U86" s="2">
        <f t="shared" si="29"/>
        <v>0.62898457500000005</v>
      </c>
    </row>
    <row r="87" spans="1:21" x14ac:dyDescent="0.25">
      <c r="A87">
        <v>-2.5</v>
      </c>
      <c r="B87">
        <v>1</v>
      </c>
      <c r="C87">
        <v>-2.456398659</v>
      </c>
      <c r="D87">
        <v>0.37101542999999998</v>
      </c>
      <c r="E87" s="2">
        <v>4.3601300000000001E-4</v>
      </c>
      <c r="F87" s="2">
        <f t="shared" si="23"/>
        <v>3.456398659</v>
      </c>
      <c r="G87" s="2">
        <f t="shared" si="25"/>
        <v>3.7101542999999999E-6</v>
      </c>
      <c r="H87" s="2">
        <f t="shared" si="24"/>
        <v>117.51883203348174</v>
      </c>
      <c r="I87" s="2">
        <f t="shared" si="26"/>
        <v>1.7440520000000001E-2</v>
      </c>
      <c r="J87">
        <f t="shared" si="27"/>
        <v>6738.2642279864212</v>
      </c>
      <c r="K87">
        <f t="shared" si="33"/>
        <v>318822.13385333656</v>
      </c>
      <c r="S87">
        <f t="shared" si="32"/>
        <v>3.0589358691934471E-6</v>
      </c>
      <c r="T87">
        <f t="shared" si="28"/>
        <v>4.2544009816375281E-4</v>
      </c>
      <c r="U87" s="2">
        <f t="shared" si="29"/>
        <v>0.62898457000000008</v>
      </c>
    </row>
    <row r="88" spans="1:21" x14ac:dyDescent="0.25">
      <c r="A88">
        <v>-2</v>
      </c>
      <c r="B88">
        <v>1</v>
      </c>
      <c r="C88">
        <v>-1.956551632</v>
      </c>
      <c r="D88">
        <v>0.371015435</v>
      </c>
      <c r="E88" s="2">
        <v>4.3448400000000001E-4</v>
      </c>
      <c r="F88" s="2">
        <f t="shared" si="23"/>
        <v>2.956551632</v>
      </c>
      <c r="G88" s="2">
        <f t="shared" si="25"/>
        <v>3.7101543499999999E-6</v>
      </c>
      <c r="H88" s="2">
        <f t="shared" si="24"/>
        <v>117.10671821510607</v>
      </c>
      <c r="I88" s="2">
        <f t="shared" si="26"/>
        <v>1.737936E-2</v>
      </c>
      <c r="J88">
        <f t="shared" si="27"/>
        <v>6738.2641371780128</v>
      </c>
      <c r="K88">
        <f t="shared" si="33"/>
        <v>319944.10622208146</v>
      </c>
      <c r="S88">
        <f t="shared" si="32"/>
        <v>3.0609364812727415E-6</v>
      </c>
      <c r="T88">
        <f t="shared" si="28"/>
        <v>4.2543418325084476E-4</v>
      </c>
      <c r="U88" s="2">
        <f t="shared" si="29"/>
        <v>0.628984565</v>
      </c>
    </row>
    <row r="89" spans="1:21" x14ac:dyDescent="0.25">
      <c r="A89">
        <v>-1.5</v>
      </c>
      <c r="B89">
        <v>1</v>
      </c>
      <c r="C89">
        <v>-1.4567046050000001</v>
      </c>
      <c r="D89">
        <v>0.37101543999999997</v>
      </c>
      <c r="E89" s="2">
        <v>4.3295399999999999E-4</v>
      </c>
      <c r="F89" s="2">
        <f t="shared" si="23"/>
        <v>2.4567046050000001</v>
      </c>
      <c r="G89" s="2">
        <f t="shared" si="25"/>
        <v>3.7101543999999998E-6</v>
      </c>
      <c r="H89" s="2">
        <f t="shared" si="24"/>
        <v>116.69433487727626</v>
      </c>
      <c r="I89" s="2">
        <f t="shared" si="26"/>
        <v>1.7318159999999999E-2</v>
      </c>
      <c r="J89">
        <f t="shared" si="27"/>
        <v>6738.2640463696071</v>
      </c>
      <c r="K89">
        <f t="shared" si="33"/>
        <v>321074.74477148807</v>
      </c>
      <c r="S89">
        <f t="shared" si="32"/>
        <v>3.0609364812726331E-6</v>
      </c>
      <c r="T89">
        <f t="shared" si="28"/>
        <v>4.2543418325084503E-4</v>
      </c>
      <c r="U89" s="2">
        <f t="shared" si="29"/>
        <v>0.62898456000000003</v>
      </c>
    </row>
    <row r="90" spans="1:21" x14ac:dyDescent="0.25">
      <c r="A90">
        <v>-1</v>
      </c>
      <c r="B90">
        <v>1</v>
      </c>
      <c r="C90">
        <v>-0.95685757800000004</v>
      </c>
      <c r="D90">
        <v>0.371015445</v>
      </c>
      <c r="E90" s="2">
        <v>4.3142400000000002E-4</v>
      </c>
      <c r="F90" s="2">
        <f t="shared" si="23"/>
        <v>1.9568575780000002</v>
      </c>
      <c r="G90" s="2">
        <f t="shared" si="25"/>
        <v>3.7101544499999998E-6</v>
      </c>
      <c r="H90" s="2">
        <f t="shared" si="24"/>
        <v>116.28195155056147</v>
      </c>
      <c r="I90" s="2">
        <f t="shared" si="26"/>
        <v>1.7256959999999998E-2</v>
      </c>
      <c r="J90">
        <f t="shared" si="27"/>
        <v>6738.2639555612041</v>
      </c>
      <c r="K90">
        <f t="shared" si="33"/>
        <v>322213.40270312928</v>
      </c>
      <c r="S90">
        <f t="shared" si="32"/>
        <v>3.0609364935202332E-6</v>
      </c>
      <c r="T90">
        <f t="shared" si="28"/>
        <v>4.254341832268782E-4</v>
      </c>
      <c r="U90" s="2">
        <f t="shared" si="29"/>
        <v>0.62898455499999995</v>
      </c>
    </row>
    <row r="91" spans="1:21" x14ac:dyDescent="0.25">
      <c r="A91">
        <v>-0.5</v>
      </c>
      <c r="B91">
        <v>1</v>
      </c>
      <c r="C91">
        <v>-0.45701055299999999</v>
      </c>
      <c r="D91">
        <v>0.37101545200000002</v>
      </c>
      <c r="E91" s="2">
        <v>4.29894E-4</v>
      </c>
      <c r="F91" s="2">
        <f t="shared" si="23"/>
        <v>1.4570105529999999</v>
      </c>
      <c r="G91" s="2">
        <f t="shared" si="25"/>
        <v>3.7101545200000003E-6</v>
      </c>
      <c r="H91" s="2">
        <f t="shared" si="24"/>
        <v>115.86956761035385</v>
      </c>
      <c r="I91" s="2">
        <f t="shared" si="26"/>
        <v>1.7195759999999997E-2</v>
      </c>
      <c r="J91">
        <f t="shared" si="27"/>
        <v>6738.2638284294426</v>
      </c>
      <c r="K91">
        <f>$L$91/E91</f>
        <v>323360.1656403552</v>
      </c>
      <c r="L91" s="5">
        <f>ABS(T91/S91)</f>
        <v>139.01059504779485</v>
      </c>
      <c r="S91" s="5">
        <f>SLOPE(E82:E91,F82:F91)</f>
        <v>3.0604514762411036E-6</v>
      </c>
      <c r="T91" s="5">
        <f>INTERCEPT(E82:E91,F82:F91)</f>
        <v>4.2543518082717799E-4</v>
      </c>
      <c r="U91" s="2">
        <f t="shared" si="29"/>
        <v>0.62898454800000003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6FFF-580F-4CDE-9C21-884FFA8D7A48}">
  <dimension ref="A1:U91"/>
  <sheetViews>
    <sheetView tabSelected="1" workbookViewId="0">
      <selection activeCell="U1" sqref="U1:U1048576"/>
    </sheetView>
  </sheetViews>
  <sheetFormatPr defaultRowHeight="13.2" x14ac:dyDescent="0.25"/>
  <cols>
    <col min="1" max="2" width="8.88671875" style="2"/>
    <col min="7" max="7" width="12.6640625" customWidth="1"/>
    <col min="8" max="8" width="13.109375" customWidth="1"/>
    <col min="9" max="9" width="13.6640625" customWidth="1"/>
    <col min="10" max="10" width="12.109375" customWidth="1"/>
    <col min="21" max="21" width="8.88671875" style="2"/>
  </cols>
  <sheetData>
    <row r="1" spans="1:21" s="2" customFormat="1" ht="15" customHeigh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13</v>
      </c>
      <c r="G1" s="5" t="s">
        <v>5</v>
      </c>
      <c r="H1" s="6" t="s">
        <v>6</v>
      </c>
      <c r="I1" s="7" t="s">
        <v>7</v>
      </c>
      <c r="J1" s="6" t="s">
        <v>8</v>
      </c>
      <c r="K1" s="6" t="s">
        <v>9</v>
      </c>
      <c r="L1" s="5" t="s">
        <v>10</v>
      </c>
      <c r="M1" s="5"/>
      <c r="N1" s="5"/>
      <c r="O1" s="5"/>
      <c r="P1" s="5"/>
      <c r="Q1" s="5"/>
      <c r="R1" s="5"/>
      <c r="S1" s="5" t="s">
        <v>11</v>
      </c>
      <c r="T1" s="5" t="s">
        <v>12</v>
      </c>
      <c r="U1" s="5" t="s">
        <v>14</v>
      </c>
    </row>
    <row r="2" spans="1:21" x14ac:dyDescent="0.25">
      <c r="A2" s="3">
        <v>-5</v>
      </c>
      <c r="B2" s="3">
        <v>5</v>
      </c>
      <c r="C2" s="2">
        <v>-3.3191999999999999</v>
      </c>
      <c r="D2" s="2">
        <v>4.2602000000000002</v>
      </c>
      <c r="E2">
        <f>(C2-A2)/100</f>
        <v>1.6808E-2</v>
      </c>
      <c r="F2" s="2">
        <f>B2-C2</f>
        <v>8.3192000000000004</v>
      </c>
      <c r="G2" s="2">
        <f>(D2)/100000</f>
        <v>4.2602000000000003E-5</v>
      </c>
      <c r="H2" s="2">
        <f>E2/G2</f>
        <v>394.53546781841226</v>
      </c>
      <c r="I2" s="2">
        <f>E2/0.025</f>
        <v>0.67231999999999992</v>
      </c>
      <c r="J2" s="2">
        <f>0.025/G2</f>
        <v>586.82690953476367</v>
      </c>
      <c r="K2" s="2">
        <f>$L$11/E2</f>
        <v>3109.7190793582399</v>
      </c>
      <c r="S2">
        <f t="shared" ref="S2:S10" si="0">(E2-E3)/(F2-F3)</f>
        <v>-2.837155071902409E-4</v>
      </c>
      <c r="T2">
        <f>E2-S2*F2</f>
        <v>1.9168286047417053E-2</v>
      </c>
      <c r="U2" s="2">
        <f>B2-D2</f>
        <v>0.73979999999999979</v>
      </c>
    </row>
    <row r="3" spans="1:21" x14ac:dyDescent="0.25">
      <c r="A3" s="3">
        <v>-4.5</v>
      </c>
      <c r="B3" s="3">
        <v>5</v>
      </c>
      <c r="C3" s="2">
        <v>-2.80459999999999</v>
      </c>
      <c r="D3" s="2">
        <v>4.2681999999999896</v>
      </c>
      <c r="E3" s="2">
        <f t="shared" ref="E3:E66" si="1">(C3-A3)/100</f>
        <v>1.6954000000000101E-2</v>
      </c>
      <c r="F3" s="2">
        <f t="shared" ref="F3:F65" si="2">B3-C3</f>
        <v>7.80459999999999</v>
      </c>
      <c r="G3" s="2">
        <f t="shared" ref="G3:G66" si="3">(D3)/100000</f>
        <v>4.2681999999999894E-5</v>
      </c>
      <c r="H3" s="2">
        <f t="shared" ref="H3:H65" si="4">E3/G3</f>
        <v>397.21662527529503</v>
      </c>
      <c r="I3" s="2">
        <f t="shared" ref="I3:I66" si="5">E3/0.025</f>
        <v>0.67816000000000398</v>
      </c>
      <c r="J3" s="2">
        <f t="shared" ref="J3:J66" si="6">0.025/G3</f>
        <v>585.72700435781042</v>
      </c>
      <c r="K3">
        <f>$L$11/E3</f>
        <v>3082.9396181345396</v>
      </c>
      <c r="S3">
        <f t="shared" si="0"/>
        <v>-9.5087163232771761E-5</v>
      </c>
      <c r="T3">
        <f t="shared" ref="T3:T66" si="7">E3-S3*F3</f>
        <v>1.769611727416659E-2</v>
      </c>
      <c r="U3" s="2">
        <f t="shared" ref="U3:U66" si="8">B3-D3</f>
        <v>0.73180000000001044</v>
      </c>
    </row>
    <row r="4" spans="1:21" x14ac:dyDescent="0.25">
      <c r="A4" s="3">
        <v>-4</v>
      </c>
      <c r="B4" s="3">
        <v>5</v>
      </c>
      <c r="C4" s="2">
        <v>-2.2997999999999998</v>
      </c>
      <c r="D4" s="2">
        <v>4.2728000000000002</v>
      </c>
      <c r="E4" s="2">
        <f t="shared" si="1"/>
        <v>1.7002000000000003E-2</v>
      </c>
      <c r="F4" s="2">
        <f t="shared" si="2"/>
        <v>7.2997999999999994</v>
      </c>
      <c r="G4" s="2">
        <f t="shared" si="3"/>
        <v>4.2728000000000002E-5</v>
      </c>
      <c r="H4" s="2">
        <f t="shared" si="4"/>
        <v>397.91237595955818</v>
      </c>
      <c r="I4" s="2">
        <f t="shared" si="5"/>
        <v>0.68008000000000013</v>
      </c>
      <c r="J4" s="2">
        <f t="shared" si="6"/>
        <v>585.09642389065721</v>
      </c>
      <c r="K4">
        <f t="shared" ref="K4:K11" si="9">$L$11/E4</f>
        <v>3074.2358714182619</v>
      </c>
      <c r="S4">
        <f t="shared" si="0"/>
        <v>8.8781275221958046E-5</v>
      </c>
      <c r="T4">
        <f t="shared" si="7"/>
        <v>1.6353914447134753E-2</v>
      </c>
      <c r="U4" s="2">
        <f t="shared" si="8"/>
        <v>0.72719999999999985</v>
      </c>
    </row>
    <row r="5" spans="1:21" x14ac:dyDescent="0.25">
      <c r="A5" s="3">
        <v>-3.5</v>
      </c>
      <c r="B5" s="3">
        <v>5</v>
      </c>
      <c r="C5" s="2">
        <v>-1.8042</v>
      </c>
      <c r="D5" s="2">
        <v>4.2758000000000003</v>
      </c>
      <c r="E5" s="2">
        <f t="shared" si="1"/>
        <v>1.6958000000000001E-2</v>
      </c>
      <c r="F5" s="2">
        <f t="shared" si="2"/>
        <v>6.8041999999999998</v>
      </c>
      <c r="G5" s="2">
        <f t="shared" si="3"/>
        <v>4.2758E-5</v>
      </c>
      <c r="H5" s="2">
        <f t="shared" si="4"/>
        <v>396.60414425370692</v>
      </c>
      <c r="I5" s="2">
        <f t="shared" si="5"/>
        <v>0.67832000000000003</v>
      </c>
      <c r="J5" s="2">
        <f t="shared" si="6"/>
        <v>584.68590673090421</v>
      </c>
      <c r="K5">
        <f t="shared" si="9"/>
        <v>3082.2124239800269</v>
      </c>
      <c r="S5">
        <f t="shared" si="0"/>
        <v>1.9160211985324172E-4</v>
      </c>
      <c r="T5">
        <f t="shared" si="7"/>
        <v>1.5654300856094573E-2</v>
      </c>
      <c r="U5" s="2">
        <f t="shared" si="8"/>
        <v>0.72419999999999973</v>
      </c>
    </row>
    <row r="6" spans="1:21" x14ac:dyDescent="0.25">
      <c r="A6" s="3">
        <v>-3</v>
      </c>
      <c r="B6" s="3">
        <v>5</v>
      </c>
      <c r="C6" s="2">
        <v>-1.3136000000000001</v>
      </c>
      <c r="D6" s="2">
        <v>4.2771999999999997</v>
      </c>
      <c r="E6" s="2">
        <f t="shared" si="1"/>
        <v>1.6864000000000001E-2</v>
      </c>
      <c r="F6" s="2">
        <f t="shared" si="2"/>
        <v>6.3136000000000001</v>
      </c>
      <c r="G6" s="2">
        <f t="shared" si="3"/>
        <v>4.2771999999999996E-5</v>
      </c>
      <c r="H6" s="2">
        <f t="shared" si="4"/>
        <v>394.27662957074728</v>
      </c>
      <c r="I6" s="2">
        <f t="shared" si="5"/>
        <v>0.67455999999999994</v>
      </c>
      <c r="J6" s="2">
        <f t="shared" si="6"/>
        <v>584.4945291312074</v>
      </c>
      <c r="K6">
        <f t="shared" si="9"/>
        <v>3099.3926877284925</v>
      </c>
      <c r="S6">
        <f t="shared" si="0"/>
        <v>3.4340091021927869E-4</v>
      </c>
      <c r="T6">
        <f t="shared" si="7"/>
        <v>1.4695904013239563E-2</v>
      </c>
      <c r="U6" s="2">
        <f t="shared" si="8"/>
        <v>0.72280000000000033</v>
      </c>
    </row>
    <row r="7" spans="1:21" x14ac:dyDescent="0.25">
      <c r="A7" s="3">
        <v>-2.5</v>
      </c>
      <c r="B7" s="3">
        <v>5</v>
      </c>
      <c r="C7" s="2">
        <v>-0.83020000000000005</v>
      </c>
      <c r="D7" s="2">
        <v>4.2770000000000001</v>
      </c>
      <c r="E7" s="2">
        <f t="shared" si="1"/>
        <v>1.6698000000000001E-2</v>
      </c>
      <c r="F7" s="2">
        <f t="shared" si="2"/>
        <v>5.8301999999999996</v>
      </c>
      <c r="G7" s="2">
        <f t="shared" si="3"/>
        <v>4.2769999999999999E-5</v>
      </c>
      <c r="H7" s="2">
        <f t="shared" si="4"/>
        <v>390.41384147767133</v>
      </c>
      <c r="I7" s="2">
        <f t="shared" si="5"/>
        <v>0.66791999999999996</v>
      </c>
      <c r="J7" s="2">
        <f t="shared" si="6"/>
        <v>584.52186111760579</v>
      </c>
      <c r="K7">
        <f t="shared" si="9"/>
        <v>3130.2047122920885</v>
      </c>
      <c r="S7">
        <f t="shared" si="0"/>
        <v>4.3405676126878135E-4</v>
      </c>
      <c r="T7">
        <f t="shared" si="7"/>
        <v>1.4167362270450751E-2</v>
      </c>
      <c r="U7" s="2">
        <f t="shared" si="8"/>
        <v>0.72299999999999986</v>
      </c>
    </row>
    <row r="8" spans="1:21" x14ac:dyDescent="0.25">
      <c r="A8" s="3">
        <v>-2</v>
      </c>
      <c r="B8" s="3">
        <v>5</v>
      </c>
      <c r="C8" s="2">
        <v>-0.35099999999999998</v>
      </c>
      <c r="D8" s="2">
        <v>4.2770000000000001</v>
      </c>
      <c r="E8" s="2">
        <f t="shared" si="1"/>
        <v>1.6490000000000001E-2</v>
      </c>
      <c r="F8" s="2">
        <f t="shared" si="2"/>
        <v>5.351</v>
      </c>
      <c r="G8" s="2">
        <f t="shared" si="3"/>
        <v>4.2769999999999999E-5</v>
      </c>
      <c r="H8" s="2">
        <f t="shared" si="4"/>
        <v>385.55061959317283</v>
      </c>
      <c r="I8" s="2">
        <f t="shared" si="5"/>
        <v>0.65959999999999996</v>
      </c>
      <c r="J8" s="2">
        <f t="shared" si="6"/>
        <v>584.52186111760579</v>
      </c>
      <c r="K8">
        <f t="shared" si="9"/>
        <v>3169.6881919862517</v>
      </c>
      <c r="S8">
        <f t="shared" si="0"/>
        <v>6.5189603749469865E-4</v>
      </c>
      <c r="T8">
        <f t="shared" si="7"/>
        <v>1.3001704303365868E-2</v>
      </c>
      <c r="U8" s="2">
        <f t="shared" si="8"/>
        <v>0.72299999999999986</v>
      </c>
    </row>
    <row r="9" spans="1:21" x14ac:dyDescent="0.25">
      <c r="A9" s="3">
        <v>-1.5</v>
      </c>
      <c r="B9" s="3">
        <v>5</v>
      </c>
      <c r="C9" s="2">
        <v>0.11839999999999901</v>
      </c>
      <c r="D9" s="2">
        <v>4.2759999999999998</v>
      </c>
      <c r="E9" s="2">
        <f t="shared" si="1"/>
        <v>1.618399999999999E-2</v>
      </c>
      <c r="F9" s="2">
        <f t="shared" si="2"/>
        <v>4.8816000000000006</v>
      </c>
      <c r="G9" s="2">
        <f t="shared" si="3"/>
        <v>4.2759999999999997E-5</v>
      </c>
      <c r="H9" s="2">
        <f t="shared" si="4"/>
        <v>378.4845650140316</v>
      </c>
      <c r="I9" s="2">
        <f t="shared" si="5"/>
        <v>0.6473599999999996</v>
      </c>
      <c r="J9" s="2">
        <f t="shared" si="6"/>
        <v>584.65855940130973</v>
      </c>
      <c r="K9">
        <f t="shared" si="9"/>
        <v>3229.6192712464981</v>
      </c>
      <c r="S9">
        <f t="shared" si="0"/>
        <v>4.5587620242576281E-4</v>
      </c>
      <c r="T9">
        <f t="shared" si="7"/>
        <v>1.3958594730238387E-2</v>
      </c>
      <c r="U9" s="2">
        <f t="shared" si="8"/>
        <v>0.7240000000000002</v>
      </c>
    </row>
    <row r="10" spans="1:21" x14ac:dyDescent="0.25">
      <c r="A10" s="3">
        <v>-1</v>
      </c>
      <c r="B10" s="3">
        <v>5</v>
      </c>
      <c r="C10" s="2">
        <v>0.59659999999999902</v>
      </c>
      <c r="D10" s="2">
        <v>4.2744</v>
      </c>
      <c r="E10" s="2">
        <f t="shared" si="1"/>
        <v>1.5965999999999991E-2</v>
      </c>
      <c r="F10" s="2">
        <f t="shared" si="2"/>
        <v>4.4034000000000013</v>
      </c>
      <c r="G10" s="2">
        <f t="shared" si="3"/>
        <v>4.2744000000000003E-5</v>
      </c>
      <c r="H10" s="2">
        <f t="shared" si="4"/>
        <v>373.52610892756854</v>
      </c>
      <c r="I10" s="2">
        <f t="shared" si="5"/>
        <v>0.63863999999999954</v>
      </c>
      <c r="J10" s="2">
        <f t="shared" si="6"/>
        <v>584.87740969492791</v>
      </c>
      <c r="K10">
        <f t="shared" si="9"/>
        <v>3273.716540514426</v>
      </c>
      <c r="S10">
        <f t="shared" si="0"/>
        <v>6.564364876387364E-4</v>
      </c>
      <c r="T10">
        <f t="shared" si="7"/>
        <v>1.3075447570331578E-2</v>
      </c>
      <c r="U10" s="2">
        <f t="shared" si="8"/>
        <v>0.72560000000000002</v>
      </c>
    </row>
    <row r="11" spans="1:21" x14ac:dyDescent="0.25">
      <c r="A11" s="3">
        <v>-0.5</v>
      </c>
      <c r="B11" s="3">
        <v>5</v>
      </c>
      <c r="C11" s="2">
        <v>1.0657999999999901</v>
      </c>
      <c r="D11" s="2">
        <v>4.2725999999999997</v>
      </c>
      <c r="E11" s="2">
        <f t="shared" si="1"/>
        <v>1.5657999999999901E-2</v>
      </c>
      <c r="F11" s="2">
        <f t="shared" si="2"/>
        <v>3.9342000000000099</v>
      </c>
      <c r="G11" s="2">
        <f t="shared" si="3"/>
        <v>4.2725999999999997E-5</v>
      </c>
      <c r="H11" s="2">
        <f t="shared" si="4"/>
        <v>366.4747460562632</v>
      </c>
      <c r="I11" s="2">
        <f t="shared" si="5"/>
        <v>0.62631999999999599</v>
      </c>
      <c r="J11" s="2">
        <f t="shared" si="6"/>
        <v>585.12381219866131</v>
      </c>
      <c r="K11">
        <f t="shared" si="9"/>
        <v>3338.112037671071</v>
      </c>
      <c r="L11" s="5">
        <f>ABS(T11/S11)</f>
        <v>52.268158285853296</v>
      </c>
      <c r="S11" s="5">
        <f>SLOPE(E2:E11,F2:F11)</f>
        <v>2.8371378677289244E-4</v>
      </c>
      <c r="T11" s="5">
        <f>INTERCEPT(E2:E11,F2:F11)</f>
        <v>1.4829197114924373E-2</v>
      </c>
      <c r="U11" s="2">
        <f t="shared" si="8"/>
        <v>0.72740000000000027</v>
      </c>
    </row>
    <row r="12" spans="1:21" x14ac:dyDescent="0.25">
      <c r="A12" s="3">
        <v>-5</v>
      </c>
      <c r="B12" s="3">
        <v>4.5</v>
      </c>
      <c r="C12" s="2">
        <v>-3.4645999999999999</v>
      </c>
      <c r="D12" s="2">
        <v>3.7873999999999999</v>
      </c>
      <c r="E12" s="2">
        <f t="shared" si="1"/>
        <v>1.5354000000000001E-2</v>
      </c>
      <c r="F12" s="2">
        <f t="shared" si="2"/>
        <v>7.9645999999999999</v>
      </c>
      <c r="G12" s="2">
        <f t="shared" si="3"/>
        <v>3.7873999999999997E-5</v>
      </c>
      <c r="H12" s="2">
        <f t="shared" si="4"/>
        <v>405.39684216084919</v>
      </c>
      <c r="I12" s="2">
        <f t="shared" si="5"/>
        <v>0.61416000000000004</v>
      </c>
      <c r="J12" s="2">
        <f t="shared" si="6"/>
        <v>660.08343454612668</v>
      </c>
      <c r="K12">
        <f>$L$21/E12</f>
        <v>2156.7653710866398</v>
      </c>
      <c r="S12">
        <f t="shared" ref="S12:S20" si="10">(E12-E13)/(F12-F13)</f>
        <v>1.2965964343577359E-4</v>
      </c>
      <c r="T12">
        <f t="shared" si="7"/>
        <v>1.4321312803891439E-2</v>
      </c>
      <c r="U12" s="2">
        <f t="shared" si="8"/>
        <v>0.71260000000000012</v>
      </c>
    </row>
    <row r="13" spans="1:21" x14ac:dyDescent="0.25">
      <c r="A13" s="3">
        <v>-4.5</v>
      </c>
      <c r="B13" s="3">
        <v>4.5</v>
      </c>
      <c r="C13" s="2">
        <v>-2.9709999999999899</v>
      </c>
      <c r="D13" s="2">
        <v>3.79</v>
      </c>
      <c r="E13" s="2">
        <f t="shared" si="1"/>
        <v>1.5290000000000102E-2</v>
      </c>
      <c r="F13" s="2">
        <f t="shared" si="2"/>
        <v>7.4709999999999894</v>
      </c>
      <c r="G13" s="2">
        <f t="shared" si="3"/>
        <v>3.79E-5</v>
      </c>
      <c r="H13" s="2">
        <f t="shared" si="4"/>
        <v>403.43007915567551</v>
      </c>
      <c r="I13" s="2">
        <f t="shared" si="5"/>
        <v>0.61160000000000403</v>
      </c>
      <c r="J13" s="2">
        <f t="shared" si="6"/>
        <v>659.63060686015831</v>
      </c>
      <c r="K13">
        <f t="shared" ref="K13:K21" si="11">$L$21/E13</f>
        <v>2165.7930351644245</v>
      </c>
      <c r="S13">
        <f t="shared" si="10"/>
        <v>1.8744906275489892E-4</v>
      </c>
      <c r="T13">
        <f t="shared" si="7"/>
        <v>1.3889568052158255E-2</v>
      </c>
      <c r="U13" s="2">
        <f t="shared" si="8"/>
        <v>0.71</v>
      </c>
    </row>
    <row r="14" spans="1:21" x14ac:dyDescent="0.25">
      <c r="A14" s="3">
        <v>-4</v>
      </c>
      <c r="B14" s="3">
        <v>4.5</v>
      </c>
      <c r="C14" s="2">
        <v>-2.4802</v>
      </c>
      <c r="D14" s="2">
        <v>3.7911999999999999</v>
      </c>
      <c r="E14" s="2">
        <f t="shared" si="1"/>
        <v>1.5198E-2</v>
      </c>
      <c r="F14" s="2">
        <f t="shared" si="2"/>
        <v>6.9802</v>
      </c>
      <c r="G14" s="2">
        <f t="shared" si="3"/>
        <v>3.7911999999999999E-5</v>
      </c>
      <c r="H14" s="2">
        <f t="shared" si="4"/>
        <v>400.87571217556444</v>
      </c>
      <c r="I14" s="2">
        <f t="shared" si="5"/>
        <v>0.6079199999999999</v>
      </c>
      <c r="J14" s="2">
        <f t="shared" si="6"/>
        <v>659.4218189491454</v>
      </c>
      <c r="K14">
        <f t="shared" si="11"/>
        <v>2178.9035075446945</v>
      </c>
      <c r="S14">
        <f t="shared" si="10"/>
        <v>3.0502885408079268E-4</v>
      </c>
      <c r="T14">
        <f t="shared" si="7"/>
        <v>1.306883759274525E-2</v>
      </c>
      <c r="U14" s="2">
        <f t="shared" si="8"/>
        <v>0.7088000000000001</v>
      </c>
    </row>
    <row r="15" spans="1:21" x14ac:dyDescent="0.25">
      <c r="A15" s="3">
        <v>-3.5</v>
      </c>
      <c r="B15" s="3">
        <v>4.5</v>
      </c>
      <c r="C15" s="2">
        <v>-1.9950000000000001</v>
      </c>
      <c r="D15" s="2">
        <v>3.79</v>
      </c>
      <c r="E15" s="2">
        <f t="shared" si="1"/>
        <v>1.5049999999999999E-2</v>
      </c>
      <c r="F15" s="2">
        <f t="shared" si="2"/>
        <v>6.4950000000000001</v>
      </c>
      <c r="G15" s="2">
        <f t="shared" si="3"/>
        <v>3.79E-5</v>
      </c>
      <c r="H15" s="2">
        <f t="shared" si="4"/>
        <v>397.09762532981529</v>
      </c>
      <c r="I15" s="2">
        <f t="shared" si="5"/>
        <v>0.60199999999999998</v>
      </c>
      <c r="J15" s="2">
        <f t="shared" si="6"/>
        <v>659.63060686015831</v>
      </c>
      <c r="K15">
        <f t="shared" si="11"/>
        <v>2200.3305985158986</v>
      </c>
      <c r="S15">
        <f t="shared" si="10"/>
        <v>3.3057851239669153E-4</v>
      </c>
      <c r="T15">
        <f t="shared" si="7"/>
        <v>1.2902892561983487E-2</v>
      </c>
      <c r="U15" s="2">
        <f t="shared" si="8"/>
        <v>0.71</v>
      </c>
    </row>
    <row r="16" spans="1:21" x14ac:dyDescent="0.25">
      <c r="A16" s="3">
        <v>-3</v>
      </c>
      <c r="B16" s="3">
        <v>4.5</v>
      </c>
      <c r="C16" s="2">
        <v>-1.5109999999999999</v>
      </c>
      <c r="D16" s="2">
        <v>3.79</v>
      </c>
      <c r="E16" s="2">
        <f t="shared" si="1"/>
        <v>1.489E-2</v>
      </c>
      <c r="F16" s="2">
        <f t="shared" si="2"/>
        <v>6.0110000000000001</v>
      </c>
      <c r="G16" s="2">
        <f t="shared" si="3"/>
        <v>3.79E-5</v>
      </c>
      <c r="H16" s="2">
        <f t="shared" si="4"/>
        <v>392.87598944591031</v>
      </c>
      <c r="I16" s="2">
        <f t="shared" si="5"/>
        <v>0.59560000000000002</v>
      </c>
      <c r="J16" s="2">
        <f t="shared" si="6"/>
        <v>659.63060686015831</v>
      </c>
      <c r="K16">
        <f t="shared" si="11"/>
        <v>2223.9741778149273</v>
      </c>
      <c r="S16">
        <f t="shared" si="10"/>
        <v>3.8205980066423887E-4</v>
      </c>
      <c r="T16">
        <f t="shared" si="7"/>
        <v>1.259343853820726E-2</v>
      </c>
      <c r="U16" s="2">
        <f t="shared" si="8"/>
        <v>0.71</v>
      </c>
    </row>
    <row r="17" spans="1:21" x14ac:dyDescent="0.25">
      <c r="A17" s="3">
        <v>-2.5</v>
      </c>
      <c r="B17" s="3">
        <v>4.5</v>
      </c>
      <c r="C17" s="2">
        <v>-1.0293999999999901</v>
      </c>
      <c r="D17" s="2">
        <v>3.7894000000000001</v>
      </c>
      <c r="E17" s="2">
        <f t="shared" si="1"/>
        <v>1.4706000000000099E-2</v>
      </c>
      <c r="F17" s="2">
        <f t="shared" si="2"/>
        <v>5.5293999999999901</v>
      </c>
      <c r="G17" s="2">
        <f t="shared" si="3"/>
        <v>3.7894E-5</v>
      </c>
      <c r="H17" s="2">
        <f t="shared" si="4"/>
        <v>388.08254604950912</v>
      </c>
      <c r="I17" s="2">
        <f t="shared" si="5"/>
        <v>0.58824000000000398</v>
      </c>
      <c r="J17" s="2">
        <f t="shared" si="6"/>
        <v>659.7350504037579</v>
      </c>
      <c r="K17">
        <f t="shared" si="11"/>
        <v>2251.8003201185943</v>
      </c>
      <c r="S17">
        <f t="shared" si="10"/>
        <v>4.5587620242598165E-4</v>
      </c>
      <c r="T17">
        <f t="shared" si="7"/>
        <v>1.218527812630588E-2</v>
      </c>
      <c r="U17" s="2">
        <f t="shared" si="8"/>
        <v>0.7105999999999999</v>
      </c>
    </row>
    <row r="18" spans="1:21" x14ac:dyDescent="0.25">
      <c r="A18" s="3">
        <v>-2</v>
      </c>
      <c r="B18" s="3">
        <v>4.5</v>
      </c>
      <c r="C18" s="2">
        <v>-0.55120000000000002</v>
      </c>
      <c r="D18" s="2">
        <v>3.7866</v>
      </c>
      <c r="E18" s="2">
        <f t="shared" si="1"/>
        <v>1.4487999999999999E-2</v>
      </c>
      <c r="F18" s="2">
        <f t="shared" si="2"/>
        <v>5.0511999999999997</v>
      </c>
      <c r="G18" s="2">
        <f t="shared" si="3"/>
        <v>3.7866E-5</v>
      </c>
      <c r="H18" s="2">
        <f t="shared" si="4"/>
        <v>382.61236993609043</v>
      </c>
      <c r="I18" s="2">
        <f t="shared" si="5"/>
        <v>0.57951999999999992</v>
      </c>
      <c r="J18" s="2">
        <f t="shared" si="6"/>
        <v>660.22289124808538</v>
      </c>
      <c r="K18">
        <f t="shared" si="11"/>
        <v>2285.6830140574457</v>
      </c>
      <c r="S18">
        <f t="shared" si="10"/>
        <v>6.202209005947304E-4</v>
      </c>
      <c r="T18">
        <f t="shared" si="7"/>
        <v>1.1355140186915897E-2</v>
      </c>
      <c r="U18" s="2">
        <f t="shared" si="8"/>
        <v>0.71340000000000003</v>
      </c>
    </row>
    <row r="19" spans="1:21" x14ac:dyDescent="0.25">
      <c r="A19" s="3">
        <v>-1.5</v>
      </c>
      <c r="B19" s="3">
        <v>4.5</v>
      </c>
      <c r="C19" s="2">
        <v>-8.0399999999999999E-2</v>
      </c>
      <c r="D19" s="2">
        <v>3.7839999999999998</v>
      </c>
      <c r="E19" s="2">
        <f t="shared" si="1"/>
        <v>1.4196E-2</v>
      </c>
      <c r="F19" s="2">
        <f t="shared" si="2"/>
        <v>4.5804</v>
      </c>
      <c r="G19" s="2">
        <f t="shared" si="3"/>
        <v>3.7839999999999997E-5</v>
      </c>
      <c r="H19" s="2">
        <f t="shared" si="4"/>
        <v>375.1585623678647</v>
      </c>
      <c r="I19" s="2">
        <f t="shared" si="5"/>
        <v>0.56784000000000001</v>
      </c>
      <c r="J19" s="2">
        <f t="shared" si="6"/>
        <v>660.67653276955616</v>
      </c>
      <c r="K19">
        <f t="shared" si="11"/>
        <v>2332.6976266317461</v>
      </c>
      <c r="S19">
        <f t="shared" si="10"/>
        <v>4.3841336116910246E-4</v>
      </c>
      <c r="T19">
        <f t="shared" si="7"/>
        <v>1.2187891440501043E-2</v>
      </c>
      <c r="U19" s="2">
        <f t="shared" si="8"/>
        <v>0.71600000000000019</v>
      </c>
    </row>
    <row r="20" spans="1:21" x14ac:dyDescent="0.25">
      <c r="A20" s="3">
        <v>-1</v>
      </c>
      <c r="B20" s="3">
        <v>4.5</v>
      </c>
      <c r="C20" s="2">
        <v>0.39860000000000001</v>
      </c>
      <c r="D20" s="2">
        <v>3.7814000000000001</v>
      </c>
      <c r="E20" s="2">
        <f t="shared" si="1"/>
        <v>1.3986E-2</v>
      </c>
      <c r="F20" s="2">
        <f t="shared" si="2"/>
        <v>4.1013999999999999</v>
      </c>
      <c r="G20" s="2">
        <f t="shared" si="3"/>
        <v>3.7814000000000001E-5</v>
      </c>
      <c r="H20" s="2">
        <f t="shared" si="4"/>
        <v>369.86301369863014</v>
      </c>
      <c r="I20" s="2">
        <f t="shared" si="5"/>
        <v>0.55943999999999994</v>
      </c>
      <c r="J20" s="2">
        <f t="shared" si="6"/>
        <v>661.13079811709952</v>
      </c>
      <c r="K20">
        <f t="shared" si="11"/>
        <v>2367.7231165211119</v>
      </c>
      <c r="S20">
        <f t="shared" si="10"/>
        <v>4.0366208905534697E-4</v>
      </c>
      <c r="T20">
        <f t="shared" si="7"/>
        <v>1.2330420307948401E-2</v>
      </c>
      <c r="U20" s="2">
        <f t="shared" si="8"/>
        <v>0.71859999999999991</v>
      </c>
    </row>
    <row r="21" spans="1:21" x14ac:dyDescent="0.25">
      <c r="A21" s="3">
        <v>-0.5</v>
      </c>
      <c r="B21" s="3">
        <v>4.5</v>
      </c>
      <c r="C21" s="2">
        <v>0.87919999999999998</v>
      </c>
      <c r="D21" s="2">
        <v>3.7789999999999999</v>
      </c>
      <c r="E21" s="2">
        <f t="shared" si="1"/>
        <v>1.3792E-2</v>
      </c>
      <c r="F21" s="2">
        <f t="shared" si="2"/>
        <v>3.6208</v>
      </c>
      <c r="G21" s="2">
        <f t="shared" si="3"/>
        <v>3.7790000000000002E-5</v>
      </c>
      <c r="H21" s="2">
        <f t="shared" si="4"/>
        <v>364.96427626356177</v>
      </c>
      <c r="I21" s="2">
        <f t="shared" si="5"/>
        <v>0.55167999999999995</v>
      </c>
      <c r="J21" s="2">
        <f t="shared" si="6"/>
        <v>661.55067478168826</v>
      </c>
      <c r="K21">
        <f t="shared" si="11"/>
        <v>2401.0278065301818</v>
      </c>
      <c r="L21" s="5">
        <f>ABS(T21/S21)</f>
        <v>33.114975507664269</v>
      </c>
      <c r="S21" s="5">
        <f>SLOPE(E12:E21,F12:F21)</f>
        <v>3.778074392509844E-4</v>
      </c>
      <c r="T21" s="5">
        <f>INTERCEPT(E12:E21,F12:F21)</f>
        <v>1.2511084097409704E-2</v>
      </c>
      <c r="U21" s="2">
        <f t="shared" si="8"/>
        <v>0.72100000000000009</v>
      </c>
    </row>
    <row r="22" spans="1:21" x14ac:dyDescent="0.25">
      <c r="A22" s="2">
        <v>-5</v>
      </c>
      <c r="B22" s="2">
        <v>4</v>
      </c>
      <c r="C22" s="2">
        <v>-3.6841999999999899</v>
      </c>
      <c r="D22" s="2">
        <v>3.2917999999999998</v>
      </c>
      <c r="E22" s="2">
        <f t="shared" si="1"/>
        <v>1.31580000000001E-2</v>
      </c>
      <c r="F22" s="2">
        <f t="shared" si="2"/>
        <v>7.6841999999999899</v>
      </c>
      <c r="G22" s="2">
        <f t="shared" si="3"/>
        <v>3.2917999999999999E-5</v>
      </c>
      <c r="H22" s="2">
        <f t="shared" si="4"/>
        <v>399.72051764992102</v>
      </c>
      <c r="I22" s="2">
        <f t="shared" si="5"/>
        <v>0.52632000000000401</v>
      </c>
      <c r="J22" s="2">
        <f t="shared" si="6"/>
        <v>759.46290783158156</v>
      </c>
      <c r="K22">
        <f>$L$31/E22</f>
        <v>2719.0592313348066</v>
      </c>
      <c r="S22">
        <f t="shared" ref="S22:S30" si="12">(E22-E23)/(F22-F23)</f>
        <v>9.6930533118136166E-5</v>
      </c>
      <c r="T22">
        <f t="shared" si="7"/>
        <v>1.241316639741372E-2</v>
      </c>
      <c r="U22" s="2">
        <f t="shared" si="8"/>
        <v>0.70820000000000016</v>
      </c>
    </row>
    <row r="23" spans="1:21" x14ac:dyDescent="0.25">
      <c r="A23" s="2">
        <v>-4.5</v>
      </c>
      <c r="B23" s="2">
        <v>4</v>
      </c>
      <c r="C23" s="2">
        <v>-3.1890000000000001</v>
      </c>
      <c r="D23" s="2">
        <v>3.2942</v>
      </c>
      <c r="E23" s="2">
        <f t="shared" si="1"/>
        <v>1.311E-2</v>
      </c>
      <c r="F23" s="2">
        <f t="shared" si="2"/>
        <v>7.1890000000000001</v>
      </c>
      <c r="G23" s="2">
        <f t="shared" si="3"/>
        <v>3.2941999999999997E-5</v>
      </c>
      <c r="H23" s="2">
        <f t="shared" si="4"/>
        <v>397.97219355230408</v>
      </c>
      <c r="I23" s="2">
        <f t="shared" si="5"/>
        <v>0.52439999999999998</v>
      </c>
      <c r="J23" s="2">
        <f t="shared" si="6"/>
        <v>758.90959868860432</v>
      </c>
      <c r="K23">
        <f t="shared" ref="K23:K31" si="13">$L$31/E23</f>
        <v>2729.0145969415453</v>
      </c>
      <c r="S23">
        <f t="shared" si="12"/>
        <v>1.7501017501017334E-4</v>
      </c>
      <c r="T23">
        <f t="shared" si="7"/>
        <v>1.1851851851851863E-2</v>
      </c>
      <c r="U23" s="2">
        <f t="shared" si="8"/>
        <v>0.70579999999999998</v>
      </c>
    </row>
    <row r="24" spans="1:21" x14ac:dyDescent="0.25">
      <c r="A24" s="2">
        <v>-4</v>
      </c>
      <c r="B24" s="2">
        <v>4</v>
      </c>
      <c r="C24" s="2">
        <v>-2.6976</v>
      </c>
      <c r="D24" s="2">
        <v>3.2953999999999999</v>
      </c>
      <c r="E24" s="2">
        <f t="shared" si="1"/>
        <v>1.3024000000000001E-2</v>
      </c>
      <c r="F24" s="2">
        <f t="shared" si="2"/>
        <v>6.6975999999999996</v>
      </c>
      <c r="G24" s="2">
        <f t="shared" si="3"/>
        <v>3.2953999999999997E-5</v>
      </c>
      <c r="H24" s="2">
        <f t="shared" si="4"/>
        <v>395.21757601505135</v>
      </c>
      <c r="I24" s="2">
        <f t="shared" si="5"/>
        <v>0.52095999999999998</v>
      </c>
      <c r="J24" s="2">
        <f t="shared" si="6"/>
        <v>758.6332463433879</v>
      </c>
      <c r="K24">
        <f t="shared" si="13"/>
        <v>2747.0348100356</v>
      </c>
      <c r="S24">
        <f t="shared" si="12"/>
        <v>1.8329938900203639E-4</v>
      </c>
      <c r="T24">
        <f t="shared" si="7"/>
        <v>1.1796334012219961E-2</v>
      </c>
      <c r="U24" s="2">
        <f t="shared" si="8"/>
        <v>0.70460000000000012</v>
      </c>
    </row>
    <row r="25" spans="1:21" x14ac:dyDescent="0.25">
      <c r="A25" s="2">
        <v>-3.5</v>
      </c>
      <c r="B25" s="2">
        <v>4</v>
      </c>
      <c r="C25" s="2">
        <v>-2.2065999999999999</v>
      </c>
      <c r="D25" s="2">
        <v>3.2951999999999999</v>
      </c>
      <c r="E25" s="2">
        <f t="shared" si="1"/>
        <v>1.2934000000000001E-2</v>
      </c>
      <c r="F25" s="2">
        <f t="shared" si="2"/>
        <v>6.2065999999999999</v>
      </c>
      <c r="G25" s="2">
        <f t="shared" si="3"/>
        <v>3.2951999999999999E-5</v>
      </c>
      <c r="H25" s="2">
        <f t="shared" si="4"/>
        <v>392.51031803835889</v>
      </c>
      <c r="I25" s="2">
        <f t="shared" si="5"/>
        <v>0.51736000000000004</v>
      </c>
      <c r="J25" s="2">
        <f t="shared" si="6"/>
        <v>758.67929109007048</v>
      </c>
      <c r="K25">
        <f t="shared" si="13"/>
        <v>2766.1497886116945</v>
      </c>
      <c r="S25">
        <f t="shared" si="12"/>
        <v>2.9654036243822448E-4</v>
      </c>
      <c r="T25">
        <f t="shared" si="7"/>
        <v>1.1093492586490917E-2</v>
      </c>
      <c r="U25" s="2">
        <f t="shared" si="8"/>
        <v>0.70480000000000009</v>
      </c>
    </row>
    <row r="26" spans="1:21" x14ac:dyDescent="0.25">
      <c r="A26" s="2">
        <v>-3</v>
      </c>
      <c r="B26" s="2">
        <v>4</v>
      </c>
      <c r="C26" s="2">
        <v>-1.7210000000000001</v>
      </c>
      <c r="D26" s="2">
        <v>3.2939999999999898</v>
      </c>
      <c r="E26" s="2">
        <f t="shared" si="1"/>
        <v>1.2789999999999999E-2</v>
      </c>
      <c r="F26" s="2">
        <f t="shared" si="2"/>
        <v>5.7210000000000001</v>
      </c>
      <c r="G26" s="2">
        <f t="shared" si="3"/>
        <v>3.2939999999999898E-5</v>
      </c>
      <c r="H26" s="2">
        <f t="shared" si="4"/>
        <v>388.2817243472993</v>
      </c>
      <c r="I26" s="2">
        <f t="shared" si="5"/>
        <v>0.51159999999999994</v>
      </c>
      <c r="J26" s="2">
        <f t="shared" si="6"/>
        <v>758.95567698846628</v>
      </c>
      <c r="K26">
        <f t="shared" si="13"/>
        <v>2797.2933046054463</v>
      </c>
      <c r="S26">
        <f t="shared" si="12"/>
        <v>3.3912324234883586E-4</v>
      </c>
      <c r="T26">
        <f t="shared" si="7"/>
        <v>1.0849875930522309E-2</v>
      </c>
      <c r="U26" s="2">
        <f t="shared" si="8"/>
        <v>0.70600000000001017</v>
      </c>
    </row>
    <row r="27" spans="1:21" x14ac:dyDescent="0.25">
      <c r="A27" s="2">
        <v>-2.5</v>
      </c>
      <c r="B27" s="2">
        <v>4</v>
      </c>
      <c r="C27" s="2">
        <v>-1.2373999999999901</v>
      </c>
      <c r="D27" s="2">
        <v>3.2930000000000001</v>
      </c>
      <c r="E27" s="2">
        <f t="shared" si="1"/>
        <v>1.2626000000000099E-2</v>
      </c>
      <c r="F27" s="2">
        <f t="shared" si="2"/>
        <v>5.2373999999999903</v>
      </c>
      <c r="G27" s="2">
        <f t="shared" si="3"/>
        <v>3.2929999999999998E-5</v>
      </c>
      <c r="H27" s="2">
        <f t="shared" si="4"/>
        <v>383.4193744306134</v>
      </c>
      <c r="I27" s="2">
        <f t="shared" si="5"/>
        <v>0.50504000000000393</v>
      </c>
      <c r="J27" s="2">
        <f t="shared" si="6"/>
        <v>759.18615244457953</v>
      </c>
      <c r="K27">
        <f t="shared" si="13"/>
        <v>2833.6275436324549</v>
      </c>
      <c r="S27">
        <f t="shared" si="12"/>
        <v>3.0927835051567195E-4</v>
      </c>
      <c r="T27">
        <f t="shared" si="7"/>
        <v>1.1006185567009321E-2</v>
      </c>
      <c r="U27" s="2">
        <f t="shared" si="8"/>
        <v>0.70699999999999985</v>
      </c>
    </row>
    <row r="28" spans="1:21" x14ac:dyDescent="0.25">
      <c r="A28" s="2">
        <v>-2</v>
      </c>
      <c r="B28" s="2">
        <v>4</v>
      </c>
      <c r="C28" s="2">
        <v>-0.75239999999999996</v>
      </c>
      <c r="D28" s="2">
        <v>3.2915999999999999</v>
      </c>
      <c r="E28" s="2">
        <f t="shared" si="1"/>
        <v>1.2476000000000001E-2</v>
      </c>
      <c r="F28" s="2">
        <f t="shared" si="2"/>
        <v>4.7523999999999997</v>
      </c>
      <c r="G28" s="2">
        <f t="shared" si="3"/>
        <v>3.2916000000000001E-5</v>
      </c>
      <c r="H28" s="2">
        <f t="shared" si="4"/>
        <v>379.02539798274398</v>
      </c>
      <c r="I28" s="2">
        <f t="shared" si="5"/>
        <v>0.49904000000000004</v>
      </c>
      <c r="J28" s="2">
        <f t="shared" si="6"/>
        <v>759.50905334791594</v>
      </c>
      <c r="K28">
        <f t="shared" si="13"/>
        <v>2867.6964865264231</v>
      </c>
      <c r="S28">
        <f t="shared" si="12"/>
        <v>5.7977147693610181E-4</v>
      </c>
      <c r="T28">
        <f t="shared" si="7"/>
        <v>9.7206940330088719E-3</v>
      </c>
      <c r="U28" s="2">
        <f t="shared" si="8"/>
        <v>0.70840000000000014</v>
      </c>
    </row>
    <row r="29" spans="1:21" x14ac:dyDescent="0.25">
      <c r="A29" s="2">
        <v>-1.5</v>
      </c>
      <c r="B29" s="2">
        <v>4</v>
      </c>
      <c r="C29" s="2">
        <v>-0.27979999999999999</v>
      </c>
      <c r="D29" s="2">
        <v>3.2890000000000001</v>
      </c>
      <c r="E29" s="2">
        <f t="shared" si="1"/>
        <v>1.2201999999999999E-2</v>
      </c>
      <c r="F29" s="2">
        <f t="shared" si="2"/>
        <v>4.2797999999999998</v>
      </c>
      <c r="G29" s="2">
        <f t="shared" si="3"/>
        <v>3.2889999999999999E-5</v>
      </c>
      <c r="H29" s="2">
        <f t="shared" si="4"/>
        <v>370.99422316813622</v>
      </c>
      <c r="I29" s="2">
        <f t="shared" si="5"/>
        <v>0.48807999999999996</v>
      </c>
      <c r="J29" s="2">
        <f t="shared" si="6"/>
        <v>760.10945576162976</v>
      </c>
      <c r="K29">
        <f t="shared" si="13"/>
        <v>2932.0915723572907</v>
      </c>
      <c r="S29">
        <f t="shared" si="12"/>
        <v>3.5196687370600083E-4</v>
      </c>
      <c r="T29">
        <f t="shared" si="7"/>
        <v>1.0695652173913058E-2</v>
      </c>
      <c r="U29" s="2">
        <f t="shared" si="8"/>
        <v>0.71099999999999985</v>
      </c>
    </row>
    <row r="30" spans="1:21" x14ac:dyDescent="0.25">
      <c r="A30" s="2">
        <v>-1</v>
      </c>
      <c r="B30" s="2">
        <v>4</v>
      </c>
      <c r="C30" s="2">
        <v>0.20319999999999999</v>
      </c>
      <c r="D30" s="2">
        <v>3.2866</v>
      </c>
      <c r="E30" s="2">
        <f t="shared" si="1"/>
        <v>1.2032000000000001E-2</v>
      </c>
      <c r="F30" s="2">
        <f t="shared" si="2"/>
        <v>3.7968000000000002</v>
      </c>
      <c r="G30" s="2">
        <f t="shared" si="3"/>
        <v>3.2866E-5</v>
      </c>
      <c r="H30" s="2">
        <f t="shared" si="4"/>
        <v>366.09261851153173</v>
      </c>
      <c r="I30" s="2">
        <f t="shared" si="5"/>
        <v>0.48128000000000004</v>
      </c>
      <c r="J30" s="2">
        <f t="shared" si="6"/>
        <v>760.66451652163335</v>
      </c>
      <c r="K30">
        <f t="shared" si="13"/>
        <v>2973.5190629906629</v>
      </c>
      <c r="S30">
        <f t="shared" si="12"/>
        <v>2.7115858668858234E-4</v>
      </c>
      <c r="T30">
        <f t="shared" si="7"/>
        <v>1.1002465078060792E-2</v>
      </c>
      <c r="U30" s="2">
        <f t="shared" si="8"/>
        <v>0.71340000000000003</v>
      </c>
    </row>
    <row r="31" spans="1:21" x14ac:dyDescent="0.25">
      <c r="A31" s="2">
        <v>-0.5</v>
      </c>
      <c r="B31" s="2">
        <v>4</v>
      </c>
      <c r="C31" s="2">
        <v>0.69</v>
      </c>
      <c r="D31" s="2">
        <v>3.2850000000000001</v>
      </c>
      <c r="E31" s="2">
        <f t="shared" si="1"/>
        <v>1.1899999999999999E-2</v>
      </c>
      <c r="F31" s="2">
        <f t="shared" si="2"/>
        <v>3.31</v>
      </c>
      <c r="G31" s="2">
        <f t="shared" si="3"/>
        <v>3.2849999999999999E-5</v>
      </c>
      <c r="H31" s="2">
        <f t="shared" si="4"/>
        <v>362.2526636225266</v>
      </c>
      <c r="I31" s="2">
        <f t="shared" si="5"/>
        <v>0.47599999999999992</v>
      </c>
      <c r="J31" s="2">
        <f t="shared" si="6"/>
        <v>761.03500761035014</v>
      </c>
      <c r="K31">
        <f t="shared" si="13"/>
        <v>3006.5026357902234</v>
      </c>
      <c r="L31" s="5">
        <f>ABS(T31/S31)</f>
        <v>35.777381365903658</v>
      </c>
      <c r="S31" s="5">
        <f>SLOPE(E22:E31,F22:F31)</f>
        <v>3.0595522636196168E-4</v>
      </c>
      <c r="T31" s="5">
        <f>INTERCEPT(E22:E31,F22:F31)</f>
        <v>1.0946276814443283E-2</v>
      </c>
      <c r="U31" s="2">
        <f t="shared" si="8"/>
        <v>0.71499999999999986</v>
      </c>
    </row>
    <row r="32" spans="1:21" x14ac:dyDescent="0.25">
      <c r="A32" s="2">
        <v>-5</v>
      </c>
      <c r="B32" s="2">
        <v>3.5</v>
      </c>
      <c r="C32" s="2">
        <v>-3.8902000000000001</v>
      </c>
      <c r="D32" s="2">
        <v>2.7995999999999999</v>
      </c>
      <c r="E32" s="2">
        <f t="shared" si="1"/>
        <v>1.1097999999999998E-2</v>
      </c>
      <c r="F32" s="2">
        <f t="shared" si="2"/>
        <v>7.3902000000000001</v>
      </c>
      <c r="G32" s="2">
        <f t="shared" si="3"/>
        <v>2.7995999999999998E-5</v>
      </c>
      <c r="H32" s="2">
        <f t="shared" si="4"/>
        <v>396.41377339619942</v>
      </c>
      <c r="I32" s="2">
        <f t="shared" si="5"/>
        <v>0.44391999999999993</v>
      </c>
      <c r="J32" s="2">
        <f t="shared" si="6"/>
        <v>892.98471210172897</v>
      </c>
      <c r="K32">
        <f>$L$41/E32</f>
        <v>3175.121442242797</v>
      </c>
      <c r="S32">
        <f t="shared" ref="S32:S40" si="14">(E32-E33)/(F32-F33)</f>
        <v>1.2145748987853762E-4</v>
      </c>
      <c r="T32">
        <f t="shared" si="7"/>
        <v>1.0200404858299629E-2</v>
      </c>
      <c r="U32" s="2">
        <f t="shared" si="8"/>
        <v>0.70040000000000013</v>
      </c>
    </row>
    <row r="33" spans="1:21" x14ac:dyDescent="0.25">
      <c r="A33" s="2">
        <v>-4.5</v>
      </c>
      <c r="B33" s="2">
        <v>3.5</v>
      </c>
      <c r="C33" s="2">
        <v>-3.3961999999999999</v>
      </c>
      <c r="D33" s="2">
        <v>2.8008000000000002</v>
      </c>
      <c r="E33" s="2">
        <f t="shared" si="1"/>
        <v>1.1038000000000001E-2</v>
      </c>
      <c r="F33" s="2">
        <f t="shared" si="2"/>
        <v>6.8962000000000003</v>
      </c>
      <c r="G33" s="2">
        <f t="shared" si="3"/>
        <v>2.8008E-5</v>
      </c>
      <c r="H33" s="2">
        <f t="shared" si="4"/>
        <v>394.10168523279066</v>
      </c>
      <c r="I33" s="2">
        <f t="shared" si="5"/>
        <v>0.44152000000000002</v>
      </c>
      <c r="J33" s="2">
        <f t="shared" si="6"/>
        <v>892.60211368180524</v>
      </c>
      <c r="K33">
        <f t="shared" ref="K33:K41" si="15">$L$41/E33</f>
        <v>3192.3806637081493</v>
      </c>
      <c r="S33">
        <f t="shared" si="14"/>
        <v>1.5847216578626549E-4</v>
      </c>
      <c r="T33">
        <f t="shared" si="7"/>
        <v>9.9451442503047573E-3</v>
      </c>
      <c r="U33" s="2">
        <f t="shared" si="8"/>
        <v>0.69919999999999982</v>
      </c>
    </row>
    <row r="34" spans="1:21" x14ac:dyDescent="0.25">
      <c r="A34" s="2">
        <v>-4</v>
      </c>
      <c r="B34" s="2">
        <v>3.5</v>
      </c>
      <c r="C34" s="2">
        <v>-2.9039999999999999</v>
      </c>
      <c r="D34" s="2">
        <v>2.7997999999999998</v>
      </c>
      <c r="E34" s="2">
        <f t="shared" si="1"/>
        <v>1.0960000000000001E-2</v>
      </c>
      <c r="F34" s="2">
        <f t="shared" si="2"/>
        <v>6.4039999999999999</v>
      </c>
      <c r="G34" s="2">
        <f t="shared" si="3"/>
        <v>2.7997999999999999E-5</v>
      </c>
      <c r="H34" s="2">
        <f t="shared" si="4"/>
        <v>391.45653260947216</v>
      </c>
      <c r="I34" s="2">
        <f t="shared" si="5"/>
        <v>0.43840000000000001</v>
      </c>
      <c r="J34" s="2">
        <f t="shared" si="6"/>
        <v>892.92092292306597</v>
      </c>
      <c r="K34">
        <f t="shared" si="15"/>
        <v>3215.1001611323495</v>
      </c>
      <c r="S34">
        <f t="shared" si="14"/>
        <v>2.0408163265306698E-4</v>
      </c>
      <c r="T34">
        <f t="shared" si="7"/>
        <v>9.6530612244897594E-3</v>
      </c>
      <c r="U34" s="2">
        <f t="shared" si="8"/>
        <v>0.70020000000000016</v>
      </c>
    </row>
    <row r="35" spans="1:21" x14ac:dyDescent="0.25">
      <c r="A35" s="2">
        <v>-3.5</v>
      </c>
      <c r="B35" s="2">
        <v>3.5</v>
      </c>
      <c r="C35" s="2">
        <v>-2.4140000000000001</v>
      </c>
      <c r="D35" s="2">
        <v>2.8</v>
      </c>
      <c r="E35" s="2">
        <f t="shared" si="1"/>
        <v>1.0859999999999998E-2</v>
      </c>
      <c r="F35" s="2">
        <f t="shared" si="2"/>
        <v>5.9139999999999997</v>
      </c>
      <c r="G35" s="2">
        <f t="shared" si="3"/>
        <v>2.8E-5</v>
      </c>
      <c r="H35" s="2">
        <f t="shared" si="4"/>
        <v>387.85714285714278</v>
      </c>
      <c r="I35" s="2">
        <f t="shared" si="5"/>
        <v>0.4343999999999999</v>
      </c>
      <c r="J35" s="2">
        <f t="shared" si="6"/>
        <v>892.85714285714289</v>
      </c>
      <c r="K35">
        <f t="shared" si="15"/>
        <v>3244.7051349917642</v>
      </c>
      <c r="S35">
        <f t="shared" si="14"/>
        <v>2.965403624382138E-4</v>
      </c>
      <c r="T35">
        <f t="shared" si="7"/>
        <v>9.1062602965404013E-3</v>
      </c>
      <c r="U35" s="2">
        <f t="shared" si="8"/>
        <v>0.70000000000000018</v>
      </c>
    </row>
    <row r="36" spans="1:21" x14ac:dyDescent="0.25">
      <c r="A36" s="2">
        <v>-3</v>
      </c>
      <c r="B36" s="2">
        <v>3.5</v>
      </c>
      <c r="C36" s="2">
        <v>-1.9283999999999999</v>
      </c>
      <c r="D36" s="2">
        <v>2.7989999999999999</v>
      </c>
      <c r="E36" s="2">
        <f t="shared" si="1"/>
        <v>1.0716000000000002E-2</v>
      </c>
      <c r="F36" s="2">
        <f t="shared" si="2"/>
        <v>5.4283999999999999</v>
      </c>
      <c r="G36" s="2">
        <f t="shared" si="3"/>
        <v>2.7989999999999998E-5</v>
      </c>
      <c r="H36" s="2">
        <f t="shared" si="4"/>
        <v>382.85101822079321</v>
      </c>
      <c r="I36" s="2">
        <f t="shared" si="5"/>
        <v>0.42864000000000002</v>
      </c>
      <c r="J36" s="2">
        <f t="shared" si="6"/>
        <v>893.1761343336907</v>
      </c>
      <c r="K36">
        <f t="shared" si="15"/>
        <v>3288.306995708338</v>
      </c>
      <c r="S36">
        <f t="shared" si="14"/>
        <v>2.9654036243801491E-4</v>
      </c>
      <c r="T36">
        <f t="shared" si="7"/>
        <v>9.106260296541482E-3</v>
      </c>
      <c r="U36" s="2">
        <f t="shared" si="8"/>
        <v>0.70100000000000007</v>
      </c>
    </row>
    <row r="37" spans="1:21" x14ac:dyDescent="0.25">
      <c r="A37" s="2">
        <v>-2.5</v>
      </c>
      <c r="B37" s="2">
        <v>3.5</v>
      </c>
      <c r="C37" s="2">
        <v>-1.4427999999999901</v>
      </c>
      <c r="D37" s="2">
        <v>2.7989999999999999</v>
      </c>
      <c r="E37" s="2">
        <f t="shared" si="1"/>
        <v>1.0572000000000099E-2</v>
      </c>
      <c r="F37" s="2">
        <f t="shared" si="2"/>
        <v>4.9427999999999903</v>
      </c>
      <c r="G37" s="2">
        <f t="shared" si="3"/>
        <v>2.7989999999999998E-5</v>
      </c>
      <c r="H37" s="2">
        <f t="shared" si="4"/>
        <v>377.70632368703463</v>
      </c>
      <c r="I37" s="2">
        <f t="shared" si="5"/>
        <v>0.42288000000000392</v>
      </c>
      <c r="J37" s="2">
        <f t="shared" si="6"/>
        <v>893.1761343336907</v>
      </c>
      <c r="K37">
        <f t="shared" si="15"/>
        <v>3333.0966483172747</v>
      </c>
      <c r="S37">
        <f t="shared" si="14"/>
        <v>1.9160211985344355E-4</v>
      </c>
      <c r="T37">
        <f t="shared" si="7"/>
        <v>9.6249490419885002E-3</v>
      </c>
      <c r="U37" s="2">
        <f t="shared" si="8"/>
        <v>0.70100000000000007</v>
      </c>
    </row>
    <row r="38" spans="1:21" x14ac:dyDescent="0.25">
      <c r="A38" s="2">
        <v>-2</v>
      </c>
      <c r="B38" s="2">
        <v>3.5</v>
      </c>
      <c r="C38" s="2">
        <v>-0.95220000000000005</v>
      </c>
      <c r="D38" s="2">
        <v>2.7968000000000002</v>
      </c>
      <c r="E38" s="2">
        <f t="shared" si="1"/>
        <v>1.0478000000000001E-2</v>
      </c>
      <c r="F38" s="2">
        <f t="shared" si="2"/>
        <v>4.4522000000000004</v>
      </c>
      <c r="G38" s="2">
        <f t="shared" si="3"/>
        <v>2.7968000000000001E-5</v>
      </c>
      <c r="H38" s="2">
        <f t="shared" si="4"/>
        <v>374.64244851258587</v>
      </c>
      <c r="I38" s="2">
        <f t="shared" si="5"/>
        <v>0.41912000000000005</v>
      </c>
      <c r="J38" s="2">
        <f t="shared" si="6"/>
        <v>893.87871853546915</v>
      </c>
      <c r="K38">
        <f t="shared" si="15"/>
        <v>3362.9984506595297</v>
      </c>
      <c r="S38">
        <f t="shared" si="14"/>
        <v>5.1303616484440898E-4</v>
      </c>
      <c r="T38">
        <f t="shared" si="7"/>
        <v>8.1938603868797234E-3</v>
      </c>
      <c r="U38" s="2">
        <f t="shared" si="8"/>
        <v>0.70319999999999983</v>
      </c>
    </row>
    <row r="39" spans="1:21" x14ac:dyDescent="0.25">
      <c r="A39" s="2">
        <v>-1.5</v>
      </c>
      <c r="B39" s="2">
        <v>3.5</v>
      </c>
      <c r="C39" s="2">
        <v>-0.47660000000000002</v>
      </c>
      <c r="D39" s="2">
        <v>2.7949999999999999</v>
      </c>
      <c r="E39" s="2">
        <f t="shared" si="1"/>
        <v>1.0234E-2</v>
      </c>
      <c r="F39" s="2">
        <f t="shared" si="2"/>
        <v>3.9765999999999999</v>
      </c>
      <c r="G39" s="2">
        <f t="shared" si="3"/>
        <v>2.7949999999999998E-5</v>
      </c>
      <c r="H39" s="2">
        <f t="shared" si="4"/>
        <v>366.15384615384619</v>
      </c>
      <c r="I39" s="2">
        <f t="shared" si="5"/>
        <v>0.40936</v>
      </c>
      <c r="J39" s="2">
        <f t="shared" si="6"/>
        <v>894.45438282647592</v>
      </c>
      <c r="K39">
        <f t="shared" si="15"/>
        <v>3443.1793791294272</v>
      </c>
      <c r="S39">
        <f t="shared" si="14"/>
        <v>2.6694045174537962E-4</v>
      </c>
      <c r="T39">
        <f t="shared" si="7"/>
        <v>9.1724845995893242E-3</v>
      </c>
      <c r="U39" s="2">
        <f t="shared" si="8"/>
        <v>0.70500000000000007</v>
      </c>
    </row>
    <row r="40" spans="1:21" x14ac:dyDescent="0.25">
      <c r="A40" s="2">
        <v>-1</v>
      </c>
      <c r="B40" s="2">
        <v>3.5</v>
      </c>
      <c r="C40" s="2">
        <v>1.04E-2</v>
      </c>
      <c r="D40" s="2">
        <v>2.7942</v>
      </c>
      <c r="E40" s="2">
        <f t="shared" si="1"/>
        <v>1.0104E-2</v>
      </c>
      <c r="F40" s="2">
        <f t="shared" si="2"/>
        <v>3.4895999999999998</v>
      </c>
      <c r="G40" s="2">
        <f t="shared" si="3"/>
        <v>2.7942000000000001E-5</v>
      </c>
      <c r="H40" s="2">
        <f t="shared" si="4"/>
        <v>361.60618423878032</v>
      </c>
      <c r="I40" s="2">
        <f t="shared" si="5"/>
        <v>0.40415999999999996</v>
      </c>
      <c r="J40" s="2">
        <f t="shared" si="6"/>
        <v>894.71047169136068</v>
      </c>
      <c r="K40">
        <f t="shared" si="15"/>
        <v>3487.4799847595559</v>
      </c>
      <c r="S40">
        <f t="shared" si="14"/>
        <v>1.5847216578626213E-4</v>
      </c>
      <c r="T40">
        <f t="shared" si="7"/>
        <v>9.5509955302722598E-3</v>
      </c>
      <c r="U40" s="2">
        <f t="shared" si="8"/>
        <v>0.70579999999999998</v>
      </c>
    </row>
    <row r="41" spans="1:21" x14ac:dyDescent="0.25">
      <c r="A41" s="2">
        <v>-0.5</v>
      </c>
      <c r="B41" s="2">
        <v>3.5</v>
      </c>
      <c r="C41" s="2">
        <v>0.50260000000000005</v>
      </c>
      <c r="D41" s="2">
        <v>2.7930000000000001</v>
      </c>
      <c r="E41" s="2">
        <f t="shared" si="1"/>
        <v>1.0026000000000002E-2</v>
      </c>
      <c r="F41" s="2">
        <f t="shared" si="2"/>
        <v>2.9973999999999998</v>
      </c>
      <c r="G41" s="2">
        <f t="shared" si="3"/>
        <v>2.7930000000000002E-5</v>
      </c>
      <c r="H41" s="2">
        <f t="shared" si="4"/>
        <v>358.96885069817404</v>
      </c>
      <c r="I41" s="2">
        <f t="shared" si="5"/>
        <v>0.40104000000000006</v>
      </c>
      <c r="J41" s="2">
        <f t="shared" si="6"/>
        <v>895.0948800572861</v>
      </c>
      <c r="K41">
        <f t="shared" si="15"/>
        <v>3514.6117859575652</v>
      </c>
      <c r="L41" s="5">
        <f>ABS(T41/S41)</f>
        <v>35.237497766010556</v>
      </c>
      <c r="S41" s="5">
        <f>SLOPE(E32:E41,F32:F41)</f>
        <v>2.6241608469649652E-4</v>
      </c>
      <c r="T41" s="5">
        <f>INTERCEPT(E32:E41,F32:F41)</f>
        <v>9.2468861982580326E-3</v>
      </c>
      <c r="U41" s="2">
        <f t="shared" si="8"/>
        <v>0.70699999999999985</v>
      </c>
    </row>
    <row r="42" spans="1:21" x14ac:dyDescent="0.25">
      <c r="A42" s="2">
        <v>-5</v>
      </c>
      <c r="B42" s="2">
        <v>3</v>
      </c>
      <c r="C42" s="2">
        <v>-4.0974000000000004</v>
      </c>
      <c r="D42" s="2">
        <v>2.3071999999999999</v>
      </c>
      <c r="E42" s="2">
        <f t="shared" si="1"/>
        <v>9.0259999999999958E-3</v>
      </c>
      <c r="F42" s="2">
        <f t="shared" si="2"/>
        <v>7.0974000000000004</v>
      </c>
      <c r="G42" s="2">
        <f t="shared" si="3"/>
        <v>2.3071999999999999E-5</v>
      </c>
      <c r="H42" s="2">
        <f t="shared" si="4"/>
        <v>391.21012482662951</v>
      </c>
      <c r="I42" s="2">
        <f t="shared" si="5"/>
        <v>0.36103999999999981</v>
      </c>
      <c r="J42" s="2">
        <f t="shared" si="6"/>
        <v>1083.5644937586687</v>
      </c>
      <c r="K42">
        <f>$L$51/E42</f>
        <v>4307.558227143466</v>
      </c>
      <c r="S42">
        <f t="shared" ref="S42:S50" si="16">(E42-E43)/(F42-F43)</f>
        <v>1.2145748987832782E-4</v>
      </c>
      <c r="T42">
        <f t="shared" si="7"/>
        <v>8.1639676113375512E-3</v>
      </c>
      <c r="U42" s="2">
        <f t="shared" si="8"/>
        <v>0.69280000000000008</v>
      </c>
    </row>
    <row r="43" spans="1:21" x14ac:dyDescent="0.25">
      <c r="A43" s="2">
        <v>-4.5</v>
      </c>
      <c r="B43" s="2">
        <v>3</v>
      </c>
      <c r="C43" s="2">
        <v>-3.6033999999999899</v>
      </c>
      <c r="D43" s="2">
        <v>2.3090000000000002</v>
      </c>
      <c r="E43" s="2">
        <f t="shared" si="1"/>
        <v>8.9660000000001006E-3</v>
      </c>
      <c r="F43" s="2">
        <f t="shared" si="2"/>
        <v>6.6033999999999899</v>
      </c>
      <c r="G43" s="2">
        <f t="shared" si="3"/>
        <v>2.3090000000000001E-5</v>
      </c>
      <c r="H43" s="2">
        <f t="shared" si="4"/>
        <v>388.30662624513212</v>
      </c>
      <c r="I43" s="2">
        <f t="shared" si="5"/>
        <v>0.35864000000000401</v>
      </c>
      <c r="J43" s="2">
        <f t="shared" si="6"/>
        <v>1082.7197921177999</v>
      </c>
      <c r="K43">
        <f t="shared" ref="K43:K51" si="17">$L$51/E43</f>
        <v>4336.3841800352966</v>
      </c>
      <c r="S43">
        <f t="shared" si="16"/>
        <v>1.1326860841444629E-4</v>
      </c>
      <c r="T43">
        <f t="shared" si="7"/>
        <v>8.218042071196148E-3</v>
      </c>
      <c r="U43" s="2">
        <f t="shared" si="8"/>
        <v>0.69099999999999984</v>
      </c>
    </row>
    <row r="44" spans="1:21" x14ac:dyDescent="0.25">
      <c r="A44" s="2">
        <v>-4</v>
      </c>
      <c r="B44" s="2">
        <v>3</v>
      </c>
      <c r="C44" s="2">
        <v>-3.109</v>
      </c>
      <c r="D44" s="2">
        <v>2.3090000000000002</v>
      </c>
      <c r="E44" s="2">
        <f t="shared" si="1"/>
        <v>8.9099999999999995E-3</v>
      </c>
      <c r="F44" s="2">
        <f t="shared" si="2"/>
        <v>6.109</v>
      </c>
      <c r="G44" s="2">
        <f t="shared" si="3"/>
        <v>2.3090000000000001E-5</v>
      </c>
      <c r="H44" s="2">
        <f t="shared" si="4"/>
        <v>385.88133391078384</v>
      </c>
      <c r="I44" s="2">
        <f t="shared" si="5"/>
        <v>0.35639999999999994</v>
      </c>
      <c r="J44" s="2">
        <f t="shared" si="6"/>
        <v>1082.7197921177999</v>
      </c>
      <c r="K44">
        <f t="shared" si="17"/>
        <v>4363.6386709536373</v>
      </c>
      <c r="S44">
        <f t="shared" si="16"/>
        <v>2.0408163265306345E-4</v>
      </c>
      <c r="T44">
        <f t="shared" si="7"/>
        <v>7.6632653061224354E-3</v>
      </c>
      <c r="U44" s="2">
        <f t="shared" si="8"/>
        <v>0.69099999999999984</v>
      </c>
    </row>
    <row r="45" spans="1:21" x14ac:dyDescent="0.25">
      <c r="A45" s="2">
        <v>-3.5</v>
      </c>
      <c r="B45" s="2">
        <v>3</v>
      </c>
      <c r="C45" s="2">
        <v>-2.6190000000000002</v>
      </c>
      <c r="D45" s="2">
        <v>2.3088000000000002</v>
      </c>
      <c r="E45" s="2">
        <f t="shared" si="1"/>
        <v>8.8099999999999984E-3</v>
      </c>
      <c r="F45" s="2">
        <f t="shared" si="2"/>
        <v>5.6189999999999998</v>
      </c>
      <c r="G45" s="2">
        <f t="shared" si="3"/>
        <v>2.3088000000000003E-5</v>
      </c>
      <c r="H45" s="2">
        <f t="shared" si="4"/>
        <v>381.58350658350645</v>
      </c>
      <c r="I45" s="2">
        <f t="shared" si="5"/>
        <v>0.35239999999999994</v>
      </c>
      <c r="J45" s="2">
        <f t="shared" si="6"/>
        <v>1082.8135828135828</v>
      </c>
      <c r="K45">
        <f t="shared" si="17"/>
        <v>4413.1691893526577</v>
      </c>
      <c r="S45">
        <f t="shared" si="16"/>
        <v>1.8744906275468631E-4</v>
      </c>
      <c r="T45">
        <f t="shared" si="7"/>
        <v>7.7567237163814161E-3</v>
      </c>
      <c r="U45" s="2">
        <f t="shared" si="8"/>
        <v>0.69119999999999981</v>
      </c>
    </row>
    <row r="46" spans="1:21" x14ac:dyDescent="0.25">
      <c r="A46" s="2">
        <v>-3</v>
      </c>
      <c r="B46" s="2">
        <v>3</v>
      </c>
      <c r="C46" s="2">
        <v>-2.1282000000000001</v>
      </c>
      <c r="D46" s="2">
        <v>2.30859999999999</v>
      </c>
      <c r="E46" s="2">
        <f t="shared" si="1"/>
        <v>8.7179999999999983E-3</v>
      </c>
      <c r="F46" s="2">
        <f t="shared" si="2"/>
        <v>5.1281999999999996</v>
      </c>
      <c r="G46" s="2">
        <f t="shared" si="3"/>
        <v>2.3085999999999901E-5</v>
      </c>
      <c r="H46" s="2">
        <f t="shared" si="4"/>
        <v>377.6314649571184</v>
      </c>
      <c r="I46" s="2">
        <f t="shared" si="5"/>
        <v>0.34871999999999992</v>
      </c>
      <c r="J46" s="2">
        <f t="shared" si="6"/>
        <v>1082.9073897600324</v>
      </c>
      <c r="K46">
        <f t="shared" si="17"/>
        <v>4459.7408302588792</v>
      </c>
      <c r="S46">
        <f t="shared" si="16"/>
        <v>1.9991840065278956E-4</v>
      </c>
      <c r="T46">
        <f t="shared" si="7"/>
        <v>7.6927784577723625E-3</v>
      </c>
      <c r="U46" s="2">
        <f t="shared" si="8"/>
        <v>0.69140000000001001</v>
      </c>
    </row>
    <row r="47" spans="1:21" x14ac:dyDescent="0.25">
      <c r="A47" s="2">
        <v>-2.5</v>
      </c>
      <c r="B47" s="2">
        <v>3</v>
      </c>
      <c r="C47" s="2">
        <v>-1.6379999999999999</v>
      </c>
      <c r="D47" s="2">
        <v>2.3077999999999999</v>
      </c>
      <c r="E47" s="2">
        <f t="shared" si="1"/>
        <v>8.6200000000000009E-3</v>
      </c>
      <c r="F47" s="2">
        <f t="shared" si="2"/>
        <v>4.6379999999999999</v>
      </c>
      <c r="G47" s="2">
        <f t="shared" si="3"/>
        <v>2.3077999999999998E-5</v>
      </c>
      <c r="H47" s="2">
        <f t="shared" si="4"/>
        <v>373.51590259121247</v>
      </c>
      <c r="I47" s="2">
        <f t="shared" si="5"/>
        <v>0.3448</v>
      </c>
      <c r="J47" s="2">
        <f t="shared" si="6"/>
        <v>1083.2827801369272</v>
      </c>
      <c r="K47">
        <f t="shared" si="17"/>
        <v>4510.4432202084572</v>
      </c>
      <c r="S47">
        <f t="shared" si="16"/>
        <v>9.2854259184499183E-5</v>
      </c>
      <c r="T47">
        <f t="shared" si="7"/>
        <v>8.1893419459022933E-3</v>
      </c>
      <c r="U47" s="2">
        <f t="shared" si="8"/>
        <v>0.69220000000000015</v>
      </c>
    </row>
    <row r="48" spans="1:21" x14ac:dyDescent="0.25">
      <c r="A48" s="2">
        <v>-2</v>
      </c>
      <c r="B48" s="2">
        <v>3</v>
      </c>
      <c r="C48" s="2">
        <v>-1.1426000000000001</v>
      </c>
      <c r="D48" s="2">
        <v>2.3079999999999998</v>
      </c>
      <c r="E48" s="2">
        <f t="shared" si="1"/>
        <v>8.574E-3</v>
      </c>
      <c r="F48" s="2">
        <f t="shared" si="2"/>
        <v>4.1425999999999998</v>
      </c>
      <c r="G48" s="2">
        <f t="shared" si="3"/>
        <v>2.3079999999999999E-5</v>
      </c>
      <c r="H48" s="2">
        <f t="shared" si="4"/>
        <v>371.49046793760834</v>
      </c>
      <c r="I48" s="2">
        <f t="shared" si="5"/>
        <v>0.34295999999999999</v>
      </c>
      <c r="J48" s="2">
        <f t="shared" si="6"/>
        <v>1083.1889081455806</v>
      </c>
      <c r="K48">
        <f t="shared" si="17"/>
        <v>4534.6420058545491</v>
      </c>
      <c r="S48">
        <f t="shared" si="16"/>
        <v>4.6901172529313303E-4</v>
      </c>
      <c r="T48">
        <f t="shared" si="7"/>
        <v>6.6310720268006676E-3</v>
      </c>
      <c r="U48" s="2">
        <f t="shared" si="8"/>
        <v>0.69200000000000017</v>
      </c>
    </row>
    <row r="49" spans="1:21" x14ac:dyDescent="0.25">
      <c r="A49" s="2">
        <v>-1.5</v>
      </c>
      <c r="B49" s="2">
        <v>3</v>
      </c>
      <c r="C49" s="2">
        <v>-0.66500000000000004</v>
      </c>
      <c r="D49" s="2">
        <v>2.3058000000000001</v>
      </c>
      <c r="E49" s="2">
        <f t="shared" si="1"/>
        <v>8.3499999999999998E-3</v>
      </c>
      <c r="F49" s="2">
        <f t="shared" si="2"/>
        <v>3.665</v>
      </c>
      <c r="G49" s="2">
        <f t="shared" si="3"/>
        <v>2.3058000000000002E-5</v>
      </c>
      <c r="H49" s="2">
        <f t="shared" si="4"/>
        <v>362.13028016306703</v>
      </c>
      <c r="I49" s="2">
        <f t="shared" si="5"/>
        <v>0.33399999999999996</v>
      </c>
      <c r="J49" s="2">
        <f t="shared" si="6"/>
        <v>1084.2223956978055</v>
      </c>
      <c r="K49">
        <f t="shared" si="17"/>
        <v>4656.2898872092101</v>
      </c>
      <c r="S49">
        <f t="shared" si="16"/>
        <v>1.9991840065279647E-4</v>
      </c>
      <c r="T49">
        <f t="shared" si="7"/>
        <v>7.6172990616075005E-3</v>
      </c>
      <c r="U49" s="2">
        <f t="shared" si="8"/>
        <v>0.69419999999999993</v>
      </c>
    </row>
    <row r="50" spans="1:21" x14ac:dyDescent="0.25">
      <c r="A50" s="2">
        <v>-1</v>
      </c>
      <c r="B50" s="2">
        <v>3</v>
      </c>
      <c r="C50" s="2">
        <v>-0.17480000000000001</v>
      </c>
      <c r="D50" s="2">
        <v>2.3043999999999998</v>
      </c>
      <c r="E50" s="2">
        <f t="shared" si="1"/>
        <v>8.2519999999999989E-3</v>
      </c>
      <c r="F50" s="2">
        <f t="shared" si="2"/>
        <v>3.1747999999999998</v>
      </c>
      <c r="G50" s="2">
        <f t="shared" si="3"/>
        <v>2.3043999999999998E-5</v>
      </c>
      <c r="H50" s="2">
        <f t="shared" si="4"/>
        <v>358.09755250824509</v>
      </c>
      <c r="I50" s="2">
        <f t="shared" si="5"/>
        <v>0.33007999999999993</v>
      </c>
      <c r="J50" s="2">
        <f t="shared" si="6"/>
        <v>1084.8810970317654</v>
      </c>
      <c r="K50">
        <f t="shared" si="17"/>
        <v>4711.5875615846953</v>
      </c>
      <c r="S50">
        <f t="shared" si="16"/>
        <v>9.2854259184495767E-5</v>
      </c>
      <c r="T50">
        <f t="shared" si="7"/>
        <v>7.9572062979410621E-3</v>
      </c>
      <c r="U50" s="2">
        <f t="shared" si="8"/>
        <v>0.69560000000000022</v>
      </c>
    </row>
    <row r="51" spans="1:21" x14ac:dyDescent="0.25">
      <c r="A51" s="2">
        <v>-0.5</v>
      </c>
      <c r="B51" s="2">
        <v>3</v>
      </c>
      <c r="C51" s="2">
        <v>0.3206</v>
      </c>
      <c r="D51" s="2">
        <v>2.3031999999999999</v>
      </c>
      <c r="E51" s="2">
        <f t="shared" si="1"/>
        <v>8.2059999999999998E-3</v>
      </c>
      <c r="F51" s="2">
        <f t="shared" si="2"/>
        <v>2.6794000000000002</v>
      </c>
      <c r="G51" s="2">
        <f t="shared" si="3"/>
        <v>2.3031999999999999E-5</v>
      </c>
      <c r="H51" s="2">
        <f t="shared" si="4"/>
        <v>356.28690517540815</v>
      </c>
      <c r="I51" s="2">
        <f t="shared" si="5"/>
        <v>0.32823999999999998</v>
      </c>
      <c r="J51" s="2">
        <f t="shared" si="6"/>
        <v>1085.4463355331714</v>
      </c>
      <c r="K51">
        <f t="shared" si="17"/>
        <v>4737.9990931266029</v>
      </c>
      <c r="L51" s="5">
        <f>ABS(T51/S51)</f>
        <v>38.880020558196904</v>
      </c>
      <c r="S51" s="5">
        <f>SLOPE(E42:E51,F42:F51)</f>
        <v>1.9748798464923052E-4</v>
      </c>
      <c r="T51" s="5">
        <f>INTERCEPT(E42:E51,F42:F51)</f>
        <v>7.6783369031589565E-3</v>
      </c>
      <c r="U51" s="2">
        <f t="shared" si="8"/>
        <v>0.69680000000000009</v>
      </c>
    </row>
    <row r="52" spans="1:21" x14ac:dyDescent="0.25">
      <c r="A52" s="2">
        <v>-5</v>
      </c>
      <c r="B52" s="2">
        <v>2.5</v>
      </c>
      <c r="C52" s="2">
        <v>-4.2930000000000001</v>
      </c>
      <c r="D52" s="2">
        <v>1.821</v>
      </c>
      <c r="E52" s="2">
        <f t="shared" si="1"/>
        <v>7.0699999999999982E-3</v>
      </c>
      <c r="F52" s="2">
        <f t="shared" si="2"/>
        <v>6.7930000000000001</v>
      </c>
      <c r="G52" s="2">
        <f t="shared" si="3"/>
        <v>1.821E-5</v>
      </c>
      <c r="H52" s="2">
        <f t="shared" si="4"/>
        <v>388.24821526633707</v>
      </c>
      <c r="I52" s="2">
        <f t="shared" si="5"/>
        <v>0.28279999999999988</v>
      </c>
      <c r="J52" s="2">
        <f t="shared" si="6"/>
        <v>1372.8720483250961</v>
      </c>
      <c r="K52">
        <f>$L$61/E52</f>
        <v>5276.1641750745039</v>
      </c>
      <c r="S52">
        <f t="shared" ref="S52:S60" si="18">(E52-E53)/(F52-F53)</f>
        <v>1.5434606011372981E-4</v>
      </c>
      <c r="T52">
        <f t="shared" si="7"/>
        <v>6.0215272136474318E-3</v>
      </c>
      <c r="U52" s="2">
        <f t="shared" si="8"/>
        <v>0.67900000000000005</v>
      </c>
    </row>
    <row r="53" spans="1:21" x14ac:dyDescent="0.25">
      <c r="A53" s="2">
        <v>-4.5</v>
      </c>
      <c r="B53" s="2">
        <v>2.5</v>
      </c>
      <c r="C53" s="2">
        <v>-3.8006000000000002</v>
      </c>
      <c r="D53" s="2">
        <v>1.8193999999999999</v>
      </c>
      <c r="E53" s="2">
        <f t="shared" si="1"/>
        <v>6.9939999999999976E-3</v>
      </c>
      <c r="F53" s="2">
        <f t="shared" si="2"/>
        <v>6.3006000000000002</v>
      </c>
      <c r="G53" s="2">
        <f t="shared" si="3"/>
        <v>1.8193999999999999E-5</v>
      </c>
      <c r="H53" s="2">
        <f t="shared" si="4"/>
        <v>384.41244366274583</v>
      </c>
      <c r="I53" s="2">
        <f t="shared" si="5"/>
        <v>0.2797599999999999</v>
      </c>
      <c r="J53" s="2">
        <f t="shared" si="6"/>
        <v>1374.0793668242279</v>
      </c>
      <c r="K53">
        <f t="shared" ref="K53:K61" si="19">$L$61/E53</f>
        <v>5333.4973860132604</v>
      </c>
      <c r="S53">
        <f t="shared" si="18"/>
        <v>8.8781275221950877E-5</v>
      </c>
      <c r="T53">
        <f t="shared" si="7"/>
        <v>6.4346246973365738E-3</v>
      </c>
      <c r="U53" s="2">
        <f t="shared" si="8"/>
        <v>0.68060000000000009</v>
      </c>
    </row>
    <row r="54" spans="1:21" x14ac:dyDescent="0.25">
      <c r="A54" s="2">
        <v>-4</v>
      </c>
      <c r="B54" s="2">
        <v>2.5</v>
      </c>
      <c r="C54" s="2">
        <v>-3.3050000000000002</v>
      </c>
      <c r="D54" s="2">
        <v>1.8199999999999901</v>
      </c>
      <c r="E54" s="2">
        <f t="shared" si="1"/>
        <v>6.9499999999999987E-3</v>
      </c>
      <c r="F54" s="2">
        <f t="shared" si="2"/>
        <v>5.8049999999999997</v>
      </c>
      <c r="G54" s="2">
        <f t="shared" si="3"/>
        <v>1.81999999999999E-5</v>
      </c>
      <c r="H54" s="2">
        <f t="shared" si="4"/>
        <v>381.8681318681339</v>
      </c>
      <c r="I54" s="2">
        <f t="shared" si="5"/>
        <v>0.27799999999999991</v>
      </c>
      <c r="J54" s="2">
        <f t="shared" si="6"/>
        <v>1373.6263736263813</v>
      </c>
      <c r="K54">
        <f t="shared" si="19"/>
        <v>5367.2634126297462</v>
      </c>
      <c r="S54">
        <f t="shared" si="18"/>
        <v>1.4198782961459858E-4</v>
      </c>
      <c r="T54">
        <f t="shared" si="7"/>
        <v>6.1257606490872536E-3</v>
      </c>
      <c r="U54" s="2">
        <f t="shared" si="8"/>
        <v>0.68000000000000993</v>
      </c>
    </row>
    <row r="55" spans="1:21" x14ac:dyDescent="0.25">
      <c r="A55" s="2">
        <v>-3.5</v>
      </c>
      <c r="B55" s="2">
        <v>2.5</v>
      </c>
      <c r="C55" s="2">
        <v>-2.8119999999999998</v>
      </c>
      <c r="D55" s="2">
        <v>1.8198000000000001</v>
      </c>
      <c r="E55" s="2">
        <f t="shared" si="1"/>
        <v>6.8800000000000016E-3</v>
      </c>
      <c r="F55" s="2">
        <f t="shared" si="2"/>
        <v>5.3119999999999994</v>
      </c>
      <c r="G55" s="2">
        <f t="shared" si="3"/>
        <v>1.8198000000000001E-5</v>
      </c>
      <c r="H55" s="2">
        <f t="shared" si="4"/>
        <v>378.063523464117</v>
      </c>
      <c r="I55" s="2">
        <f t="shared" si="5"/>
        <v>0.27520000000000006</v>
      </c>
      <c r="J55" s="2">
        <f t="shared" si="6"/>
        <v>1373.7773381690295</v>
      </c>
      <c r="K55">
        <f t="shared" si="19"/>
        <v>5421.8721973512675</v>
      </c>
      <c r="S55">
        <f t="shared" si="18"/>
        <v>1.502233049127088E-4</v>
      </c>
      <c r="T55">
        <f t="shared" si="7"/>
        <v>6.0820138043036921E-3</v>
      </c>
      <c r="U55" s="2">
        <f t="shared" si="8"/>
        <v>0.68019999999999992</v>
      </c>
    </row>
    <row r="56" spans="1:21" x14ac:dyDescent="0.25">
      <c r="A56" s="2">
        <v>-3</v>
      </c>
      <c r="B56" s="2">
        <v>2.5</v>
      </c>
      <c r="C56" s="2">
        <v>-2.3193999999999999</v>
      </c>
      <c r="D56" s="2">
        <v>1.81899999999999</v>
      </c>
      <c r="E56" s="2">
        <f t="shared" si="1"/>
        <v>6.8060000000000013E-3</v>
      </c>
      <c r="F56" s="2">
        <f t="shared" si="2"/>
        <v>4.8193999999999999</v>
      </c>
      <c r="G56" s="2">
        <f t="shared" si="3"/>
        <v>1.8189999999999899E-5</v>
      </c>
      <c r="H56" s="2">
        <f t="shared" si="4"/>
        <v>374.16162726773166</v>
      </c>
      <c r="I56" s="2">
        <f t="shared" si="5"/>
        <v>0.27224000000000004</v>
      </c>
      <c r="J56" s="2">
        <f t="shared" si="6"/>
        <v>1374.3815283122672</v>
      </c>
      <c r="K56">
        <f t="shared" si="19"/>
        <v>5480.8229088711023</v>
      </c>
      <c r="S56">
        <f t="shared" si="18"/>
        <v>1.7915309446254503E-4</v>
      </c>
      <c r="T56">
        <f t="shared" si="7"/>
        <v>5.9425895765472117E-3</v>
      </c>
      <c r="U56" s="2">
        <f t="shared" si="8"/>
        <v>0.68100000000001004</v>
      </c>
    </row>
    <row r="57" spans="1:21" x14ac:dyDescent="0.25">
      <c r="A57" s="2">
        <v>-2.5</v>
      </c>
      <c r="B57" s="2">
        <v>2.5</v>
      </c>
      <c r="C57" s="2">
        <v>-1.8282</v>
      </c>
      <c r="D57" s="2">
        <v>1.81899999999999</v>
      </c>
      <c r="E57" s="2">
        <f t="shared" si="1"/>
        <v>6.7179999999999991E-3</v>
      </c>
      <c r="F57" s="2">
        <f t="shared" si="2"/>
        <v>4.3281999999999998</v>
      </c>
      <c r="G57" s="2">
        <f t="shared" si="3"/>
        <v>1.8189999999999899E-5</v>
      </c>
      <c r="H57" s="2">
        <f t="shared" si="4"/>
        <v>369.32380428807238</v>
      </c>
      <c r="I57" s="2">
        <f t="shared" si="5"/>
        <v>0.26871999999999996</v>
      </c>
      <c r="J57" s="2">
        <f t="shared" si="6"/>
        <v>1374.3815283122672</v>
      </c>
      <c r="K57">
        <f t="shared" si="19"/>
        <v>5552.616957096865</v>
      </c>
      <c r="S57">
        <f t="shared" si="18"/>
        <v>8.0645161290321117E-5</v>
      </c>
      <c r="T57">
        <f t="shared" si="7"/>
        <v>6.3689516129032311E-3</v>
      </c>
      <c r="U57" s="2">
        <f t="shared" si="8"/>
        <v>0.68100000000001004</v>
      </c>
    </row>
    <row r="58" spans="1:21" x14ac:dyDescent="0.25">
      <c r="A58" s="2">
        <v>-2</v>
      </c>
      <c r="B58" s="2">
        <v>2.5</v>
      </c>
      <c r="C58" s="2">
        <v>-1.3322000000000001</v>
      </c>
      <c r="D58" s="2">
        <v>1.81899999999999</v>
      </c>
      <c r="E58" s="2">
        <f t="shared" si="1"/>
        <v>6.6779999999999999E-3</v>
      </c>
      <c r="F58" s="2">
        <f t="shared" si="2"/>
        <v>3.8322000000000003</v>
      </c>
      <c r="G58" s="2">
        <f t="shared" si="3"/>
        <v>1.8189999999999899E-5</v>
      </c>
      <c r="H58" s="2">
        <f t="shared" si="4"/>
        <v>367.12479384277282</v>
      </c>
      <c r="I58" s="2">
        <f t="shared" si="5"/>
        <v>0.26711999999999997</v>
      </c>
      <c r="J58" s="2">
        <f t="shared" si="6"/>
        <v>1374.3815283122672</v>
      </c>
      <c r="K58">
        <f t="shared" si="19"/>
        <v>5585.8761182654589</v>
      </c>
      <c r="S58">
        <f t="shared" si="18"/>
        <v>4.2970379641215988E-4</v>
      </c>
      <c r="T58">
        <f t="shared" si="7"/>
        <v>5.0312891113893209E-3</v>
      </c>
      <c r="U58" s="2">
        <f t="shared" si="8"/>
        <v>0.68100000000001004</v>
      </c>
    </row>
    <row r="59" spans="1:21" x14ac:dyDescent="0.25">
      <c r="A59" s="2">
        <v>-1.5</v>
      </c>
      <c r="B59" s="2">
        <v>2.5</v>
      </c>
      <c r="C59" s="2">
        <v>-0.852799999999999</v>
      </c>
      <c r="D59" s="2">
        <v>1.8171999999999999</v>
      </c>
      <c r="E59" s="2">
        <f t="shared" si="1"/>
        <v>6.4720000000000099E-3</v>
      </c>
      <c r="F59" s="2">
        <f t="shared" si="2"/>
        <v>3.3527999999999989</v>
      </c>
      <c r="G59" s="2">
        <f t="shared" si="3"/>
        <v>1.8171999999999998E-5</v>
      </c>
      <c r="H59" s="2">
        <f t="shared" si="4"/>
        <v>356.15232225401775</v>
      </c>
      <c r="I59" s="2">
        <f t="shared" si="5"/>
        <v>0.25888000000000039</v>
      </c>
      <c r="J59" s="2">
        <f t="shared" si="6"/>
        <v>1375.7429011666302</v>
      </c>
      <c r="K59">
        <f t="shared" si="19"/>
        <v>5763.6713099160497</v>
      </c>
      <c r="S59">
        <f t="shared" si="18"/>
        <v>5.6315366049879839E-5</v>
      </c>
      <c r="T59">
        <f t="shared" si="7"/>
        <v>6.283185840707973E-3</v>
      </c>
      <c r="U59" s="2">
        <f t="shared" si="8"/>
        <v>0.68280000000000007</v>
      </c>
    </row>
    <row r="60" spans="1:21" x14ac:dyDescent="0.25">
      <c r="A60" s="2">
        <v>-1</v>
      </c>
      <c r="B60" s="2">
        <v>2.5</v>
      </c>
      <c r="C60" s="2">
        <v>-0.35559999999999897</v>
      </c>
      <c r="D60" s="2">
        <v>1.8153999999999999</v>
      </c>
      <c r="E60" s="2">
        <f t="shared" si="1"/>
        <v>6.4440000000000096E-3</v>
      </c>
      <c r="F60" s="2">
        <f t="shared" si="2"/>
        <v>2.855599999999999</v>
      </c>
      <c r="G60" s="2">
        <f t="shared" si="3"/>
        <v>1.8153999999999999E-5</v>
      </c>
      <c r="H60" s="2">
        <f t="shared" si="4"/>
        <v>354.96309353310619</v>
      </c>
      <c r="I60" s="2">
        <f t="shared" si="5"/>
        <v>0.25776000000000038</v>
      </c>
      <c r="J60" s="2">
        <f t="shared" si="6"/>
        <v>1377.1069736697148</v>
      </c>
      <c r="K60">
        <f t="shared" si="19"/>
        <v>5788.715195185704</v>
      </c>
      <c r="S60">
        <f t="shared" si="18"/>
        <v>1.1326860841425829E-4</v>
      </c>
      <c r="T60">
        <f t="shared" si="7"/>
        <v>6.1205501618122535E-3</v>
      </c>
      <c r="U60" s="2">
        <f t="shared" si="8"/>
        <v>0.6846000000000001</v>
      </c>
    </row>
    <row r="61" spans="1:21" x14ac:dyDescent="0.25">
      <c r="A61" s="2">
        <v>-0.5</v>
      </c>
      <c r="B61" s="2">
        <v>2.5</v>
      </c>
      <c r="C61" s="2">
        <v>0.13880000000000001</v>
      </c>
      <c r="D61" s="2">
        <v>1.8146</v>
      </c>
      <c r="E61" s="2">
        <f t="shared" si="1"/>
        <v>6.3880000000000004E-3</v>
      </c>
      <c r="F61" s="2">
        <f t="shared" si="2"/>
        <v>2.3612000000000002</v>
      </c>
      <c r="G61" s="2">
        <f t="shared" si="3"/>
        <v>1.8145999999999999E-5</v>
      </c>
      <c r="H61" s="2">
        <f t="shared" si="4"/>
        <v>352.03350600683353</v>
      </c>
      <c r="I61" s="2">
        <f t="shared" si="5"/>
        <v>0.25552000000000002</v>
      </c>
      <c r="J61" s="2">
        <f t="shared" si="6"/>
        <v>1377.7140967706384</v>
      </c>
      <c r="K61">
        <f t="shared" si="19"/>
        <v>5839.4616026575968</v>
      </c>
      <c r="L61" s="5">
        <f>ABS(T61/S61)</f>
        <v>37.302480717776731</v>
      </c>
      <c r="S61" s="5">
        <f>SLOPE(E52:E61,F52:F61)</f>
        <v>1.609418461338542E-4</v>
      </c>
      <c r="T61" s="5">
        <f>INTERCEPT(E52:E61,F52:F61)</f>
        <v>6.0035301120914862E-3</v>
      </c>
      <c r="U61" s="2">
        <f t="shared" si="8"/>
        <v>0.68540000000000001</v>
      </c>
    </row>
    <row r="62" spans="1:21" x14ac:dyDescent="0.25">
      <c r="A62" s="2">
        <v>-5</v>
      </c>
      <c r="B62" s="2">
        <v>2</v>
      </c>
      <c r="C62" s="2">
        <v>-4.4960000000000004</v>
      </c>
      <c r="D62" s="2">
        <v>1.3286</v>
      </c>
      <c r="E62" s="2">
        <f t="shared" si="1"/>
        <v>5.0399999999999959E-3</v>
      </c>
      <c r="F62" s="2">
        <f t="shared" si="2"/>
        <v>6.4960000000000004</v>
      </c>
      <c r="G62" s="2">
        <f t="shared" si="3"/>
        <v>1.3286E-5</v>
      </c>
      <c r="H62" s="2">
        <f t="shared" si="4"/>
        <v>379.34668071654346</v>
      </c>
      <c r="I62" s="2">
        <f t="shared" si="5"/>
        <v>0.20159999999999983</v>
      </c>
      <c r="J62" s="2">
        <f t="shared" si="6"/>
        <v>1881.6799638717448</v>
      </c>
      <c r="K62">
        <f>$L$71/E62</f>
        <v>8026.657752561352</v>
      </c>
      <c r="S62">
        <f t="shared" ref="S62:S70" si="20">(E62-E63)/(F62-F63)</f>
        <v>8.8781275221943884E-5</v>
      </c>
      <c r="T62">
        <f t="shared" si="7"/>
        <v>4.4632768361582481E-3</v>
      </c>
      <c r="U62" s="2">
        <f t="shared" si="8"/>
        <v>0.6714</v>
      </c>
    </row>
    <row r="63" spans="1:21" x14ac:dyDescent="0.25">
      <c r="A63" s="2">
        <v>-4.5</v>
      </c>
      <c r="B63" s="2">
        <v>2</v>
      </c>
      <c r="C63" s="2">
        <v>-4.0004</v>
      </c>
      <c r="D63" s="2">
        <v>1.32879999999999</v>
      </c>
      <c r="E63" s="2">
        <f t="shared" si="1"/>
        <v>4.9960000000000004E-3</v>
      </c>
      <c r="F63" s="2">
        <f t="shared" si="2"/>
        <v>6.0004</v>
      </c>
      <c r="G63" s="2">
        <f t="shared" si="3"/>
        <v>1.3287999999999901E-5</v>
      </c>
      <c r="H63" s="2">
        <f t="shared" si="4"/>
        <v>375.97832630945499</v>
      </c>
      <c r="I63" s="2">
        <f t="shared" si="5"/>
        <v>0.19984000000000002</v>
      </c>
      <c r="J63" s="2">
        <f t="shared" si="6"/>
        <v>1881.3967489464319</v>
      </c>
      <c r="K63">
        <f t="shared" ref="K63:K71" si="21">$L$71/E63</f>
        <v>8097.3488936967924</v>
      </c>
      <c r="S63">
        <f t="shared" si="20"/>
        <v>7.2522159548751836E-5</v>
      </c>
      <c r="T63">
        <f t="shared" si="7"/>
        <v>4.5608380338436703E-3</v>
      </c>
      <c r="U63" s="2">
        <f t="shared" si="8"/>
        <v>0.67120000000001001</v>
      </c>
    </row>
    <row r="64" spans="1:21" x14ac:dyDescent="0.25">
      <c r="A64" s="2">
        <v>-4</v>
      </c>
      <c r="B64" s="2">
        <v>2</v>
      </c>
      <c r="C64" s="2">
        <v>-3.504</v>
      </c>
      <c r="D64" s="2">
        <v>1.3280000000000001</v>
      </c>
      <c r="E64" s="2">
        <f t="shared" si="1"/>
        <v>4.96E-3</v>
      </c>
      <c r="F64" s="2">
        <f t="shared" si="2"/>
        <v>5.5039999999999996</v>
      </c>
      <c r="G64" s="2">
        <f t="shared" si="3"/>
        <v>1.328E-5</v>
      </c>
      <c r="H64" s="2">
        <f t="shared" si="4"/>
        <v>373.49397590361446</v>
      </c>
      <c r="I64" s="2">
        <f t="shared" si="5"/>
        <v>0.19839999999999999</v>
      </c>
      <c r="J64" s="2">
        <f t="shared" si="6"/>
        <v>1882.5301204819277</v>
      </c>
      <c r="K64">
        <f t="shared" si="21"/>
        <v>8156.1199743768511</v>
      </c>
      <c r="S64">
        <f t="shared" si="20"/>
        <v>1.010101010100988E-4</v>
      </c>
      <c r="T64">
        <f t="shared" si="7"/>
        <v>4.4040404040404163E-3</v>
      </c>
      <c r="U64" s="2">
        <f t="shared" si="8"/>
        <v>0.67199999999999993</v>
      </c>
    </row>
    <row r="65" spans="1:21" x14ac:dyDescent="0.25">
      <c r="A65" s="2">
        <v>-3.5</v>
      </c>
      <c r="B65" s="2">
        <v>2</v>
      </c>
      <c r="C65" s="2">
        <v>-3.0089999999999999</v>
      </c>
      <c r="D65" s="2">
        <v>1.3286</v>
      </c>
      <c r="E65" s="2">
        <f t="shared" si="1"/>
        <v>4.9100000000000012E-3</v>
      </c>
      <c r="F65" s="2">
        <f t="shared" si="2"/>
        <v>5.0090000000000003</v>
      </c>
      <c r="G65" s="2">
        <f t="shared" si="3"/>
        <v>1.3286E-5</v>
      </c>
      <c r="H65" s="2">
        <f t="shared" si="4"/>
        <v>369.56194490441078</v>
      </c>
      <c r="I65" s="2">
        <f t="shared" si="5"/>
        <v>0.19640000000000005</v>
      </c>
      <c r="J65" s="2">
        <f t="shared" si="6"/>
        <v>1881.6799638717448</v>
      </c>
      <c r="K65">
        <f t="shared" si="21"/>
        <v>8239.1761859285489</v>
      </c>
      <c r="S65">
        <f t="shared" si="20"/>
        <v>1.0101010101009845E-4</v>
      </c>
      <c r="T65">
        <f t="shared" si="7"/>
        <v>4.404040404040418E-3</v>
      </c>
      <c r="U65" s="2">
        <f t="shared" si="8"/>
        <v>0.6714</v>
      </c>
    </row>
    <row r="66" spans="1:21" x14ac:dyDescent="0.25">
      <c r="A66" s="2">
        <v>-3</v>
      </c>
      <c r="B66" s="2">
        <v>2</v>
      </c>
      <c r="C66" s="2">
        <v>-2.5139999999999998</v>
      </c>
      <c r="D66" s="2">
        <v>1.3295999999999999</v>
      </c>
      <c r="E66" s="2">
        <f t="shared" si="1"/>
        <v>4.8600000000000023E-3</v>
      </c>
      <c r="F66" s="2">
        <f t="shared" ref="F66:F91" si="22">B66-C66</f>
        <v>4.5139999999999993</v>
      </c>
      <c r="G66" s="2">
        <f t="shared" si="3"/>
        <v>1.3295999999999999E-5</v>
      </c>
      <c r="H66" s="2">
        <f t="shared" ref="H66:H91" si="23">E66/G66</f>
        <v>365.52346570397128</v>
      </c>
      <c r="I66" s="2">
        <f t="shared" si="5"/>
        <v>0.19440000000000007</v>
      </c>
      <c r="J66" s="2">
        <f t="shared" si="6"/>
        <v>1880.2647412755719</v>
      </c>
      <c r="K66">
        <f t="shared" si="21"/>
        <v>8323.9413730265769</v>
      </c>
      <c r="S66">
        <f t="shared" si="20"/>
        <v>1.1326860841403655E-4</v>
      </c>
      <c r="T66">
        <f t="shared" si="7"/>
        <v>4.348705501619041E-3</v>
      </c>
      <c r="U66" s="2">
        <f t="shared" si="8"/>
        <v>0.67040000000000011</v>
      </c>
    </row>
    <row r="67" spans="1:21" x14ac:dyDescent="0.25">
      <c r="A67" s="2">
        <v>-2.5</v>
      </c>
      <c r="B67" s="2">
        <v>2</v>
      </c>
      <c r="C67" s="2">
        <v>-2.0195999999999898</v>
      </c>
      <c r="D67" s="2">
        <v>1.3284</v>
      </c>
      <c r="E67" s="2">
        <f t="shared" ref="E67:E91" si="24">(C67-A67)/100</f>
        <v>4.8040000000001016E-3</v>
      </c>
      <c r="F67" s="2">
        <f t="shared" si="22"/>
        <v>4.0195999999999898</v>
      </c>
      <c r="G67" s="2">
        <f t="shared" ref="G67:G91" si="25">(D67)/100000</f>
        <v>1.3284E-5</v>
      </c>
      <c r="H67" s="2">
        <f t="shared" si="23"/>
        <v>361.63806082506034</v>
      </c>
      <c r="I67" s="2">
        <f t="shared" ref="I67:I91" si="26">E67/0.025</f>
        <v>0.19216000000000405</v>
      </c>
      <c r="J67" s="2">
        <f t="shared" ref="J67:J91" si="27">0.025/G67</f>
        <v>1881.9632640770853</v>
      </c>
      <c r="K67">
        <f t="shared" si="21"/>
        <v>8420.9731625537734</v>
      </c>
      <c r="S67">
        <f t="shared" si="20"/>
        <v>3.2102728731942986E-5</v>
      </c>
      <c r="T67">
        <f t="shared" ref="T67:T90" si="28">E67-S67*F67</f>
        <v>4.6749598715891839E-3</v>
      </c>
      <c r="U67" s="2">
        <f t="shared" ref="U67:U91" si="29">B67-D67</f>
        <v>0.67159999999999997</v>
      </c>
    </row>
    <row r="68" spans="1:21" x14ac:dyDescent="0.25">
      <c r="A68" s="2">
        <v>-2</v>
      </c>
      <c r="B68" s="2">
        <v>2</v>
      </c>
      <c r="C68" s="2">
        <v>-1.5211999999999899</v>
      </c>
      <c r="D68" s="2">
        <v>1.327</v>
      </c>
      <c r="E68" s="2">
        <f t="shared" si="24"/>
        <v>4.7880000000001012E-3</v>
      </c>
      <c r="F68" s="2">
        <f t="shared" si="22"/>
        <v>3.5211999999999897</v>
      </c>
      <c r="G68" s="2">
        <f t="shared" si="25"/>
        <v>1.327E-5</v>
      </c>
      <c r="H68" s="2">
        <f t="shared" si="23"/>
        <v>360.81386586285618</v>
      </c>
      <c r="I68" s="2">
        <f t="shared" si="26"/>
        <v>0.19152000000000405</v>
      </c>
      <c r="J68" s="2">
        <f t="shared" si="27"/>
        <v>1883.9487565938207</v>
      </c>
      <c r="K68">
        <f t="shared" si="21"/>
        <v>8449.1134237486058</v>
      </c>
      <c r="S68">
        <f t="shared" si="20"/>
        <v>3.7344398340270567E-4</v>
      </c>
      <c r="T68">
        <f t="shared" si="28"/>
        <v>3.4730290456424979E-3</v>
      </c>
      <c r="U68" s="2">
        <f t="shared" si="29"/>
        <v>0.67300000000000004</v>
      </c>
    </row>
    <row r="69" spans="1:21" x14ac:dyDescent="0.25">
      <c r="A69" s="2">
        <v>-1.5</v>
      </c>
      <c r="B69" s="2">
        <v>2</v>
      </c>
      <c r="C69" s="2">
        <v>-1.0391999999999999</v>
      </c>
      <c r="D69" s="2">
        <v>1.3260000000000001</v>
      </c>
      <c r="E69" s="2">
        <f t="shared" si="24"/>
        <v>4.608000000000001E-3</v>
      </c>
      <c r="F69" s="2">
        <f t="shared" si="22"/>
        <v>3.0392000000000001</v>
      </c>
      <c r="G69" s="2">
        <f t="shared" si="25"/>
        <v>1.326E-5</v>
      </c>
      <c r="H69" s="2">
        <f t="shared" si="23"/>
        <v>347.51131221719464</v>
      </c>
      <c r="I69" s="2">
        <f t="shared" si="26"/>
        <v>0.18432000000000004</v>
      </c>
      <c r="J69" s="2">
        <f t="shared" si="27"/>
        <v>1885.369532428356</v>
      </c>
      <c r="K69">
        <f t="shared" si="21"/>
        <v>8779.1569168639689</v>
      </c>
      <c r="S69">
        <f t="shared" si="20"/>
        <v>-4.7770700636960997E-5</v>
      </c>
      <c r="T69">
        <f t="shared" si="28"/>
        <v>4.7531847133758529E-3</v>
      </c>
      <c r="U69" s="2">
        <f t="shared" si="29"/>
        <v>0.67399999999999993</v>
      </c>
    </row>
    <row r="70" spans="1:21" x14ac:dyDescent="0.25">
      <c r="A70" s="2">
        <v>-1</v>
      </c>
      <c r="B70" s="2">
        <v>2</v>
      </c>
      <c r="C70" s="2">
        <v>-0.53679999999999894</v>
      </c>
      <c r="D70" s="2">
        <v>1.3260000000000001</v>
      </c>
      <c r="E70" s="2">
        <f t="shared" si="24"/>
        <v>4.6320000000000102E-3</v>
      </c>
      <c r="F70" s="2">
        <f t="shared" si="22"/>
        <v>2.5367999999999991</v>
      </c>
      <c r="G70" s="2">
        <f t="shared" si="25"/>
        <v>1.326E-5</v>
      </c>
      <c r="H70" s="2">
        <f t="shared" si="23"/>
        <v>349.32126696832654</v>
      </c>
      <c r="I70" s="2">
        <f t="shared" si="26"/>
        <v>0.18528000000000039</v>
      </c>
      <c r="J70" s="2">
        <f t="shared" si="27"/>
        <v>1885.369532428356</v>
      </c>
      <c r="K70">
        <f t="shared" si="21"/>
        <v>8733.6690571910822</v>
      </c>
      <c r="S70">
        <f t="shared" si="20"/>
        <v>8.8781275221973876E-5</v>
      </c>
      <c r="T70">
        <f t="shared" si="28"/>
        <v>4.4067796610169074E-3</v>
      </c>
      <c r="U70" s="2">
        <f t="shared" si="29"/>
        <v>0.67399999999999993</v>
      </c>
    </row>
    <row r="71" spans="1:21" x14ac:dyDescent="0.25">
      <c r="A71" s="2">
        <v>-0.5</v>
      </c>
      <c r="B71" s="2">
        <v>2</v>
      </c>
      <c r="C71" s="2">
        <v>-4.1200000000000001E-2</v>
      </c>
      <c r="D71" s="2">
        <v>1.325</v>
      </c>
      <c r="E71" s="2">
        <f t="shared" si="24"/>
        <v>4.5880000000000001E-3</v>
      </c>
      <c r="F71" s="2">
        <f t="shared" si="22"/>
        <v>2.0411999999999999</v>
      </c>
      <c r="G71" s="2">
        <f t="shared" si="25"/>
        <v>1.325E-5</v>
      </c>
      <c r="H71" s="2">
        <f t="shared" si="23"/>
        <v>346.2641509433962</v>
      </c>
      <c r="I71" s="2">
        <f t="shared" si="26"/>
        <v>0.18351999999999999</v>
      </c>
      <c r="J71" s="2">
        <f t="shared" si="27"/>
        <v>1886.7924528301887</v>
      </c>
      <c r="K71">
        <f t="shared" si="21"/>
        <v>8817.426999326326</v>
      </c>
      <c r="L71" s="5">
        <f>ABS(T71/S71)</f>
        <v>40.454355072909181</v>
      </c>
      <c r="S71" s="5">
        <f>SLOPE(E62:E71,F62:F71)</f>
        <v>1.0774443581791364E-4</v>
      </c>
      <c r="T71" s="5">
        <f>INTERCEPT(E62:E71,F62:F71)</f>
        <v>4.358731663708152E-3</v>
      </c>
      <c r="U71" s="2">
        <f t="shared" si="29"/>
        <v>0.67500000000000004</v>
      </c>
    </row>
    <row r="72" spans="1:21" x14ac:dyDescent="0.25">
      <c r="A72" s="2">
        <v>-5</v>
      </c>
      <c r="B72" s="2">
        <v>1.5</v>
      </c>
      <c r="C72" s="2">
        <v>-4.6883999999999997</v>
      </c>
      <c r="D72" s="2">
        <v>0.84299999999999997</v>
      </c>
      <c r="E72" s="2">
        <f t="shared" si="24"/>
        <v>3.1160000000000033E-3</v>
      </c>
      <c r="F72" s="2">
        <f t="shared" si="22"/>
        <v>6.1883999999999997</v>
      </c>
      <c r="G72" s="2">
        <f t="shared" si="25"/>
        <v>8.4299999999999989E-6</v>
      </c>
      <c r="H72" s="2">
        <f t="shared" si="23"/>
        <v>369.63226571767541</v>
      </c>
      <c r="I72" s="2">
        <f t="shared" si="26"/>
        <v>0.12464000000000013</v>
      </c>
      <c r="J72" s="2">
        <f t="shared" si="27"/>
        <v>2965.5990510083043</v>
      </c>
      <c r="K72">
        <f>$L$81/E72</f>
        <v>14711.641822877573</v>
      </c>
      <c r="S72">
        <f t="shared" ref="S72:S80" si="30">(E72-E73)/(F72-F73)</f>
        <v>6.441223832507691E-5</v>
      </c>
      <c r="T72">
        <f t="shared" si="28"/>
        <v>2.7173913043490976E-3</v>
      </c>
      <c r="U72" s="2">
        <f t="shared" si="29"/>
        <v>0.65700000000000003</v>
      </c>
    </row>
    <row r="73" spans="1:21" x14ac:dyDescent="0.25">
      <c r="A73" s="2">
        <v>-4.5</v>
      </c>
      <c r="B73" s="2">
        <v>1.5</v>
      </c>
      <c r="C73" s="2">
        <v>-4.1915999999999896</v>
      </c>
      <c r="D73" s="2">
        <v>0.84299999999999997</v>
      </c>
      <c r="E73" s="2">
        <f t="shared" si="24"/>
        <v>3.0840000000001045E-3</v>
      </c>
      <c r="F73" s="2">
        <f t="shared" si="22"/>
        <v>5.6915999999999896</v>
      </c>
      <c r="G73" s="2">
        <f t="shared" si="25"/>
        <v>8.4299999999999989E-6</v>
      </c>
      <c r="H73" s="2">
        <f t="shared" si="23"/>
        <v>365.8362989323968</v>
      </c>
      <c r="I73" s="2">
        <f t="shared" si="26"/>
        <v>0.12336000000000417</v>
      </c>
      <c r="J73" s="2">
        <f t="shared" si="27"/>
        <v>2965.5990510083043</v>
      </c>
      <c r="K73">
        <f t="shared" ref="K73:K81" si="31">$L$81/E73</f>
        <v>14864.291802881004</v>
      </c>
      <c r="S73">
        <f t="shared" si="30"/>
        <v>4.82315112542289E-5</v>
      </c>
      <c r="T73">
        <f t="shared" si="28"/>
        <v>2.8094855305455359E-3</v>
      </c>
      <c r="U73" s="2">
        <f t="shared" si="29"/>
        <v>0.65700000000000003</v>
      </c>
    </row>
    <row r="74" spans="1:21" x14ac:dyDescent="0.25">
      <c r="A74" s="2">
        <v>-4</v>
      </c>
      <c r="B74" s="2">
        <v>1.5</v>
      </c>
      <c r="C74" s="2">
        <v>-3.694</v>
      </c>
      <c r="D74" s="2">
        <v>0.84239999999999904</v>
      </c>
      <c r="E74" s="2">
        <f t="shared" si="24"/>
        <v>3.0600000000000007E-3</v>
      </c>
      <c r="F74" s="2">
        <f t="shared" si="22"/>
        <v>5.194</v>
      </c>
      <c r="G74" s="2">
        <f t="shared" si="25"/>
        <v>8.4239999999999908E-6</v>
      </c>
      <c r="H74" s="2">
        <f t="shared" si="23"/>
        <v>363.24786324786373</v>
      </c>
      <c r="I74" s="2">
        <f t="shared" si="26"/>
        <v>0.12240000000000002</v>
      </c>
      <c r="J74" s="2">
        <f t="shared" si="27"/>
        <v>2967.7113010446378</v>
      </c>
      <c r="K74">
        <f t="shared" si="31"/>
        <v>14980.874483688418</v>
      </c>
      <c r="S74">
        <f t="shared" si="30"/>
        <v>-3.1897926634765206E-5</v>
      </c>
      <c r="T74">
        <f t="shared" si="28"/>
        <v>3.2256778309409711E-3</v>
      </c>
      <c r="U74" s="2">
        <f t="shared" si="29"/>
        <v>0.65760000000000096</v>
      </c>
    </row>
    <row r="75" spans="1:21" x14ac:dyDescent="0.25">
      <c r="A75" s="2">
        <v>-3.5</v>
      </c>
      <c r="B75" s="2">
        <v>1.5</v>
      </c>
      <c r="C75" s="2">
        <v>-3.1924000000000001</v>
      </c>
      <c r="D75" s="2">
        <v>0.84219999999999895</v>
      </c>
      <c r="E75" s="2">
        <f t="shared" si="24"/>
        <v>3.0759999999999989E-3</v>
      </c>
      <c r="F75" s="2">
        <f t="shared" si="22"/>
        <v>4.6924000000000001</v>
      </c>
      <c r="G75" s="2">
        <f t="shared" si="25"/>
        <v>8.4219999999999898E-6</v>
      </c>
      <c r="H75" s="2">
        <f t="shared" si="23"/>
        <v>365.233911184992</v>
      </c>
      <c r="I75" s="2">
        <f t="shared" si="26"/>
        <v>0.12303999999999995</v>
      </c>
      <c r="J75" s="2">
        <f t="shared" si="27"/>
        <v>2968.4160531940192</v>
      </c>
      <c r="K75">
        <f t="shared" si="31"/>
        <v>14902.950559195899</v>
      </c>
      <c r="S75">
        <f t="shared" si="30"/>
        <v>1.1736139214892378E-4</v>
      </c>
      <c r="T75">
        <f t="shared" si="28"/>
        <v>2.5252934034803889E-3</v>
      </c>
      <c r="U75" s="2">
        <f t="shared" si="29"/>
        <v>0.65780000000000105</v>
      </c>
    </row>
    <row r="76" spans="1:21" x14ac:dyDescent="0.25">
      <c r="A76" s="2">
        <v>-3</v>
      </c>
      <c r="B76" s="2">
        <v>1.5</v>
      </c>
      <c r="C76" s="2">
        <v>-2.6981999999999999</v>
      </c>
      <c r="D76" s="2">
        <v>0.84219999999999995</v>
      </c>
      <c r="E76" s="2">
        <f t="shared" si="24"/>
        <v>3.0180000000000007E-3</v>
      </c>
      <c r="F76" s="2">
        <f t="shared" si="22"/>
        <v>4.1981999999999999</v>
      </c>
      <c r="G76" s="2">
        <f t="shared" si="25"/>
        <v>8.422E-6</v>
      </c>
      <c r="H76" s="2">
        <f t="shared" si="23"/>
        <v>358.34718594158164</v>
      </c>
      <c r="I76" s="2">
        <f t="shared" si="26"/>
        <v>0.12072000000000002</v>
      </c>
      <c r="J76" s="2">
        <f t="shared" si="27"/>
        <v>2968.4160531940161</v>
      </c>
      <c r="K76">
        <f t="shared" si="31"/>
        <v>15189.355838332192</v>
      </c>
      <c r="S76">
        <f t="shared" si="30"/>
        <v>5.6315366049882455E-5</v>
      </c>
      <c r="T76">
        <f t="shared" si="28"/>
        <v>2.781576830249384E-3</v>
      </c>
      <c r="U76" s="2">
        <f t="shared" si="29"/>
        <v>0.65780000000000005</v>
      </c>
    </row>
    <row r="77" spans="1:21" x14ac:dyDescent="0.25">
      <c r="A77" s="2">
        <v>-2.5</v>
      </c>
      <c r="B77" s="2">
        <v>1.5</v>
      </c>
      <c r="C77" s="2">
        <v>-2.2010000000000001</v>
      </c>
      <c r="D77" s="2">
        <v>0.84219999999999995</v>
      </c>
      <c r="E77" s="2">
        <f t="shared" si="24"/>
        <v>2.9899999999999992E-3</v>
      </c>
      <c r="F77" s="2">
        <f t="shared" si="22"/>
        <v>3.7010000000000001</v>
      </c>
      <c r="G77" s="2">
        <f t="shared" si="25"/>
        <v>8.422E-6</v>
      </c>
      <c r="H77" s="2">
        <f t="shared" si="23"/>
        <v>355.02255996200415</v>
      </c>
      <c r="I77" s="2">
        <f t="shared" si="26"/>
        <v>0.11959999999999996</v>
      </c>
      <c r="J77" s="2">
        <f t="shared" si="27"/>
        <v>2968.4160531940161</v>
      </c>
      <c r="K77">
        <f t="shared" si="31"/>
        <v>15331.597297687818</v>
      </c>
      <c r="S77">
        <f t="shared" si="30"/>
        <v>3.2102728731938636E-5</v>
      </c>
      <c r="T77">
        <f t="shared" si="28"/>
        <v>2.8711878009630943E-3</v>
      </c>
      <c r="U77" s="2">
        <f t="shared" si="29"/>
        <v>0.65780000000000005</v>
      </c>
    </row>
    <row r="78" spans="1:21" x14ac:dyDescent="0.25">
      <c r="A78" s="2">
        <v>-2</v>
      </c>
      <c r="B78" s="2">
        <v>1.5</v>
      </c>
      <c r="C78" s="2">
        <v>-1.7025999999999999</v>
      </c>
      <c r="D78" s="2">
        <v>0.84199999999999997</v>
      </c>
      <c r="E78" s="2">
        <f t="shared" si="24"/>
        <v>2.9740000000000009E-3</v>
      </c>
      <c r="F78" s="2">
        <f t="shared" si="22"/>
        <v>3.2025999999999999</v>
      </c>
      <c r="G78" s="2">
        <f t="shared" si="25"/>
        <v>8.419999999999999E-6</v>
      </c>
      <c r="H78" s="2">
        <f t="shared" si="23"/>
        <v>353.20665083135407</v>
      </c>
      <c r="I78" s="2">
        <f t="shared" si="26"/>
        <v>0.11896000000000004</v>
      </c>
      <c r="J78" s="2">
        <f t="shared" si="27"/>
        <v>2969.1211401425185</v>
      </c>
      <c r="K78">
        <f t="shared" si="31"/>
        <v>15414.080672524058</v>
      </c>
      <c r="S78">
        <f t="shared" si="30"/>
        <v>1.5022330491270956E-4</v>
      </c>
      <c r="T78">
        <f t="shared" si="28"/>
        <v>2.4928948436865575E-3</v>
      </c>
      <c r="U78" s="2">
        <f t="shared" si="29"/>
        <v>0.65800000000000003</v>
      </c>
    </row>
    <row r="79" spans="1:21" x14ac:dyDescent="0.25">
      <c r="A79" s="2">
        <v>-1.5</v>
      </c>
      <c r="B79" s="2">
        <v>1.5</v>
      </c>
      <c r="C79" s="2">
        <v>-1.21</v>
      </c>
      <c r="D79" s="2">
        <v>0.84199999999999997</v>
      </c>
      <c r="E79" s="2">
        <f t="shared" si="24"/>
        <v>2.9000000000000002E-3</v>
      </c>
      <c r="F79" s="2">
        <f t="shared" si="22"/>
        <v>2.71</v>
      </c>
      <c r="G79" s="2">
        <f t="shared" si="25"/>
        <v>8.419999999999999E-6</v>
      </c>
      <c r="H79" s="2">
        <f t="shared" si="23"/>
        <v>344.41805225653212</v>
      </c>
      <c r="I79" s="2">
        <f t="shared" si="26"/>
        <v>0.11600000000000001</v>
      </c>
      <c r="J79" s="2">
        <f t="shared" si="27"/>
        <v>2969.1211401425185</v>
      </c>
      <c r="K79">
        <f t="shared" si="31"/>
        <v>15807.405489685021</v>
      </c>
      <c r="S79">
        <f t="shared" si="30"/>
        <v>4.4194455604639266E-5</v>
      </c>
      <c r="T79">
        <f t="shared" si="28"/>
        <v>2.7802330253114279E-3</v>
      </c>
      <c r="U79" s="2">
        <f t="shared" si="29"/>
        <v>0.65800000000000003</v>
      </c>
    </row>
    <row r="80" spans="1:21" x14ac:dyDescent="0.25">
      <c r="A80" s="2">
        <v>-1</v>
      </c>
      <c r="B80" s="2">
        <v>1.5</v>
      </c>
      <c r="C80" s="2">
        <v>-0.71219999999999895</v>
      </c>
      <c r="D80" s="2">
        <v>0.84059999999999901</v>
      </c>
      <c r="E80" s="2">
        <f t="shared" si="24"/>
        <v>2.8780000000000108E-3</v>
      </c>
      <c r="F80" s="2">
        <f t="shared" si="22"/>
        <v>2.2121999999999988</v>
      </c>
      <c r="G80" s="2">
        <f t="shared" si="25"/>
        <v>8.4059999999999903E-6</v>
      </c>
      <c r="H80" s="2">
        <f t="shared" si="23"/>
        <v>342.3744944087573</v>
      </c>
      <c r="I80" s="2">
        <f t="shared" si="26"/>
        <v>0.11512000000000043</v>
      </c>
      <c r="J80" s="2">
        <f t="shared" si="27"/>
        <v>2974.0661432310289</v>
      </c>
      <c r="K80">
        <f t="shared" si="31"/>
        <v>15928.240416986238</v>
      </c>
      <c r="S80">
        <f t="shared" si="30"/>
        <v>4.8231511254021356E-5</v>
      </c>
      <c r="T80">
        <f t="shared" si="28"/>
        <v>2.7713022508038649E-3</v>
      </c>
      <c r="U80" s="2">
        <f t="shared" si="29"/>
        <v>0.65940000000000099</v>
      </c>
    </row>
    <row r="81" spans="1:21" x14ac:dyDescent="0.25">
      <c r="A81" s="2">
        <v>-0.5</v>
      </c>
      <c r="B81" s="2">
        <v>1.5</v>
      </c>
      <c r="C81" s="2">
        <v>-0.21459999999999901</v>
      </c>
      <c r="D81" s="2">
        <v>0.83959999999999901</v>
      </c>
      <c r="E81" s="2">
        <f t="shared" si="24"/>
        <v>2.8540000000000097E-3</v>
      </c>
      <c r="F81" s="2">
        <f t="shared" si="22"/>
        <v>1.714599999999999</v>
      </c>
      <c r="G81" s="2">
        <f t="shared" si="25"/>
        <v>8.3959999999999904E-6</v>
      </c>
      <c r="H81" s="2">
        <f t="shared" si="23"/>
        <v>339.92377322534696</v>
      </c>
      <c r="I81" s="2">
        <f t="shared" si="26"/>
        <v>0.11416000000000039</v>
      </c>
      <c r="J81" s="2">
        <f t="shared" si="27"/>
        <v>2977.6083849452157</v>
      </c>
      <c r="K81">
        <f t="shared" si="31"/>
        <v>16062.184975503296</v>
      </c>
      <c r="L81" s="5">
        <f>ABS(T81/S81)</f>
        <v>45.841475920086566</v>
      </c>
      <c r="S81" s="5">
        <f>SLOPE(E72:E81,F72:F81)</f>
        <v>6.0150254025002468E-5</v>
      </c>
      <c r="T81" s="5">
        <f>INTERCEPT(E72:E81,F72:F81)</f>
        <v>2.7573764214742407E-3</v>
      </c>
      <c r="U81" s="2">
        <f t="shared" si="29"/>
        <v>0.66040000000000099</v>
      </c>
    </row>
    <row r="82" spans="1:21" x14ac:dyDescent="0.25">
      <c r="A82" s="2">
        <v>-5</v>
      </c>
      <c r="B82" s="2">
        <v>1</v>
      </c>
      <c r="C82" s="2">
        <v>-4.8739999999999997</v>
      </c>
      <c r="D82" s="2">
        <v>0.3674</v>
      </c>
      <c r="E82" s="2">
        <f t="shared" si="24"/>
        <v>1.2600000000000033E-3</v>
      </c>
      <c r="F82" s="2">
        <f t="shared" si="22"/>
        <v>5.8739999999999997</v>
      </c>
      <c r="G82" s="2">
        <f t="shared" si="25"/>
        <v>3.6739999999999999E-6</v>
      </c>
      <c r="H82" s="2">
        <f t="shared" si="23"/>
        <v>342.95046271094265</v>
      </c>
      <c r="I82" s="2">
        <f t="shared" si="26"/>
        <v>5.0400000000000132E-2</v>
      </c>
      <c r="J82" s="2">
        <f t="shared" si="27"/>
        <v>6804.5726728361469</v>
      </c>
      <c r="K82">
        <f>$L$91/E82</f>
        <v>30894.429115938357</v>
      </c>
      <c r="S82">
        <f t="shared" ref="S82:S90" si="32">(E82-E83)/(F82-F83)</f>
        <v>6.4412238325292599E-5</v>
      </c>
      <c r="T82">
        <f t="shared" si="28"/>
        <v>8.8164251207723454E-4</v>
      </c>
      <c r="U82" s="2">
        <f t="shared" si="29"/>
        <v>0.63260000000000005</v>
      </c>
    </row>
    <row r="83" spans="1:21" x14ac:dyDescent="0.25">
      <c r="A83" s="2">
        <v>-4.5</v>
      </c>
      <c r="B83" s="2">
        <v>1</v>
      </c>
      <c r="C83" s="2">
        <v>-4.3772000000000002</v>
      </c>
      <c r="D83" s="2">
        <v>0.3674</v>
      </c>
      <c r="E83" s="2">
        <f t="shared" si="24"/>
        <v>1.227999999999998E-3</v>
      </c>
      <c r="F83" s="2">
        <f t="shared" si="22"/>
        <v>5.3772000000000002</v>
      </c>
      <c r="G83" s="2">
        <f t="shared" si="25"/>
        <v>3.6739999999999999E-6</v>
      </c>
      <c r="H83" s="2">
        <f t="shared" si="23"/>
        <v>334.24060968971094</v>
      </c>
      <c r="I83" s="2">
        <f t="shared" si="26"/>
        <v>4.9119999999999914E-2</v>
      </c>
      <c r="J83" s="2">
        <f t="shared" si="27"/>
        <v>6804.5726728361469</v>
      </c>
      <c r="K83">
        <f t="shared" ref="K83:K90" si="33">$L$91/E83</f>
        <v>31699.495672705616</v>
      </c>
      <c r="S83">
        <f t="shared" si="32"/>
        <v>2.0040080160113432E-5</v>
      </c>
      <c r="T83">
        <f t="shared" si="28"/>
        <v>1.1202404809630361E-3</v>
      </c>
      <c r="U83" s="2">
        <f t="shared" si="29"/>
        <v>0.63260000000000005</v>
      </c>
    </row>
    <row r="84" spans="1:21" x14ac:dyDescent="0.25">
      <c r="A84" s="2">
        <v>-4</v>
      </c>
      <c r="B84" s="2">
        <v>1</v>
      </c>
      <c r="C84" s="2">
        <v>-3.8781999999999899</v>
      </c>
      <c r="D84" s="2">
        <v>0.36599999999999999</v>
      </c>
      <c r="E84" s="2">
        <f t="shared" si="24"/>
        <v>1.2180000000001012E-3</v>
      </c>
      <c r="F84" s="2">
        <f t="shared" si="22"/>
        <v>4.8781999999999899</v>
      </c>
      <c r="G84" s="2">
        <f t="shared" si="25"/>
        <v>3.6600000000000001E-6</v>
      </c>
      <c r="H84" s="2">
        <f t="shared" si="23"/>
        <v>332.78688524592928</v>
      </c>
      <c r="I84" s="2">
        <f t="shared" si="26"/>
        <v>4.8720000000004045E-2</v>
      </c>
      <c r="J84" s="2">
        <f t="shared" si="27"/>
        <v>6830.601092896175</v>
      </c>
      <c r="K84">
        <f t="shared" si="33"/>
        <v>31959.754257864693</v>
      </c>
      <c r="S84">
        <f t="shared" si="32"/>
        <v>1.2014417300759456E-5</v>
      </c>
      <c r="T84">
        <f t="shared" si="28"/>
        <v>1.1593912695235366E-3</v>
      </c>
      <c r="U84" s="2">
        <f t="shared" si="29"/>
        <v>0.63400000000000001</v>
      </c>
    </row>
    <row r="85" spans="1:21" x14ac:dyDescent="0.25">
      <c r="A85" s="2">
        <v>-3.5</v>
      </c>
      <c r="B85" s="2">
        <v>1</v>
      </c>
      <c r="C85" s="2">
        <v>-3.3787999999999898</v>
      </c>
      <c r="D85" s="2">
        <v>0.3654</v>
      </c>
      <c r="E85" s="2">
        <f t="shared" si="24"/>
        <v>1.2120000000001019E-3</v>
      </c>
      <c r="F85" s="2">
        <f t="shared" si="22"/>
        <v>4.3787999999999894</v>
      </c>
      <c r="G85" s="2">
        <f t="shared" si="25"/>
        <v>3.6540000000000001E-6</v>
      </c>
      <c r="H85" s="2">
        <f t="shared" si="23"/>
        <v>331.69129720856648</v>
      </c>
      <c r="I85" s="2">
        <f t="shared" si="26"/>
        <v>4.8480000000004075E-2</v>
      </c>
      <c r="J85" s="2">
        <f t="shared" si="27"/>
        <v>6841.8171866447728</v>
      </c>
      <c r="K85">
        <f t="shared" si="33"/>
        <v>32117.970863101615</v>
      </c>
      <c r="S85">
        <f t="shared" si="32"/>
        <v>1.6025641025844175E-5</v>
      </c>
      <c r="T85">
        <f t="shared" si="28"/>
        <v>1.1418269230761356E-3</v>
      </c>
      <c r="U85" s="2">
        <f t="shared" si="29"/>
        <v>0.63460000000000005</v>
      </c>
    </row>
    <row r="86" spans="1:21" x14ac:dyDescent="0.25">
      <c r="A86" s="2">
        <v>-3</v>
      </c>
      <c r="B86" s="2">
        <v>1</v>
      </c>
      <c r="C86" s="2">
        <v>-2.8795999999999999</v>
      </c>
      <c r="D86" s="2">
        <v>0.36559999999999998</v>
      </c>
      <c r="E86" s="2">
        <f t="shared" si="24"/>
        <v>1.2040000000000006E-3</v>
      </c>
      <c r="F86" s="2">
        <f t="shared" si="22"/>
        <v>3.8795999999999999</v>
      </c>
      <c r="G86" s="2">
        <f t="shared" si="25"/>
        <v>3.6559999999999998E-6</v>
      </c>
      <c r="H86" s="2">
        <f t="shared" si="23"/>
        <v>329.32166301969386</v>
      </c>
      <c r="I86" s="2">
        <f t="shared" si="26"/>
        <v>4.8160000000000022E-2</v>
      </c>
      <c r="J86" s="2">
        <f t="shared" si="27"/>
        <v>6838.0743982494541</v>
      </c>
      <c r="K86">
        <f t="shared" si="33"/>
        <v>32331.379307377418</v>
      </c>
      <c r="S86">
        <f t="shared" si="32"/>
        <v>2.8078620136378627E-5</v>
      </c>
      <c r="T86">
        <f t="shared" si="28"/>
        <v>1.0950661853189061E-3</v>
      </c>
      <c r="U86" s="2">
        <f t="shared" si="29"/>
        <v>0.63440000000000007</v>
      </c>
    </row>
    <row r="87" spans="1:21" x14ac:dyDescent="0.25">
      <c r="A87" s="2">
        <v>-2.5</v>
      </c>
      <c r="B87" s="2">
        <v>1</v>
      </c>
      <c r="C87" s="2">
        <v>-2.3809999999999998</v>
      </c>
      <c r="D87" s="2">
        <v>0.36599999999999999</v>
      </c>
      <c r="E87" s="2">
        <f t="shared" si="24"/>
        <v>1.1900000000000023E-3</v>
      </c>
      <c r="F87" s="2">
        <f t="shared" si="22"/>
        <v>3.3809999999999998</v>
      </c>
      <c r="G87" s="2">
        <f t="shared" si="25"/>
        <v>3.6600000000000001E-6</v>
      </c>
      <c r="H87" s="2">
        <f t="shared" si="23"/>
        <v>325.13661202185853</v>
      </c>
      <c r="I87" s="2">
        <f t="shared" si="26"/>
        <v>4.7600000000000087E-2</v>
      </c>
      <c r="J87" s="2">
        <f t="shared" si="27"/>
        <v>6830.601092896175</v>
      </c>
      <c r="K87">
        <f t="shared" si="33"/>
        <v>32711.74847569946</v>
      </c>
      <c r="S87">
        <f t="shared" si="32"/>
        <v>-1.9515639104738698E-16</v>
      </c>
      <c r="T87">
        <f t="shared" si="28"/>
        <v>1.1900000000006621E-3</v>
      </c>
      <c r="U87" s="2">
        <f t="shared" si="29"/>
        <v>0.63400000000000001</v>
      </c>
    </row>
    <row r="88" spans="1:21" x14ac:dyDescent="0.25">
      <c r="A88" s="2">
        <v>-2</v>
      </c>
      <c r="B88" s="2">
        <v>1</v>
      </c>
      <c r="C88" s="2">
        <v>-1.88099999999999</v>
      </c>
      <c r="D88" s="2">
        <v>0.36520000000000002</v>
      </c>
      <c r="E88" s="2">
        <f t="shared" si="24"/>
        <v>1.1900000000000998E-3</v>
      </c>
      <c r="F88" s="2">
        <f t="shared" si="22"/>
        <v>2.88099999999999</v>
      </c>
      <c r="G88" s="2">
        <f t="shared" si="25"/>
        <v>3.6520000000000004E-6</v>
      </c>
      <c r="H88" s="2">
        <f t="shared" si="23"/>
        <v>325.84884994526277</v>
      </c>
      <c r="I88" s="2">
        <f t="shared" si="26"/>
        <v>4.7600000000003993E-2</v>
      </c>
      <c r="J88" s="2">
        <f t="shared" si="27"/>
        <v>6845.5640744797365</v>
      </c>
      <c r="K88">
        <f t="shared" si="33"/>
        <v>32711.748475696779</v>
      </c>
      <c r="S88">
        <f t="shared" si="32"/>
        <v>1.0509296685550091E-4</v>
      </c>
      <c r="T88">
        <f t="shared" si="28"/>
        <v>8.8722716248940277E-4</v>
      </c>
      <c r="U88" s="2">
        <f t="shared" si="29"/>
        <v>0.63480000000000003</v>
      </c>
    </row>
    <row r="89" spans="1:21" x14ac:dyDescent="0.25">
      <c r="A89" s="2">
        <v>-1.5</v>
      </c>
      <c r="B89" s="2">
        <v>1</v>
      </c>
      <c r="C89" s="2">
        <v>-1.3862000000000001</v>
      </c>
      <c r="D89" s="2">
        <v>0.36520000000000002</v>
      </c>
      <c r="E89" s="2">
        <f t="shared" si="24"/>
        <v>1.137999999999999E-3</v>
      </c>
      <c r="F89" s="2">
        <f t="shared" si="22"/>
        <v>2.3862000000000001</v>
      </c>
      <c r="G89" s="2">
        <f t="shared" si="25"/>
        <v>3.6520000000000004E-6</v>
      </c>
      <c r="H89" s="2">
        <f t="shared" si="23"/>
        <v>311.61007667031731</v>
      </c>
      <c r="I89" s="2">
        <f t="shared" si="26"/>
        <v>4.5519999999999956E-2</v>
      </c>
      <c r="J89" s="2">
        <f t="shared" si="27"/>
        <v>6845.5640744797365</v>
      </c>
      <c r="K89">
        <f t="shared" si="33"/>
        <v>34206.485664395841</v>
      </c>
      <c r="S89">
        <f t="shared" si="32"/>
        <v>-3.998400639765866E-6</v>
      </c>
      <c r="T89">
        <f t="shared" si="28"/>
        <v>1.1475409836066083E-3</v>
      </c>
      <c r="U89" s="2">
        <f t="shared" si="29"/>
        <v>0.63480000000000003</v>
      </c>
    </row>
    <row r="90" spans="1:21" x14ac:dyDescent="0.25">
      <c r="A90" s="2">
        <v>-1</v>
      </c>
      <c r="B90" s="2">
        <v>1</v>
      </c>
      <c r="C90" s="2">
        <v>-0.88599999999999901</v>
      </c>
      <c r="D90" s="2">
        <v>0.36399999999999999</v>
      </c>
      <c r="E90" s="2">
        <f t="shared" si="24"/>
        <v>1.1400000000000099E-3</v>
      </c>
      <c r="F90" s="2">
        <f t="shared" si="22"/>
        <v>1.885999999999999</v>
      </c>
      <c r="G90" s="2">
        <f t="shared" si="25"/>
        <v>3.6399999999999999E-6</v>
      </c>
      <c r="H90" s="2">
        <f t="shared" si="23"/>
        <v>313.18681318681593</v>
      </c>
      <c r="I90" s="2">
        <f t="shared" si="26"/>
        <v>4.5600000000000397E-2</v>
      </c>
      <c r="J90" s="2">
        <f t="shared" si="27"/>
        <v>6868.1318681318689</v>
      </c>
      <c r="K90">
        <f t="shared" si="33"/>
        <v>34146.474286036922</v>
      </c>
      <c r="S90">
        <f t="shared" si="32"/>
        <v>2.8078620136402175E-5</v>
      </c>
      <c r="T90">
        <f t="shared" si="28"/>
        <v>1.0870437224227555E-3</v>
      </c>
      <c r="U90" s="2">
        <f t="shared" si="29"/>
        <v>0.63600000000000001</v>
      </c>
    </row>
    <row r="91" spans="1:21" x14ac:dyDescent="0.25">
      <c r="A91" s="2">
        <v>-0.5</v>
      </c>
      <c r="B91" s="2">
        <v>1</v>
      </c>
      <c r="C91" s="2">
        <v>-0.38740000000000002</v>
      </c>
      <c r="D91" s="2">
        <v>0.36399999999999999</v>
      </c>
      <c r="E91" s="2">
        <f t="shared" si="24"/>
        <v>1.1259999999999998E-3</v>
      </c>
      <c r="F91" s="2">
        <f t="shared" si="22"/>
        <v>1.3874</v>
      </c>
      <c r="G91" s="2">
        <f t="shared" si="25"/>
        <v>3.6399999999999999E-6</v>
      </c>
      <c r="H91" s="2">
        <f t="shared" si="23"/>
        <v>309.34065934065933</v>
      </c>
      <c r="I91" s="2">
        <f t="shared" si="26"/>
        <v>4.503999999999999E-2</v>
      </c>
      <c r="J91" s="2">
        <f t="shared" si="27"/>
        <v>6868.1318681318689</v>
      </c>
      <c r="K91">
        <f>$L$91/E91</f>
        <v>34571.030804691327</v>
      </c>
      <c r="L91" s="5">
        <f>ABS(T91/S91)</f>
        <v>38.92698068608243</v>
      </c>
      <c r="S91" s="5">
        <f>SLOPE(E82:E91,F82:F91)</f>
        <v>2.7975990856841589E-5</v>
      </c>
      <c r="T91" s="5">
        <f>INTERCEPT(E82:E91,F82:F91)</f>
        <v>1.0890208557582913E-3</v>
      </c>
      <c r="U91" s="2">
        <f t="shared" si="29"/>
        <v>0.63600000000000001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similation</vt:lpstr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Lai</dc:creator>
  <cp:lastModifiedBy>Isabelle Lai</cp:lastModifiedBy>
  <dcterms:created xsi:type="dcterms:W3CDTF">2021-09-18T15:49:49Z</dcterms:created>
  <dcterms:modified xsi:type="dcterms:W3CDTF">2021-09-21T09:20:29Z</dcterms:modified>
</cp:coreProperties>
</file>