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13_ncr:1_{8FF60CDE-8F07-EC43-ACE9-3EC8DA0E37CB}" xr6:coauthVersionLast="45" xr6:coauthVersionMax="47" xr10:uidLastSave="{00000000-0000-0000-0000-000000000000}"/>
  <bookViews>
    <workbookView xWindow="0" yWindow="460" windowWidth="25600" windowHeight="14900" activeTab="6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4" l="1"/>
  <c r="K13" i="11" l="1"/>
  <c r="F22" i="4"/>
  <c r="F4" i="4"/>
  <c r="C11" i="11" s="1"/>
  <c r="C30" i="4"/>
  <c r="C31" i="4"/>
  <c r="G12" i="11" s="1"/>
  <c r="C32" i="4"/>
  <c r="C33" i="4"/>
  <c r="I12" i="11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F20" i="4"/>
  <c r="G13" i="11" l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F7" i="4"/>
  <c r="K11" i="13" s="1"/>
  <c r="F126" i="7" s="1"/>
  <c r="F8" i="4"/>
  <c r="F9" i="4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F21" i="4"/>
  <c r="G4" i="9" s="1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C16" i="4"/>
  <c r="G8" i="12" s="1"/>
  <c r="G90" i="7" s="1"/>
  <c r="C17" i="4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F67" i="7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C13" i="14" l="1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E13" i="11"/>
  <c r="E10" i="11"/>
  <c r="G61" i="7" s="1"/>
  <c r="E12" i="1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F61" i="7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G62" i="7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F62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<sst xmlns="http://schemas.openxmlformats.org/spreadsheetml/2006/main" count="1021" uniqueCount="175">
  <si>
    <t>ID</t>
  </si>
  <si>
    <t>SALA</t>
  </si>
  <si>
    <t>1º SEMESTRE ADS - 2023</t>
  </si>
  <si>
    <t>1 AULA</t>
  </si>
  <si>
    <t>Arquitetura e Organização de Computadores</t>
  </si>
  <si>
    <t>2 AULA</t>
  </si>
  <si>
    <t>Algoritmos e Lógica de Programação</t>
  </si>
  <si>
    <t>intervalo</t>
  </si>
  <si>
    <t>3 AULA</t>
  </si>
  <si>
    <t>Zanetti</t>
  </si>
  <si>
    <t>4 AULA</t>
  </si>
  <si>
    <t>5 AULA</t>
  </si>
  <si>
    <t>Anna Renata</t>
  </si>
  <si>
    <t>Luis Felipe</t>
  </si>
  <si>
    <t>Marcos Allan</t>
  </si>
  <si>
    <t>Divani</t>
  </si>
  <si>
    <t>Ronaldo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</si>
  <si>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</si>
  <si>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</si>
  <si>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</si>
  <si>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</si>
  <si>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</si>
  <si>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</si>
  <si>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</si>
  <si>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</si>
  <si>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</si>
  <si>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</si>
  <si>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</si>
  <si>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</si>
  <si>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</si>
  <si>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</si>
  <si>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</si>
  <si>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</si>
  <si>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</si>
  <si>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</si>
  <si>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</si>
  <si>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</si>
  <si>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</si>
  <si>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</si>
  <si>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</si>
  <si>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</si>
  <si>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</si>
  <si>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</si>
  <si>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</si>
  <si>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</si>
  <si>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</si>
  <si>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</si>
  <si>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</si>
  <si>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</si>
  <si>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</si>
  <si>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</si>
  <si>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</si>
  <si>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</si>
  <si>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</si>
  <si>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</si>
  <si>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</si>
  <si>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</si>
  <si>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</si>
  <si>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</si>
  <si>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</si>
  <si>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</si>
  <si>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</si>
  <si>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</si>
  <si>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</si>
  <si>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</si>
  <si>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</si>
  <si>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</si>
  <si>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</si>
  <si>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</si>
  <si>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</si>
  <si>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</si>
  <si>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</si>
  <si>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</si>
  <si>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</si>
  <si>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</si>
  <si>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</si>
  <si>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</si>
  <si>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</si>
  <si>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</si>
  <si>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</si>
  <si>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</si>
  <si>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</si>
  <si>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</si>
  <si>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</si>
  <si>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</si>
  <si>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</si>
  <si>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</si>
  <si>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</si>
  <si>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</si>
  <si>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</si>
  <si>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</si>
  <si>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</si>
  <si>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</si>
  <si>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</si>
  <si>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</si>
  <si>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</si>
  <si>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</si>
  <si>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</si>
  <si>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</si>
  <si>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</si>
  <si>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</si>
  <si>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</si>
  <si>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</si>
  <si>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</si>
  <si>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</si>
  <si>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</si>
  <si>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</si>
  <si>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</si>
  <si>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</si>
  <si>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</si>
  <si>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</si>
  <si>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</si>
  <si>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</si>
  <si>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</si>
  <si>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</si>
  <si>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</si>
  <si>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</si>
  <si>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</si>
  <si>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</si>
  <si>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</si>
  <si>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</si>
  <si>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</si>
  <si>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</si>
  <si>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</si>
  <si>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</si>
  <si>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</si>
  <si>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</si>
  <si>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</si>
  <si>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</si>
  <si>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</si>
  <si>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</si>
  <si>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</si>
  <si>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</si>
  <si>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</si>
  <si>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</si>
  <si>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</si>
  <si>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</si>
  <si>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</si>
  <si>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</si>
  <si>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</si>
  <si>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</si>
  <si>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</si>
  <si>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</si>
  <si>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</si>
  <si>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</si>
  <si>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</si>
  <si>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</si>
  <si>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</si>
  <si>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</si>
  <si>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</si>
  <si>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</si>
  <si>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</si>
  <si>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</si>
  <si>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cilmara.ribeiro@fatec.sp.gov.br</t>
  </si>
  <si>
    <t>divani.gavinier@fatec.sp.gov.br</t>
  </si>
  <si>
    <t>erica.gouvea@fatec.sp.gov.br</t>
  </si>
  <si>
    <t>francisco.novaes01@fatec.sp.gov.br</t>
  </si>
  <si>
    <t>jose.negrao01@fatec.sp.gov.br</t>
  </si>
  <si>
    <t>jose.moraes13@fatec.sp.gov.br</t>
  </si>
  <si>
    <t>luis.santos160@fatec.sp.gov.br</t>
  </si>
  <si>
    <t xml:space="preserve"> luiz.evangelista@fatec.sp.gov.br</t>
  </si>
  <si>
    <t>manuela.vasconcelos01@fatec.sp.gov.br</t>
  </si>
  <si>
    <t>marcos.allan@fatec.sp.gov.br</t>
  </si>
  <si>
    <t>pedro.jacob@fatec.sp.gov.br</t>
  </si>
  <si>
    <t>ronaldo.moreira@fatec.sp.gov.br</t>
  </si>
  <si>
    <t>wagner@fatec.sp.gov.br</t>
  </si>
  <si>
    <t>luiz.zanetti@fatec.sp.gov.br</t>
  </si>
  <si>
    <t>pedro.pinto9@fatec.sp.gov.br</t>
  </si>
  <si>
    <t>GRADE - Export Data</t>
  </si>
  <si>
    <t>Giovanna</t>
  </si>
  <si>
    <t>giovanna@fatec.sp.gov.br</t>
  </si>
  <si>
    <t>Vladmir</t>
  </si>
  <si>
    <t>vladmir@fatec.sp.gov.br</t>
  </si>
  <si>
    <t>joao@fatec.sp.gov.br</t>
  </si>
  <si>
    <t>Joao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</si>
</sst>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5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165" fontId="3" fillId="3" borderId="3" xfId="0" applyNumberFormat="1" applyFont="1" applyFill="1" applyBorder="1" applyAlignment="1">
      <alignment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8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5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4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0" borderId="9" xfId="0" applyNumberFormat="1" applyFill="1" applyBorder="1" applyAlignment="1">
      <alignment horizontal="center" vertical="center"/>
    </xf>
    <xf numFmtId="20" fontId="0" fillId="11" borderId="9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5" fontId="11" fillId="0" borderId="7" xfId="1" applyNumberFormat="1" applyFont="1" applyBorder="1" applyAlignment="1">
      <alignment horizontal="center" vertical="center" wrapText="1"/>
    </xf>
    <xf numFmtId="1" fontId="0" fillId="12" borderId="30" xfId="1" applyNumberFormat="1" applyFont="1" applyFill="1" applyBorder="1" applyAlignment="1">
      <alignment horizontal="center" vertical="center"/>
    </xf>
    <xf numFmtId="1" fontId="0" fillId="9" borderId="30" xfId="1" applyNumberFormat="1" applyFont="1" applyFill="1" applyBorder="1" applyAlignment="1">
      <alignment horizontal="center" vertical="center"/>
    </xf>
    <xf numFmtId="1" fontId="0" fillId="9" borderId="30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20" fontId="0" fillId="12" borderId="34" xfId="0" applyNumberFormat="1" applyFill="1" applyBorder="1" applyAlignment="1">
      <alignment horizontal="center" vertical="center"/>
    </xf>
    <xf numFmtId="20" fontId="0" fillId="12" borderId="36" xfId="0" applyNumberForma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/>
    </xf>
    <xf numFmtId="1" fontId="0" fillId="12" borderId="38" xfId="0" applyNumberForma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1" fontId="0" fillId="12" borderId="31" xfId="0" applyNumberForma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11" borderId="9" xfId="1" applyNumberFormat="1" applyFont="1" applyFill="1" applyBorder="1" applyAlignment="1">
      <alignment horizontal="center" vertical="center"/>
    </xf>
    <xf numFmtId="1" fontId="0" fillId="10" borderId="9" xfId="1" applyNumberFormat="1" applyFont="1" applyFill="1" applyBorder="1" applyAlignment="1">
      <alignment horizontal="center" vertical="center"/>
    </xf>
    <xf numFmtId="1" fontId="0" fillId="10" borderId="29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4" xfId="0" applyFill="1" applyBorder="1" applyAlignment="1">
      <alignment horizontal="center" vertical="center"/>
    </xf>
    <xf numFmtId="1" fontId="0" fillId="8" borderId="25" xfId="0" applyNumberFormat="1" applyFill="1" applyBorder="1" applyAlignment="1">
      <alignment horizontal="left"/>
    </xf>
    <xf numFmtId="1" fontId="0" fillId="8" borderId="25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left"/>
    </xf>
    <xf numFmtId="49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166" fontId="0" fillId="11" borderId="9" xfId="0" applyNumberFormat="1" applyFill="1" applyBorder="1" applyAlignment="1">
      <alignment horizontal="center" vertical="center"/>
    </xf>
    <xf numFmtId="166" fontId="0" fillId="10" borderId="9" xfId="0" applyNumberForma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1" fontId="0" fillId="12" borderId="4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9" borderId="46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20" fontId="0" fillId="12" borderId="48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21" xfId="0" quotePrefix="1" applyFont="1" applyBorder="1" applyAlignment="1">
      <alignment horizontal="center"/>
    </xf>
    <xf numFmtId="1" fontId="0" fillId="10" borderId="51" xfId="1" applyNumberFormat="1" applyFont="1" applyFill="1" applyBorder="1" applyAlignment="1">
      <alignment horizontal="center" vertical="center"/>
    </xf>
    <xf numFmtId="1" fontId="0" fillId="9" borderId="43" xfId="1" applyNumberFormat="1" applyFont="1" applyFill="1" applyBorder="1" applyAlignment="1">
      <alignment horizontal="center" vertical="center"/>
    </xf>
    <xf numFmtId="1" fontId="0" fillId="12" borderId="43" xfId="1" applyNumberFormat="1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166" fontId="0" fillId="10" borderId="50" xfId="0" applyNumberFormat="1" applyFill="1" applyBorder="1" applyAlignment="1">
      <alignment horizontal="center" vertical="center"/>
    </xf>
    <xf numFmtId="20" fontId="0" fillId="10" borderId="50" xfId="0" applyNumberFormat="1" applyFill="1" applyBorder="1" applyAlignment="1">
      <alignment horizontal="center" vertical="center"/>
    </xf>
    <xf numFmtId="166" fontId="0" fillId="10" borderId="40" xfId="0" applyNumberFormat="1" applyFill="1" applyBorder="1" applyAlignment="1">
      <alignment horizontal="center" vertical="center"/>
    </xf>
    <xf numFmtId="20" fontId="0" fillId="10" borderId="40" xfId="0" applyNumberFormat="1" applyFill="1" applyBorder="1" applyAlignment="1">
      <alignment horizontal="center" vertical="center"/>
    </xf>
    <xf numFmtId="1" fontId="15" fillId="0" borderId="0" xfId="2" applyNumberFormat="1" applyAlignment="1">
      <alignment horizontal="center" vertical="center"/>
    </xf>
    <xf numFmtId="0" fontId="15" fillId="0" borderId="0" xfId="2" applyAlignment="1">
      <alignment horizontal="center" vertical="center"/>
    </xf>
    <xf numFmtId="0" fontId="15" fillId="0" borderId="0" xfId="2" applyAlignment="1">
      <alignment horizontal="center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50"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joao@fatec.sp.gov.br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vladmir@fatec.sp.gov.br" TargetMode="External"/><Relationship Id="rId1" Type="http://schemas.openxmlformats.org/officeDocument/2006/relationships/hyperlink" Target="mailto:giovanna@fatec.sp.gov.br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Relationship Id="rId9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H18" sqref="H18"/>
    </sheetView>
  </sheetViews>
  <sheetFormatPr baseColWidth="10" defaultColWidth="21.1640625" defaultRowHeight="15"/>
  <cols>
    <col min="1" max="1" width="8.83203125" style="12" customWidth="1"/>
    <col min="2" max="2" width="12.83203125" style="12" customWidth="1"/>
    <col min="3" max="3" width="7.5" style="12" customWidth="1"/>
    <col min="4" max="4" width="21.1640625" style="12"/>
    <col min="5" max="5" width="7.5" style="12" bestFit="1" customWidth="1"/>
    <col min="6" max="6" width="21.1640625" style="12"/>
    <col min="7" max="7" width="7.5" style="12" bestFit="1" customWidth="1"/>
    <col min="8" max="8" width="21.1640625" style="12"/>
    <col min="9" max="9" width="7.5" style="12" bestFit="1" customWidth="1"/>
    <col min="10" max="10" width="21.1640625" style="12"/>
    <col min="11" max="11" width="7.5" style="12" bestFit="1" customWidth="1"/>
    <col min="12" max="16384" width="21.1640625" style="1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41" t="s">
        <v>2</v>
      </c>
      <c r="F1" s="141"/>
      <c r="G1" s="141"/>
      <c r="H1" s="141"/>
      <c r="I1" s="141"/>
      <c r="J1" s="141"/>
      <c r="K1" s="141"/>
      <c r="L1" s="142"/>
    </row>
    <row r="2" spans="1:12" ht="17">
      <c r="A2" s="21">
        <f>VLOOKUP(B2,Tabela4[#All],2,FALSE)</f>
        <v>2</v>
      </c>
      <c r="B2" s="1" t="s">
        <v>20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33" t="s">
        <v>3</v>
      </c>
      <c r="B3" s="134">
        <v>0.78125</v>
      </c>
      <c r="C3" s="2">
        <f>VLOOKUP(D3,Tabela1[#All],2,FALSE)</f>
        <v>4</v>
      </c>
      <c r="D3" s="6" t="s">
        <v>4</v>
      </c>
      <c r="E3" s="2">
        <f>VLOOKUP(F3,Tabela1[#All],2,FALSE)</f>
        <v>16</v>
      </c>
      <c r="F3" s="6" t="s">
        <v>21</v>
      </c>
      <c r="G3" s="2">
        <f>VLOOKUP(H3,Tabela1[#All],2,FALSE)</f>
        <v>25</v>
      </c>
      <c r="H3" s="6" t="s">
        <v>22</v>
      </c>
      <c r="I3" s="2">
        <f>VLOOKUP(J3,Tabela1[#All],2,FALSE)</f>
        <v>4</v>
      </c>
      <c r="J3" s="6" t="s">
        <v>4</v>
      </c>
      <c r="K3" s="2">
        <f>VLOOKUP(L3,Tabela1[#All],2,FALSE)</f>
        <v>23</v>
      </c>
      <c r="L3" s="22" t="s">
        <v>23</v>
      </c>
    </row>
    <row r="4" spans="1:12" ht="16">
      <c r="A4" s="133"/>
      <c r="B4" s="134"/>
      <c r="C4" s="2">
        <f>VLOOKUP(D4,Tabela3[#All],2,FALSE)</f>
        <v>13</v>
      </c>
      <c r="D4" s="24" t="s">
        <v>171</v>
      </c>
      <c r="E4" s="2">
        <f>VLOOKUP(F4,Tabela3[#All],2,FALSE)</f>
        <v>2</v>
      </c>
      <c r="F4" s="24" t="s">
        <v>12</v>
      </c>
      <c r="G4" s="2">
        <f>VLOOKUP(H4,Tabela3[#All],2,FALSE)</f>
        <v>18</v>
      </c>
      <c r="H4" s="24" t="s">
        <v>174</v>
      </c>
      <c r="I4" s="2">
        <f>VLOOKUP(J4,Tabela3[#All],2,FALSE)</f>
        <v>13</v>
      </c>
      <c r="J4" s="24" t="s">
        <v>171</v>
      </c>
      <c r="K4" s="2">
        <f>VLOOKUP(L4,Tabela3[#All],2,FALSE)</f>
        <v>17</v>
      </c>
      <c r="L4" s="25" t="s">
        <v>144</v>
      </c>
    </row>
    <row r="5" spans="1:12" ht="34">
      <c r="A5" s="133" t="s">
        <v>5</v>
      </c>
      <c r="B5" s="134">
        <v>0.81597222222222221</v>
      </c>
      <c r="C5" s="2">
        <f>VLOOKUP(D5,Tabela1[#All],2,FALSE)</f>
        <v>3</v>
      </c>
      <c r="D5" s="6" t="s">
        <v>6</v>
      </c>
      <c r="E5" s="2">
        <f>VLOOKUP(F5,Tabela1[#All],2,FALSE)</f>
        <v>16</v>
      </c>
      <c r="F5" s="6" t="s">
        <v>21</v>
      </c>
      <c r="G5" s="2">
        <f>VLOOKUP(H5,Tabela1[#All],2,FALSE)</f>
        <v>25</v>
      </c>
      <c r="H5" s="6" t="s">
        <v>22</v>
      </c>
      <c r="I5" s="2">
        <f>VLOOKUP(J5,Tabela1[#All],2,FALSE)</f>
        <v>2</v>
      </c>
      <c r="J5" s="6" t="s">
        <v>24</v>
      </c>
      <c r="K5" s="2">
        <f>VLOOKUP(L5,Tabela1[#All],2,FALSE)</f>
        <v>23</v>
      </c>
      <c r="L5" s="22" t="s">
        <v>23</v>
      </c>
    </row>
    <row r="6" spans="1:12" ht="16">
      <c r="A6" s="133"/>
      <c r="B6" s="134"/>
      <c r="C6" s="2">
        <f>VLOOKUP(D6,Tabela3[#All],2,FALSE)</f>
        <v>17</v>
      </c>
      <c r="D6" s="24" t="s">
        <v>144</v>
      </c>
      <c r="E6" s="2">
        <f>VLOOKUP(F6,Tabela3[#All],2,FALSE)</f>
        <v>2</v>
      </c>
      <c r="F6" s="24" t="s">
        <v>12</v>
      </c>
      <c r="G6" s="2">
        <f>VLOOKUP(H6,Tabela3[#All],2,FALSE)</f>
        <v>18</v>
      </c>
      <c r="H6" s="24" t="s">
        <v>174</v>
      </c>
      <c r="I6" s="2">
        <f>VLOOKUP(J6,Tabela3[#All],2,FALSE)</f>
        <v>6</v>
      </c>
      <c r="J6" s="24" t="s">
        <v>140</v>
      </c>
      <c r="K6" s="2">
        <f>VLOOKUP(L6,Tabela3[#All],2,FALSE)</f>
        <v>17</v>
      </c>
      <c r="L6" s="25" t="s">
        <v>144</v>
      </c>
    </row>
    <row r="7" spans="1:12" hidden="1">
      <c r="A7" s="137" t="s">
        <v>7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34">
      <c r="A8" s="133" t="s">
        <v>8</v>
      </c>
      <c r="B8" s="134">
        <v>0.85763888888888884</v>
      </c>
      <c r="C8" s="2">
        <f>VLOOKUP(D8,Tabela1[#All],2,FALSE)</f>
        <v>3</v>
      </c>
      <c r="D8" s="6" t="s">
        <v>6</v>
      </c>
      <c r="E8" s="2">
        <f>VLOOKUP(F8,Tabela1[#All],2,FALSE)</f>
        <v>1</v>
      </c>
      <c r="F8" s="6" t="s">
        <v>121</v>
      </c>
      <c r="G8" s="2">
        <f>VLOOKUP(H8,Tabela1[#All],2,FALSE)</f>
        <v>25</v>
      </c>
      <c r="H8" s="6" t="s">
        <v>22</v>
      </c>
      <c r="I8" s="2">
        <f>VLOOKUP(J8,Tabela1[#All],2,FALSE)</f>
        <v>2</v>
      </c>
      <c r="J8" s="6" t="s">
        <v>24</v>
      </c>
      <c r="K8" s="2">
        <f>VLOOKUP(L8,Tabela1[#All],2,FALSE)</f>
        <v>23</v>
      </c>
      <c r="L8" s="22" t="s">
        <v>23</v>
      </c>
    </row>
    <row r="9" spans="1:12" ht="16">
      <c r="A9" s="133"/>
      <c r="B9" s="134"/>
      <c r="C9" s="2">
        <f>VLOOKUP(D9,Tabela3[#All],2,FALSE)</f>
        <v>17</v>
      </c>
      <c r="D9" s="24" t="s">
        <v>144</v>
      </c>
      <c r="E9" s="2">
        <f>VLOOKUP(F9,Tabela3[#All],2,FALSE)</f>
        <v>1</v>
      </c>
      <c r="F9" s="24" t="s">
        <v>122</v>
      </c>
      <c r="G9" s="2">
        <f>VLOOKUP(H9,Tabela3[#All],2,FALSE)</f>
        <v>18</v>
      </c>
      <c r="H9" s="24" t="s">
        <v>174</v>
      </c>
      <c r="I9" s="2">
        <f>VLOOKUP(J9,Tabela3[#All],2,FALSE)</f>
        <v>6</v>
      </c>
      <c r="J9" s="24" t="s">
        <v>140</v>
      </c>
      <c r="K9" s="2">
        <f>VLOOKUP(L9,Tabela3[#All],2,FALSE)</f>
        <v>17</v>
      </c>
      <c r="L9" s="25" t="s">
        <v>144</v>
      </c>
    </row>
    <row r="10" spans="1:12" ht="51">
      <c r="A10" s="133" t="s">
        <v>10</v>
      </c>
      <c r="B10" s="134">
        <v>0.89236111111111116</v>
      </c>
      <c r="C10" s="2">
        <f>VLOOKUP(D10,Tabela1[#All],2,FALSE)</f>
        <v>3</v>
      </c>
      <c r="D10" s="6" t="s">
        <v>6</v>
      </c>
      <c r="E10" s="2">
        <f>VLOOKUP(F10,Tabela1[#All],2,FALSE)</f>
        <v>4</v>
      </c>
      <c r="F10" s="6" t="s">
        <v>4</v>
      </c>
      <c r="G10" s="2">
        <f>VLOOKUP(H10,Tabela1[#All],2,FALSE)</f>
        <v>25</v>
      </c>
      <c r="H10" s="6" t="s">
        <v>22</v>
      </c>
      <c r="I10" s="2">
        <f>VLOOKUP(J10,Tabela1[#All],2,FALSE)</f>
        <v>2</v>
      </c>
      <c r="J10" s="6" t="s">
        <v>24</v>
      </c>
      <c r="K10" s="2">
        <f>VLOOKUP(L10,Tabela1[#All],2,FALSE)</f>
        <v>21</v>
      </c>
      <c r="L10" s="22" t="s">
        <v>25</v>
      </c>
    </row>
    <row r="11" spans="1:12" ht="16">
      <c r="A11" s="133"/>
      <c r="B11" s="134"/>
      <c r="C11" s="2">
        <f>VLOOKUP(D11,Tabela3[#All],2,FALSE)</f>
        <v>17</v>
      </c>
      <c r="D11" s="24" t="s">
        <v>144</v>
      </c>
      <c r="E11" s="2">
        <f>VLOOKUP(F11,Tabela3[#All],2,FALSE)</f>
        <v>13</v>
      </c>
      <c r="F11" s="24" t="s">
        <v>171</v>
      </c>
      <c r="G11" s="2">
        <f>VLOOKUP(H11,Tabela3[#All],2,FALSE)</f>
        <v>18</v>
      </c>
      <c r="H11" s="24" t="s">
        <v>174</v>
      </c>
      <c r="I11" s="2">
        <f>VLOOKUP(J11,Tabela3[#All],2,FALSE)</f>
        <v>6</v>
      </c>
      <c r="J11" s="24" t="s">
        <v>140</v>
      </c>
      <c r="K11" s="2">
        <f>VLOOKUP(L11,Tabela3[#All],2,FALSE)</f>
        <v>9</v>
      </c>
      <c r="L11" s="25" t="s">
        <v>13</v>
      </c>
    </row>
    <row r="12" spans="1:12" ht="51">
      <c r="A12" s="133" t="s">
        <v>11</v>
      </c>
      <c r="B12" s="134">
        <v>0.92708333333333337</v>
      </c>
      <c r="C12" s="2">
        <f>VLOOKUP(D12,Tabela1[#All],2,FALSE)</f>
        <v>3</v>
      </c>
      <c r="D12" s="6" t="s">
        <v>6</v>
      </c>
      <c r="E12" s="2">
        <f>VLOOKUP(F12,Tabela1[#All],2,FALSE)</f>
        <v>4</v>
      </c>
      <c r="F12" s="6" t="s">
        <v>4</v>
      </c>
      <c r="G12" s="2">
        <f>VLOOKUP(H12,Tabela1[#All],2,FALSE)</f>
        <v>23</v>
      </c>
      <c r="H12" s="6" t="s">
        <v>23</v>
      </c>
      <c r="I12" s="2">
        <f>VLOOKUP(J12,Tabela1[#All],2,FALSE)</f>
        <v>2</v>
      </c>
      <c r="J12" s="46" t="s">
        <v>24</v>
      </c>
      <c r="K12" s="2">
        <f>VLOOKUP(L12,Tabela1[#All],2,FALSE)</f>
        <v>21</v>
      </c>
      <c r="L12" s="22" t="s">
        <v>25</v>
      </c>
    </row>
    <row r="13" spans="1:12" ht="16">
      <c r="A13" s="135"/>
      <c r="B13" s="136"/>
      <c r="C13" s="23">
        <f>VLOOKUP(D13,Tabela3[#All],2,FALSE)</f>
        <v>17</v>
      </c>
      <c r="D13" s="27" t="s">
        <v>144</v>
      </c>
      <c r="E13" s="23">
        <f>VLOOKUP(F13,Tabela3[#All],2,FALSE)</f>
        <v>13</v>
      </c>
      <c r="F13" s="24" t="s">
        <v>171</v>
      </c>
      <c r="G13" s="23">
        <f>VLOOKUP(H13,Tabela3[#All],2,FALSE)</f>
        <v>17</v>
      </c>
      <c r="H13" s="27" t="s">
        <v>144</v>
      </c>
      <c r="I13" s="47">
        <f>VLOOKUP(J13,Tabela3[#All],2,FALSE)</f>
        <v>6</v>
      </c>
      <c r="J13" s="45" t="s">
        <v>140</v>
      </c>
      <c r="K13" s="47">
        <f>VLOOKUP(L13,Tabela3[#All],2,FALSE)</f>
        <v>9</v>
      </c>
      <c r="L13" s="26" t="s">
        <v>13</v>
      </c>
    </row>
    <row r="15" spans="1:12" ht="14" customHeight="1"/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Mock_Tables!$K$4:$K$29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J4 F11 H4 H6 D4 H9 H11 J6 J9 J11 J13 L4 L6 L9 F13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D18" sqref="D18"/>
    </sheetView>
  </sheetViews>
  <sheetFormatPr baseColWidth="10" defaultColWidth="17" defaultRowHeight="15"/>
  <cols>
    <col min="1" max="2" width="8.83203125" style="32" customWidth="1"/>
    <col min="3" max="3" width="7.5" style="32" customWidth="1"/>
    <col min="4" max="4" width="17" style="32"/>
    <col min="5" max="5" width="7.5" style="32" bestFit="1" customWidth="1"/>
    <col min="6" max="6" width="17" style="32"/>
    <col min="7" max="7" width="7.5" style="32" bestFit="1" customWidth="1"/>
    <col min="8" max="8" width="17" style="32"/>
    <col min="9" max="9" width="7.5" style="32" bestFit="1" customWidth="1"/>
    <col min="10" max="10" width="17" style="32"/>
    <col min="11" max="11" width="7.5" style="32" bestFit="1" customWidth="1"/>
    <col min="12" max="16384" width="17" style="32"/>
  </cols>
  <sheetData>
    <row r="1" spans="1:12" ht="44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41" t="s">
        <v>26</v>
      </c>
      <c r="F1" s="141"/>
      <c r="G1" s="141"/>
      <c r="H1" s="141"/>
      <c r="I1" s="141"/>
      <c r="J1" s="141"/>
      <c r="K1" s="141"/>
      <c r="L1" s="142"/>
    </row>
    <row r="2" spans="1:12" ht="17">
      <c r="A2" s="21">
        <f>VLOOKUP(B2,Tabela4[#All],2,FALSE)</f>
        <v>1</v>
      </c>
      <c r="B2" s="1" t="s">
        <v>27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3" t="s">
        <v>3</v>
      </c>
      <c r="B3" s="134">
        <v>0.78125</v>
      </c>
      <c r="C3" s="2">
        <f>VLOOKUP(D3,Tabela1[#All],2,FALSE)</f>
        <v>1</v>
      </c>
      <c r="D3" s="6" t="s">
        <v>121</v>
      </c>
      <c r="E3" s="2">
        <f>VLOOKUP(F3,Tabela1[#All],2,FALSE)</f>
        <v>7</v>
      </c>
      <c r="F3" s="6" t="s">
        <v>29</v>
      </c>
      <c r="G3" s="2">
        <f>VLOOKUP(H3,Tabela1[#All],2,FALSE)</f>
        <v>8</v>
      </c>
      <c r="H3" s="6" t="s">
        <v>30</v>
      </c>
      <c r="I3" s="2">
        <f>VLOOKUP(J3,Tabela1[#All],2,FALSE)</f>
        <v>11</v>
      </c>
      <c r="J3" s="6" t="s">
        <v>31</v>
      </c>
      <c r="K3" s="2">
        <f>VLOOKUP(L3,Tabela1[#All],2,FALSE)</f>
        <v>8</v>
      </c>
      <c r="L3" s="22" t="s">
        <v>30</v>
      </c>
    </row>
    <row r="4" spans="1:12" ht="16">
      <c r="A4" s="133"/>
      <c r="B4" s="134"/>
      <c r="C4" s="2">
        <f>VLOOKUP(D4,Tabela3[#All],2,FALSE)</f>
        <v>1</v>
      </c>
      <c r="D4" s="24" t="s">
        <v>122</v>
      </c>
      <c r="E4" s="2">
        <f>VLOOKUP(F4,Tabela3[#All],2,FALSE)</f>
        <v>20</v>
      </c>
      <c r="F4" s="24" t="s">
        <v>169</v>
      </c>
      <c r="G4" s="2">
        <f>VLOOKUP(H4,Tabela3[#All],2,FALSE)</f>
        <v>6</v>
      </c>
      <c r="H4" s="24" t="s">
        <v>140</v>
      </c>
      <c r="I4" s="2">
        <f>VLOOKUP(J4,Tabela3[#All],2,FALSE)</f>
        <v>10</v>
      </c>
      <c r="J4" s="24" t="s">
        <v>143</v>
      </c>
      <c r="K4" s="2">
        <f>VLOOKUP(L4,Tabela3[#All],2,FALSE)</f>
        <v>6</v>
      </c>
      <c r="L4" s="25" t="s">
        <v>140</v>
      </c>
    </row>
    <row r="5" spans="1:12" ht="34">
      <c r="A5" s="133" t="s">
        <v>5</v>
      </c>
      <c r="B5" s="134">
        <v>0.81597222222222221</v>
      </c>
      <c r="C5" s="2">
        <f>VLOOKUP(D5,Tabela1[#All],2,FALSE)</f>
        <v>17</v>
      </c>
      <c r="D5" s="6" t="s">
        <v>33</v>
      </c>
      <c r="E5" s="2">
        <f>VLOOKUP(F5,Tabela1[#All],2,FALSE)</f>
        <v>22</v>
      </c>
      <c r="F5" s="6" t="s">
        <v>32</v>
      </c>
      <c r="G5" s="2">
        <f>VLOOKUP(H5,Tabela1[#All],2,FALSE)</f>
        <v>17</v>
      </c>
      <c r="H5" s="6" t="s">
        <v>33</v>
      </c>
      <c r="I5" s="2">
        <f>VLOOKUP(J5,Tabela1[#All],2,FALSE)</f>
        <v>6</v>
      </c>
      <c r="J5" s="6" t="s">
        <v>34</v>
      </c>
      <c r="K5" s="2">
        <f>VLOOKUP(L5,Tabela1[#All],2,FALSE)</f>
        <v>27</v>
      </c>
      <c r="L5" s="22" t="s">
        <v>28</v>
      </c>
    </row>
    <row r="6" spans="1:12" ht="16">
      <c r="A6" s="133"/>
      <c r="B6" s="134"/>
      <c r="C6" s="2">
        <f>VLOOKUP(D6,Tabela3[#All],2,FALSE)</f>
        <v>2</v>
      </c>
      <c r="D6" s="24" t="s">
        <v>12</v>
      </c>
      <c r="E6" s="2">
        <f>VLOOKUP(F6,Tabela3[#All],2,FALSE)</f>
        <v>17</v>
      </c>
      <c r="F6" s="24" t="s">
        <v>144</v>
      </c>
      <c r="G6" s="2">
        <f>VLOOKUP(H6,Tabela3[#All],2,FALSE)</f>
        <v>2</v>
      </c>
      <c r="H6" s="24" t="s">
        <v>12</v>
      </c>
      <c r="I6" s="2">
        <f>VLOOKUP(J6,Tabela3[#All],2,FALSE)</f>
        <v>12</v>
      </c>
      <c r="J6" s="24" t="s">
        <v>14</v>
      </c>
      <c r="K6" s="2">
        <f>VLOOKUP(L6,Tabela3[#All],2,FALSE)</f>
        <v>10</v>
      </c>
      <c r="L6" s="25" t="s">
        <v>143</v>
      </c>
    </row>
    <row r="7" spans="1:12">
      <c r="A7" s="137" t="s">
        <v>7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34">
      <c r="A8" s="133" t="s">
        <v>8</v>
      </c>
      <c r="B8" s="134">
        <v>0.85763888888888884</v>
      </c>
      <c r="C8" s="2">
        <f>VLOOKUP(D8,Tabela1[#All],2,FALSE)</f>
        <v>11</v>
      </c>
      <c r="D8" s="6" t="s">
        <v>31</v>
      </c>
      <c r="E8" s="2">
        <f>VLOOKUP(F8,Tabela1[#All],2,FALSE)</f>
        <v>22</v>
      </c>
      <c r="F8" s="6" t="s">
        <v>32</v>
      </c>
      <c r="G8" s="2">
        <f>VLOOKUP(H8,Tabela1[#All],2,FALSE)</f>
        <v>7</v>
      </c>
      <c r="H8" s="6" t="s">
        <v>29</v>
      </c>
      <c r="I8" s="2">
        <f>VLOOKUP(J8,Tabela1[#All],2,FALSE)</f>
        <v>6</v>
      </c>
      <c r="J8" s="6" t="s">
        <v>34</v>
      </c>
      <c r="K8" s="2">
        <f>VLOOKUP(L8,Tabela1[#All],2,FALSE)</f>
        <v>27</v>
      </c>
      <c r="L8" s="22" t="s">
        <v>28</v>
      </c>
    </row>
    <row r="9" spans="1:12" ht="16">
      <c r="A9" s="133"/>
      <c r="B9" s="134"/>
      <c r="C9" s="2">
        <f>VLOOKUP(D9,Tabela3[#All],2,FALSE)</f>
        <v>10</v>
      </c>
      <c r="D9" s="24" t="s">
        <v>143</v>
      </c>
      <c r="E9" s="2">
        <f>VLOOKUP(F9,Tabela3[#All],2,FALSE)</f>
        <v>17</v>
      </c>
      <c r="F9" s="24" t="s">
        <v>144</v>
      </c>
      <c r="G9" s="2">
        <f>VLOOKUP(H9,Tabela3[#All],2,FALSE)</f>
        <v>20</v>
      </c>
      <c r="H9" s="24" t="s">
        <v>169</v>
      </c>
      <c r="I9" s="2">
        <f>VLOOKUP(J9,Tabela3[#All],2,FALSE)</f>
        <v>12</v>
      </c>
      <c r="J9" s="24" t="s">
        <v>14</v>
      </c>
      <c r="K9" s="2">
        <f>VLOOKUP(L9,Tabela3[#All],2,FALSE)</f>
        <v>10</v>
      </c>
      <c r="L9" s="25" t="s">
        <v>143</v>
      </c>
    </row>
    <row r="10" spans="1:12" ht="34">
      <c r="A10" s="133" t="s">
        <v>10</v>
      </c>
      <c r="B10" s="134">
        <v>0.89236111111111116</v>
      </c>
      <c r="C10" s="2">
        <f>VLOOKUP(D10,Tabela1[#All],2,FALSE)</f>
        <v>11</v>
      </c>
      <c r="D10" s="6" t="s">
        <v>31</v>
      </c>
      <c r="E10" s="2">
        <f>VLOOKUP(F10,Tabela1[#All],2,FALSE)</f>
        <v>22</v>
      </c>
      <c r="F10" s="6" t="s">
        <v>32</v>
      </c>
      <c r="G10" s="2">
        <f>VLOOKUP(H10,Tabela1[#All],2,FALSE)</f>
        <v>7</v>
      </c>
      <c r="H10" s="6" t="s">
        <v>29</v>
      </c>
      <c r="I10" s="2">
        <f>VLOOKUP(J10,Tabela1[#All],2,FALSE)</f>
        <v>6</v>
      </c>
      <c r="J10" s="6" t="s">
        <v>34</v>
      </c>
      <c r="K10" s="2">
        <f>VLOOKUP(L10,Tabela1[#All],2,FALSE)</f>
        <v>27</v>
      </c>
      <c r="L10" s="22" t="s">
        <v>28</v>
      </c>
    </row>
    <row r="11" spans="1:12" ht="16">
      <c r="A11" s="133"/>
      <c r="B11" s="134"/>
      <c r="C11" s="2">
        <f>VLOOKUP(D11,Tabela3[#All],2,FALSE)</f>
        <v>10</v>
      </c>
      <c r="D11" s="24" t="s">
        <v>143</v>
      </c>
      <c r="E11" s="2">
        <f>VLOOKUP(F11,Tabela3[#All],2,FALSE)</f>
        <v>17</v>
      </c>
      <c r="F11" s="24" t="s">
        <v>144</v>
      </c>
      <c r="G11" s="2">
        <f>VLOOKUP(H11,Tabela3[#All],2,FALSE)</f>
        <v>20</v>
      </c>
      <c r="H11" s="24" t="s">
        <v>169</v>
      </c>
      <c r="I11" s="2">
        <f>VLOOKUP(J11,Tabela3[#All],2,FALSE)</f>
        <v>12</v>
      </c>
      <c r="J11" s="24" t="s">
        <v>14</v>
      </c>
      <c r="K11" s="2">
        <f>VLOOKUP(L11,Tabela3[#All],2,FALSE)</f>
        <v>10</v>
      </c>
      <c r="L11" s="25" t="s">
        <v>143</v>
      </c>
    </row>
    <row r="12" spans="1:12" ht="34">
      <c r="A12" s="133" t="s">
        <v>11</v>
      </c>
      <c r="B12" s="134">
        <v>0.92708333333333337</v>
      </c>
      <c r="C12" s="2">
        <f>VLOOKUP(D12,Tabela1[#All],2,FALSE)</f>
        <v>11</v>
      </c>
      <c r="D12" s="6" t="s">
        <v>31</v>
      </c>
      <c r="E12" s="2">
        <f>VLOOKUP(F12,Tabela1[#All],2,FALSE)</f>
        <v>22</v>
      </c>
      <c r="F12" s="6" t="s">
        <v>32</v>
      </c>
      <c r="G12" s="2">
        <f>VLOOKUP(H12,Tabela1[#All],2,FALSE)</f>
        <v>7</v>
      </c>
      <c r="H12" s="6" t="s">
        <v>29</v>
      </c>
      <c r="I12" s="2">
        <f>VLOOKUP(J12,Tabela1[#All],2,FALSE)</f>
        <v>6</v>
      </c>
      <c r="J12" s="6" t="s">
        <v>34</v>
      </c>
      <c r="K12" s="2">
        <f>VLOOKUP(L12,Tabela1[#All],2,FALSE)</f>
        <v>27</v>
      </c>
      <c r="L12" s="22" t="s">
        <v>28</v>
      </c>
    </row>
    <row r="13" spans="1:12" ht="16">
      <c r="A13" s="135"/>
      <c r="B13" s="136"/>
      <c r="C13" s="23">
        <f>VLOOKUP(D13,Tabela3[#All],2,FALSE)</f>
        <v>10</v>
      </c>
      <c r="D13" s="27" t="s">
        <v>143</v>
      </c>
      <c r="E13" s="23">
        <f>VLOOKUP(F13,Tabela3[#All],2,FALSE)</f>
        <v>17</v>
      </c>
      <c r="F13" s="27" t="s">
        <v>144</v>
      </c>
      <c r="G13" s="23">
        <f>VLOOKUP(H13,Tabela3[#All],2,FALSE)</f>
        <v>20</v>
      </c>
      <c r="H13" s="27" t="s">
        <v>169</v>
      </c>
      <c r="I13" s="23">
        <f>VLOOKUP(J13,Tabela3[#All],2,FALSE)</f>
        <v>12</v>
      </c>
      <c r="J13" s="27" t="s">
        <v>14</v>
      </c>
      <c r="K13" s="23">
        <f>VLOOKUP(L13,Tabela3[#All],2,FALSE)</f>
        <v>10</v>
      </c>
      <c r="L13" s="25" t="s">
        <v>143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Mock_Tables!$K$4:$K$29</xm:f>
          </x14:formula1>
          <xm:sqref>B2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D6" sqref="D6"/>
    </sheetView>
  </sheetViews>
  <sheetFormatPr baseColWidth="10" defaultColWidth="18.1640625" defaultRowHeight="15"/>
  <cols>
    <col min="1" max="1" width="8.33203125" style="32" customWidth="1"/>
    <col min="2" max="2" width="10.5" style="32" customWidth="1"/>
    <col min="3" max="3" width="7.5" style="32" bestFit="1" customWidth="1"/>
    <col min="4" max="16384" width="18.1640625" style="3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41" t="s">
        <v>35</v>
      </c>
      <c r="F1" s="141"/>
      <c r="G1" s="141"/>
      <c r="H1" s="141"/>
      <c r="I1" s="141"/>
      <c r="J1" s="141"/>
      <c r="K1" s="141"/>
      <c r="L1" s="142"/>
    </row>
    <row r="2" spans="1:12" ht="17">
      <c r="A2" s="21">
        <f>VLOOKUP(B2,Tabela4[#All],2,FALSE)</f>
        <v>1</v>
      </c>
      <c r="B2" s="1" t="s">
        <v>87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3" t="s">
        <v>3</v>
      </c>
      <c r="B3" s="134">
        <v>0.78125</v>
      </c>
      <c r="C3" s="2">
        <f>VLOOKUP(D3,Tabela1[#All],2,FALSE)</f>
        <v>15</v>
      </c>
      <c r="D3" s="6" t="s">
        <v>37</v>
      </c>
      <c r="E3" s="2">
        <f>VLOOKUP(F3,Tabela1[#All],2,FALSE)</f>
        <v>15</v>
      </c>
      <c r="F3" s="6" t="s">
        <v>37</v>
      </c>
      <c r="G3" s="2">
        <f>VLOOKUP(H3,Tabela1[#All],2,FALSE)</f>
        <v>12</v>
      </c>
      <c r="H3" s="6" t="s">
        <v>38</v>
      </c>
      <c r="I3" s="2">
        <f>VLOOKUP(J3,Tabela1[#All],2,FALSE)</f>
        <v>18</v>
      </c>
      <c r="J3" s="6" t="s">
        <v>39</v>
      </c>
      <c r="K3" s="2">
        <f>VLOOKUP(L3,Tabela1[#All],2,FALSE)</f>
        <v>14</v>
      </c>
      <c r="L3" s="22" t="s">
        <v>40</v>
      </c>
    </row>
    <row r="4" spans="1:12" ht="16">
      <c r="A4" s="133"/>
      <c r="B4" s="134"/>
      <c r="C4" s="2">
        <f>VLOOKUP(D4,Tabela3[#All],2,FALSE)</f>
        <v>4</v>
      </c>
      <c r="D4" s="24" t="s">
        <v>15</v>
      </c>
      <c r="E4" s="2">
        <f>VLOOKUP(F4,Tabela3[#All],2,FALSE)</f>
        <v>4</v>
      </c>
      <c r="F4" s="24" t="s">
        <v>15</v>
      </c>
      <c r="G4" s="2">
        <f>VLOOKUP(H4,Tabela3[#All],2,FALSE)</f>
        <v>3</v>
      </c>
      <c r="H4" s="24" t="s">
        <v>138</v>
      </c>
      <c r="I4" s="2">
        <f>VLOOKUP(J4,Tabela3[#All],2,FALSE)</f>
        <v>2</v>
      </c>
      <c r="J4" s="24" t="s">
        <v>12</v>
      </c>
      <c r="K4" s="2">
        <f>VLOOKUP(L4,Tabela3[#All],2,FALSE)</f>
        <v>5</v>
      </c>
      <c r="L4" s="25" t="s">
        <v>139</v>
      </c>
    </row>
    <row r="5" spans="1:12" ht="34">
      <c r="A5" s="133" t="s">
        <v>5</v>
      </c>
      <c r="B5" s="134">
        <v>0.81597222222222221</v>
      </c>
      <c r="C5" s="2">
        <f>VLOOKUP(D5,Tabela1[#All],2,FALSE)</f>
        <v>28</v>
      </c>
      <c r="D5" s="6" t="s">
        <v>41</v>
      </c>
      <c r="E5" s="2">
        <f>VLOOKUP(F5,Tabela1[#All],2,FALSE)</f>
        <v>15</v>
      </c>
      <c r="F5" s="6" t="s">
        <v>37</v>
      </c>
      <c r="G5" s="2">
        <f>VLOOKUP(H5,Tabela1[#All],2,FALSE)</f>
        <v>12</v>
      </c>
      <c r="H5" s="6" t="s">
        <v>38</v>
      </c>
      <c r="I5" s="2">
        <f>VLOOKUP(J5,Tabela1[#All],2,FALSE)</f>
        <v>18</v>
      </c>
      <c r="J5" s="6" t="s">
        <v>39</v>
      </c>
      <c r="K5" s="2">
        <f>VLOOKUP(L5,Tabela1[#All],2,FALSE)</f>
        <v>14</v>
      </c>
      <c r="L5" s="22" t="s">
        <v>40</v>
      </c>
    </row>
    <row r="6" spans="1:12" ht="16">
      <c r="A6" s="133"/>
      <c r="B6" s="134"/>
      <c r="C6" s="2">
        <f>VLOOKUP(D6,Tabela3[#All],2,FALSE)</f>
        <v>1</v>
      </c>
      <c r="D6" s="24" t="s">
        <v>122</v>
      </c>
      <c r="E6" s="2">
        <f>VLOOKUP(F6,Tabela3[#All],2,FALSE)</f>
        <v>4</v>
      </c>
      <c r="F6" s="24" t="s">
        <v>15</v>
      </c>
      <c r="G6" s="2">
        <f>VLOOKUP(H6,Tabela3[#All],2,FALSE)</f>
        <v>3</v>
      </c>
      <c r="H6" s="24" t="s">
        <v>138</v>
      </c>
      <c r="I6" s="2">
        <f>VLOOKUP(J6,Tabela3[#All],2,FALSE)</f>
        <v>2</v>
      </c>
      <c r="J6" s="24" t="s">
        <v>12</v>
      </c>
      <c r="K6" s="2">
        <f>VLOOKUP(L6,Tabela3[#All],2,FALSE)</f>
        <v>5</v>
      </c>
      <c r="L6" s="25" t="s">
        <v>139</v>
      </c>
    </row>
    <row r="7" spans="1:12">
      <c r="A7" s="137" t="s">
        <v>7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45" customHeight="1">
      <c r="A8" s="133" t="s">
        <v>8</v>
      </c>
      <c r="B8" s="134">
        <v>0.85763888888888884</v>
      </c>
      <c r="C8" s="2">
        <f>VLOOKUP(D8,Tabela1[#All],2,FALSE)</f>
        <v>30</v>
      </c>
      <c r="D8" s="6" t="s">
        <v>42</v>
      </c>
      <c r="E8" s="2">
        <f>VLOOKUP(F8,Tabela1[#All],2,FALSE)</f>
        <v>15</v>
      </c>
      <c r="F8" s="6" t="s">
        <v>37</v>
      </c>
      <c r="G8" s="2">
        <f>VLOOKUP(H8,Tabela1[#All],2,FALSE)</f>
        <v>9</v>
      </c>
      <c r="H8" s="6" t="s">
        <v>43</v>
      </c>
      <c r="I8" s="2">
        <f>VLOOKUP(J8,Tabela1[#All],2,FALSE)</f>
        <v>20</v>
      </c>
      <c r="J8" s="6" t="s">
        <v>44</v>
      </c>
      <c r="K8" s="2">
        <f>VLOOKUP(L8,Tabela1[#All],2,FALSE)</f>
        <v>14</v>
      </c>
      <c r="L8" s="22" t="s">
        <v>40</v>
      </c>
    </row>
    <row r="9" spans="1:12" ht="16">
      <c r="A9" s="133"/>
      <c r="B9" s="134"/>
      <c r="C9" s="2">
        <f>VLOOKUP(D9,Tabela3[#All],2,FALSE)</f>
        <v>16</v>
      </c>
      <c r="D9" s="24" t="s">
        <v>19</v>
      </c>
      <c r="E9" s="2">
        <f>VLOOKUP(F9,Tabela3[#All],2,FALSE)</f>
        <v>4</v>
      </c>
      <c r="F9" s="24" t="s">
        <v>15</v>
      </c>
      <c r="G9" s="2">
        <f>VLOOKUP(H9,Tabela3[#All],2,FALSE)</f>
        <v>6</v>
      </c>
      <c r="H9" s="24" t="s">
        <v>140</v>
      </c>
      <c r="I9" s="2">
        <f>VLOOKUP(J9,Tabela3[#All],2,FALSE)</f>
        <v>3</v>
      </c>
      <c r="J9" s="24" t="s">
        <v>138</v>
      </c>
      <c r="K9" s="2">
        <f>VLOOKUP(L9,Tabela3[#All],2,FALSE)</f>
        <v>5</v>
      </c>
      <c r="L9" s="25" t="s">
        <v>139</v>
      </c>
    </row>
    <row r="10" spans="1:12" ht="43.5" customHeight="1">
      <c r="A10" s="133" t="s">
        <v>10</v>
      </c>
      <c r="B10" s="134">
        <v>0.89236111111111116</v>
      </c>
      <c r="C10" s="2">
        <f>VLOOKUP(D10,Tabela1[#All],2,FALSE)</f>
        <v>28</v>
      </c>
      <c r="D10" s="6" t="s">
        <v>41</v>
      </c>
      <c r="E10" s="2">
        <f>VLOOKUP(F10,Tabela1[#All],2,FALSE)</f>
        <v>12</v>
      </c>
      <c r="F10" s="6" t="s">
        <v>38</v>
      </c>
      <c r="G10" s="2">
        <f>VLOOKUP(H10,Tabela1[#All],2,FALSE)</f>
        <v>9</v>
      </c>
      <c r="H10" s="6" t="s">
        <v>43</v>
      </c>
      <c r="I10" s="2">
        <f>VLOOKUP(J10,Tabela1[#All],2,FALSE)</f>
        <v>20</v>
      </c>
      <c r="J10" s="6" t="s">
        <v>44</v>
      </c>
      <c r="K10" s="2">
        <f>VLOOKUP(L10,Tabela1[#All],2,FALSE)</f>
        <v>14</v>
      </c>
      <c r="L10" s="22" t="s">
        <v>40</v>
      </c>
    </row>
    <row r="11" spans="1:12" ht="17.25" customHeight="1">
      <c r="A11" s="133"/>
      <c r="B11" s="134"/>
      <c r="C11" s="2">
        <f>VLOOKUP(D11,Tabela3[#All],2,FALSE)</f>
        <v>1</v>
      </c>
      <c r="D11" s="24" t="s">
        <v>122</v>
      </c>
      <c r="E11" s="2">
        <f>VLOOKUP(F11,Tabela3[#All],2,FALSE)</f>
        <v>3</v>
      </c>
      <c r="F11" s="24" t="s">
        <v>138</v>
      </c>
      <c r="G11" s="2">
        <f>VLOOKUP(H11,Tabela3[#All],2,FALSE)</f>
        <v>6</v>
      </c>
      <c r="H11" s="24" t="s">
        <v>140</v>
      </c>
      <c r="I11" s="2">
        <f>VLOOKUP(J11,Tabela3[#All],2,FALSE)</f>
        <v>3</v>
      </c>
      <c r="J11" s="24" t="s">
        <v>138</v>
      </c>
      <c r="K11" s="2">
        <f>VLOOKUP(L11,Tabela3[#All],2,FALSE)</f>
        <v>5</v>
      </c>
      <c r="L11" s="25" t="s">
        <v>139</v>
      </c>
    </row>
    <row r="12" spans="1:12" ht="48" customHeight="1">
      <c r="A12" s="133" t="s">
        <v>11</v>
      </c>
      <c r="B12" s="134">
        <v>0.92708333333333337</v>
      </c>
      <c r="C12" s="2">
        <f>VLOOKUP(D12,Tabela1[#All],2,FALSE)</f>
        <v>28</v>
      </c>
      <c r="D12" s="6" t="s">
        <v>41</v>
      </c>
      <c r="E12" s="2">
        <f>VLOOKUP(F12,Tabela1[#All],2,FALSE)</f>
        <v>12</v>
      </c>
      <c r="F12" s="6" t="s">
        <v>38</v>
      </c>
      <c r="G12" s="2">
        <f>VLOOKUP(H12,Tabela1[#All],2,FALSE)</f>
        <v>28</v>
      </c>
      <c r="H12" s="6" t="s">
        <v>41</v>
      </c>
      <c r="I12" s="2">
        <f>VLOOKUP(J12,Tabela1[#All],2,FALSE)</f>
        <v>30</v>
      </c>
      <c r="J12" s="6" t="s">
        <v>42</v>
      </c>
      <c r="K12" s="2">
        <f>VLOOKUP(L12,Tabela1[#All],2,FALSE)</f>
        <v>1</v>
      </c>
      <c r="L12" s="22" t="s">
        <v>121</v>
      </c>
    </row>
    <row r="13" spans="1:12" ht="17" thickBot="1">
      <c r="A13" s="135"/>
      <c r="B13" s="136"/>
      <c r="C13" s="23">
        <f>VLOOKUP(D13,Tabela3[#All],2,FALSE)</f>
        <v>1</v>
      </c>
      <c r="D13" s="24" t="s">
        <v>122</v>
      </c>
      <c r="E13" s="23">
        <f>VLOOKUP(F13,Tabela3[#All],2,FALSE)</f>
        <v>3</v>
      </c>
      <c r="F13" s="27" t="s">
        <v>138</v>
      </c>
      <c r="G13" s="23">
        <f>VLOOKUP(H13,Tabela3[#All],2,FALSE)</f>
        <v>1</v>
      </c>
      <c r="H13" s="24" t="s">
        <v>122</v>
      </c>
      <c r="I13" s="23">
        <f>VLOOKUP(J13,Tabela3[#All],2,FALSE)</f>
        <v>16</v>
      </c>
      <c r="J13" s="24" t="s">
        <v>19</v>
      </c>
      <c r="K13" s="23">
        <f>VLOOKUP(L13,Tabela3[#All],2,FALSE)</f>
        <v>1</v>
      </c>
      <c r="L13" s="25" t="s">
        <v>122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Mock_Tables!$K$4:$K$29</xm:f>
          </x14:formula1>
          <xm:sqref>B2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D6 D4 F4 L13 H11 H4 L9 J11 L11 F6 J9 J13 F9 H9 F13 L4 F11 H6 J6 L6 D11 D13 H13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BE961EDC-A77A-294F-BD6F-59CDA409E661}">
          <x14:formula1>
            <xm:f>Mock_Tables!$B$4:$B$100</xm:f>
          </x14:formula1>
          <xm:sqref>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B1" workbookViewId="0">
      <selection activeCell="J6" sqref="J6"/>
    </sheetView>
  </sheetViews>
  <sheetFormatPr baseColWidth="10" defaultColWidth="19" defaultRowHeight="15"/>
  <sheetData>
    <row r="1" spans="1:12" ht="22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41" t="s">
        <v>45</v>
      </c>
      <c r="F1" s="141"/>
      <c r="G1" s="141"/>
      <c r="H1" s="141"/>
      <c r="I1" s="141"/>
      <c r="J1" s="141"/>
      <c r="K1" s="141"/>
      <c r="L1" s="142"/>
    </row>
    <row r="2" spans="1:12" ht="17">
      <c r="A2" s="21">
        <f>VLOOKUP(B2,Tabela4[#All],2,FALSE)</f>
        <v>2</v>
      </c>
      <c r="B2" s="4" t="s">
        <v>46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8">
      <c r="A3" s="133" t="s">
        <v>3</v>
      </c>
      <c r="B3" s="134">
        <v>0.78125</v>
      </c>
      <c r="C3" s="2">
        <f>VLOOKUP(D3,Tabela1[#All],2,FALSE)</f>
        <v>10</v>
      </c>
      <c r="D3" s="6" t="s">
        <v>47</v>
      </c>
      <c r="E3" s="2">
        <f>VLOOKUP(F3,Tabela1[#All],2,FALSE)</f>
        <v>5</v>
      </c>
      <c r="F3" s="6" t="s">
        <v>48</v>
      </c>
      <c r="G3" s="2">
        <f>VLOOKUP(H3,Tabela1[#All],2,FALSE)</f>
        <v>13</v>
      </c>
      <c r="H3" s="6" t="s">
        <v>49</v>
      </c>
      <c r="I3" s="2">
        <f>VLOOKUP(J3,Tabela1[#All],2,FALSE)</f>
        <v>5</v>
      </c>
      <c r="J3" s="6" t="s">
        <v>48</v>
      </c>
      <c r="K3" s="2">
        <f>VLOOKUP(L3,Tabela1[#All],2,FALSE)</f>
        <v>26</v>
      </c>
      <c r="L3" s="22" t="s">
        <v>50</v>
      </c>
    </row>
    <row r="4" spans="1:12" ht="16">
      <c r="A4" s="133"/>
      <c r="B4" s="134"/>
      <c r="C4" s="2">
        <f>VLOOKUP(D4,Tabela3[#All],2,FALSE)</f>
        <v>9</v>
      </c>
      <c r="D4" s="24" t="s">
        <v>13</v>
      </c>
      <c r="E4" s="2">
        <f>VLOOKUP(F4,Tabela3[#All],2,FALSE)</f>
        <v>3</v>
      </c>
      <c r="F4" s="24" t="s">
        <v>138</v>
      </c>
      <c r="G4" s="2">
        <f>VLOOKUP(H4,Tabela3[#All],2,FALSE)</f>
        <v>1</v>
      </c>
      <c r="H4" s="24" t="s">
        <v>122</v>
      </c>
      <c r="I4" s="2">
        <f>VLOOKUP(J4,Tabela3[#All],2,FALSE)</f>
        <v>3</v>
      </c>
      <c r="J4" s="24" t="s">
        <v>138</v>
      </c>
      <c r="K4" s="2">
        <f>VLOOKUP(L4,Tabela3[#All],2,FALSE)</f>
        <v>7</v>
      </c>
      <c r="L4" s="25" t="s">
        <v>141</v>
      </c>
    </row>
    <row r="5" spans="1:12" ht="68">
      <c r="A5" s="133" t="s">
        <v>5</v>
      </c>
      <c r="B5" s="134">
        <v>0.81597222222222221</v>
      </c>
      <c r="C5" s="2">
        <f>VLOOKUP(D5,Tabela1[#All],2,FALSE)</f>
        <v>10</v>
      </c>
      <c r="D5" s="6" t="s">
        <v>47</v>
      </c>
      <c r="E5" s="2">
        <f>VLOOKUP(F5,Tabela1[#All],2,FALSE)</f>
        <v>5</v>
      </c>
      <c r="F5" s="6" t="s">
        <v>48</v>
      </c>
      <c r="G5" s="2">
        <f>VLOOKUP(H5,Tabela1[#All],2,FALSE)</f>
        <v>13</v>
      </c>
      <c r="H5" s="6" t="s">
        <v>49</v>
      </c>
      <c r="I5" s="2">
        <f>VLOOKUP(J5,Tabela1[#All],2,FALSE)</f>
        <v>29</v>
      </c>
      <c r="J5" s="6" t="s">
        <v>51</v>
      </c>
      <c r="K5" s="2">
        <f>VLOOKUP(L5,Tabela1[#All],2,FALSE)</f>
        <v>26</v>
      </c>
      <c r="L5" s="22" t="s">
        <v>50</v>
      </c>
    </row>
    <row r="6" spans="1:12" ht="16">
      <c r="A6" s="133"/>
      <c r="B6" s="134"/>
      <c r="C6" s="2">
        <f>VLOOKUP(D6,Tabela3[#All],2,FALSE)</f>
        <v>9</v>
      </c>
      <c r="D6" s="24" t="s">
        <v>13</v>
      </c>
      <c r="E6" s="2">
        <f>VLOOKUP(F6,Tabela3[#All],2,FALSE)</f>
        <v>3</v>
      </c>
      <c r="F6" s="24" t="s">
        <v>138</v>
      </c>
      <c r="G6" s="2">
        <f>VLOOKUP(H6,Tabela3[#All],2,FALSE)</f>
        <v>1</v>
      </c>
      <c r="H6" s="24" t="s">
        <v>122</v>
      </c>
      <c r="I6" s="2">
        <f>VLOOKUP(J6,Tabela3[#All],2,FALSE)</f>
        <v>7</v>
      </c>
      <c r="J6" s="24" t="s">
        <v>141</v>
      </c>
      <c r="K6" s="2">
        <f>VLOOKUP(L6,Tabela3[#All],2,FALSE)</f>
        <v>7</v>
      </c>
      <c r="L6" s="25" t="s">
        <v>141</v>
      </c>
    </row>
    <row r="7" spans="1:12">
      <c r="A7" s="137" t="s">
        <v>7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51">
      <c r="A8" s="133" t="s">
        <v>8</v>
      </c>
      <c r="B8" s="134">
        <v>0.85763888888888884</v>
      </c>
      <c r="C8" s="2">
        <f>VLOOKUP(D8,Tabela1[#All],2,FALSE)</f>
        <v>13</v>
      </c>
      <c r="D8" s="6" t="s">
        <v>49</v>
      </c>
      <c r="E8" s="2">
        <f>VLOOKUP(F8,Tabela1[#All],2,FALSE)</f>
        <v>5</v>
      </c>
      <c r="F8" s="6" t="s">
        <v>48</v>
      </c>
      <c r="G8" s="2">
        <f>VLOOKUP(H8,Tabela1[#All],2,FALSE)</f>
        <v>13</v>
      </c>
      <c r="H8" s="6" t="s">
        <v>49</v>
      </c>
      <c r="I8" s="2">
        <f>VLOOKUP(J8,Tabela1[#All],2,FALSE)</f>
        <v>29</v>
      </c>
      <c r="J8" s="6" t="s">
        <v>51</v>
      </c>
      <c r="K8" s="2">
        <f>VLOOKUP(L8,Tabela1[#All],2,FALSE)</f>
        <v>26</v>
      </c>
      <c r="L8" s="22" t="s">
        <v>50</v>
      </c>
    </row>
    <row r="9" spans="1:12" ht="16">
      <c r="A9" s="133"/>
      <c r="B9" s="134"/>
      <c r="C9" s="2">
        <f>VLOOKUP(D9,Tabela3[#All],2,FALSE)</f>
        <v>1</v>
      </c>
      <c r="D9" s="24" t="s">
        <v>122</v>
      </c>
      <c r="E9" s="2">
        <f>VLOOKUP(F9,Tabela3[#All],2,FALSE)</f>
        <v>3</v>
      </c>
      <c r="F9" s="24" t="s">
        <v>138</v>
      </c>
      <c r="G9" s="2">
        <f>VLOOKUP(H9,Tabela3[#All],2,FALSE)</f>
        <v>1</v>
      </c>
      <c r="H9" s="24" t="s">
        <v>122</v>
      </c>
      <c r="I9" s="2">
        <f>VLOOKUP(J9,Tabela3[#All],2,FALSE)</f>
        <v>7</v>
      </c>
      <c r="J9" s="24" t="s">
        <v>141</v>
      </c>
      <c r="K9" s="2">
        <f>VLOOKUP(L9,Tabela3[#All],2,FALSE)</f>
        <v>7</v>
      </c>
      <c r="L9" s="25" t="s">
        <v>141</v>
      </c>
    </row>
    <row r="10" spans="1:12" ht="68">
      <c r="A10" s="133" t="s">
        <v>10</v>
      </c>
      <c r="B10" s="134">
        <v>0.89236111111111116</v>
      </c>
      <c r="C10" s="2">
        <f>VLOOKUP(D10,Tabela1[#All],2,FALSE)</f>
        <v>24</v>
      </c>
      <c r="D10" s="6" t="s">
        <v>52</v>
      </c>
      <c r="E10" s="2">
        <f>VLOOKUP(F10,Tabela1[#All],2,FALSE)</f>
        <v>19</v>
      </c>
      <c r="F10" s="6" t="s">
        <v>53</v>
      </c>
      <c r="G10" s="2">
        <f>VLOOKUP(H10,Tabela1[#All],2,FALSE)</f>
        <v>10</v>
      </c>
      <c r="H10" s="6" t="s">
        <v>47</v>
      </c>
      <c r="I10" s="2">
        <f>VLOOKUP(J10,Tabela1[#All],2,FALSE)</f>
        <v>29</v>
      </c>
      <c r="J10" s="6" t="s">
        <v>51</v>
      </c>
      <c r="K10" s="2">
        <f>VLOOKUP(L10,Tabela1[#All],2,FALSE)</f>
        <v>26</v>
      </c>
      <c r="L10" s="22" t="s">
        <v>50</v>
      </c>
    </row>
    <row r="11" spans="1:12" ht="16">
      <c r="A11" s="133"/>
      <c r="B11" s="134"/>
      <c r="C11" s="2">
        <f>VLOOKUP(D11,Tabela3[#All],2,FALSE)</f>
        <v>2</v>
      </c>
      <c r="D11" s="24" t="s">
        <v>12</v>
      </c>
      <c r="E11" s="2">
        <f>VLOOKUP(F11,Tabela3[#All],2,FALSE)</f>
        <v>2</v>
      </c>
      <c r="F11" s="24" t="s">
        <v>12</v>
      </c>
      <c r="G11" s="2">
        <f>VLOOKUP(H11,Tabela3[#All],2,FALSE)</f>
        <v>9</v>
      </c>
      <c r="H11" s="24" t="s">
        <v>13</v>
      </c>
      <c r="I11" s="2">
        <f>VLOOKUP(J11,Tabela3[#All],2,FALSE)</f>
        <v>7</v>
      </c>
      <c r="J11" s="24" t="s">
        <v>141</v>
      </c>
      <c r="K11" s="2">
        <f>VLOOKUP(L11,Tabela3[#All],2,FALSE)</f>
        <v>7</v>
      </c>
      <c r="L11" s="25" t="s">
        <v>141</v>
      </c>
    </row>
    <row r="12" spans="1:12" ht="68">
      <c r="A12" s="133" t="s">
        <v>11</v>
      </c>
      <c r="B12" s="134">
        <v>0.92708333333333337</v>
      </c>
      <c r="C12" s="2">
        <f>VLOOKUP(D12,Tabela1[#All],2,FALSE)</f>
        <v>24</v>
      </c>
      <c r="D12" s="6" t="s">
        <v>52</v>
      </c>
      <c r="E12" s="2">
        <f>VLOOKUP(F12,Tabela1[#All],2,FALSE)</f>
        <v>19</v>
      </c>
      <c r="F12" s="6" t="s">
        <v>53</v>
      </c>
      <c r="G12" s="2">
        <f>VLOOKUP(H12,Tabela1[#All],2,FALSE)</f>
        <v>10</v>
      </c>
      <c r="H12" s="6" t="s">
        <v>47</v>
      </c>
      <c r="I12" s="2">
        <f>VLOOKUP(J12,Tabela1[#All],2,FALSE)</f>
        <v>29</v>
      </c>
      <c r="J12" s="6" t="s">
        <v>51</v>
      </c>
      <c r="K12" s="2">
        <f>VLOOKUP(L12,Tabela1[#All],2,FALSE)</f>
        <v>1</v>
      </c>
      <c r="L12" s="22" t="s">
        <v>121</v>
      </c>
    </row>
    <row r="13" spans="1:12" ht="16">
      <c r="A13" s="135"/>
      <c r="B13" s="136"/>
      <c r="C13" s="23">
        <f>VLOOKUP(D13,Tabela3[#All],2,FALSE)</f>
        <v>2</v>
      </c>
      <c r="D13" s="27" t="s">
        <v>12</v>
      </c>
      <c r="E13" s="23">
        <f>VLOOKUP(F13,Tabela3[#All],2,FALSE)</f>
        <v>2</v>
      </c>
      <c r="F13" s="27" t="s">
        <v>12</v>
      </c>
      <c r="G13" s="23">
        <f>VLOOKUP(H13,Tabela3[#All],2,FALSE)</f>
        <v>9</v>
      </c>
      <c r="H13" s="27" t="s">
        <v>13</v>
      </c>
      <c r="I13" s="23">
        <f>VLOOKUP(J13,Tabela3[#All],2,FALSE)</f>
        <v>7</v>
      </c>
      <c r="J13" s="27" t="s">
        <v>141</v>
      </c>
      <c r="K13" s="23">
        <f>VLOOKUP(L13,Tabela3[#All],2,FALSE)</f>
        <v>1</v>
      </c>
      <c r="L13" s="25" t="s">
        <v>122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Mock_Tables!$K$4:$K$29</xm:f>
          </x14:formula1>
          <xm:sqref>B2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J9 J11 J6 D4 H13 F4 H4 D11 D6 F6 H6 L11 L6 F9 H9 D13 L4 F11 H11 J13 L13 F13 L9 D9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L3" sqref="L3"/>
    </sheetView>
  </sheetViews>
  <sheetFormatPr baseColWidth="10" defaultColWidth="16" defaultRowHeight="35.25" customHeight="1"/>
  <cols>
    <col min="1" max="2" width="8.83203125" style="32" bestFit="1" customWidth="1"/>
    <col min="3" max="16384" width="16" style="32"/>
  </cols>
  <sheetData>
    <row r="1" spans="1:12" ht="21.75" customHeight="1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41" t="s">
        <v>54</v>
      </c>
      <c r="F1" s="141"/>
      <c r="G1" s="141"/>
      <c r="H1" s="141"/>
      <c r="I1" s="141"/>
      <c r="J1" s="141"/>
      <c r="K1" s="141"/>
      <c r="L1" s="142"/>
    </row>
    <row r="2" spans="1:12" ht="35.25" customHeight="1">
      <c r="A2" s="21">
        <f>VLOOKUP(B2,Tabela4[#All],2,FALSE)</f>
        <v>2</v>
      </c>
      <c r="B2" s="1" t="s">
        <v>55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>
      <c r="A3" s="133" t="s">
        <v>3</v>
      </c>
      <c r="B3" s="134">
        <v>0.78125</v>
      </c>
      <c r="C3" s="2">
        <f>VLOOKUP(D3,Tabela1[#All],2,FALSE)</f>
        <v>31</v>
      </c>
      <c r="D3" s="6" t="s">
        <v>56</v>
      </c>
      <c r="E3" s="2">
        <f>VLOOKUP(F3,Tabela1[#All],2,FALSE)</f>
        <v>36</v>
      </c>
      <c r="F3" s="6" t="s">
        <v>57</v>
      </c>
      <c r="G3" s="2">
        <f>VLOOKUP(H3,Tabela1[#All],2,FALSE)</f>
        <v>36</v>
      </c>
      <c r="H3" s="6" t="s">
        <v>57</v>
      </c>
      <c r="I3" s="2">
        <f>VLOOKUP(J3,Tabela1[#All],2,FALSE)</f>
        <v>34</v>
      </c>
      <c r="J3" s="6" t="s">
        <v>58</v>
      </c>
      <c r="K3" s="2">
        <f>VLOOKUP(L3,Tabela1[#All],2,FALSE)</f>
        <v>38</v>
      </c>
      <c r="L3" s="6" t="s">
        <v>61</v>
      </c>
    </row>
    <row r="4" spans="1:12" ht="35.25" customHeight="1">
      <c r="A4" s="133"/>
      <c r="B4" s="134"/>
      <c r="C4" s="2">
        <f>VLOOKUP(D4,Tabela3[#All],2,FALSE)</f>
        <v>10</v>
      </c>
      <c r="D4" s="24" t="s">
        <v>143</v>
      </c>
      <c r="E4" s="2">
        <f>VLOOKUP(F4,Tabela3[#All],2,FALSE)</f>
        <v>9</v>
      </c>
      <c r="F4" s="24" t="s">
        <v>13</v>
      </c>
      <c r="G4" s="2">
        <f>VLOOKUP(H4,Tabela3[#All],2,FALSE)</f>
        <v>9</v>
      </c>
      <c r="H4" s="24" t="s">
        <v>13</v>
      </c>
      <c r="I4" s="2">
        <f>VLOOKUP(J4,Tabela3[#All],2,FALSE)</f>
        <v>7</v>
      </c>
      <c r="J4" s="24" t="s">
        <v>141</v>
      </c>
      <c r="K4" s="2">
        <f>VLOOKUP(L4,Tabela3[#All],2,FALSE)</f>
        <v>4</v>
      </c>
      <c r="L4" s="25" t="s">
        <v>15</v>
      </c>
    </row>
    <row r="5" spans="1:12" ht="35.25" customHeight="1">
      <c r="A5" s="133" t="s">
        <v>5</v>
      </c>
      <c r="B5" s="134">
        <v>0.81597222222222221</v>
      </c>
      <c r="C5" s="2">
        <f>VLOOKUP(D5,Tabela1[#All],2,FALSE)</f>
        <v>31</v>
      </c>
      <c r="D5" s="6" t="s">
        <v>56</v>
      </c>
      <c r="E5" s="2">
        <f>VLOOKUP(F5,Tabela1[#All],2,FALSE)</f>
        <v>35</v>
      </c>
      <c r="F5" s="6" t="s">
        <v>59</v>
      </c>
      <c r="G5" s="2">
        <f>VLOOKUP(H5,Tabela1[#All],2,FALSE)</f>
        <v>36</v>
      </c>
      <c r="H5" s="6" t="s">
        <v>57</v>
      </c>
      <c r="I5" s="2">
        <f>VLOOKUP(J5,Tabela1[#All],2,FALSE)</f>
        <v>37</v>
      </c>
      <c r="J5" s="6" t="s">
        <v>60</v>
      </c>
      <c r="K5" s="2">
        <f>VLOOKUP(L5,Tabela1[#All],2,FALSE)</f>
        <v>38</v>
      </c>
      <c r="L5" s="6" t="s">
        <v>61</v>
      </c>
    </row>
    <row r="6" spans="1:12" ht="35.25" customHeight="1">
      <c r="A6" s="133"/>
      <c r="B6" s="134"/>
      <c r="C6" s="2">
        <f>VLOOKUP(D6,Tabela3[#All],2,FALSE)</f>
        <v>10</v>
      </c>
      <c r="D6" s="24" t="s">
        <v>143</v>
      </c>
      <c r="E6" s="2">
        <f>VLOOKUP(F6,Tabela3[#All],2,FALSE)</f>
        <v>7</v>
      </c>
      <c r="F6" s="24" t="s">
        <v>141</v>
      </c>
      <c r="G6" s="2">
        <f>VLOOKUP(H6,Tabela3[#All],2,FALSE)</f>
        <v>9</v>
      </c>
      <c r="H6" s="24" t="s">
        <v>13</v>
      </c>
      <c r="I6" s="2">
        <f>VLOOKUP(J6,Tabela3[#All],2,FALSE)</f>
        <v>10</v>
      </c>
      <c r="J6" s="24" t="s">
        <v>143</v>
      </c>
      <c r="K6" s="2">
        <f>VLOOKUP(L6,Tabela3[#All],2,FALSE)</f>
        <v>4</v>
      </c>
      <c r="L6" s="25" t="s">
        <v>15</v>
      </c>
    </row>
    <row r="7" spans="1:12" ht="35.25" customHeight="1">
      <c r="A7" s="137" t="s">
        <v>7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35.25" customHeight="1">
      <c r="A8" s="133" t="s">
        <v>8</v>
      </c>
      <c r="B8" s="134">
        <v>0.85763888888888884</v>
      </c>
      <c r="C8" s="2">
        <f>VLOOKUP(D8,Tabela1[#All],2,FALSE)</f>
        <v>34</v>
      </c>
      <c r="D8" s="6" t="s">
        <v>58</v>
      </c>
      <c r="E8" s="2">
        <f>VLOOKUP(F8,Tabela1[#All],2,FALSE)</f>
        <v>35</v>
      </c>
      <c r="F8" s="6" t="s">
        <v>59</v>
      </c>
      <c r="G8" s="2">
        <f>VLOOKUP(H8,Tabela1[#All],2,FALSE)</f>
        <v>36</v>
      </c>
      <c r="H8" s="6" t="s">
        <v>57</v>
      </c>
      <c r="I8" s="2">
        <f>VLOOKUP(J8,Tabela1[#All],2,FALSE)</f>
        <v>37</v>
      </c>
      <c r="J8" s="6" t="s">
        <v>60</v>
      </c>
      <c r="K8" s="2">
        <f>VLOOKUP(L8,Tabela1[#All],2,FALSE)</f>
        <v>38</v>
      </c>
      <c r="L8" s="6" t="s">
        <v>61</v>
      </c>
    </row>
    <row r="9" spans="1:12" ht="35.25" customHeight="1">
      <c r="A9" s="133"/>
      <c r="B9" s="134"/>
      <c r="C9" s="2">
        <f>VLOOKUP(D9,Tabela3[#All],2,FALSE)</f>
        <v>7</v>
      </c>
      <c r="D9" s="24" t="s">
        <v>141</v>
      </c>
      <c r="E9" s="2">
        <f>VLOOKUP(F9,Tabela3[#All],2,FALSE)</f>
        <v>7</v>
      </c>
      <c r="F9" s="24" t="s">
        <v>141</v>
      </c>
      <c r="G9" s="2">
        <f>VLOOKUP(H9,Tabela3[#All],2,FALSE)</f>
        <v>9</v>
      </c>
      <c r="H9" s="24" t="s">
        <v>13</v>
      </c>
      <c r="I9" s="2">
        <f>VLOOKUP(J9,Tabela3[#All],2,FALSE)</f>
        <v>10</v>
      </c>
      <c r="J9" s="24" t="s">
        <v>143</v>
      </c>
      <c r="K9" s="2">
        <f>VLOOKUP(L9,Tabela3[#All],2,FALSE)</f>
        <v>4</v>
      </c>
      <c r="L9" s="25" t="s">
        <v>15</v>
      </c>
    </row>
    <row r="10" spans="1:12" ht="35.25" customHeight="1">
      <c r="A10" s="133" t="s">
        <v>10</v>
      </c>
      <c r="B10" s="134">
        <v>0.89236111111111116</v>
      </c>
      <c r="C10" s="2">
        <f>VLOOKUP(D10,Tabela1[#All],2,FALSE)</f>
        <v>34</v>
      </c>
      <c r="D10" s="6" t="s">
        <v>58</v>
      </c>
      <c r="E10" s="2">
        <f>VLOOKUP(F10,Tabela1[#All],2,FALSE)</f>
        <v>35</v>
      </c>
      <c r="F10" s="6" t="s">
        <v>59</v>
      </c>
      <c r="G10" s="2">
        <f>VLOOKUP(H10,Tabela1[#All],2,FALSE)</f>
        <v>32</v>
      </c>
      <c r="H10" s="6" t="s">
        <v>62</v>
      </c>
      <c r="I10" s="2">
        <f>VLOOKUP(J10,Tabela1[#All],2,FALSE)</f>
        <v>37</v>
      </c>
      <c r="J10" s="6" t="s">
        <v>60</v>
      </c>
      <c r="K10" s="2">
        <f>VLOOKUP(L10,Tabela1[#All],2,FALSE)</f>
        <v>38</v>
      </c>
      <c r="L10" s="6" t="s">
        <v>61</v>
      </c>
    </row>
    <row r="11" spans="1:12" ht="35.25" customHeight="1">
      <c r="A11" s="133"/>
      <c r="B11" s="134"/>
      <c r="C11" s="2">
        <f>VLOOKUP(D11,Tabela3[#All],2,FALSE)</f>
        <v>7</v>
      </c>
      <c r="D11" s="24" t="s">
        <v>141</v>
      </c>
      <c r="E11" s="2">
        <f>VLOOKUP(F11,Tabela3[#All],2,FALSE)</f>
        <v>7</v>
      </c>
      <c r="F11" s="24" t="s">
        <v>141</v>
      </c>
      <c r="G11" s="2">
        <f>VLOOKUP(H11,Tabela3[#All],2,FALSE)</f>
        <v>2</v>
      </c>
      <c r="H11" s="24" t="s">
        <v>12</v>
      </c>
      <c r="I11" s="2">
        <f>VLOOKUP(J11,Tabela3[#All],2,FALSE)</f>
        <v>10</v>
      </c>
      <c r="J11" s="24" t="s">
        <v>143</v>
      </c>
      <c r="K11" s="2">
        <f>VLOOKUP(L11,Tabela3[#All],2,FALSE)</f>
        <v>4</v>
      </c>
      <c r="L11" s="25" t="s">
        <v>15</v>
      </c>
    </row>
    <row r="12" spans="1:12" ht="35.25" customHeight="1">
      <c r="A12" s="133" t="s">
        <v>11</v>
      </c>
      <c r="B12" s="134">
        <v>0.92708333333333337</v>
      </c>
      <c r="C12" s="2">
        <f>VLOOKUP(D12,Tabela1[#All],2,FALSE)</f>
        <v>34</v>
      </c>
      <c r="D12" s="6" t="s">
        <v>58</v>
      </c>
      <c r="E12" s="2">
        <f>VLOOKUP(F12,Tabela1[#All],2,FALSE)</f>
        <v>35</v>
      </c>
      <c r="F12" s="6" t="s">
        <v>59</v>
      </c>
      <c r="G12" s="2">
        <f>VLOOKUP(H12,Tabela1[#All],2,FALSE)</f>
        <v>32</v>
      </c>
      <c r="H12" s="6" t="s">
        <v>62</v>
      </c>
      <c r="I12" s="2">
        <f>VLOOKUP(J12,Tabela1[#All],2,FALSE)</f>
        <v>37</v>
      </c>
      <c r="J12" s="6" t="s">
        <v>60</v>
      </c>
      <c r="K12" s="2">
        <f>VLOOKUP(L12,Tabela1[#All],2,FALSE)</f>
        <v>1</v>
      </c>
      <c r="L12" s="6" t="s">
        <v>121</v>
      </c>
    </row>
    <row r="13" spans="1:12" ht="35.25" customHeight="1">
      <c r="A13" s="135"/>
      <c r="B13" s="136"/>
      <c r="C13" s="23">
        <f>VLOOKUP(D13,Tabela3[#All],2,FALSE)</f>
        <v>7</v>
      </c>
      <c r="D13" s="27" t="s">
        <v>141</v>
      </c>
      <c r="E13" s="23">
        <f>VLOOKUP(F13,Tabela3[#All],2,FALSE)</f>
        <v>7</v>
      </c>
      <c r="F13" s="24" t="s">
        <v>141</v>
      </c>
      <c r="G13" s="23">
        <f>VLOOKUP(H13,Tabela3[#All],2,FALSE)</f>
        <v>2</v>
      </c>
      <c r="H13" s="27" t="s">
        <v>12</v>
      </c>
      <c r="I13" s="23">
        <f>VLOOKUP(J13,Tabela3[#All],2,FALSE)</f>
        <v>10</v>
      </c>
      <c r="J13" s="27" t="s">
        <v>143</v>
      </c>
      <c r="K13" s="23">
        <f>VLOOKUP(L13,Tabela3[#All],2,FALSE)</f>
        <v>1</v>
      </c>
      <c r="L13" s="26" t="s">
        <v>122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Mock_Tables!$K$4:$K$29</xm:f>
          </x14:formula1>
          <xm:sqref>B2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J4 J9 J11 J6 D4 H13 F4 H4 D11 D6 F6 H6 D9 L6 F9 H9 D13 L4 F11 H11 J13 L11 L13 L9 F13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J13" sqref="J13"/>
    </sheetView>
  </sheetViews>
  <sheetFormatPr baseColWidth="10" defaultColWidth="14.6640625" defaultRowHeight="15"/>
  <cols>
    <col min="1" max="1" width="8.83203125" style="32" bestFit="1" customWidth="1"/>
    <col min="2" max="16384" width="14.6640625" style="32"/>
  </cols>
  <sheetData>
    <row r="1" spans="1:12" ht="21" customHeight="1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41" t="s">
        <v>63</v>
      </c>
      <c r="F1" s="141"/>
      <c r="G1" s="141"/>
      <c r="H1" s="141"/>
      <c r="I1" s="141"/>
      <c r="J1" s="141"/>
      <c r="K1" s="141"/>
      <c r="L1" s="142"/>
    </row>
    <row r="2" spans="1:12" ht="17">
      <c r="A2" s="21">
        <f>VLOOKUP(B2,Tabela4[#All],2,FALSE)</f>
        <v>2</v>
      </c>
      <c r="B2" s="1" t="s">
        <v>64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3" t="s">
        <v>3</v>
      </c>
      <c r="B3" s="134">
        <v>0.78125</v>
      </c>
      <c r="C3" s="2">
        <f>VLOOKUP(D3,Tabela1[#All],2,FALSE)</f>
        <v>39</v>
      </c>
      <c r="D3" s="6" t="s">
        <v>65</v>
      </c>
      <c r="E3" s="2">
        <f>VLOOKUP(F3,Tabela1[#All],2,FALSE)</f>
        <v>41</v>
      </c>
      <c r="F3" s="6" t="s">
        <v>66</v>
      </c>
      <c r="G3" s="2">
        <f>VLOOKUP(H3,Tabela1[#All],2,FALSE)</f>
        <v>41</v>
      </c>
      <c r="H3" s="6" t="s">
        <v>66</v>
      </c>
      <c r="I3" s="2">
        <f>VLOOKUP(J3,Tabela1[#All],2,FALSE)</f>
        <v>44</v>
      </c>
      <c r="J3" s="6" t="s">
        <v>67</v>
      </c>
      <c r="K3" s="2">
        <f>VLOOKUP(L3,Tabela1[#All],2,FALSE)</f>
        <v>1</v>
      </c>
      <c r="L3" s="6" t="s">
        <v>121</v>
      </c>
    </row>
    <row r="4" spans="1:12" ht="32">
      <c r="A4" s="133"/>
      <c r="B4" s="134"/>
      <c r="C4" s="2">
        <f>VLOOKUP(D4,Tabela3[#All],2,FALSE)</f>
        <v>6</v>
      </c>
      <c r="D4" s="24" t="s">
        <v>140</v>
      </c>
      <c r="E4" s="2">
        <f>VLOOKUP(F4,Tabela3[#All],2,FALSE)</f>
        <v>7</v>
      </c>
      <c r="F4" s="24" t="s">
        <v>141</v>
      </c>
      <c r="G4" s="2">
        <f>VLOOKUP(H4,Tabela3[#All],2,FALSE)</f>
        <v>7</v>
      </c>
      <c r="H4" s="24" t="s">
        <v>141</v>
      </c>
      <c r="I4" s="2">
        <f>VLOOKUP(J4,Tabela3[#All],2,FALSE)</f>
        <v>8</v>
      </c>
      <c r="J4" s="24" t="s">
        <v>142</v>
      </c>
      <c r="K4" s="2">
        <f>VLOOKUP(L4,Tabela3[#All],2,FALSE)</f>
        <v>1</v>
      </c>
      <c r="L4" s="25" t="s">
        <v>122</v>
      </c>
    </row>
    <row r="5" spans="1:12" ht="51">
      <c r="A5" s="133" t="s">
        <v>5</v>
      </c>
      <c r="B5" s="134">
        <v>0.81597222222222221</v>
      </c>
      <c r="C5" s="2">
        <f>VLOOKUP(D5,Tabela1[#All],2,FALSE)</f>
        <v>39</v>
      </c>
      <c r="D5" s="6" t="s">
        <v>65</v>
      </c>
      <c r="E5" s="2">
        <f>VLOOKUP(F5,Tabela1[#All],2,FALSE)</f>
        <v>42</v>
      </c>
      <c r="F5" s="6" t="s">
        <v>68</v>
      </c>
      <c r="G5" s="2">
        <f>VLOOKUP(H5,Tabela1[#All],2,FALSE)</f>
        <v>41</v>
      </c>
      <c r="H5" s="6" t="s">
        <v>66</v>
      </c>
      <c r="I5" s="2">
        <f>VLOOKUP(J5,Tabela1[#All],2,FALSE)</f>
        <v>44</v>
      </c>
      <c r="J5" s="6" t="s">
        <v>67</v>
      </c>
      <c r="K5" s="2">
        <f>VLOOKUP(L5,Tabela1[#All],2,FALSE)</f>
        <v>45</v>
      </c>
      <c r="L5" s="6" t="s">
        <v>69</v>
      </c>
    </row>
    <row r="6" spans="1:12" ht="32">
      <c r="A6" s="133"/>
      <c r="B6" s="134"/>
      <c r="C6" s="2">
        <f>VLOOKUP(D6,Tabela3[#All],2,FALSE)</f>
        <v>6</v>
      </c>
      <c r="D6" s="24" t="s">
        <v>140</v>
      </c>
      <c r="E6" s="2">
        <f>VLOOKUP(F6,Tabela3[#All],2,FALSE)</f>
        <v>11</v>
      </c>
      <c r="F6" s="24" t="s">
        <v>17</v>
      </c>
      <c r="G6" s="2">
        <f>VLOOKUP(H6,Tabela3[#All],2,FALSE)</f>
        <v>7</v>
      </c>
      <c r="H6" s="24" t="s">
        <v>141</v>
      </c>
      <c r="I6" s="2">
        <f>VLOOKUP(J6,Tabela3[#All],2,FALSE)</f>
        <v>8</v>
      </c>
      <c r="J6" s="24" t="s">
        <v>142</v>
      </c>
      <c r="K6" s="2">
        <f>VLOOKUP(L6,Tabela3[#All],2,FALSE)</f>
        <v>6</v>
      </c>
      <c r="L6" s="25" t="s">
        <v>140</v>
      </c>
    </row>
    <row r="7" spans="1:12">
      <c r="A7" s="137" t="s">
        <v>7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51">
      <c r="A8" s="133" t="s">
        <v>8</v>
      </c>
      <c r="B8" s="134">
        <v>0.85763888888888884</v>
      </c>
      <c r="C8" s="2">
        <f>VLOOKUP(D8,Tabela1[#All],2,FALSE)</f>
        <v>33</v>
      </c>
      <c r="D8" s="6" t="s">
        <v>70</v>
      </c>
      <c r="E8" s="2">
        <f>VLOOKUP(F8,Tabela1[#All],2,FALSE)</f>
        <v>42</v>
      </c>
      <c r="F8" s="6" t="s">
        <v>68</v>
      </c>
      <c r="G8" s="2">
        <f>VLOOKUP(H8,Tabela1[#All],2,FALSE)</f>
        <v>41</v>
      </c>
      <c r="H8" s="6" t="s">
        <v>66</v>
      </c>
      <c r="I8" s="2">
        <f>VLOOKUP(J8,Tabela1[#All],2,FALSE)</f>
        <v>33</v>
      </c>
      <c r="J8" s="6" t="s">
        <v>70</v>
      </c>
      <c r="K8" s="2">
        <f>VLOOKUP(L8,Tabela1[#All],2,FALSE)</f>
        <v>45</v>
      </c>
      <c r="L8" s="6" t="s">
        <v>69</v>
      </c>
    </row>
    <row r="9" spans="1:12" ht="32">
      <c r="A9" s="133"/>
      <c r="B9" s="134"/>
      <c r="C9" s="2">
        <f>VLOOKUP(D9,Tabela3[#All],2,FALSE)</f>
        <v>2</v>
      </c>
      <c r="D9" s="24" t="s">
        <v>12</v>
      </c>
      <c r="E9" s="2">
        <f>VLOOKUP(F9,Tabela3[#All],2,FALSE)</f>
        <v>11</v>
      </c>
      <c r="F9" s="24" t="s">
        <v>17</v>
      </c>
      <c r="G9" s="2">
        <f>VLOOKUP(H9,Tabela3[#All],2,FALSE)</f>
        <v>7</v>
      </c>
      <c r="H9" s="24" t="s">
        <v>141</v>
      </c>
      <c r="I9" s="2">
        <f>VLOOKUP(J9,Tabela3[#All],2,FALSE)</f>
        <v>2</v>
      </c>
      <c r="J9" s="24" t="s">
        <v>12</v>
      </c>
      <c r="K9" s="2">
        <f>VLOOKUP(L9,Tabela3[#All],2,FALSE)</f>
        <v>6</v>
      </c>
      <c r="L9" s="25" t="s">
        <v>140</v>
      </c>
    </row>
    <row r="10" spans="1:12" ht="51">
      <c r="A10" s="133" t="s">
        <v>10</v>
      </c>
      <c r="B10" s="134">
        <v>0.89236111111111116</v>
      </c>
      <c r="C10" s="2">
        <f>VLOOKUP(D10,Tabela1[#All],2,FALSE)</f>
        <v>40</v>
      </c>
      <c r="D10" s="6" t="s">
        <v>71</v>
      </c>
      <c r="E10" s="2">
        <f>VLOOKUP(F10,Tabela1[#All],2,FALSE)</f>
        <v>42</v>
      </c>
      <c r="F10" s="6" t="s">
        <v>68</v>
      </c>
      <c r="G10" s="2">
        <f>VLOOKUP(H10,Tabela1[#All],2,FALSE)</f>
        <v>43</v>
      </c>
      <c r="H10" s="6" t="s">
        <v>72</v>
      </c>
      <c r="I10" s="2">
        <f>VLOOKUP(J10,Tabela1[#All],2,FALSE)</f>
        <v>44</v>
      </c>
      <c r="J10" s="6" t="s">
        <v>67</v>
      </c>
      <c r="K10" s="2">
        <f>VLOOKUP(L10,Tabela1[#All],2,FALSE)</f>
        <v>45</v>
      </c>
      <c r="L10" s="6" t="s">
        <v>69</v>
      </c>
    </row>
    <row r="11" spans="1:12" ht="32">
      <c r="A11" s="133"/>
      <c r="B11" s="134"/>
      <c r="C11" s="2">
        <f>VLOOKUP(D11,Tabela3[#All],2,FALSE)</f>
        <v>16</v>
      </c>
      <c r="D11" s="24" t="s">
        <v>19</v>
      </c>
      <c r="E11" s="2">
        <f>VLOOKUP(F11,Tabela3[#All],2,FALSE)</f>
        <v>11</v>
      </c>
      <c r="F11" s="24" t="s">
        <v>17</v>
      </c>
      <c r="G11" s="2">
        <f>VLOOKUP(H11,Tabela3[#All],2,FALSE)</f>
        <v>14</v>
      </c>
      <c r="H11" s="24" t="s">
        <v>18</v>
      </c>
      <c r="I11" s="2">
        <f>VLOOKUP(J11,Tabela3[#All],2,FALSE)</f>
        <v>8</v>
      </c>
      <c r="J11" s="24" t="s">
        <v>142</v>
      </c>
      <c r="K11" s="2">
        <f>VLOOKUP(L11,Tabela3[#All],2,FALSE)</f>
        <v>6</v>
      </c>
      <c r="L11" s="25" t="s">
        <v>140</v>
      </c>
    </row>
    <row r="12" spans="1:12" ht="51">
      <c r="A12" s="133" t="s">
        <v>11</v>
      </c>
      <c r="B12" s="134">
        <v>0.92708333333333337</v>
      </c>
      <c r="C12" s="2">
        <f>VLOOKUP(D12,Tabela1[#All],2,FALSE)</f>
        <v>40</v>
      </c>
      <c r="D12" s="6" t="s">
        <v>71</v>
      </c>
      <c r="E12" s="2">
        <f>VLOOKUP(F12,Tabela1[#All],2,FALSE)</f>
        <v>42</v>
      </c>
      <c r="F12" s="6" t="s">
        <v>68</v>
      </c>
      <c r="G12" s="2">
        <f>VLOOKUP(H12,Tabela1[#All],2,FALSE)</f>
        <v>43</v>
      </c>
      <c r="H12" s="6" t="s">
        <v>72</v>
      </c>
      <c r="I12" s="2">
        <f>VLOOKUP(J12,Tabela1[#All],2,FALSE)</f>
        <v>44</v>
      </c>
      <c r="J12" s="6" t="s">
        <v>67</v>
      </c>
      <c r="K12" s="2">
        <f>VLOOKUP(L12,Tabela1[#All],2,FALSE)</f>
        <v>45</v>
      </c>
      <c r="L12" s="6" t="s">
        <v>69</v>
      </c>
    </row>
    <row r="13" spans="1:12" ht="32">
      <c r="A13" s="135"/>
      <c r="B13" s="136"/>
      <c r="C13" s="23">
        <f>VLOOKUP(D13,Tabela3[#All],2,FALSE)</f>
        <v>16</v>
      </c>
      <c r="D13" s="27" t="s">
        <v>19</v>
      </c>
      <c r="E13" s="23">
        <f>VLOOKUP(F13,Tabela3[#All],2,FALSE)</f>
        <v>11</v>
      </c>
      <c r="F13" s="27" t="s">
        <v>17</v>
      </c>
      <c r="G13" s="23">
        <f>VLOOKUP(H13,Tabela3[#All],2,FALSE)</f>
        <v>14</v>
      </c>
      <c r="H13" s="24" t="s">
        <v>18</v>
      </c>
      <c r="I13" s="23">
        <f>VLOOKUP(J13,Tabela3[#All],2,FALSE)</f>
        <v>8</v>
      </c>
      <c r="J13" s="24" t="s">
        <v>142</v>
      </c>
      <c r="K13" s="23">
        <f>VLOOKUP(L13,Tabela3[#All],2,FALSE)</f>
        <v>6</v>
      </c>
      <c r="L13" s="25" t="s">
        <v>140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Mock_Tables!$K$4:$K$29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tabSelected="1" zoomScale="70" zoomScaleNormal="70" workbookViewId="0">
      <selection activeCell="E22" sqref="E22"/>
    </sheetView>
  </sheetViews>
  <sheetFormatPr baseColWidth="10" defaultColWidth="9.1640625" defaultRowHeight="15" customHeight="1"/>
  <cols>
    <col min="1" max="1" width="2.5" customWidth="1"/>
    <col min="2" max="2" width="48.6640625" bestFit="1" customWidth="1"/>
    <col min="3" max="3" width="9.1640625" style="39"/>
    <col min="4" max="4" width="2.5" customWidth="1"/>
    <col min="5" max="5" width="26.6640625" style="73" bestFit="1" customWidth="1"/>
    <col min="6" max="6" width="5.5" style="39" bestFit="1" customWidth="1"/>
    <col min="7" max="7" width="23.1640625" style="15" bestFit="1" customWidth="1"/>
    <col min="8" max="8" width="23.1640625" style="15" customWidth="1"/>
    <col min="9" max="9" width="17.5" bestFit="1" customWidth="1"/>
    <col min="10" max="10" width="2.83203125" customWidth="1"/>
    <col min="11" max="12" width="13.6640625" customWidth="1"/>
    <col min="13" max="13" width="5.6640625" style="39" bestFit="1" customWidth="1"/>
    <col min="14" max="14" width="13.33203125" style="39" bestFit="1" customWidth="1"/>
    <col min="15" max="15" width="2.5" customWidth="1"/>
    <col min="16" max="16" width="26.5" bestFit="1" customWidth="1"/>
    <col min="17" max="17" width="4.83203125" style="39" bestFit="1" customWidth="1"/>
    <col min="18" max="18" width="2.5" customWidth="1"/>
    <col min="19" max="19" width="15.5" customWidth="1"/>
    <col min="20" max="20" width="15.5" style="39" customWidth="1"/>
    <col min="16384" max="16384" width="9.1640625" bestFit="1" customWidth="1"/>
  </cols>
  <sheetData>
    <row r="1" spans="2:20" ht="15" customHeight="1" thickBot="1"/>
    <row r="2" spans="2:20" ht="35.5" customHeight="1">
      <c r="B2" s="146" t="s">
        <v>73</v>
      </c>
      <c r="C2" s="147"/>
      <c r="D2" s="3"/>
      <c r="E2" s="143" t="s">
        <v>74</v>
      </c>
      <c r="F2" s="144"/>
      <c r="G2" s="144"/>
      <c r="H2" s="144"/>
      <c r="I2" s="145"/>
      <c r="K2" s="143" t="s">
        <v>75</v>
      </c>
      <c r="L2" s="144"/>
      <c r="M2" s="144"/>
      <c r="N2" s="145"/>
      <c r="P2" s="143" t="s">
        <v>76</v>
      </c>
      <c r="Q2" s="145"/>
      <c r="S2" s="146" t="s">
        <v>77</v>
      </c>
      <c r="T2" s="147"/>
    </row>
    <row r="3" spans="2:20">
      <c r="B3" s="33" t="s">
        <v>78</v>
      </c>
      <c r="C3" s="75" t="s">
        <v>0</v>
      </c>
      <c r="D3" s="5"/>
      <c r="E3" s="78" t="s">
        <v>79</v>
      </c>
      <c r="F3" s="89" t="s">
        <v>0</v>
      </c>
      <c r="G3" s="90" t="s">
        <v>123</v>
      </c>
      <c r="H3" s="90" t="s">
        <v>151</v>
      </c>
      <c r="I3" s="79" t="s">
        <v>146</v>
      </c>
      <c r="J3" s="5"/>
      <c r="K3" s="19" t="s">
        <v>78</v>
      </c>
      <c r="L3" s="87" t="s">
        <v>147</v>
      </c>
      <c r="M3" s="88" t="s">
        <v>0</v>
      </c>
      <c r="N3" s="77" t="s">
        <v>148</v>
      </c>
      <c r="O3" s="5"/>
      <c r="P3" s="19" t="s">
        <v>149</v>
      </c>
      <c r="Q3" s="77" t="s">
        <v>0</v>
      </c>
      <c r="S3" s="33" t="s">
        <v>80</v>
      </c>
      <c r="T3" s="75" t="s">
        <v>0</v>
      </c>
    </row>
    <row r="4" spans="2:20">
      <c r="B4" s="74" t="s">
        <v>121</v>
      </c>
      <c r="C4" s="76">
        <f>ROW() - 3</f>
        <v>1</v>
      </c>
      <c r="D4" s="12"/>
      <c r="E4" s="83" t="s">
        <v>122</v>
      </c>
      <c r="F4" s="15">
        <f>ROW() - 3</f>
        <v>1</v>
      </c>
      <c r="G4" s="12" t="s">
        <v>121</v>
      </c>
      <c r="H4" s="12" t="s">
        <v>121</v>
      </c>
      <c r="I4" s="13">
        <v>5</v>
      </c>
      <c r="J4" s="12"/>
      <c r="K4" s="83" t="s">
        <v>81</v>
      </c>
      <c r="L4" s="12">
        <v>2</v>
      </c>
      <c r="M4" s="15">
        <v>1</v>
      </c>
      <c r="N4" s="17">
        <v>31</v>
      </c>
      <c r="O4" s="12"/>
      <c r="P4" s="14" t="s">
        <v>2</v>
      </c>
      <c r="Q4" s="17">
        <v>1</v>
      </c>
      <c r="S4" s="40" t="s">
        <v>82</v>
      </c>
      <c r="T4" s="41">
        <v>1</v>
      </c>
    </row>
    <row r="5" spans="2:20">
      <c r="B5" s="34" t="s">
        <v>24</v>
      </c>
      <c r="C5" s="41">
        <f t="shared" ref="C5:C48" si="0">ROW() - 3</f>
        <v>2</v>
      </c>
      <c r="D5" s="12"/>
      <c r="E5" s="85" t="s">
        <v>12</v>
      </c>
      <c r="F5" s="15">
        <f t="shared" ref="F5:F23" si="1">ROW() - 3</f>
        <v>2</v>
      </c>
      <c r="G5" s="12" t="s">
        <v>124</v>
      </c>
      <c r="H5" s="12" t="s">
        <v>152</v>
      </c>
      <c r="I5" s="13">
        <v>5</v>
      </c>
      <c r="J5" s="12"/>
      <c r="K5" s="83" t="s">
        <v>83</v>
      </c>
      <c r="L5" s="12">
        <v>2</v>
      </c>
      <c r="M5" s="15">
        <v>2</v>
      </c>
      <c r="N5" s="17">
        <v>31</v>
      </c>
      <c r="O5" s="12"/>
      <c r="P5" s="14" t="s">
        <v>26</v>
      </c>
      <c r="Q5" s="17">
        <v>2</v>
      </c>
      <c r="S5" s="40" t="s">
        <v>84</v>
      </c>
      <c r="T5" s="41">
        <v>2</v>
      </c>
    </row>
    <row r="6" spans="2:20">
      <c r="B6" s="34" t="s">
        <v>6</v>
      </c>
      <c r="C6" s="41">
        <f t="shared" si="0"/>
        <v>3</v>
      </c>
      <c r="D6" s="12"/>
      <c r="E6" s="85" t="s">
        <v>138</v>
      </c>
      <c r="F6" s="15">
        <f t="shared" si="1"/>
        <v>3</v>
      </c>
      <c r="G6" s="12" t="s">
        <v>125</v>
      </c>
      <c r="H6" s="12" t="s">
        <v>153</v>
      </c>
      <c r="I6" s="13">
        <v>5</v>
      </c>
      <c r="J6" s="12"/>
      <c r="K6" s="83" t="s">
        <v>85</v>
      </c>
      <c r="L6" s="12">
        <v>1</v>
      </c>
      <c r="M6" s="15">
        <v>3</v>
      </c>
      <c r="N6" s="17">
        <v>31</v>
      </c>
      <c r="O6" s="12"/>
      <c r="P6" s="14" t="s">
        <v>35</v>
      </c>
      <c r="Q6" s="17">
        <v>3</v>
      </c>
      <c r="S6" s="40" t="s">
        <v>86</v>
      </c>
      <c r="T6" s="41">
        <v>3</v>
      </c>
    </row>
    <row r="7" spans="2:20">
      <c r="B7" s="34" t="s">
        <v>4</v>
      </c>
      <c r="C7" s="41">
        <f t="shared" si="0"/>
        <v>4</v>
      </c>
      <c r="D7" s="12"/>
      <c r="E7" s="85" t="s">
        <v>15</v>
      </c>
      <c r="F7" s="15">
        <f t="shared" si="1"/>
        <v>4</v>
      </c>
      <c r="G7" s="12" t="s">
        <v>126</v>
      </c>
      <c r="H7" s="12" t="s">
        <v>154</v>
      </c>
      <c r="I7" s="13">
        <v>5</v>
      </c>
      <c r="J7" s="12"/>
      <c r="K7" s="83" t="s">
        <v>87</v>
      </c>
      <c r="L7" s="12">
        <v>1</v>
      </c>
      <c r="M7" s="15">
        <v>4</v>
      </c>
      <c r="N7" s="17">
        <v>31</v>
      </c>
      <c r="O7" s="12"/>
      <c r="P7" s="14" t="s">
        <v>45</v>
      </c>
      <c r="Q7" s="17">
        <v>4</v>
      </c>
      <c r="S7" s="40" t="s">
        <v>88</v>
      </c>
      <c r="T7" s="41">
        <v>4</v>
      </c>
    </row>
    <row r="8" spans="2:20" ht="16" thickBot="1">
      <c r="B8" s="34" t="s">
        <v>48</v>
      </c>
      <c r="C8" s="41">
        <f t="shared" si="0"/>
        <v>5</v>
      </c>
      <c r="D8" s="12"/>
      <c r="E8" s="85" t="s">
        <v>139</v>
      </c>
      <c r="F8" s="15">
        <f t="shared" si="1"/>
        <v>5</v>
      </c>
      <c r="G8" s="12" t="s">
        <v>127</v>
      </c>
      <c r="H8" s="12" t="s">
        <v>155</v>
      </c>
      <c r="I8" s="13">
        <v>5</v>
      </c>
      <c r="J8" s="12"/>
      <c r="K8" s="83" t="s">
        <v>46</v>
      </c>
      <c r="L8" s="12">
        <v>2</v>
      </c>
      <c r="M8" s="15">
        <v>5</v>
      </c>
      <c r="N8" s="17">
        <v>31</v>
      </c>
      <c r="O8" s="12"/>
      <c r="P8" s="14" t="s">
        <v>54</v>
      </c>
      <c r="Q8" s="17">
        <v>5</v>
      </c>
      <c r="S8" s="42" t="s">
        <v>89</v>
      </c>
      <c r="T8" s="43">
        <v>5</v>
      </c>
    </row>
    <row r="9" spans="2:20" ht="16" thickBot="1">
      <c r="B9" s="34" t="s">
        <v>34</v>
      </c>
      <c r="C9" s="41">
        <f t="shared" si="0"/>
        <v>6</v>
      </c>
      <c r="D9" s="12"/>
      <c r="E9" s="85" t="s">
        <v>140</v>
      </c>
      <c r="F9" s="15">
        <f t="shared" si="1"/>
        <v>6</v>
      </c>
      <c r="G9" s="12" t="s">
        <v>128</v>
      </c>
      <c r="H9" s="12" t="s">
        <v>156</v>
      </c>
      <c r="I9" s="13">
        <v>5</v>
      </c>
      <c r="J9" s="12"/>
      <c r="K9" s="83" t="s">
        <v>90</v>
      </c>
      <c r="L9" s="12">
        <v>2</v>
      </c>
      <c r="M9" s="15">
        <v>6</v>
      </c>
      <c r="N9" s="17">
        <v>31</v>
      </c>
      <c r="O9" s="12"/>
      <c r="P9" s="16" t="s">
        <v>63</v>
      </c>
      <c r="Q9" s="18">
        <v>6</v>
      </c>
    </row>
    <row r="10" spans="2:20">
      <c r="B10" s="34" t="s">
        <v>29</v>
      </c>
      <c r="C10" s="41">
        <f t="shared" si="0"/>
        <v>7</v>
      </c>
      <c r="D10" s="12"/>
      <c r="E10" s="85" t="s">
        <v>141</v>
      </c>
      <c r="F10" s="15">
        <f t="shared" si="1"/>
        <v>7</v>
      </c>
      <c r="G10" s="12" t="s">
        <v>129</v>
      </c>
      <c r="H10" s="12" t="s">
        <v>157</v>
      </c>
      <c r="I10" s="13">
        <v>5</v>
      </c>
      <c r="J10" s="12"/>
      <c r="K10" s="83" t="s">
        <v>36</v>
      </c>
      <c r="L10" s="12">
        <v>1</v>
      </c>
      <c r="M10" s="15">
        <v>7</v>
      </c>
      <c r="N10" s="17">
        <v>31</v>
      </c>
      <c r="O10" s="12"/>
      <c r="Q10" s="15"/>
    </row>
    <row r="11" spans="2:20">
      <c r="B11" s="34" t="s">
        <v>30</v>
      </c>
      <c r="C11" s="41">
        <f t="shared" si="0"/>
        <v>8</v>
      </c>
      <c r="D11" s="12"/>
      <c r="E11" s="80" t="s">
        <v>142</v>
      </c>
      <c r="F11" s="15">
        <f t="shared" si="1"/>
        <v>8</v>
      </c>
      <c r="G11" s="15" t="s">
        <v>130</v>
      </c>
      <c r="H11" s="15" t="s">
        <v>158</v>
      </c>
      <c r="I11" s="13">
        <v>5</v>
      </c>
      <c r="J11" s="12"/>
      <c r="K11" s="83" t="s">
        <v>91</v>
      </c>
      <c r="L11" s="12">
        <v>1</v>
      </c>
      <c r="M11" s="15">
        <v>8</v>
      </c>
      <c r="N11" s="17">
        <v>31</v>
      </c>
      <c r="O11" s="12"/>
      <c r="Q11" s="15"/>
    </row>
    <row r="12" spans="2:20">
      <c r="B12" s="34" t="s">
        <v>43</v>
      </c>
      <c r="C12" s="41">
        <f t="shared" si="0"/>
        <v>9</v>
      </c>
      <c r="D12" s="12"/>
      <c r="E12" s="85" t="s">
        <v>13</v>
      </c>
      <c r="F12" s="15">
        <f t="shared" si="1"/>
        <v>9</v>
      </c>
      <c r="G12" s="12" t="s">
        <v>131</v>
      </c>
      <c r="H12" s="12" t="s">
        <v>159</v>
      </c>
      <c r="I12" s="13">
        <v>5</v>
      </c>
      <c r="J12" s="12"/>
      <c r="K12" s="83" t="s">
        <v>92</v>
      </c>
      <c r="L12" s="12">
        <v>2</v>
      </c>
      <c r="M12" s="15">
        <v>9</v>
      </c>
      <c r="N12" s="17">
        <v>31</v>
      </c>
      <c r="O12" s="12"/>
      <c r="Q12" s="15"/>
    </row>
    <row r="13" spans="2:20">
      <c r="B13" s="34" t="s">
        <v>47</v>
      </c>
      <c r="C13" s="41">
        <f t="shared" si="0"/>
        <v>10</v>
      </c>
      <c r="D13" s="12"/>
      <c r="E13" s="85" t="s">
        <v>143</v>
      </c>
      <c r="F13" s="15">
        <f t="shared" si="1"/>
        <v>10</v>
      </c>
      <c r="G13" s="12" t="s">
        <v>132</v>
      </c>
      <c r="H13" s="12" t="s">
        <v>160</v>
      </c>
      <c r="I13" s="13">
        <v>5</v>
      </c>
      <c r="J13" s="12"/>
      <c r="K13" s="83" t="s">
        <v>93</v>
      </c>
      <c r="L13" s="12">
        <v>2</v>
      </c>
      <c r="M13" s="15">
        <v>10</v>
      </c>
      <c r="N13" s="17">
        <v>31</v>
      </c>
      <c r="O13" s="12"/>
      <c r="Q13" s="15"/>
    </row>
    <row r="14" spans="2:20">
      <c r="B14" s="34" t="s">
        <v>31</v>
      </c>
      <c r="C14" s="41">
        <f t="shared" si="0"/>
        <v>11</v>
      </c>
      <c r="D14" s="12"/>
      <c r="E14" s="85" t="s">
        <v>17</v>
      </c>
      <c r="F14" s="15">
        <f t="shared" si="1"/>
        <v>11</v>
      </c>
      <c r="G14" s="12" t="s">
        <v>133</v>
      </c>
      <c r="H14" s="12" t="s">
        <v>161</v>
      </c>
      <c r="I14" s="13">
        <v>5</v>
      </c>
      <c r="J14" s="12"/>
      <c r="K14" s="83" t="s">
        <v>27</v>
      </c>
      <c r="L14" s="12">
        <v>1</v>
      </c>
      <c r="M14" s="15">
        <v>11</v>
      </c>
      <c r="N14" s="17">
        <v>31</v>
      </c>
      <c r="O14" s="12"/>
      <c r="Q14" s="15"/>
    </row>
    <row r="15" spans="2:20">
      <c r="B15" s="34" t="s">
        <v>38</v>
      </c>
      <c r="C15" s="41">
        <f t="shared" si="0"/>
        <v>12</v>
      </c>
      <c r="D15" s="12"/>
      <c r="E15" s="85" t="s">
        <v>14</v>
      </c>
      <c r="F15" s="15">
        <f t="shared" si="1"/>
        <v>12</v>
      </c>
      <c r="G15" s="12" t="s">
        <v>134</v>
      </c>
      <c r="H15" s="12" t="s">
        <v>162</v>
      </c>
      <c r="I15" s="13">
        <v>5</v>
      </c>
      <c r="J15" s="12"/>
      <c r="K15" s="83" t="s">
        <v>94</v>
      </c>
      <c r="L15" s="12">
        <v>1</v>
      </c>
      <c r="M15" s="15">
        <v>12</v>
      </c>
      <c r="N15" s="17">
        <v>31</v>
      </c>
      <c r="O15" s="12"/>
      <c r="Q15" s="15"/>
    </row>
    <row r="16" spans="2:20">
      <c r="B16" s="34" t="s">
        <v>49</v>
      </c>
      <c r="C16" s="41">
        <f t="shared" si="0"/>
        <v>13</v>
      </c>
      <c r="D16" s="12"/>
      <c r="E16" s="85" t="s">
        <v>171</v>
      </c>
      <c r="F16" s="15">
        <f t="shared" si="1"/>
        <v>13</v>
      </c>
      <c r="G16" s="12" t="s">
        <v>121</v>
      </c>
      <c r="H16" s="131" t="s">
        <v>172</v>
      </c>
      <c r="I16" s="13">
        <v>5</v>
      </c>
      <c r="J16" s="12"/>
      <c r="K16" s="83" t="s">
        <v>95</v>
      </c>
      <c r="L16" s="12">
        <v>2</v>
      </c>
      <c r="M16" s="15">
        <v>13</v>
      </c>
      <c r="N16" s="17">
        <v>31</v>
      </c>
      <c r="O16" s="12"/>
      <c r="Q16" s="15"/>
    </row>
    <row r="17" spans="2:17">
      <c r="B17" s="34" t="s">
        <v>40</v>
      </c>
      <c r="C17" s="41">
        <f t="shared" si="0"/>
        <v>14</v>
      </c>
      <c r="D17" s="12"/>
      <c r="E17" s="85" t="s">
        <v>18</v>
      </c>
      <c r="F17" s="15">
        <f t="shared" si="1"/>
        <v>14</v>
      </c>
      <c r="G17" s="15" t="s">
        <v>135</v>
      </c>
      <c r="H17" s="15" t="s">
        <v>163</v>
      </c>
      <c r="I17" s="13">
        <v>5</v>
      </c>
      <c r="J17" s="12"/>
      <c r="K17" s="83" t="s">
        <v>20</v>
      </c>
      <c r="L17" s="12">
        <v>2</v>
      </c>
      <c r="M17" s="15">
        <v>14</v>
      </c>
      <c r="N17" s="17">
        <v>31</v>
      </c>
      <c r="O17" s="12"/>
      <c r="Q17" s="15"/>
    </row>
    <row r="18" spans="2:17">
      <c r="B18" s="34" t="s">
        <v>37</v>
      </c>
      <c r="C18" s="41">
        <f t="shared" si="0"/>
        <v>15</v>
      </c>
      <c r="D18" s="12"/>
      <c r="E18" s="80" t="s">
        <v>16</v>
      </c>
      <c r="F18" s="15">
        <f t="shared" si="1"/>
        <v>15</v>
      </c>
      <c r="G18" s="12" t="s">
        <v>136</v>
      </c>
      <c r="H18" s="12" t="s">
        <v>164</v>
      </c>
      <c r="I18" s="13">
        <v>5</v>
      </c>
      <c r="J18" s="12"/>
      <c r="K18" s="83" t="s">
        <v>96</v>
      </c>
      <c r="L18" s="12">
        <v>1</v>
      </c>
      <c r="M18" s="15">
        <v>15</v>
      </c>
      <c r="N18" s="17">
        <v>31</v>
      </c>
      <c r="O18" s="12"/>
      <c r="Q18" s="15"/>
    </row>
    <row r="19" spans="2:17">
      <c r="B19" s="34" t="s">
        <v>21</v>
      </c>
      <c r="C19" s="41">
        <f t="shared" si="0"/>
        <v>16</v>
      </c>
      <c r="D19" s="12"/>
      <c r="E19" s="85" t="s">
        <v>19</v>
      </c>
      <c r="F19" s="15">
        <f t="shared" si="1"/>
        <v>16</v>
      </c>
      <c r="G19" s="15" t="s">
        <v>121</v>
      </c>
      <c r="H19" s="32" t="s">
        <v>165</v>
      </c>
      <c r="I19" s="13">
        <v>5</v>
      </c>
      <c r="J19" s="12"/>
      <c r="K19" s="83" t="s">
        <v>97</v>
      </c>
      <c r="L19" s="12">
        <v>1</v>
      </c>
      <c r="M19" s="15">
        <v>16</v>
      </c>
      <c r="N19" s="17">
        <v>31</v>
      </c>
      <c r="O19" s="12"/>
      <c r="Q19" s="15"/>
    </row>
    <row r="20" spans="2:17">
      <c r="B20" s="34" t="s">
        <v>33</v>
      </c>
      <c r="C20" s="41">
        <f t="shared" si="0"/>
        <v>17</v>
      </c>
      <c r="D20" s="12"/>
      <c r="E20" s="80" t="s">
        <v>144</v>
      </c>
      <c r="F20" s="15">
        <f>ROW() - 3</f>
        <v>17</v>
      </c>
      <c r="G20" s="15" t="s">
        <v>9</v>
      </c>
      <c r="H20" s="15" t="s">
        <v>166</v>
      </c>
      <c r="I20" s="13">
        <v>5</v>
      </c>
      <c r="J20" s="12"/>
      <c r="K20" s="83" t="s">
        <v>64</v>
      </c>
      <c r="L20" s="12">
        <v>2</v>
      </c>
      <c r="M20" s="15">
        <v>17</v>
      </c>
      <c r="N20" s="17">
        <v>31</v>
      </c>
      <c r="O20" s="12"/>
      <c r="Q20" s="15"/>
    </row>
    <row r="21" spans="2:17">
      <c r="B21" s="34" t="s">
        <v>39</v>
      </c>
      <c r="C21" s="41">
        <f t="shared" si="0"/>
        <v>18</v>
      </c>
      <c r="D21" s="12"/>
      <c r="E21" s="85" t="s">
        <v>174</v>
      </c>
      <c r="F21" s="15">
        <f t="shared" si="1"/>
        <v>18</v>
      </c>
      <c r="G21" s="15" t="s">
        <v>121</v>
      </c>
      <c r="H21" s="132" t="s">
        <v>173</v>
      </c>
      <c r="I21" s="13">
        <v>5</v>
      </c>
      <c r="J21" s="12"/>
      <c r="K21" s="83" t="s">
        <v>55</v>
      </c>
      <c r="L21" s="12">
        <v>2</v>
      </c>
      <c r="M21" s="15">
        <v>18</v>
      </c>
      <c r="N21" s="17">
        <v>31</v>
      </c>
      <c r="O21" s="12"/>
      <c r="Q21" s="15"/>
    </row>
    <row r="22" spans="2:17">
      <c r="B22" s="34" t="s">
        <v>53</v>
      </c>
      <c r="C22" s="41">
        <f t="shared" si="0"/>
        <v>19</v>
      </c>
      <c r="D22" s="12"/>
      <c r="E22" s="80" t="s">
        <v>145</v>
      </c>
      <c r="F22" s="15">
        <f t="shared" si="1"/>
        <v>19</v>
      </c>
      <c r="G22" s="12" t="s">
        <v>137</v>
      </c>
      <c r="H22" s="12" t="s">
        <v>167</v>
      </c>
      <c r="I22" s="13">
        <v>5</v>
      </c>
      <c r="J22" s="12"/>
      <c r="K22" s="83" t="s">
        <v>98</v>
      </c>
      <c r="L22" s="12">
        <v>1</v>
      </c>
      <c r="M22" s="15">
        <v>19</v>
      </c>
      <c r="N22" s="17">
        <v>31</v>
      </c>
      <c r="O22" s="12"/>
      <c r="Q22" s="15"/>
    </row>
    <row r="23" spans="2:17">
      <c r="B23" s="34" t="s">
        <v>44</v>
      </c>
      <c r="C23" s="41">
        <f t="shared" si="0"/>
        <v>20</v>
      </c>
      <c r="D23" s="12"/>
      <c r="E23" s="80" t="s">
        <v>169</v>
      </c>
      <c r="F23" s="15">
        <f t="shared" si="1"/>
        <v>20</v>
      </c>
      <c r="G23" s="15" t="s">
        <v>121</v>
      </c>
      <c r="H23" s="130" t="s">
        <v>170</v>
      </c>
      <c r="I23" s="13">
        <v>7</v>
      </c>
      <c r="J23" s="12"/>
      <c r="K23" s="83" t="s">
        <v>99</v>
      </c>
      <c r="L23" s="12">
        <v>1</v>
      </c>
      <c r="M23" s="15">
        <v>20</v>
      </c>
      <c r="N23" s="17">
        <v>31</v>
      </c>
      <c r="O23" s="12"/>
      <c r="Q23" s="15"/>
    </row>
    <row r="24" spans="2:17">
      <c r="B24" s="34" t="s">
        <v>25</v>
      </c>
      <c r="C24" s="41">
        <f t="shared" si="0"/>
        <v>21</v>
      </c>
      <c r="D24" s="12"/>
      <c r="E24" s="80"/>
      <c r="F24" s="15"/>
      <c r="I24" s="13"/>
      <c r="J24" s="12"/>
      <c r="K24" s="83" t="s">
        <v>100</v>
      </c>
      <c r="L24" s="12">
        <v>2</v>
      </c>
      <c r="M24" s="15">
        <v>21</v>
      </c>
      <c r="N24" s="17">
        <v>31</v>
      </c>
      <c r="O24" s="12"/>
      <c r="Q24" s="15"/>
    </row>
    <row r="25" spans="2:17">
      <c r="B25" s="34" t="s">
        <v>32</v>
      </c>
      <c r="C25" s="41">
        <f t="shared" si="0"/>
        <v>22</v>
      </c>
      <c r="D25" s="12"/>
      <c r="E25" s="80"/>
      <c r="F25" s="15"/>
      <c r="I25" s="13"/>
      <c r="J25" s="12"/>
      <c r="K25" s="83" t="s">
        <v>101</v>
      </c>
      <c r="L25" s="12">
        <v>2</v>
      </c>
      <c r="M25" s="15">
        <v>22</v>
      </c>
      <c r="N25" s="17">
        <v>31</v>
      </c>
      <c r="O25" s="12"/>
      <c r="Q25" s="15"/>
    </row>
    <row r="26" spans="2:17">
      <c r="B26" s="34" t="s">
        <v>23</v>
      </c>
      <c r="C26" s="41">
        <f t="shared" si="0"/>
        <v>23</v>
      </c>
      <c r="D26" s="12"/>
      <c r="E26" s="80"/>
      <c r="F26" s="15"/>
      <c r="I26" s="13"/>
      <c r="J26" s="12"/>
      <c r="K26" s="83" t="s">
        <v>102</v>
      </c>
      <c r="L26" s="12">
        <v>2</v>
      </c>
      <c r="M26" s="15">
        <v>23</v>
      </c>
      <c r="N26" s="17">
        <v>31</v>
      </c>
      <c r="O26" s="12"/>
      <c r="Q26" s="15"/>
    </row>
    <row r="27" spans="2:17">
      <c r="B27" s="34" t="s">
        <v>52</v>
      </c>
      <c r="C27" s="41">
        <f t="shared" si="0"/>
        <v>24</v>
      </c>
      <c r="D27" s="12"/>
      <c r="E27" s="80"/>
      <c r="F27" s="15"/>
      <c r="I27" s="13"/>
      <c r="J27" s="12"/>
      <c r="K27" s="83" t="s">
        <v>103</v>
      </c>
      <c r="L27" s="12">
        <v>2</v>
      </c>
      <c r="M27" s="15">
        <v>24</v>
      </c>
      <c r="N27" s="17">
        <v>31</v>
      </c>
      <c r="O27" s="12"/>
      <c r="Q27" s="15"/>
    </row>
    <row r="28" spans="2:17">
      <c r="B28" s="34" t="s">
        <v>22</v>
      </c>
      <c r="C28" s="41">
        <f t="shared" si="0"/>
        <v>25</v>
      </c>
      <c r="D28" s="12"/>
      <c r="E28" s="80"/>
      <c r="F28" s="15"/>
      <c r="I28" s="13"/>
      <c r="J28" s="12"/>
      <c r="K28" s="83" t="s">
        <v>104</v>
      </c>
      <c r="L28" s="12">
        <v>1</v>
      </c>
      <c r="M28" s="15">
        <v>25</v>
      </c>
      <c r="N28" s="17">
        <v>31</v>
      </c>
      <c r="O28" s="12"/>
      <c r="Q28" s="15"/>
    </row>
    <row r="29" spans="2:17">
      <c r="B29" s="34" t="s">
        <v>50</v>
      </c>
      <c r="C29" s="41">
        <f t="shared" si="0"/>
        <v>26</v>
      </c>
      <c r="D29" s="12"/>
      <c r="E29" s="80"/>
      <c r="F29" s="15"/>
      <c r="I29" s="13"/>
      <c r="J29" s="12"/>
      <c r="K29" s="83" t="s">
        <v>105</v>
      </c>
      <c r="L29" s="12">
        <v>1</v>
      </c>
      <c r="M29" s="15">
        <v>26</v>
      </c>
      <c r="N29" s="17">
        <v>31</v>
      </c>
      <c r="O29" s="12"/>
      <c r="Q29" s="15"/>
    </row>
    <row r="30" spans="2:17">
      <c r="B30" s="34" t="s">
        <v>28</v>
      </c>
      <c r="C30" s="41">
        <f t="shared" si="0"/>
        <v>27</v>
      </c>
      <c r="D30" s="12"/>
      <c r="E30" s="80"/>
      <c r="F30" s="15"/>
      <c r="I30" s="13"/>
      <c r="J30" s="12"/>
      <c r="K30" s="83" t="s">
        <v>150</v>
      </c>
      <c r="L30" s="12">
        <v>1</v>
      </c>
      <c r="M30" s="15">
        <v>26</v>
      </c>
      <c r="N30" s="17">
        <v>31</v>
      </c>
      <c r="O30" s="12"/>
      <c r="Q30" s="15"/>
    </row>
    <row r="31" spans="2:17">
      <c r="B31" s="34" t="s">
        <v>41</v>
      </c>
      <c r="C31" s="41">
        <f t="shared" si="0"/>
        <v>28</v>
      </c>
      <c r="D31" s="12"/>
      <c r="E31" s="80"/>
      <c r="F31" s="15"/>
      <c r="I31" s="13"/>
      <c r="J31" s="12"/>
      <c r="K31" s="83"/>
      <c r="L31" s="12"/>
      <c r="M31" s="15"/>
      <c r="N31" s="17"/>
      <c r="O31" s="12"/>
      <c r="Q31" s="15"/>
    </row>
    <row r="32" spans="2:17">
      <c r="B32" s="34" t="s">
        <v>51</v>
      </c>
      <c r="C32" s="41">
        <f t="shared" si="0"/>
        <v>29</v>
      </c>
      <c r="D32" s="12"/>
      <c r="E32" s="80"/>
      <c r="F32" s="15"/>
      <c r="I32" s="13"/>
      <c r="J32" s="12"/>
      <c r="K32" s="83"/>
      <c r="L32" s="12"/>
      <c r="M32" s="15"/>
      <c r="N32" s="17"/>
      <c r="O32" s="12"/>
      <c r="Q32" s="15"/>
    </row>
    <row r="33" spans="2:14">
      <c r="B33" s="34" t="s">
        <v>42</v>
      </c>
      <c r="C33" s="41">
        <f t="shared" si="0"/>
        <v>30</v>
      </c>
      <c r="E33" s="80"/>
      <c r="F33" s="15"/>
      <c r="I33" s="13"/>
      <c r="K33" s="83"/>
      <c r="L33" s="12"/>
      <c r="M33" s="15"/>
      <c r="N33" s="17"/>
    </row>
    <row r="34" spans="2:14">
      <c r="B34" s="34" t="s">
        <v>56</v>
      </c>
      <c r="C34" s="41">
        <f t="shared" si="0"/>
        <v>31</v>
      </c>
      <c r="E34" s="80"/>
      <c r="F34" s="15"/>
      <c r="I34" s="13"/>
      <c r="K34" s="83"/>
      <c r="L34" s="12"/>
      <c r="M34" s="15"/>
      <c r="N34" s="17"/>
    </row>
    <row r="35" spans="2:14">
      <c r="B35" s="34" t="s">
        <v>62</v>
      </c>
      <c r="C35" s="41">
        <f t="shared" si="0"/>
        <v>32</v>
      </c>
      <c r="E35" s="80"/>
      <c r="F35" s="15"/>
      <c r="I35" s="13"/>
      <c r="K35" s="83"/>
      <c r="L35" s="12"/>
      <c r="M35" s="15"/>
      <c r="N35" s="17"/>
    </row>
    <row r="36" spans="2:14">
      <c r="B36" s="34" t="s">
        <v>70</v>
      </c>
      <c r="C36" s="41">
        <f t="shared" si="0"/>
        <v>33</v>
      </c>
      <c r="E36" s="80"/>
      <c r="F36" s="15"/>
      <c r="I36" s="13"/>
      <c r="K36" s="83"/>
      <c r="L36" s="12"/>
      <c r="M36" s="15"/>
      <c r="N36" s="17"/>
    </row>
    <row r="37" spans="2:14">
      <c r="B37" s="34" t="s">
        <v>58</v>
      </c>
      <c r="C37" s="41">
        <f t="shared" si="0"/>
        <v>34</v>
      </c>
      <c r="E37" s="80"/>
      <c r="F37" s="15"/>
      <c r="I37" s="13"/>
      <c r="K37" s="83"/>
      <c r="L37" s="12"/>
      <c r="M37" s="15"/>
      <c r="N37" s="17"/>
    </row>
    <row r="38" spans="2:14">
      <c r="B38" s="34" t="s">
        <v>59</v>
      </c>
      <c r="C38" s="41">
        <f t="shared" si="0"/>
        <v>35</v>
      </c>
      <c r="E38" s="80"/>
      <c r="F38" s="15"/>
      <c r="I38" s="13"/>
      <c r="K38" s="83"/>
      <c r="L38" s="12"/>
      <c r="M38" s="15"/>
      <c r="N38" s="17"/>
    </row>
    <row r="39" spans="2:14" ht="15" customHeight="1">
      <c r="B39" s="34" t="s">
        <v>57</v>
      </c>
      <c r="C39" s="41">
        <f t="shared" si="0"/>
        <v>36</v>
      </c>
      <c r="E39" s="80"/>
      <c r="F39" s="15"/>
      <c r="I39" s="13"/>
      <c r="K39" s="83"/>
      <c r="L39" s="12"/>
      <c r="M39" s="15"/>
      <c r="N39" s="17"/>
    </row>
    <row r="40" spans="2:14" ht="15" customHeight="1">
      <c r="B40" s="34" t="s">
        <v>60</v>
      </c>
      <c r="C40" s="41">
        <f t="shared" si="0"/>
        <v>37</v>
      </c>
      <c r="E40" s="80"/>
      <c r="F40" s="15"/>
      <c r="I40" s="13"/>
      <c r="K40" s="83"/>
      <c r="L40" s="12"/>
      <c r="M40" s="15"/>
      <c r="N40" s="17"/>
    </row>
    <row r="41" spans="2:14" ht="15" customHeight="1">
      <c r="B41" s="34" t="s">
        <v>61</v>
      </c>
      <c r="C41" s="41">
        <f t="shared" si="0"/>
        <v>38</v>
      </c>
      <c r="E41" s="80"/>
      <c r="F41" s="15"/>
      <c r="I41" s="13"/>
      <c r="K41" s="83"/>
      <c r="L41" s="12"/>
      <c r="M41" s="15"/>
      <c r="N41" s="17"/>
    </row>
    <row r="42" spans="2:14" ht="15" customHeight="1">
      <c r="B42" s="34" t="s">
        <v>65</v>
      </c>
      <c r="C42" s="41">
        <f t="shared" si="0"/>
        <v>39</v>
      </c>
      <c r="E42" s="80"/>
      <c r="F42" s="15"/>
      <c r="I42" s="13"/>
      <c r="K42" s="83"/>
      <c r="L42" s="12"/>
      <c r="M42" s="15"/>
      <c r="N42" s="17"/>
    </row>
    <row r="43" spans="2:14" ht="15" customHeight="1">
      <c r="B43" s="34" t="s">
        <v>71</v>
      </c>
      <c r="C43" s="41">
        <f t="shared" si="0"/>
        <v>40</v>
      </c>
      <c r="E43" s="80"/>
      <c r="F43" s="15"/>
      <c r="I43" s="13"/>
      <c r="K43" s="83"/>
      <c r="L43" s="12"/>
      <c r="M43" s="15"/>
      <c r="N43" s="17"/>
    </row>
    <row r="44" spans="2:14" ht="15" customHeight="1">
      <c r="B44" s="34" t="s">
        <v>66</v>
      </c>
      <c r="C44" s="41">
        <f t="shared" si="0"/>
        <v>41</v>
      </c>
      <c r="E44" s="80"/>
      <c r="F44" s="15"/>
      <c r="I44" s="13"/>
      <c r="K44" s="83"/>
      <c r="L44" s="12"/>
      <c r="M44" s="15"/>
      <c r="N44" s="17"/>
    </row>
    <row r="45" spans="2:14" ht="15" customHeight="1">
      <c r="B45" s="34" t="s">
        <v>68</v>
      </c>
      <c r="C45" s="41">
        <f t="shared" si="0"/>
        <v>42</v>
      </c>
      <c r="E45" s="80"/>
      <c r="F45" s="15"/>
      <c r="I45" s="13"/>
      <c r="K45" s="83"/>
      <c r="L45" s="12"/>
      <c r="M45" s="15"/>
      <c r="N45" s="17"/>
    </row>
    <row r="46" spans="2:14" ht="15" customHeight="1">
      <c r="B46" s="34" t="s">
        <v>72</v>
      </c>
      <c r="C46" s="41">
        <f t="shared" si="0"/>
        <v>43</v>
      </c>
      <c r="E46" s="80"/>
      <c r="F46" s="15"/>
      <c r="I46" s="13"/>
      <c r="K46" s="83"/>
      <c r="L46" s="12"/>
      <c r="M46" s="15"/>
      <c r="N46" s="17"/>
    </row>
    <row r="47" spans="2:14" ht="15" customHeight="1">
      <c r="B47" s="34" t="s">
        <v>67</v>
      </c>
      <c r="C47" s="41">
        <f t="shared" si="0"/>
        <v>44</v>
      </c>
      <c r="E47" s="80"/>
      <c r="F47" s="15"/>
      <c r="I47" s="13"/>
      <c r="K47" s="83"/>
      <c r="L47" s="12"/>
      <c r="M47" s="15"/>
      <c r="N47" s="17"/>
    </row>
    <row r="48" spans="2:14" ht="15" customHeight="1" thickBot="1">
      <c r="B48" s="36" t="s">
        <v>69</v>
      </c>
      <c r="C48" s="43">
        <f t="shared" si="0"/>
        <v>45</v>
      </c>
      <c r="E48" s="91"/>
      <c r="F48" s="81"/>
      <c r="G48" s="81"/>
      <c r="H48" s="81"/>
      <c r="I48" s="82"/>
      <c r="K48" s="86"/>
      <c r="L48" s="84"/>
      <c r="M48" s="81"/>
      <c r="N48" s="18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hyperlinks>
    <hyperlink ref="H23" r:id="rId1" xr:uid="{76BF0449-7399-154B-B9B5-B7C5593D550B}"/>
    <hyperlink ref="H16" r:id="rId2" xr:uid="{166D1D7B-0E4D-1846-B5FE-824E5F0D82A2}"/>
    <hyperlink ref="H21" r:id="rId3" xr:uid="{8F2A1384-4F0D-5E41-A764-EBC50791EBB2}"/>
  </hyperlinks>
  <pageMargins left="0.511811024" right="0.511811024" top="0.78740157499999996" bottom="0.78740157499999996" header="0.31496062000000002" footer="0.31496062000000002"/>
  <pageSetup orientation="portrait" r:id="rId4"/>
  <tableParts count="5">
    <tablePart r:id="rId5"/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workbookViewId="0">
      <selection activeCell="G3" sqref="G3"/>
    </sheetView>
  </sheetViews>
  <sheetFormatPr baseColWidth="10" defaultColWidth="9.1640625" defaultRowHeight="15"/>
  <cols>
    <col min="1" max="1" width="9.1640625" style="12"/>
    <col min="2" max="2" width="5" style="15" bestFit="1" customWidth="1"/>
    <col min="3" max="3" width="14.5" style="72" bestFit="1" customWidth="1"/>
    <col min="4" max="4" width="13.5" style="12" bestFit="1" customWidth="1"/>
    <col min="5" max="5" width="17.5" style="15" bestFit="1" customWidth="1"/>
    <col min="6" max="6" width="15.1640625" style="15" bestFit="1" customWidth="1"/>
    <col min="7" max="7" width="15" style="15" bestFit="1" customWidth="1"/>
    <col min="8" max="8" width="12.1640625" style="15" bestFit="1" customWidth="1"/>
    <col min="9" max="9" width="10.1640625" style="15" bestFit="1" customWidth="1"/>
    <col min="10" max="10" width="13.5" style="12" bestFit="1" customWidth="1"/>
    <col min="11" max="11" width="14.33203125" style="12" bestFit="1" customWidth="1"/>
    <col min="12" max="16384" width="9.1640625" style="12"/>
  </cols>
  <sheetData>
    <row r="1" spans="1:11" ht="26">
      <c r="B1" s="148" t="s">
        <v>168</v>
      </c>
      <c r="C1" s="149"/>
      <c r="D1" s="149"/>
      <c r="E1" s="149"/>
      <c r="F1" s="149"/>
      <c r="G1" s="149"/>
      <c r="H1" s="149"/>
      <c r="I1" s="149"/>
      <c r="J1" s="149"/>
      <c r="K1" s="150"/>
    </row>
    <row r="2" spans="1:11" ht="16" thickBot="1">
      <c r="A2" s="12" t="s">
        <v>106</v>
      </c>
      <c r="B2" s="94" t="s">
        <v>0</v>
      </c>
      <c r="C2" s="72" t="s">
        <v>107</v>
      </c>
      <c r="D2" s="12" t="s">
        <v>108</v>
      </c>
      <c r="E2" s="15" t="s">
        <v>80</v>
      </c>
      <c r="F2" s="15" t="s">
        <v>109</v>
      </c>
      <c r="G2" s="15" t="s">
        <v>110</v>
      </c>
      <c r="H2" s="15" t="s">
        <v>111</v>
      </c>
      <c r="I2" s="15" t="s">
        <v>112</v>
      </c>
      <c r="J2" s="12" t="s">
        <v>113</v>
      </c>
      <c r="K2" s="35" t="s">
        <v>114</v>
      </c>
    </row>
    <row r="3" spans="1:11">
      <c r="A3" s="100" t="s">
        <v>115</v>
      </c>
      <c r="B3" s="101">
        <v>1</v>
      </c>
      <c r="C3" s="102">
        <v>0.78125</v>
      </c>
      <c r="D3" s="103">
        <v>0.81597222222222221</v>
      </c>
      <c r="E3" s="104">
        <v>1</v>
      </c>
      <c r="F3" s="105">
        <f>'1_SEMESTRE'!C4</f>
        <v>13</v>
      </c>
      <c r="G3" s="106">
        <f>'1_SEMESTRE'!C3</f>
        <v>4</v>
      </c>
      <c r="H3" s="105">
        <f>'1_SEMESTRE'!D1</f>
        <v>1</v>
      </c>
      <c r="I3" s="105">
        <f>'1_SEMESTRE'!A2</f>
        <v>2</v>
      </c>
      <c r="J3" s="107" t="s">
        <v>116</v>
      </c>
      <c r="K3" s="108" t="s">
        <v>116</v>
      </c>
    </row>
    <row r="4" spans="1:11">
      <c r="A4" s="109" t="s">
        <v>117</v>
      </c>
      <c r="B4" s="50">
        <v>2</v>
      </c>
      <c r="C4" s="72">
        <v>0.81597222222222221</v>
      </c>
      <c r="D4" s="97">
        <v>0.85069444444444453</v>
      </c>
      <c r="E4" s="44">
        <v>1</v>
      </c>
      <c r="F4" s="15">
        <f>'1_SEMESTRE'!C6</f>
        <v>17</v>
      </c>
      <c r="G4" s="98">
        <f>'1_SEMESTRE'!C5</f>
        <v>3</v>
      </c>
      <c r="H4" s="99">
        <f>'1_SEMESTRE'!D1</f>
        <v>1</v>
      </c>
      <c r="I4" s="15">
        <f>'1_SEMESTRE'!A2</f>
        <v>2</v>
      </c>
      <c r="J4" s="12" t="s">
        <v>116</v>
      </c>
      <c r="K4" s="13" t="s">
        <v>116</v>
      </c>
    </row>
    <row r="5" spans="1:11">
      <c r="A5" s="110" t="s">
        <v>118</v>
      </c>
      <c r="B5" s="55">
        <v>3</v>
      </c>
      <c r="C5" s="72">
        <v>0.85763888888888884</v>
      </c>
      <c r="D5" s="97">
        <v>0.89236111111111116</v>
      </c>
      <c r="E5" s="44">
        <v>1</v>
      </c>
      <c r="F5" s="15">
        <f>'1_SEMESTRE'!C9</f>
        <v>17</v>
      </c>
      <c r="G5" s="98">
        <f>'1_SEMESTRE'!C8</f>
        <v>3</v>
      </c>
      <c r="H5" s="15">
        <f>'1_SEMESTRE'!D1</f>
        <v>1</v>
      </c>
      <c r="I5" s="15">
        <f>'1_SEMESTRE'!A2</f>
        <v>2</v>
      </c>
      <c r="J5" s="12" t="s">
        <v>116</v>
      </c>
      <c r="K5" s="13" t="s">
        <v>116</v>
      </c>
    </row>
    <row r="6" spans="1:11">
      <c r="A6" s="109" t="s">
        <v>119</v>
      </c>
      <c r="B6" s="50">
        <v>4</v>
      </c>
      <c r="C6" s="72">
        <v>0.89236111111111116</v>
      </c>
      <c r="D6" s="97">
        <v>0.92708333333333337</v>
      </c>
      <c r="E6" s="44">
        <v>1</v>
      </c>
      <c r="F6" s="15">
        <f>'1_SEMESTRE'!C11</f>
        <v>17</v>
      </c>
      <c r="G6" s="98">
        <f>'1_SEMESTRE'!C10</f>
        <v>3</v>
      </c>
      <c r="H6" s="15">
        <f>'1_SEMESTRE'!D1</f>
        <v>1</v>
      </c>
      <c r="I6" s="15">
        <f>'1_SEMESTRE'!A2</f>
        <v>2</v>
      </c>
      <c r="J6" s="12" t="s">
        <v>116</v>
      </c>
      <c r="K6" s="13" t="s">
        <v>116</v>
      </c>
    </row>
    <row r="7" spans="1:11">
      <c r="A7" s="110" t="s">
        <v>120</v>
      </c>
      <c r="B7" s="55">
        <f t="shared" ref="B7:B68" si="0">B6+1</f>
        <v>5</v>
      </c>
      <c r="C7" s="72">
        <v>0.92708333333333337</v>
      </c>
      <c r="D7" s="97">
        <v>0.96180555555555547</v>
      </c>
      <c r="E7" s="44">
        <v>1</v>
      </c>
      <c r="F7" s="15">
        <f>'1_SEMESTRE'!C13</f>
        <v>17</v>
      </c>
      <c r="G7" s="98">
        <f>'1_SEMESTRE'!C12</f>
        <v>3</v>
      </c>
      <c r="H7" s="15">
        <f>'1_SEMESTRE'!D1</f>
        <v>1</v>
      </c>
      <c r="I7" s="15">
        <f>'1_SEMESTRE'!A2</f>
        <v>2</v>
      </c>
      <c r="J7" s="12" t="s">
        <v>116</v>
      </c>
      <c r="K7" s="13" t="s">
        <v>116</v>
      </c>
    </row>
    <row r="8" spans="1:11">
      <c r="A8" s="109" t="s">
        <v>115</v>
      </c>
      <c r="B8" s="50">
        <f t="shared" si="0"/>
        <v>6</v>
      </c>
      <c r="C8" s="72">
        <v>0.78125</v>
      </c>
      <c r="D8" s="97">
        <v>0.81597222222222221</v>
      </c>
      <c r="E8" s="44">
        <v>2</v>
      </c>
      <c r="F8" s="15">
        <f>'1_SEMESTRE'!E4</f>
        <v>2</v>
      </c>
      <c r="G8" s="98">
        <f>'1_SEMESTRE'!E3</f>
        <v>16</v>
      </c>
      <c r="H8" s="15">
        <f>'1_SEMESTRE'!D1</f>
        <v>1</v>
      </c>
      <c r="I8" s="15">
        <f>'1_SEMESTRE'!A2</f>
        <v>2</v>
      </c>
      <c r="J8" s="12" t="s">
        <v>116</v>
      </c>
      <c r="K8" s="13" t="s">
        <v>116</v>
      </c>
    </row>
    <row r="9" spans="1:11">
      <c r="A9" s="110" t="s">
        <v>117</v>
      </c>
      <c r="B9" s="55">
        <f t="shared" si="0"/>
        <v>7</v>
      </c>
      <c r="C9" s="72">
        <v>0.81597222222222221</v>
      </c>
      <c r="D9" s="97">
        <v>0.85069444444444453</v>
      </c>
      <c r="E9" s="44">
        <v>2</v>
      </c>
      <c r="F9" s="15">
        <f>'1_SEMESTRE'!E4</f>
        <v>2</v>
      </c>
      <c r="G9" s="98">
        <f>'1_SEMESTRE'!E5</f>
        <v>16</v>
      </c>
      <c r="H9" s="15">
        <f>'1_SEMESTRE'!D1</f>
        <v>1</v>
      </c>
      <c r="I9" s="15">
        <f>'1_SEMESTRE'!A2</f>
        <v>2</v>
      </c>
      <c r="J9" s="12" t="s">
        <v>116</v>
      </c>
      <c r="K9" s="13" t="s">
        <v>116</v>
      </c>
    </row>
    <row r="10" spans="1:11">
      <c r="A10" s="109" t="s">
        <v>118</v>
      </c>
      <c r="B10" s="50">
        <f t="shared" si="0"/>
        <v>8</v>
      </c>
      <c r="C10" s="72">
        <v>0.85763888888888884</v>
      </c>
      <c r="D10" s="97">
        <v>0.89236111111111116</v>
      </c>
      <c r="E10" s="44">
        <v>2</v>
      </c>
      <c r="F10" s="15">
        <f>'1_SEMESTRE'!E9</f>
        <v>1</v>
      </c>
      <c r="G10" s="98">
        <f>'1_SEMESTRE'!E8</f>
        <v>1</v>
      </c>
      <c r="H10" s="15">
        <f>'1_SEMESTRE'!D1</f>
        <v>1</v>
      </c>
      <c r="I10" s="15">
        <f>'1_SEMESTRE'!A2</f>
        <v>2</v>
      </c>
      <c r="J10" s="12" t="s">
        <v>116</v>
      </c>
      <c r="K10" s="13" t="s">
        <v>116</v>
      </c>
    </row>
    <row r="11" spans="1:11">
      <c r="A11" s="110" t="s">
        <v>119</v>
      </c>
      <c r="B11" s="55">
        <f t="shared" si="0"/>
        <v>9</v>
      </c>
      <c r="C11" s="72">
        <v>0.89236111111111116</v>
      </c>
      <c r="D11" s="97">
        <v>0.92708333333333337</v>
      </c>
      <c r="E11" s="44">
        <v>2</v>
      </c>
      <c r="F11" s="15">
        <f>'1_SEMESTRE'!E11</f>
        <v>13</v>
      </c>
      <c r="G11" s="98">
        <f>'1_SEMESTRE'!E10</f>
        <v>4</v>
      </c>
      <c r="H11" s="15">
        <f>'1_SEMESTRE'!D1</f>
        <v>1</v>
      </c>
      <c r="I11" s="15">
        <f>'1_SEMESTRE'!A2</f>
        <v>2</v>
      </c>
      <c r="J11" s="12" t="s">
        <v>116</v>
      </c>
      <c r="K11" s="13" t="s">
        <v>116</v>
      </c>
    </row>
    <row r="12" spans="1:11">
      <c r="A12" s="109" t="s">
        <v>120</v>
      </c>
      <c r="B12" s="50">
        <f t="shared" si="0"/>
        <v>10</v>
      </c>
      <c r="C12" s="72">
        <v>0.92708333333333337</v>
      </c>
      <c r="D12" s="97">
        <v>0.96180555555555547</v>
      </c>
      <c r="E12" s="44">
        <v>2</v>
      </c>
      <c r="F12" s="15">
        <f>'1_SEMESTRE'!E13</f>
        <v>13</v>
      </c>
      <c r="G12" s="98">
        <f>'1_SEMESTRE'!E12</f>
        <v>4</v>
      </c>
      <c r="H12" s="15">
        <f>'1_SEMESTRE'!D1</f>
        <v>1</v>
      </c>
      <c r="I12" s="15">
        <f>'1_SEMESTRE'!A2</f>
        <v>2</v>
      </c>
      <c r="J12" s="12" t="s">
        <v>116</v>
      </c>
      <c r="K12" s="13" t="s">
        <v>116</v>
      </c>
    </row>
    <row r="13" spans="1:11">
      <c r="A13" s="110" t="s">
        <v>115</v>
      </c>
      <c r="B13" s="55">
        <f t="shared" si="0"/>
        <v>11</v>
      </c>
      <c r="C13" s="72">
        <v>0.78125</v>
      </c>
      <c r="D13" s="97">
        <v>0.81597222222222221</v>
      </c>
      <c r="E13" s="44">
        <v>3</v>
      </c>
      <c r="F13" s="15">
        <f>'1_SEMESTRE'!G4</f>
        <v>18</v>
      </c>
      <c r="G13" s="98">
        <f>'1_SEMESTRE'!G3</f>
        <v>25</v>
      </c>
      <c r="H13" s="15">
        <f>'1_SEMESTRE'!D1</f>
        <v>1</v>
      </c>
      <c r="I13" s="15">
        <f>'1_SEMESTRE'!A2</f>
        <v>2</v>
      </c>
      <c r="J13" s="12" t="s">
        <v>116</v>
      </c>
      <c r="K13" s="13" t="s">
        <v>116</v>
      </c>
    </row>
    <row r="14" spans="1:11">
      <c r="A14" s="109" t="s">
        <v>117</v>
      </c>
      <c r="B14" s="50">
        <f t="shared" si="0"/>
        <v>12</v>
      </c>
      <c r="C14" s="72">
        <v>0.81597222222222221</v>
      </c>
      <c r="D14" s="97">
        <v>0.85069444444444453</v>
      </c>
      <c r="E14" s="44">
        <v>3</v>
      </c>
      <c r="F14" s="15">
        <f>'1_SEMESTRE'!G6</f>
        <v>18</v>
      </c>
      <c r="G14" s="98">
        <f>'1_SEMESTRE'!G5</f>
        <v>25</v>
      </c>
      <c r="H14" s="15">
        <f>'1_SEMESTRE'!D1</f>
        <v>1</v>
      </c>
      <c r="I14" s="15">
        <f>'1_SEMESTRE'!A2</f>
        <v>2</v>
      </c>
      <c r="J14" s="12" t="s">
        <v>116</v>
      </c>
      <c r="K14" s="13" t="s">
        <v>116</v>
      </c>
    </row>
    <row r="15" spans="1:11">
      <c r="A15" s="110" t="s">
        <v>118</v>
      </c>
      <c r="B15" s="55">
        <f t="shared" si="0"/>
        <v>13</v>
      </c>
      <c r="C15" s="72">
        <v>0.85763888888888884</v>
      </c>
      <c r="D15" s="97">
        <v>0.89236111111111116</v>
      </c>
      <c r="E15" s="44">
        <v>3</v>
      </c>
      <c r="F15" s="15">
        <f>'1_SEMESTRE'!G9</f>
        <v>18</v>
      </c>
      <c r="G15" s="98">
        <f>'1_SEMESTRE'!G8</f>
        <v>25</v>
      </c>
      <c r="H15" s="15">
        <f>'1_SEMESTRE'!D1</f>
        <v>1</v>
      </c>
      <c r="I15" s="99">
        <f>'1_SEMESTRE'!A2</f>
        <v>2</v>
      </c>
      <c r="J15" s="12" t="s">
        <v>116</v>
      </c>
      <c r="K15" s="13" t="s">
        <v>116</v>
      </c>
    </row>
    <row r="16" spans="1:11">
      <c r="A16" s="109" t="s">
        <v>119</v>
      </c>
      <c r="B16" s="50">
        <f t="shared" si="0"/>
        <v>14</v>
      </c>
      <c r="C16" s="72">
        <v>0.89236111111111116</v>
      </c>
      <c r="D16" s="97">
        <v>0.92708333333333337</v>
      </c>
      <c r="E16" s="44">
        <v>3</v>
      </c>
      <c r="F16" s="15">
        <f>'1_SEMESTRE'!G11</f>
        <v>18</v>
      </c>
      <c r="G16" s="98">
        <f>'1_SEMESTRE'!G10</f>
        <v>25</v>
      </c>
      <c r="H16" s="15">
        <f>'1_SEMESTRE'!D1</f>
        <v>1</v>
      </c>
      <c r="I16" s="15">
        <f>'1_SEMESTRE'!A2</f>
        <v>2</v>
      </c>
      <c r="J16" s="12" t="s">
        <v>116</v>
      </c>
      <c r="K16" s="13" t="s">
        <v>116</v>
      </c>
    </row>
    <row r="17" spans="1:11">
      <c r="A17" s="110" t="s">
        <v>120</v>
      </c>
      <c r="B17" s="55">
        <f t="shared" si="0"/>
        <v>15</v>
      </c>
      <c r="C17" s="72">
        <v>0.92708333333333337</v>
      </c>
      <c r="D17" s="97">
        <v>0.96180555555555547</v>
      </c>
      <c r="E17" s="44">
        <v>3</v>
      </c>
      <c r="F17" s="15">
        <f>'1_SEMESTRE'!G13</f>
        <v>17</v>
      </c>
      <c r="G17" s="98">
        <f>'1_SEMESTRE'!G12</f>
        <v>23</v>
      </c>
      <c r="H17" s="15">
        <f>'1_SEMESTRE'!D1</f>
        <v>1</v>
      </c>
      <c r="I17" s="15">
        <f>'1_SEMESTRE'!A2</f>
        <v>2</v>
      </c>
      <c r="J17" s="12" t="s">
        <v>116</v>
      </c>
      <c r="K17" s="13" t="s">
        <v>116</v>
      </c>
    </row>
    <row r="18" spans="1:11">
      <c r="A18" s="109" t="s">
        <v>115</v>
      </c>
      <c r="B18" s="50">
        <f t="shared" si="0"/>
        <v>16</v>
      </c>
      <c r="C18" s="72">
        <v>0.78125</v>
      </c>
      <c r="D18" s="97">
        <v>0.81597222222222221</v>
      </c>
      <c r="E18" s="44">
        <v>4</v>
      </c>
      <c r="F18" s="15">
        <f>'1_SEMESTRE'!I4</f>
        <v>13</v>
      </c>
      <c r="G18" s="15">
        <f>'1_SEMESTRE'!I3</f>
        <v>4</v>
      </c>
      <c r="H18" s="15">
        <f>'1_SEMESTRE'!D1</f>
        <v>1</v>
      </c>
      <c r="I18" s="15">
        <f>'1_SEMESTRE'!A2</f>
        <v>2</v>
      </c>
      <c r="J18" s="12" t="s">
        <v>116</v>
      </c>
      <c r="K18" s="13" t="s">
        <v>116</v>
      </c>
    </row>
    <row r="19" spans="1:11">
      <c r="A19" s="110" t="s">
        <v>117</v>
      </c>
      <c r="B19" s="55">
        <f t="shared" si="0"/>
        <v>17</v>
      </c>
      <c r="C19" s="72">
        <v>0.81597222222222221</v>
      </c>
      <c r="D19" s="97">
        <v>0.85069444444444453</v>
      </c>
      <c r="E19" s="44">
        <v>4</v>
      </c>
      <c r="F19" s="15">
        <f>'1_SEMESTRE'!I6</f>
        <v>6</v>
      </c>
      <c r="G19" s="15">
        <f>'1_SEMESTRE'!I5</f>
        <v>2</v>
      </c>
      <c r="H19" s="15">
        <f>'1_SEMESTRE'!D1</f>
        <v>1</v>
      </c>
      <c r="I19" s="15">
        <f>'1_SEMESTRE'!A2</f>
        <v>2</v>
      </c>
      <c r="J19" s="12" t="s">
        <v>116</v>
      </c>
      <c r="K19" s="13" t="s">
        <v>116</v>
      </c>
    </row>
    <row r="20" spans="1:11">
      <c r="A20" s="109" t="s">
        <v>118</v>
      </c>
      <c r="B20" s="50">
        <f t="shared" si="0"/>
        <v>18</v>
      </c>
      <c r="C20" s="72">
        <v>0.85763888888888884</v>
      </c>
      <c r="D20" s="97">
        <v>0.89236111111111116</v>
      </c>
      <c r="E20" s="44">
        <v>4</v>
      </c>
      <c r="F20" s="15">
        <f>'1_SEMESTRE'!I9</f>
        <v>6</v>
      </c>
      <c r="G20" s="15">
        <f>'1_SEMESTRE'!I8</f>
        <v>2</v>
      </c>
      <c r="H20" s="15">
        <f>'1_SEMESTRE'!D1</f>
        <v>1</v>
      </c>
      <c r="I20" s="15">
        <f>'1_SEMESTRE'!A2</f>
        <v>2</v>
      </c>
      <c r="J20" s="12" t="s">
        <v>116</v>
      </c>
      <c r="K20" s="13" t="s">
        <v>116</v>
      </c>
    </row>
    <row r="21" spans="1:11">
      <c r="A21" s="110" t="s">
        <v>119</v>
      </c>
      <c r="B21" s="55">
        <f t="shared" si="0"/>
        <v>19</v>
      </c>
      <c r="C21" s="72">
        <v>0.89236111111111116</v>
      </c>
      <c r="D21" s="97">
        <v>0.92708333333333337</v>
      </c>
      <c r="E21" s="44">
        <v>4</v>
      </c>
      <c r="F21" s="15">
        <f>'1_SEMESTRE'!I11</f>
        <v>6</v>
      </c>
      <c r="G21" s="15">
        <f>'1_SEMESTRE'!I10</f>
        <v>2</v>
      </c>
      <c r="H21" s="15">
        <f>'1_SEMESTRE'!D1</f>
        <v>1</v>
      </c>
      <c r="I21" s="15">
        <f>'1_SEMESTRE'!A2</f>
        <v>2</v>
      </c>
      <c r="J21" s="12" t="s">
        <v>116</v>
      </c>
      <c r="K21" s="13" t="s">
        <v>116</v>
      </c>
    </row>
    <row r="22" spans="1:11">
      <c r="A22" s="109" t="s">
        <v>120</v>
      </c>
      <c r="B22" s="50">
        <f t="shared" si="0"/>
        <v>20</v>
      </c>
      <c r="C22" s="72">
        <v>0.92708333333333337</v>
      </c>
      <c r="D22" s="97">
        <v>0.96180555555555547</v>
      </c>
      <c r="E22" s="44">
        <v>4</v>
      </c>
      <c r="F22" s="15">
        <f>'1_SEMESTRE'!I13</f>
        <v>6</v>
      </c>
      <c r="G22" s="15">
        <f>'1_SEMESTRE'!I12</f>
        <v>2</v>
      </c>
      <c r="H22" s="15">
        <f>'1_SEMESTRE'!D1</f>
        <v>1</v>
      </c>
      <c r="I22" s="15">
        <f>'1_SEMESTRE'!A2</f>
        <v>2</v>
      </c>
      <c r="J22" s="12" t="s">
        <v>116</v>
      </c>
      <c r="K22" s="13" t="s">
        <v>116</v>
      </c>
    </row>
    <row r="23" spans="1:11">
      <c r="A23" s="110" t="s">
        <v>115</v>
      </c>
      <c r="B23" s="55">
        <f t="shared" si="0"/>
        <v>21</v>
      </c>
      <c r="C23" s="72">
        <v>0.78125</v>
      </c>
      <c r="D23" s="97">
        <v>0.81597222222222221</v>
      </c>
      <c r="E23" s="44">
        <v>5</v>
      </c>
      <c r="F23" s="15">
        <f>'1_SEMESTRE'!K4</f>
        <v>17</v>
      </c>
      <c r="G23" s="98">
        <f>'1_SEMESTRE'!K3</f>
        <v>23</v>
      </c>
      <c r="H23" s="15">
        <f>'1_SEMESTRE'!D1</f>
        <v>1</v>
      </c>
      <c r="I23" s="15">
        <f>'1_SEMESTRE'!A2</f>
        <v>2</v>
      </c>
      <c r="J23" s="12" t="s">
        <v>116</v>
      </c>
      <c r="K23" s="13" t="s">
        <v>116</v>
      </c>
    </row>
    <row r="24" spans="1:11">
      <c r="A24" s="109" t="s">
        <v>117</v>
      </c>
      <c r="B24" s="50">
        <f t="shared" si="0"/>
        <v>22</v>
      </c>
      <c r="C24" s="72">
        <v>0.81597222222222221</v>
      </c>
      <c r="D24" s="97">
        <v>0.85069444444444453</v>
      </c>
      <c r="E24" s="44">
        <v>5</v>
      </c>
      <c r="F24" s="15">
        <f>'1_SEMESTRE'!K6</f>
        <v>17</v>
      </c>
      <c r="G24" s="98">
        <f>'1_SEMESTRE'!K5</f>
        <v>23</v>
      </c>
      <c r="H24" s="15">
        <f>'1_SEMESTRE'!D1</f>
        <v>1</v>
      </c>
      <c r="I24" s="15">
        <f>'1_SEMESTRE'!A2</f>
        <v>2</v>
      </c>
      <c r="J24" s="12" t="s">
        <v>116</v>
      </c>
      <c r="K24" s="13" t="s">
        <v>116</v>
      </c>
    </row>
    <row r="25" spans="1:11">
      <c r="A25" s="111" t="s">
        <v>118</v>
      </c>
      <c r="B25" s="67">
        <f t="shared" si="0"/>
        <v>23</v>
      </c>
      <c r="C25" s="72">
        <v>0.85763888888888884</v>
      </c>
      <c r="D25" s="97">
        <v>0.89236111111111116</v>
      </c>
      <c r="E25" s="44">
        <v>5</v>
      </c>
      <c r="F25" s="15">
        <f>'1_SEMESTRE'!K9</f>
        <v>17</v>
      </c>
      <c r="G25" s="98">
        <f>'1_SEMESTRE'!K8</f>
        <v>23</v>
      </c>
      <c r="H25" s="15">
        <f>'1_SEMESTRE'!D1</f>
        <v>1</v>
      </c>
      <c r="I25" s="15">
        <f>'1_SEMESTRE'!A2</f>
        <v>2</v>
      </c>
      <c r="J25" s="12" t="s">
        <v>116</v>
      </c>
      <c r="K25" s="13" t="s">
        <v>116</v>
      </c>
    </row>
    <row r="26" spans="1:11">
      <c r="A26" s="109" t="s">
        <v>119</v>
      </c>
      <c r="B26" s="50">
        <f t="shared" si="0"/>
        <v>24</v>
      </c>
      <c r="C26" s="72">
        <v>0.89236111111111116</v>
      </c>
      <c r="D26" s="97">
        <v>0.92708333333333337</v>
      </c>
      <c r="E26" s="44">
        <v>5</v>
      </c>
      <c r="F26" s="15">
        <f>'1_SEMESTRE'!K11</f>
        <v>9</v>
      </c>
      <c r="G26" s="98">
        <f>'1_SEMESTRE'!K10</f>
        <v>21</v>
      </c>
      <c r="H26" s="15">
        <f>'1_SEMESTRE'!D1</f>
        <v>1</v>
      </c>
      <c r="I26" s="15">
        <f>'1_SEMESTRE'!A2</f>
        <v>2</v>
      </c>
      <c r="J26" s="12" t="s">
        <v>116</v>
      </c>
      <c r="K26" s="13" t="s">
        <v>116</v>
      </c>
    </row>
    <row r="27" spans="1:11" ht="16" thickBot="1">
      <c r="A27" s="112" t="s">
        <v>120</v>
      </c>
      <c r="B27" s="113">
        <f t="shared" si="0"/>
        <v>25</v>
      </c>
      <c r="C27" s="114">
        <v>0.92708333333333337</v>
      </c>
      <c r="D27" s="115">
        <v>0.96180555555555547</v>
      </c>
      <c r="E27" s="116">
        <v>5</v>
      </c>
      <c r="F27" s="81">
        <f>'1_SEMESTRE'!K13</f>
        <v>9</v>
      </c>
      <c r="G27" s="117">
        <f>'1_SEMESTRE'!K12</f>
        <v>21</v>
      </c>
      <c r="H27" s="81">
        <f>'1_SEMESTRE'!D1</f>
        <v>1</v>
      </c>
      <c r="I27" s="81">
        <f>'1_SEMESTRE'!A2</f>
        <v>2</v>
      </c>
      <c r="J27" s="84" t="s">
        <v>116</v>
      </c>
      <c r="K27" s="82" t="s">
        <v>116</v>
      </c>
    </row>
    <row r="28" spans="1:11">
      <c r="A28" s="100" t="s">
        <v>115</v>
      </c>
      <c r="B28" s="101">
        <f t="shared" si="0"/>
        <v>26</v>
      </c>
      <c r="C28" s="102">
        <v>0.78125</v>
      </c>
      <c r="D28" s="103">
        <v>0.81597222222222221</v>
      </c>
      <c r="E28" s="104">
        <v>1</v>
      </c>
      <c r="F28" s="105">
        <f>'2_SEMESTRE'!C4</f>
        <v>1</v>
      </c>
      <c r="G28" s="118">
        <f>'2_SEMESTRE'!C3</f>
        <v>1</v>
      </c>
      <c r="H28" s="104">
        <f>'2_SEMESTRE'!D1</f>
        <v>2</v>
      </c>
      <c r="I28" s="105">
        <f>'2_SEMESTRE'!A2</f>
        <v>1</v>
      </c>
      <c r="J28" s="107" t="s">
        <v>116</v>
      </c>
      <c r="K28" s="108" t="s">
        <v>116</v>
      </c>
    </row>
    <row r="29" spans="1:11">
      <c r="A29" s="109" t="s">
        <v>117</v>
      </c>
      <c r="B29" s="50">
        <f t="shared" si="0"/>
        <v>27</v>
      </c>
      <c r="C29" s="72">
        <v>0.81597222222222221</v>
      </c>
      <c r="D29" s="97">
        <v>0.85069444444444453</v>
      </c>
      <c r="E29" s="44">
        <v>1</v>
      </c>
      <c r="F29" s="15">
        <f>'2_SEMESTRE'!C6</f>
        <v>2</v>
      </c>
      <c r="G29" s="119">
        <f>'2_SEMESTRE'!C5</f>
        <v>17</v>
      </c>
      <c r="H29" s="44">
        <v>2</v>
      </c>
      <c r="I29" s="15">
        <f>'2_SEMESTRE'!A2</f>
        <v>1</v>
      </c>
      <c r="J29" s="12" t="s">
        <v>116</v>
      </c>
      <c r="K29" s="13" t="s">
        <v>116</v>
      </c>
    </row>
    <row r="30" spans="1:11">
      <c r="A30" s="110" t="s">
        <v>118</v>
      </c>
      <c r="B30" s="55">
        <f t="shared" si="0"/>
        <v>28</v>
      </c>
      <c r="C30" s="72">
        <v>0.85763888888888884</v>
      </c>
      <c r="D30" s="97">
        <v>0.89236111111111116</v>
      </c>
      <c r="E30" s="44">
        <v>1</v>
      </c>
      <c r="F30" s="15">
        <f>'2_SEMESTRE'!C9</f>
        <v>10</v>
      </c>
      <c r="G30" s="119">
        <f>'2_SEMESTRE'!C8</f>
        <v>11</v>
      </c>
      <c r="H30" s="44">
        <v>2</v>
      </c>
      <c r="I30" s="15">
        <f>'2_SEMESTRE'!A2</f>
        <v>1</v>
      </c>
      <c r="J30" s="12" t="s">
        <v>116</v>
      </c>
      <c r="K30" s="13" t="s">
        <v>116</v>
      </c>
    </row>
    <row r="31" spans="1:11">
      <c r="A31" s="109" t="s">
        <v>119</v>
      </c>
      <c r="B31" s="50">
        <f t="shared" si="0"/>
        <v>29</v>
      </c>
      <c r="C31" s="72">
        <v>0.89236111111111116</v>
      </c>
      <c r="D31" s="97">
        <v>0.92708333333333337</v>
      </c>
      <c r="E31" s="44">
        <v>1</v>
      </c>
      <c r="F31" s="15">
        <f>'2_SEMESTRE'!C11</f>
        <v>10</v>
      </c>
      <c r="G31" s="119">
        <f>'2_SEMESTRE'!C10</f>
        <v>11</v>
      </c>
      <c r="H31" s="44">
        <v>2</v>
      </c>
      <c r="I31" s="15">
        <f>'2_SEMESTRE'!A2</f>
        <v>1</v>
      </c>
      <c r="J31" s="12" t="s">
        <v>116</v>
      </c>
      <c r="K31" s="13" t="s">
        <v>116</v>
      </c>
    </row>
    <row r="32" spans="1:11">
      <c r="A32" s="110" t="s">
        <v>120</v>
      </c>
      <c r="B32" s="55">
        <f t="shared" si="0"/>
        <v>30</v>
      </c>
      <c r="C32" s="72">
        <v>0.92708333333333337</v>
      </c>
      <c r="D32" s="97">
        <v>0.96180555555555547</v>
      </c>
      <c r="E32" s="44">
        <v>1</v>
      </c>
      <c r="F32" s="15">
        <f>'2_SEMESTRE'!C13</f>
        <v>10</v>
      </c>
      <c r="G32" s="119">
        <f>'2_SEMESTRE'!C12</f>
        <v>11</v>
      </c>
      <c r="H32" s="44">
        <v>2</v>
      </c>
      <c r="I32" s="15">
        <f>'2_SEMESTRE'!A2</f>
        <v>1</v>
      </c>
      <c r="J32" s="12" t="s">
        <v>116</v>
      </c>
      <c r="K32" s="13" t="s">
        <v>116</v>
      </c>
    </row>
    <row r="33" spans="1:11">
      <c r="A33" s="109" t="s">
        <v>115</v>
      </c>
      <c r="B33" s="50">
        <f t="shared" si="0"/>
        <v>31</v>
      </c>
      <c r="C33" s="72">
        <v>0.78125</v>
      </c>
      <c r="D33" s="97">
        <v>0.81597222222222221</v>
      </c>
      <c r="E33" s="44">
        <v>2</v>
      </c>
      <c r="F33" s="15">
        <f>'2_SEMESTRE'!E4</f>
        <v>20</v>
      </c>
      <c r="G33" s="44">
        <f>'2_SEMESTRE'!E3</f>
        <v>7</v>
      </c>
      <c r="H33" s="44">
        <v>2</v>
      </c>
      <c r="I33" s="15">
        <f>'2_SEMESTRE'!A2</f>
        <v>1</v>
      </c>
      <c r="J33" s="12" t="s">
        <v>116</v>
      </c>
      <c r="K33" s="13" t="s">
        <v>116</v>
      </c>
    </row>
    <row r="34" spans="1:11">
      <c r="A34" s="110" t="s">
        <v>117</v>
      </c>
      <c r="B34" s="55">
        <f t="shared" si="0"/>
        <v>32</v>
      </c>
      <c r="C34" s="72">
        <v>0.81597222222222221</v>
      </c>
      <c r="D34" s="97">
        <v>0.85069444444444453</v>
      </c>
      <c r="E34" s="44">
        <v>2</v>
      </c>
      <c r="F34" s="15">
        <f>'2_SEMESTRE'!E6</f>
        <v>17</v>
      </c>
      <c r="G34" s="44">
        <f>'2_SEMESTRE'!E5</f>
        <v>22</v>
      </c>
      <c r="H34" s="44">
        <v>2</v>
      </c>
      <c r="I34" s="15">
        <f>'2_SEMESTRE'!A2</f>
        <v>1</v>
      </c>
      <c r="J34" s="12" t="s">
        <v>116</v>
      </c>
      <c r="K34" s="13" t="s">
        <v>116</v>
      </c>
    </row>
    <row r="35" spans="1:11">
      <c r="A35" s="109" t="s">
        <v>118</v>
      </c>
      <c r="B35" s="50">
        <f t="shared" si="0"/>
        <v>33</v>
      </c>
      <c r="C35" s="72">
        <v>0.85763888888888884</v>
      </c>
      <c r="D35" s="97">
        <v>0.89236111111111116</v>
      </c>
      <c r="E35" s="44">
        <v>2</v>
      </c>
      <c r="F35" s="15">
        <f>'2_SEMESTRE'!E9</f>
        <v>17</v>
      </c>
      <c r="G35" s="44">
        <f>'2_SEMESTRE'!E8</f>
        <v>22</v>
      </c>
      <c r="H35" s="44">
        <v>2</v>
      </c>
      <c r="I35" s="15">
        <f>'2_SEMESTRE'!A2</f>
        <v>1</v>
      </c>
      <c r="J35" s="12" t="s">
        <v>116</v>
      </c>
      <c r="K35" s="13" t="s">
        <v>116</v>
      </c>
    </row>
    <row r="36" spans="1:11">
      <c r="A36" s="110" t="s">
        <v>119</v>
      </c>
      <c r="B36" s="55">
        <f t="shared" si="0"/>
        <v>34</v>
      </c>
      <c r="C36" s="72">
        <v>0.89236111111111116</v>
      </c>
      <c r="D36" s="97">
        <v>0.92708333333333337</v>
      </c>
      <c r="E36" s="44">
        <v>2</v>
      </c>
      <c r="F36" s="15">
        <f>'2_SEMESTRE'!E11</f>
        <v>17</v>
      </c>
      <c r="G36" s="44">
        <f>'2_SEMESTRE'!E10</f>
        <v>22</v>
      </c>
      <c r="H36" s="44">
        <v>2</v>
      </c>
      <c r="I36" s="15">
        <f>'2_SEMESTRE'!A2</f>
        <v>1</v>
      </c>
      <c r="J36" s="12" t="s">
        <v>116</v>
      </c>
      <c r="K36" s="13" t="s">
        <v>116</v>
      </c>
    </row>
    <row r="37" spans="1:11">
      <c r="A37" s="109" t="s">
        <v>120</v>
      </c>
      <c r="B37" s="50">
        <f t="shared" si="0"/>
        <v>35</v>
      </c>
      <c r="C37" s="72">
        <v>0.92708333333333337</v>
      </c>
      <c r="D37" s="97">
        <v>0.96180555555555547</v>
      </c>
      <c r="E37" s="44">
        <v>2</v>
      </c>
      <c r="F37" s="15">
        <f>'2_SEMESTRE'!E13</f>
        <v>17</v>
      </c>
      <c r="G37" s="44">
        <f>'2_SEMESTRE'!E12</f>
        <v>22</v>
      </c>
      <c r="H37" s="44">
        <v>2</v>
      </c>
      <c r="I37" s="15">
        <f>'2_SEMESTRE'!A2</f>
        <v>1</v>
      </c>
      <c r="J37" s="12" t="s">
        <v>116</v>
      </c>
      <c r="K37" s="13" t="s">
        <v>116</v>
      </c>
    </row>
    <row r="38" spans="1:11">
      <c r="A38" s="110" t="s">
        <v>115</v>
      </c>
      <c r="B38" s="55">
        <f t="shared" si="0"/>
        <v>36</v>
      </c>
      <c r="C38" s="72">
        <v>0.78125</v>
      </c>
      <c r="D38" s="97">
        <v>0.81597222222222221</v>
      </c>
      <c r="E38" s="44">
        <v>3</v>
      </c>
      <c r="F38" s="15">
        <f>'2_SEMESTRE'!G4</f>
        <v>6</v>
      </c>
      <c r="G38" s="44">
        <f>'2_SEMESTRE'!G3</f>
        <v>8</v>
      </c>
      <c r="H38" s="44">
        <v>2</v>
      </c>
      <c r="I38" s="15">
        <f>'2_SEMESTRE'!A2</f>
        <v>1</v>
      </c>
      <c r="J38" s="12" t="s">
        <v>116</v>
      </c>
      <c r="K38" s="13" t="s">
        <v>116</v>
      </c>
    </row>
    <row r="39" spans="1:11">
      <c r="A39" s="109" t="s">
        <v>117</v>
      </c>
      <c r="B39" s="50">
        <f t="shared" si="0"/>
        <v>37</v>
      </c>
      <c r="C39" s="72">
        <v>0.81597222222222221</v>
      </c>
      <c r="D39" s="97">
        <v>0.85069444444444453</v>
      </c>
      <c r="E39" s="44">
        <v>3</v>
      </c>
      <c r="F39" s="15">
        <f>'2_SEMESTRE'!G6</f>
        <v>2</v>
      </c>
      <c r="G39" s="44">
        <f>'2_SEMESTRE'!G5</f>
        <v>17</v>
      </c>
      <c r="H39" s="44">
        <v>2</v>
      </c>
      <c r="I39" s="15">
        <f>'2_SEMESTRE'!A2</f>
        <v>1</v>
      </c>
      <c r="J39" s="12" t="s">
        <v>116</v>
      </c>
      <c r="K39" s="13" t="s">
        <v>116</v>
      </c>
    </row>
    <row r="40" spans="1:11">
      <c r="A40" s="110" t="s">
        <v>118</v>
      </c>
      <c r="B40" s="55">
        <f t="shared" si="0"/>
        <v>38</v>
      </c>
      <c r="C40" s="72">
        <v>0.85763888888888884</v>
      </c>
      <c r="D40" s="97">
        <v>0.89236111111111116</v>
      </c>
      <c r="E40" s="44">
        <v>3</v>
      </c>
      <c r="F40" s="15">
        <f>'2_SEMESTRE'!G9</f>
        <v>20</v>
      </c>
      <c r="G40" s="44">
        <f>'2_SEMESTRE'!G8</f>
        <v>7</v>
      </c>
      <c r="H40" s="44">
        <v>2</v>
      </c>
      <c r="I40" s="15">
        <f>'2_SEMESTRE'!A2</f>
        <v>1</v>
      </c>
      <c r="J40" s="12" t="s">
        <v>116</v>
      </c>
      <c r="K40" s="13" t="s">
        <v>116</v>
      </c>
    </row>
    <row r="41" spans="1:11">
      <c r="A41" s="109" t="s">
        <v>119</v>
      </c>
      <c r="B41" s="50">
        <f t="shared" si="0"/>
        <v>39</v>
      </c>
      <c r="C41" s="72">
        <v>0.89236111111111116</v>
      </c>
      <c r="D41" s="97">
        <v>0.92708333333333337</v>
      </c>
      <c r="E41" s="44">
        <v>3</v>
      </c>
      <c r="F41" s="15">
        <f>'2_SEMESTRE'!G11</f>
        <v>20</v>
      </c>
      <c r="G41" s="44">
        <f>'2_SEMESTRE'!G10</f>
        <v>7</v>
      </c>
      <c r="H41" s="44">
        <v>2</v>
      </c>
      <c r="I41" s="15">
        <f>'2_SEMESTRE'!A2</f>
        <v>1</v>
      </c>
      <c r="J41" s="12" t="s">
        <v>116</v>
      </c>
      <c r="K41" s="13" t="s">
        <v>116</v>
      </c>
    </row>
    <row r="42" spans="1:11">
      <c r="A42" s="110" t="s">
        <v>120</v>
      </c>
      <c r="B42" s="55">
        <f t="shared" si="0"/>
        <v>40</v>
      </c>
      <c r="C42" s="72">
        <v>0.92708333333333337</v>
      </c>
      <c r="D42" s="97">
        <v>0.96180555555555547</v>
      </c>
      <c r="E42" s="44">
        <v>3</v>
      </c>
      <c r="F42" s="15">
        <f>'2_SEMESTRE'!G13</f>
        <v>20</v>
      </c>
      <c r="G42" s="44">
        <f>'2_SEMESTRE'!G12</f>
        <v>7</v>
      </c>
      <c r="H42" s="44">
        <v>2</v>
      </c>
      <c r="I42" s="15">
        <f>'2_SEMESTRE'!A2</f>
        <v>1</v>
      </c>
      <c r="J42" s="12" t="s">
        <v>116</v>
      </c>
      <c r="K42" s="13" t="s">
        <v>116</v>
      </c>
    </row>
    <row r="43" spans="1:11">
      <c r="A43" s="109" t="s">
        <v>115</v>
      </c>
      <c r="B43" s="50">
        <f t="shared" si="0"/>
        <v>41</v>
      </c>
      <c r="C43" s="72">
        <v>0.78125</v>
      </c>
      <c r="D43" s="97">
        <v>0.81597222222222221</v>
      </c>
      <c r="E43" s="44">
        <v>4</v>
      </c>
      <c r="F43" s="15">
        <f>'2_SEMESTRE'!I4</f>
        <v>10</v>
      </c>
      <c r="G43" s="44">
        <f>'2_SEMESTRE'!I3</f>
        <v>11</v>
      </c>
      <c r="H43" s="44">
        <v>2</v>
      </c>
      <c r="I43" s="15">
        <f>'2_SEMESTRE'!A2</f>
        <v>1</v>
      </c>
      <c r="J43" s="12" t="s">
        <v>116</v>
      </c>
      <c r="K43" s="13" t="s">
        <v>116</v>
      </c>
    </row>
    <row r="44" spans="1:11">
      <c r="A44" s="110" t="s">
        <v>117</v>
      </c>
      <c r="B44" s="55">
        <f t="shared" si="0"/>
        <v>42</v>
      </c>
      <c r="C44" s="72">
        <v>0.81597222222222221</v>
      </c>
      <c r="D44" s="97">
        <v>0.85069444444444453</v>
      </c>
      <c r="E44" s="44">
        <v>4</v>
      </c>
      <c r="F44" s="15">
        <f>'2_SEMESTRE'!I6</f>
        <v>12</v>
      </c>
      <c r="G44" s="44">
        <f>'2_SEMESTRE'!I5</f>
        <v>6</v>
      </c>
      <c r="H44" s="44">
        <v>2</v>
      </c>
      <c r="I44" s="15">
        <f>'2_SEMESTRE'!A2</f>
        <v>1</v>
      </c>
      <c r="J44" s="12" t="s">
        <v>116</v>
      </c>
      <c r="K44" s="13" t="s">
        <v>116</v>
      </c>
    </row>
    <row r="45" spans="1:11">
      <c r="A45" s="109" t="s">
        <v>118</v>
      </c>
      <c r="B45" s="50">
        <f t="shared" si="0"/>
        <v>43</v>
      </c>
      <c r="C45" s="72">
        <v>0.85763888888888884</v>
      </c>
      <c r="D45" s="97">
        <v>0.89236111111111116</v>
      </c>
      <c r="E45" s="44">
        <v>4</v>
      </c>
      <c r="F45" s="15">
        <f>'2_SEMESTRE'!I9</f>
        <v>12</v>
      </c>
      <c r="G45" s="44">
        <f>'2_SEMESTRE'!I8</f>
        <v>6</v>
      </c>
      <c r="H45" s="44">
        <v>2</v>
      </c>
      <c r="I45" s="15">
        <f>'2_SEMESTRE'!A2</f>
        <v>1</v>
      </c>
      <c r="J45" s="12" t="s">
        <v>116</v>
      </c>
      <c r="K45" s="13" t="s">
        <v>116</v>
      </c>
    </row>
    <row r="46" spans="1:11">
      <c r="A46" s="110" t="s">
        <v>119</v>
      </c>
      <c r="B46" s="55">
        <f t="shared" si="0"/>
        <v>44</v>
      </c>
      <c r="C46" s="72">
        <v>0.89236111111111116</v>
      </c>
      <c r="D46" s="97">
        <v>0.92708333333333337</v>
      </c>
      <c r="E46" s="44">
        <v>4</v>
      </c>
      <c r="F46" s="15">
        <f>'2_SEMESTRE'!I11</f>
        <v>12</v>
      </c>
      <c r="G46" s="44">
        <f>'2_SEMESTRE'!I10</f>
        <v>6</v>
      </c>
      <c r="H46" s="44">
        <v>2</v>
      </c>
      <c r="I46" s="15">
        <f>'2_SEMESTRE'!A2</f>
        <v>1</v>
      </c>
      <c r="J46" s="12" t="s">
        <v>116</v>
      </c>
      <c r="K46" s="13" t="s">
        <v>116</v>
      </c>
    </row>
    <row r="47" spans="1:11">
      <c r="A47" s="109" t="s">
        <v>120</v>
      </c>
      <c r="B47" s="50">
        <f t="shared" si="0"/>
        <v>45</v>
      </c>
      <c r="C47" s="72">
        <v>0.92708333333333337</v>
      </c>
      <c r="D47" s="97">
        <v>0.96180555555555547</v>
      </c>
      <c r="E47" s="44">
        <v>4</v>
      </c>
      <c r="F47" s="15">
        <f>'2_SEMESTRE'!I13</f>
        <v>12</v>
      </c>
      <c r="G47" s="44">
        <f>'2_SEMESTRE'!I12</f>
        <v>6</v>
      </c>
      <c r="H47" s="44">
        <v>2</v>
      </c>
      <c r="I47" s="15">
        <f>'2_SEMESTRE'!A2</f>
        <v>1</v>
      </c>
      <c r="J47" s="12" t="s">
        <v>116</v>
      </c>
      <c r="K47" s="13" t="s">
        <v>116</v>
      </c>
    </row>
    <row r="48" spans="1:11">
      <c r="A48" s="110" t="s">
        <v>115</v>
      </c>
      <c r="B48" s="55">
        <f t="shared" si="0"/>
        <v>46</v>
      </c>
      <c r="C48" s="72">
        <v>0.78125</v>
      </c>
      <c r="D48" s="97">
        <v>0.81597222222222221</v>
      </c>
      <c r="E48" s="44">
        <v>5</v>
      </c>
      <c r="F48" s="15">
        <f>'2_SEMESTRE'!K4</f>
        <v>6</v>
      </c>
      <c r="G48" s="44">
        <f>'2_SEMESTRE'!K3</f>
        <v>8</v>
      </c>
      <c r="H48" s="44">
        <v>2</v>
      </c>
      <c r="I48" s="15">
        <f>'2_SEMESTRE'!A2</f>
        <v>1</v>
      </c>
      <c r="J48" s="12" t="s">
        <v>116</v>
      </c>
      <c r="K48" s="13" t="s">
        <v>116</v>
      </c>
    </row>
    <row r="49" spans="1:11">
      <c r="A49" s="109" t="s">
        <v>117</v>
      </c>
      <c r="B49" s="50">
        <f t="shared" si="0"/>
        <v>47</v>
      </c>
      <c r="C49" s="72">
        <v>0.81597222222222221</v>
      </c>
      <c r="D49" s="97">
        <v>0.85069444444444453</v>
      </c>
      <c r="E49" s="44">
        <v>5</v>
      </c>
      <c r="F49" s="15">
        <f>'2_SEMESTRE'!K6</f>
        <v>10</v>
      </c>
      <c r="G49" s="44">
        <f>'2_SEMESTRE'!K5</f>
        <v>27</v>
      </c>
      <c r="H49" s="44">
        <v>2</v>
      </c>
      <c r="I49" s="15">
        <f>'2_SEMESTRE'!A2</f>
        <v>1</v>
      </c>
      <c r="J49" s="12" t="s">
        <v>116</v>
      </c>
      <c r="K49" s="13" t="s">
        <v>116</v>
      </c>
    </row>
    <row r="50" spans="1:11">
      <c r="A50" s="111" t="s">
        <v>118</v>
      </c>
      <c r="B50" s="67">
        <f t="shared" si="0"/>
        <v>48</v>
      </c>
      <c r="C50" s="72">
        <v>0.85763888888888884</v>
      </c>
      <c r="D50" s="97">
        <v>0.89236111111111116</v>
      </c>
      <c r="E50" s="44">
        <v>5</v>
      </c>
      <c r="F50" s="15">
        <f>'2_SEMESTRE'!K9</f>
        <v>10</v>
      </c>
      <c r="G50" s="44">
        <f>'2_SEMESTRE'!K8</f>
        <v>27</v>
      </c>
      <c r="H50" s="44">
        <v>2</v>
      </c>
      <c r="I50" s="15">
        <f>'2_SEMESTRE'!A2</f>
        <v>1</v>
      </c>
      <c r="J50" s="12" t="s">
        <v>116</v>
      </c>
      <c r="K50" s="13" t="s">
        <v>116</v>
      </c>
    </row>
    <row r="51" spans="1:11">
      <c r="A51" s="109" t="s">
        <v>119</v>
      </c>
      <c r="B51" s="50">
        <f t="shared" si="0"/>
        <v>49</v>
      </c>
      <c r="C51" s="72">
        <v>0.89236111111111116</v>
      </c>
      <c r="D51" s="97">
        <v>0.92708333333333337</v>
      </c>
      <c r="E51" s="44">
        <v>5</v>
      </c>
      <c r="F51" s="15">
        <f>'2_SEMESTRE'!K11</f>
        <v>10</v>
      </c>
      <c r="G51" s="44">
        <f>'2_SEMESTRE'!K10</f>
        <v>27</v>
      </c>
      <c r="H51" s="44">
        <v>2</v>
      </c>
      <c r="I51" s="15">
        <f>'2_SEMESTRE'!A2</f>
        <v>1</v>
      </c>
      <c r="J51" s="12" t="s">
        <v>116</v>
      </c>
      <c r="K51" s="13" t="s">
        <v>116</v>
      </c>
    </row>
    <row r="52" spans="1:11" ht="16" thickBot="1">
      <c r="A52" s="112" t="s">
        <v>120</v>
      </c>
      <c r="B52" s="113">
        <f t="shared" si="0"/>
        <v>50</v>
      </c>
      <c r="C52" s="114">
        <v>0.92708333333333337</v>
      </c>
      <c r="D52" s="115">
        <v>0.96180555555555547</v>
      </c>
      <c r="E52" s="116">
        <v>5</v>
      </c>
      <c r="F52" s="81">
        <f>'2_SEMESTRE'!K13</f>
        <v>10</v>
      </c>
      <c r="G52" s="116">
        <f>'2_SEMESTRE'!K12</f>
        <v>27</v>
      </c>
      <c r="H52" s="116">
        <v>2</v>
      </c>
      <c r="I52" s="81">
        <f>'2_SEMESTRE'!A2</f>
        <v>1</v>
      </c>
      <c r="J52" s="84" t="s">
        <v>116</v>
      </c>
      <c r="K52" s="82" t="s">
        <v>116</v>
      </c>
    </row>
    <row r="53" spans="1:11">
      <c r="A53" s="100" t="s">
        <v>115</v>
      </c>
      <c r="B53" s="101">
        <f t="shared" si="0"/>
        <v>51</v>
      </c>
      <c r="C53" s="102">
        <v>0.78125</v>
      </c>
      <c r="D53" s="103">
        <v>0.81597222222222221</v>
      </c>
      <c r="E53" s="104">
        <v>1</v>
      </c>
      <c r="F53" s="105">
        <f>'3_SEMESTRE'!C4</f>
        <v>4</v>
      </c>
      <c r="G53" s="104">
        <f>'3_SEMESTRE'!C3</f>
        <v>15</v>
      </c>
      <c r="H53" s="104">
        <v>3</v>
      </c>
      <c r="I53" s="105">
        <f>'3_SEMESTRE'!A2</f>
        <v>1</v>
      </c>
      <c r="J53" s="107" t="s">
        <v>116</v>
      </c>
      <c r="K53" s="108" t="s">
        <v>116</v>
      </c>
    </row>
    <row r="54" spans="1:11">
      <c r="A54" s="109" t="s">
        <v>117</v>
      </c>
      <c r="B54" s="50">
        <f t="shared" si="0"/>
        <v>52</v>
      </c>
      <c r="C54" s="72">
        <v>0.81597222222222221</v>
      </c>
      <c r="D54" s="97">
        <v>0.85069444444444453</v>
      </c>
      <c r="E54" s="44">
        <v>1</v>
      </c>
      <c r="F54" s="15">
        <f>'3_SEMESTRE'!C6</f>
        <v>1</v>
      </c>
      <c r="G54" s="44">
        <f>'3_SEMESTRE'!C5</f>
        <v>28</v>
      </c>
      <c r="H54" s="44">
        <v>3</v>
      </c>
      <c r="I54" s="15">
        <f>'3_SEMESTRE'!A2</f>
        <v>1</v>
      </c>
      <c r="J54" s="12" t="s">
        <v>116</v>
      </c>
      <c r="K54" s="13" t="s">
        <v>116</v>
      </c>
    </row>
    <row r="55" spans="1:11">
      <c r="A55" s="110" t="s">
        <v>118</v>
      </c>
      <c r="B55" s="55">
        <f t="shared" si="0"/>
        <v>53</v>
      </c>
      <c r="C55" s="72">
        <v>0.85763888888888884</v>
      </c>
      <c r="D55" s="97">
        <v>0.89236111111111116</v>
      </c>
      <c r="E55" s="44">
        <v>1</v>
      </c>
      <c r="F55" s="15">
        <f>'3_SEMESTRE'!C9</f>
        <v>16</v>
      </c>
      <c r="G55" s="44">
        <f>'3_SEMESTRE'!C8</f>
        <v>30</v>
      </c>
      <c r="H55" s="44">
        <v>3</v>
      </c>
      <c r="I55" s="15">
        <f>'3_SEMESTRE'!A2</f>
        <v>1</v>
      </c>
      <c r="J55" s="12" t="s">
        <v>116</v>
      </c>
      <c r="K55" s="13" t="s">
        <v>116</v>
      </c>
    </row>
    <row r="56" spans="1:11">
      <c r="A56" s="109" t="s">
        <v>119</v>
      </c>
      <c r="B56" s="50">
        <f t="shared" si="0"/>
        <v>54</v>
      </c>
      <c r="C56" s="72">
        <v>0.89236111111111116</v>
      </c>
      <c r="D56" s="97">
        <v>0.92708333333333337</v>
      </c>
      <c r="E56" s="44">
        <v>1</v>
      </c>
      <c r="F56" s="15">
        <f>'3_SEMESTRE'!C11</f>
        <v>1</v>
      </c>
      <c r="G56" s="44">
        <f>'3_SEMESTRE'!C10</f>
        <v>28</v>
      </c>
      <c r="H56" s="44">
        <v>3</v>
      </c>
      <c r="I56" s="15">
        <f>'3_SEMESTRE'!A2</f>
        <v>1</v>
      </c>
      <c r="J56" s="12" t="s">
        <v>116</v>
      </c>
      <c r="K56" s="13" t="s">
        <v>116</v>
      </c>
    </row>
    <row r="57" spans="1:11">
      <c r="A57" s="110" t="s">
        <v>120</v>
      </c>
      <c r="B57" s="55">
        <f t="shared" si="0"/>
        <v>55</v>
      </c>
      <c r="C57" s="72">
        <v>0.92708333333333337</v>
      </c>
      <c r="D57" s="97">
        <v>0.96180555555555547</v>
      </c>
      <c r="E57" s="44">
        <v>1</v>
      </c>
      <c r="F57" s="15">
        <f>'3_SEMESTRE'!C13</f>
        <v>1</v>
      </c>
      <c r="G57" s="44">
        <f>'3_SEMESTRE'!C12</f>
        <v>28</v>
      </c>
      <c r="H57" s="44">
        <v>3</v>
      </c>
      <c r="I57" s="15">
        <f>'3_SEMESTRE'!A2</f>
        <v>1</v>
      </c>
      <c r="J57" s="12" t="s">
        <v>116</v>
      </c>
      <c r="K57" s="13" t="s">
        <v>116</v>
      </c>
    </row>
    <row r="58" spans="1:11">
      <c r="A58" s="109" t="s">
        <v>115</v>
      </c>
      <c r="B58" s="50">
        <f t="shared" si="0"/>
        <v>56</v>
      </c>
      <c r="C58" s="72">
        <v>0.78125</v>
      </c>
      <c r="D58" s="97">
        <v>0.81597222222222221</v>
      </c>
      <c r="E58" s="44">
        <v>2</v>
      </c>
      <c r="F58" s="15">
        <f>'3_SEMESTRE'!E4</f>
        <v>4</v>
      </c>
      <c r="G58" s="44">
        <f>'3_SEMESTRE'!E3</f>
        <v>15</v>
      </c>
      <c r="H58" s="44">
        <v>3</v>
      </c>
      <c r="I58" s="15">
        <f>'3_SEMESTRE'!A2</f>
        <v>1</v>
      </c>
      <c r="J58" s="12" t="s">
        <v>116</v>
      </c>
      <c r="K58" s="13" t="s">
        <v>116</v>
      </c>
    </row>
    <row r="59" spans="1:11">
      <c r="A59" s="110" t="s">
        <v>117</v>
      </c>
      <c r="B59" s="55">
        <f t="shared" si="0"/>
        <v>57</v>
      </c>
      <c r="C59" s="72">
        <v>0.81597222222222221</v>
      </c>
      <c r="D59" s="97">
        <v>0.85069444444444453</v>
      </c>
      <c r="E59" s="44">
        <v>2</v>
      </c>
      <c r="F59" s="15">
        <f>'3_SEMESTRE'!E6</f>
        <v>4</v>
      </c>
      <c r="G59" s="44">
        <f>'3_SEMESTRE'!E5</f>
        <v>15</v>
      </c>
      <c r="H59" s="44">
        <v>3</v>
      </c>
      <c r="I59" s="15">
        <f>'3_SEMESTRE'!A2</f>
        <v>1</v>
      </c>
      <c r="J59" s="12" t="s">
        <v>116</v>
      </c>
      <c r="K59" s="13" t="s">
        <v>116</v>
      </c>
    </row>
    <row r="60" spans="1:11">
      <c r="A60" s="109" t="s">
        <v>118</v>
      </c>
      <c r="B60" s="50">
        <f t="shared" si="0"/>
        <v>58</v>
      </c>
      <c r="C60" s="72">
        <v>0.85763888888888884</v>
      </c>
      <c r="D60" s="97">
        <v>0.89236111111111116</v>
      </c>
      <c r="E60" s="44">
        <v>2</v>
      </c>
      <c r="F60" s="15">
        <f>'3_SEMESTRE'!E9</f>
        <v>4</v>
      </c>
      <c r="G60" s="44">
        <f>'3_SEMESTRE'!E8</f>
        <v>15</v>
      </c>
      <c r="H60" s="44">
        <v>3</v>
      </c>
      <c r="I60" s="15">
        <f>'3_SEMESTRE'!A2</f>
        <v>1</v>
      </c>
      <c r="J60" s="12" t="s">
        <v>116</v>
      </c>
      <c r="K60" s="13" t="s">
        <v>116</v>
      </c>
    </row>
    <row r="61" spans="1:11">
      <c r="A61" s="110" t="s">
        <v>119</v>
      </c>
      <c r="B61" s="55">
        <f t="shared" si="0"/>
        <v>59</v>
      </c>
      <c r="C61" s="72">
        <v>0.89236111111111116</v>
      </c>
      <c r="D61" s="97">
        <v>0.92708333333333337</v>
      </c>
      <c r="E61" s="44">
        <v>2</v>
      </c>
      <c r="F61" s="15">
        <f>'3_SEMESTRE'!E11</f>
        <v>3</v>
      </c>
      <c r="G61" s="44">
        <f>'3_SEMESTRE'!E10</f>
        <v>12</v>
      </c>
      <c r="H61" s="44">
        <v>3</v>
      </c>
      <c r="I61" s="15">
        <f>'3_SEMESTRE'!A2</f>
        <v>1</v>
      </c>
      <c r="J61" s="12" t="s">
        <v>116</v>
      </c>
      <c r="K61" s="13" t="s">
        <v>116</v>
      </c>
    </row>
    <row r="62" spans="1:11">
      <c r="A62" s="109" t="s">
        <v>120</v>
      </c>
      <c r="B62" s="50">
        <f t="shared" si="0"/>
        <v>60</v>
      </c>
      <c r="C62" s="72">
        <v>0.92708333333333337</v>
      </c>
      <c r="D62" s="97">
        <v>0.96180555555555547</v>
      </c>
      <c r="E62" s="44">
        <v>2</v>
      </c>
      <c r="F62" s="15">
        <f>'3_SEMESTRE'!E13</f>
        <v>3</v>
      </c>
      <c r="G62" s="44">
        <f>'3_SEMESTRE'!E12</f>
        <v>12</v>
      </c>
      <c r="H62" s="44">
        <v>3</v>
      </c>
      <c r="I62" s="15">
        <f>'3_SEMESTRE'!A2</f>
        <v>1</v>
      </c>
      <c r="J62" s="12" t="s">
        <v>116</v>
      </c>
      <c r="K62" s="13" t="s">
        <v>116</v>
      </c>
    </row>
    <row r="63" spans="1:11">
      <c r="A63" s="110" t="s">
        <v>115</v>
      </c>
      <c r="B63" s="55">
        <f t="shared" si="0"/>
        <v>61</v>
      </c>
      <c r="C63" s="72">
        <v>0.78125</v>
      </c>
      <c r="D63" s="97">
        <v>0.81597222222222221</v>
      </c>
      <c r="E63" s="44">
        <v>3</v>
      </c>
      <c r="F63" s="15">
        <f>'3_SEMESTRE'!G4</f>
        <v>3</v>
      </c>
      <c r="G63" s="44">
        <f>'3_SEMESTRE'!G3</f>
        <v>12</v>
      </c>
      <c r="H63" s="44">
        <v>3</v>
      </c>
      <c r="I63" s="15">
        <f>'3_SEMESTRE'!A2</f>
        <v>1</v>
      </c>
      <c r="J63" s="12" t="s">
        <v>116</v>
      </c>
      <c r="K63" s="13" t="s">
        <v>116</v>
      </c>
    </row>
    <row r="64" spans="1:11">
      <c r="A64" s="109" t="s">
        <v>117</v>
      </c>
      <c r="B64" s="50">
        <f t="shared" si="0"/>
        <v>62</v>
      </c>
      <c r="C64" s="72">
        <v>0.81597222222222221</v>
      </c>
      <c r="D64" s="97">
        <v>0.85069444444444453</v>
      </c>
      <c r="E64" s="44">
        <v>3</v>
      </c>
      <c r="F64" s="15">
        <f>'3_SEMESTRE'!G6</f>
        <v>3</v>
      </c>
      <c r="G64" s="44">
        <f>'3_SEMESTRE'!G5</f>
        <v>12</v>
      </c>
      <c r="H64" s="44">
        <v>3</v>
      </c>
      <c r="I64" s="15">
        <f>'3_SEMESTRE'!A2</f>
        <v>1</v>
      </c>
      <c r="J64" s="12" t="s">
        <v>116</v>
      </c>
      <c r="K64" s="13" t="s">
        <v>116</v>
      </c>
    </row>
    <row r="65" spans="1:11">
      <c r="A65" s="110" t="s">
        <v>118</v>
      </c>
      <c r="B65" s="55">
        <f t="shared" si="0"/>
        <v>63</v>
      </c>
      <c r="C65" s="72">
        <v>0.85763888888888884</v>
      </c>
      <c r="D65" s="97">
        <v>0.89236111111111116</v>
      </c>
      <c r="E65" s="44">
        <v>3</v>
      </c>
      <c r="F65" s="15">
        <f>'3_SEMESTRE'!G9</f>
        <v>6</v>
      </c>
      <c r="G65" s="44">
        <f>'3_SEMESTRE'!G8</f>
        <v>9</v>
      </c>
      <c r="H65" s="44">
        <v>3</v>
      </c>
      <c r="I65" s="15">
        <f>'3_SEMESTRE'!A2</f>
        <v>1</v>
      </c>
      <c r="J65" s="12" t="s">
        <v>116</v>
      </c>
      <c r="K65" s="13" t="s">
        <v>116</v>
      </c>
    </row>
    <row r="66" spans="1:11">
      <c r="A66" s="109" t="s">
        <v>119</v>
      </c>
      <c r="B66" s="50">
        <f t="shared" si="0"/>
        <v>64</v>
      </c>
      <c r="C66" s="72">
        <v>0.89236111111111116</v>
      </c>
      <c r="D66" s="97">
        <v>0.92708333333333337</v>
      </c>
      <c r="E66" s="44">
        <v>3</v>
      </c>
      <c r="F66" s="15">
        <f>'3_SEMESTRE'!G11</f>
        <v>6</v>
      </c>
      <c r="G66" s="44">
        <f>'3_SEMESTRE'!G10</f>
        <v>9</v>
      </c>
      <c r="H66" s="44">
        <v>3</v>
      </c>
      <c r="I66" s="15">
        <f>'3_SEMESTRE'!A2</f>
        <v>1</v>
      </c>
      <c r="J66" s="12" t="s">
        <v>116</v>
      </c>
      <c r="K66" s="13" t="s">
        <v>116</v>
      </c>
    </row>
    <row r="67" spans="1:11">
      <c r="A67" s="110" t="s">
        <v>120</v>
      </c>
      <c r="B67" s="55">
        <f t="shared" si="0"/>
        <v>65</v>
      </c>
      <c r="C67" s="72">
        <v>0.92708333333333337</v>
      </c>
      <c r="D67" s="97">
        <v>0.96180555555555547</v>
      </c>
      <c r="E67" s="44">
        <v>3</v>
      </c>
      <c r="F67" s="15">
        <f>'3_SEMESTRE'!G13</f>
        <v>1</v>
      </c>
      <c r="G67" s="44">
        <f>'3_SEMESTRE'!G12</f>
        <v>28</v>
      </c>
      <c r="H67" s="44">
        <v>3</v>
      </c>
      <c r="I67" s="15">
        <f>'3_SEMESTRE'!A2</f>
        <v>1</v>
      </c>
      <c r="J67" s="12" t="s">
        <v>116</v>
      </c>
      <c r="K67" s="13" t="s">
        <v>116</v>
      </c>
    </row>
    <row r="68" spans="1:11">
      <c r="A68" s="109" t="s">
        <v>115</v>
      </c>
      <c r="B68" s="50">
        <f t="shared" si="0"/>
        <v>66</v>
      </c>
      <c r="C68" s="72">
        <v>0.78125</v>
      </c>
      <c r="D68" s="97">
        <v>0.81597222222222221</v>
      </c>
      <c r="E68" s="44">
        <v>4</v>
      </c>
      <c r="F68" s="15">
        <f>'3_SEMESTRE'!I4</f>
        <v>2</v>
      </c>
      <c r="G68" s="44">
        <f>'3_SEMESTRE'!I3</f>
        <v>18</v>
      </c>
      <c r="H68" s="44">
        <v>3</v>
      </c>
      <c r="I68" s="15">
        <f>'3_SEMESTRE'!A2</f>
        <v>1</v>
      </c>
      <c r="J68" s="12" t="s">
        <v>116</v>
      </c>
      <c r="K68" s="13" t="s">
        <v>116</v>
      </c>
    </row>
    <row r="69" spans="1:11">
      <c r="A69" s="110" t="s">
        <v>117</v>
      </c>
      <c r="B69" s="55">
        <f t="shared" ref="B69:B132" si="1">B68+1</f>
        <v>67</v>
      </c>
      <c r="C69" s="72">
        <v>0.81597222222222221</v>
      </c>
      <c r="D69" s="97">
        <v>0.85069444444444453</v>
      </c>
      <c r="E69" s="44">
        <v>4</v>
      </c>
      <c r="F69" s="15">
        <f>'3_SEMESTRE'!I6</f>
        <v>2</v>
      </c>
      <c r="G69" s="44">
        <v>5</v>
      </c>
      <c r="H69" s="44">
        <v>3</v>
      </c>
      <c r="I69" s="15">
        <f>'3_SEMESTRE'!A2</f>
        <v>1</v>
      </c>
      <c r="J69" s="12" t="s">
        <v>116</v>
      </c>
      <c r="K69" s="13" t="s">
        <v>116</v>
      </c>
    </row>
    <row r="70" spans="1:11">
      <c r="A70" s="109" t="s">
        <v>118</v>
      </c>
      <c r="B70" s="50">
        <f t="shared" si="1"/>
        <v>68</v>
      </c>
      <c r="C70" s="72">
        <v>0.85763888888888884</v>
      </c>
      <c r="D70" s="97">
        <v>0.89236111111111116</v>
      </c>
      <c r="E70" s="44">
        <v>4</v>
      </c>
      <c r="F70" s="15">
        <f>'3_SEMESTRE'!I9</f>
        <v>3</v>
      </c>
      <c r="G70" s="44">
        <v>8</v>
      </c>
      <c r="H70" s="44">
        <v>3</v>
      </c>
      <c r="I70" s="15">
        <f>'3_SEMESTRE'!A2</f>
        <v>1</v>
      </c>
      <c r="J70" s="12" t="s">
        <v>116</v>
      </c>
      <c r="K70" s="13" t="s">
        <v>116</v>
      </c>
    </row>
    <row r="71" spans="1:11">
      <c r="A71" s="110" t="s">
        <v>119</v>
      </c>
      <c r="B71" s="55">
        <f t="shared" si="1"/>
        <v>69</v>
      </c>
      <c r="C71" s="72">
        <v>0.89236111111111116</v>
      </c>
      <c r="D71" s="97">
        <v>0.92708333333333337</v>
      </c>
      <c r="E71" s="44">
        <v>4</v>
      </c>
      <c r="F71" s="15">
        <f>'3_SEMESTRE'!I11</f>
        <v>3</v>
      </c>
      <c r="G71" s="44">
        <v>10</v>
      </c>
      <c r="H71" s="44">
        <v>3</v>
      </c>
      <c r="I71" s="15">
        <f>'3_SEMESTRE'!A2</f>
        <v>1</v>
      </c>
      <c r="J71" s="12" t="s">
        <v>116</v>
      </c>
      <c r="K71" s="13" t="s">
        <v>116</v>
      </c>
    </row>
    <row r="72" spans="1:11">
      <c r="A72" s="109" t="s">
        <v>120</v>
      </c>
      <c r="B72" s="50">
        <f t="shared" si="1"/>
        <v>70</v>
      </c>
      <c r="C72" s="72">
        <v>0.92708333333333337</v>
      </c>
      <c r="D72" s="97">
        <v>0.96180555555555547</v>
      </c>
      <c r="E72" s="44">
        <v>4</v>
      </c>
      <c r="F72" s="15">
        <f>'3_SEMESTRE'!I13</f>
        <v>16</v>
      </c>
      <c r="G72" s="44">
        <v>12</v>
      </c>
      <c r="H72" s="44">
        <v>3</v>
      </c>
      <c r="I72" s="15">
        <f>'3_SEMESTRE'!A2</f>
        <v>1</v>
      </c>
      <c r="J72" s="12" t="s">
        <v>116</v>
      </c>
      <c r="K72" s="13" t="s">
        <v>116</v>
      </c>
    </row>
    <row r="73" spans="1:11">
      <c r="A73" s="110" t="s">
        <v>115</v>
      </c>
      <c r="B73" s="55">
        <f t="shared" si="1"/>
        <v>71</v>
      </c>
      <c r="C73" s="72">
        <v>0.78125</v>
      </c>
      <c r="D73" s="97">
        <v>0.81597222222222221</v>
      </c>
      <c r="E73" s="44">
        <v>5</v>
      </c>
      <c r="F73" s="15">
        <f>'3_SEMESTRE'!K4</f>
        <v>5</v>
      </c>
      <c r="G73" s="119">
        <f>'3_SEMESTRE'!K3</f>
        <v>14</v>
      </c>
      <c r="H73" s="44">
        <v>3</v>
      </c>
      <c r="I73" s="15">
        <f>'3_SEMESTRE'!A2</f>
        <v>1</v>
      </c>
      <c r="J73" s="12" t="s">
        <v>116</v>
      </c>
      <c r="K73" s="13" t="s">
        <v>116</v>
      </c>
    </row>
    <row r="74" spans="1:11">
      <c r="A74" s="109" t="s">
        <v>117</v>
      </c>
      <c r="B74" s="50">
        <f t="shared" si="1"/>
        <v>72</v>
      </c>
      <c r="C74" s="72">
        <v>0.81597222222222221</v>
      </c>
      <c r="D74" s="97">
        <v>0.85069444444444453</v>
      </c>
      <c r="E74" s="44">
        <v>5</v>
      </c>
      <c r="F74" s="15">
        <f>'3_SEMESTRE'!K6</f>
        <v>5</v>
      </c>
      <c r="G74" s="119">
        <f>'3_SEMESTRE'!K5</f>
        <v>14</v>
      </c>
      <c r="H74" s="44">
        <v>3</v>
      </c>
      <c r="I74" s="15">
        <f>'3_SEMESTRE'!A2</f>
        <v>1</v>
      </c>
      <c r="J74" s="12" t="s">
        <v>116</v>
      </c>
      <c r="K74" s="13" t="s">
        <v>116</v>
      </c>
    </row>
    <row r="75" spans="1:11">
      <c r="A75" s="111" t="s">
        <v>118</v>
      </c>
      <c r="B75" s="67">
        <f t="shared" si="1"/>
        <v>73</v>
      </c>
      <c r="C75" s="72">
        <v>0.85763888888888884</v>
      </c>
      <c r="D75" s="97">
        <v>0.89236111111111116</v>
      </c>
      <c r="E75" s="44">
        <v>5</v>
      </c>
      <c r="F75" s="15">
        <f>'3_SEMESTRE'!K9</f>
        <v>5</v>
      </c>
      <c r="G75" s="119">
        <f>'3_SEMESTRE'!K8</f>
        <v>14</v>
      </c>
      <c r="H75" s="44">
        <v>3</v>
      </c>
      <c r="I75" s="15">
        <f>'3_SEMESTRE'!A2</f>
        <v>1</v>
      </c>
      <c r="J75" s="12" t="s">
        <v>116</v>
      </c>
      <c r="K75" s="13" t="s">
        <v>116</v>
      </c>
    </row>
    <row r="76" spans="1:11">
      <c r="A76" s="109" t="s">
        <v>119</v>
      </c>
      <c r="B76" s="50">
        <f t="shared" si="1"/>
        <v>74</v>
      </c>
      <c r="C76" s="72">
        <v>0.89236111111111116</v>
      </c>
      <c r="D76" s="97">
        <v>0.92708333333333337</v>
      </c>
      <c r="E76" s="44">
        <v>5</v>
      </c>
      <c r="F76" s="15">
        <f>'3_SEMESTRE'!K11</f>
        <v>5</v>
      </c>
      <c r="G76" s="119">
        <f>'3_SEMESTRE'!K10</f>
        <v>14</v>
      </c>
      <c r="H76" s="44">
        <v>3</v>
      </c>
      <c r="I76" s="15">
        <f>'3_SEMESTRE'!A2</f>
        <v>1</v>
      </c>
      <c r="J76" s="12" t="s">
        <v>116</v>
      </c>
      <c r="K76" s="13" t="s">
        <v>116</v>
      </c>
    </row>
    <row r="77" spans="1:11" ht="16" thickBot="1">
      <c r="A77" s="112" t="s">
        <v>120</v>
      </c>
      <c r="B77" s="113">
        <f t="shared" si="1"/>
        <v>75</v>
      </c>
      <c r="C77" s="114">
        <v>0.92708333333333337</v>
      </c>
      <c r="D77" s="115">
        <v>0.96180555555555547</v>
      </c>
      <c r="E77" s="116">
        <v>5</v>
      </c>
      <c r="F77" s="81">
        <f>'3_SEMESTRE'!K13</f>
        <v>1</v>
      </c>
      <c r="G77" s="120">
        <f>'3_SEMESTRE'!K12</f>
        <v>1</v>
      </c>
      <c r="H77" s="116">
        <v>3</v>
      </c>
      <c r="I77" s="81">
        <f>'3_SEMESTRE'!A2</f>
        <v>1</v>
      </c>
      <c r="J77" s="84" t="s">
        <v>116</v>
      </c>
      <c r="K77" s="82" t="s">
        <v>116</v>
      </c>
    </row>
    <row r="78" spans="1:11">
      <c r="A78" s="100" t="s">
        <v>115</v>
      </c>
      <c r="B78" s="101">
        <f t="shared" si="1"/>
        <v>76</v>
      </c>
      <c r="C78" s="102">
        <v>0.78125</v>
      </c>
      <c r="D78" s="103">
        <v>0.81597222222222221</v>
      </c>
      <c r="E78" s="104">
        <v>1</v>
      </c>
      <c r="F78" s="105">
        <f>'4_SEMESTRE'!C4</f>
        <v>9</v>
      </c>
      <c r="G78" s="104">
        <f>'4_SEMESTRE'!C3</f>
        <v>10</v>
      </c>
      <c r="H78" s="104">
        <v>4</v>
      </c>
      <c r="I78" s="105">
        <f>'4_SEMESTRE'!A2</f>
        <v>2</v>
      </c>
      <c r="J78" s="107" t="s">
        <v>116</v>
      </c>
      <c r="K78" s="108" t="s">
        <v>116</v>
      </c>
    </row>
    <row r="79" spans="1:11">
      <c r="A79" s="109" t="s">
        <v>117</v>
      </c>
      <c r="B79" s="50">
        <f t="shared" si="1"/>
        <v>77</v>
      </c>
      <c r="C79" s="72">
        <v>0.81597222222222221</v>
      </c>
      <c r="D79" s="97">
        <v>0.85069444444444453</v>
      </c>
      <c r="E79" s="44">
        <v>1</v>
      </c>
      <c r="F79" s="15">
        <f>'4_SEMESTRE'!C6</f>
        <v>9</v>
      </c>
      <c r="G79" s="44">
        <f>'4_SEMESTRE'!C5</f>
        <v>10</v>
      </c>
      <c r="H79" s="44">
        <v>4</v>
      </c>
      <c r="I79" s="15">
        <f>'4_SEMESTRE'!A2</f>
        <v>2</v>
      </c>
      <c r="J79" s="12" t="s">
        <v>116</v>
      </c>
      <c r="K79" s="13" t="s">
        <v>116</v>
      </c>
    </row>
    <row r="80" spans="1:11">
      <c r="A80" s="110" t="s">
        <v>118</v>
      </c>
      <c r="B80" s="55">
        <f t="shared" si="1"/>
        <v>78</v>
      </c>
      <c r="C80" s="72">
        <v>0.85763888888888884</v>
      </c>
      <c r="D80" s="97">
        <v>0.89236111111111116</v>
      </c>
      <c r="E80" s="44">
        <v>1</v>
      </c>
      <c r="F80" s="15">
        <f>'4_SEMESTRE'!C9</f>
        <v>1</v>
      </c>
      <c r="G80" s="44">
        <f>'4_SEMESTRE'!C8</f>
        <v>13</v>
      </c>
      <c r="H80" s="44">
        <v>4</v>
      </c>
      <c r="I80" s="15">
        <f>'4_SEMESTRE'!A2</f>
        <v>2</v>
      </c>
      <c r="J80" s="12" t="s">
        <v>116</v>
      </c>
      <c r="K80" s="13" t="s">
        <v>116</v>
      </c>
    </row>
    <row r="81" spans="1:11">
      <c r="A81" s="109" t="s">
        <v>119</v>
      </c>
      <c r="B81" s="50">
        <f t="shared" si="1"/>
        <v>79</v>
      </c>
      <c r="C81" s="72">
        <v>0.89236111111111116</v>
      </c>
      <c r="D81" s="97">
        <v>0.92708333333333337</v>
      </c>
      <c r="E81" s="44">
        <v>1</v>
      </c>
      <c r="F81" s="15">
        <f>'4_SEMESTRE'!C11</f>
        <v>2</v>
      </c>
      <c r="G81" s="44">
        <f>'4_SEMESTRE'!C10</f>
        <v>24</v>
      </c>
      <c r="H81" s="44">
        <v>4</v>
      </c>
      <c r="I81" s="15">
        <f>'4_SEMESTRE'!A2</f>
        <v>2</v>
      </c>
      <c r="J81" s="12" t="s">
        <v>116</v>
      </c>
      <c r="K81" s="13" t="s">
        <v>116</v>
      </c>
    </row>
    <row r="82" spans="1:11">
      <c r="A82" s="110" t="s">
        <v>120</v>
      </c>
      <c r="B82" s="55">
        <f t="shared" si="1"/>
        <v>80</v>
      </c>
      <c r="C82" s="72">
        <v>0.92708333333333337</v>
      </c>
      <c r="D82" s="97">
        <v>0.96180555555555547</v>
      </c>
      <c r="E82" s="44">
        <v>1</v>
      </c>
      <c r="F82" s="15">
        <f>'4_SEMESTRE'!C13</f>
        <v>2</v>
      </c>
      <c r="G82" s="44">
        <f>'4_SEMESTRE'!C12</f>
        <v>24</v>
      </c>
      <c r="H82" s="44">
        <v>4</v>
      </c>
      <c r="I82" s="15">
        <f>'4_SEMESTRE'!A2</f>
        <v>2</v>
      </c>
      <c r="J82" s="12" t="s">
        <v>116</v>
      </c>
      <c r="K82" s="13" t="s">
        <v>116</v>
      </c>
    </row>
    <row r="83" spans="1:11">
      <c r="A83" s="109" t="s">
        <v>115</v>
      </c>
      <c r="B83" s="50">
        <f t="shared" si="1"/>
        <v>81</v>
      </c>
      <c r="C83" s="72">
        <v>0.78125</v>
      </c>
      <c r="D83" s="97">
        <v>0.81597222222222221</v>
      </c>
      <c r="E83" s="44">
        <v>2</v>
      </c>
      <c r="F83" s="15">
        <f>'4_SEMESTRE'!E4</f>
        <v>3</v>
      </c>
      <c r="G83" s="44">
        <f>'4_SEMESTRE'!E3</f>
        <v>5</v>
      </c>
      <c r="H83" s="44">
        <v>4</v>
      </c>
      <c r="I83" s="15">
        <f>'4_SEMESTRE'!A2</f>
        <v>2</v>
      </c>
      <c r="J83" s="12" t="s">
        <v>116</v>
      </c>
      <c r="K83" s="13" t="s">
        <v>116</v>
      </c>
    </row>
    <row r="84" spans="1:11">
      <c r="A84" s="110" t="s">
        <v>117</v>
      </c>
      <c r="B84" s="55">
        <f t="shared" si="1"/>
        <v>82</v>
      </c>
      <c r="C84" s="72">
        <v>0.81597222222222221</v>
      </c>
      <c r="D84" s="97">
        <v>0.85069444444444453</v>
      </c>
      <c r="E84" s="44">
        <v>2</v>
      </c>
      <c r="F84" s="15">
        <f>'4_SEMESTRE'!E6</f>
        <v>3</v>
      </c>
      <c r="G84" s="44">
        <f>'4_SEMESTRE'!E5</f>
        <v>5</v>
      </c>
      <c r="H84" s="44">
        <v>4</v>
      </c>
      <c r="I84" s="15">
        <f>'4_SEMESTRE'!A2</f>
        <v>2</v>
      </c>
      <c r="J84" s="12" t="s">
        <v>116</v>
      </c>
      <c r="K84" s="13" t="s">
        <v>116</v>
      </c>
    </row>
    <row r="85" spans="1:11">
      <c r="A85" s="109" t="s">
        <v>118</v>
      </c>
      <c r="B85" s="50">
        <f t="shared" si="1"/>
        <v>83</v>
      </c>
      <c r="C85" s="72">
        <v>0.85763888888888884</v>
      </c>
      <c r="D85" s="97">
        <v>0.89236111111111116</v>
      </c>
      <c r="E85" s="44">
        <v>2</v>
      </c>
      <c r="F85" s="15">
        <f>'4_SEMESTRE'!E9</f>
        <v>3</v>
      </c>
      <c r="G85" s="44">
        <f>'4_SEMESTRE'!E8</f>
        <v>5</v>
      </c>
      <c r="H85" s="44">
        <v>4</v>
      </c>
      <c r="I85" s="15">
        <f>'4_SEMESTRE'!A2</f>
        <v>2</v>
      </c>
      <c r="J85" s="12" t="s">
        <v>116</v>
      </c>
      <c r="K85" s="13" t="s">
        <v>116</v>
      </c>
    </row>
    <row r="86" spans="1:11">
      <c r="A86" s="110" t="s">
        <v>119</v>
      </c>
      <c r="B86" s="55">
        <f t="shared" si="1"/>
        <v>84</v>
      </c>
      <c r="C86" s="72">
        <v>0.89236111111111116</v>
      </c>
      <c r="D86" s="97">
        <v>0.92708333333333337</v>
      </c>
      <c r="E86" s="44">
        <v>2</v>
      </c>
      <c r="F86" s="15">
        <f>'4_SEMESTRE'!E11</f>
        <v>2</v>
      </c>
      <c r="G86" s="44">
        <f>'4_SEMESTRE'!E10</f>
        <v>19</v>
      </c>
      <c r="H86" s="44">
        <v>4</v>
      </c>
      <c r="I86" s="15">
        <f>'4_SEMESTRE'!A2</f>
        <v>2</v>
      </c>
      <c r="J86" s="12" t="s">
        <v>116</v>
      </c>
      <c r="K86" s="13" t="s">
        <v>116</v>
      </c>
    </row>
    <row r="87" spans="1:11">
      <c r="A87" s="109" t="s">
        <v>120</v>
      </c>
      <c r="B87" s="50">
        <f t="shared" si="1"/>
        <v>85</v>
      </c>
      <c r="C87" s="72">
        <v>0.92708333333333337</v>
      </c>
      <c r="D87" s="97">
        <v>0.96180555555555547</v>
      </c>
      <c r="E87" s="44">
        <v>2</v>
      </c>
      <c r="F87" s="15">
        <f>'4_SEMESTRE'!E13</f>
        <v>2</v>
      </c>
      <c r="G87" s="44">
        <f>'4_SEMESTRE'!E12</f>
        <v>19</v>
      </c>
      <c r="H87" s="44">
        <v>4</v>
      </c>
      <c r="I87" s="15">
        <f>'4_SEMESTRE'!A2</f>
        <v>2</v>
      </c>
      <c r="J87" s="12" t="s">
        <v>116</v>
      </c>
      <c r="K87" s="13" t="s">
        <v>116</v>
      </c>
    </row>
    <row r="88" spans="1:11">
      <c r="A88" s="110" t="s">
        <v>115</v>
      </c>
      <c r="B88" s="55">
        <f t="shared" si="1"/>
        <v>86</v>
      </c>
      <c r="C88" s="72">
        <v>0.78125</v>
      </c>
      <c r="D88" s="97">
        <v>0.81597222222222221</v>
      </c>
      <c r="E88" s="44">
        <v>3</v>
      </c>
      <c r="F88" s="15">
        <f>'4_SEMESTRE'!G4</f>
        <v>1</v>
      </c>
      <c r="G88" s="44">
        <f>'4_SEMESTRE'!G3</f>
        <v>13</v>
      </c>
      <c r="H88" s="44">
        <v>4</v>
      </c>
      <c r="I88" s="15">
        <f>'4_SEMESTRE'!A2</f>
        <v>2</v>
      </c>
      <c r="J88" s="12" t="s">
        <v>116</v>
      </c>
      <c r="K88" s="13" t="s">
        <v>116</v>
      </c>
    </row>
    <row r="89" spans="1:11">
      <c r="A89" s="109" t="s">
        <v>117</v>
      </c>
      <c r="B89" s="50">
        <f t="shared" si="1"/>
        <v>87</v>
      </c>
      <c r="C89" s="72">
        <v>0.81597222222222221</v>
      </c>
      <c r="D89" s="97">
        <v>0.85069444444444453</v>
      </c>
      <c r="E89" s="44">
        <v>3</v>
      </c>
      <c r="F89" s="15">
        <f>'4_SEMESTRE'!G6</f>
        <v>1</v>
      </c>
      <c r="G89" s="44">
        <f>'4_SEMESTRE'!G5</f>
        <v>13</v>
      </c>
      <c r="H89" s="44">
        <v>4</v>
      </c>
      <c r="I89" s="15">
        <f>'4_SEMESTRE'!A2</f>
        <v>2</v>
      </c>
      <c r="J89" s="12" t="s">
        <v>116</v>
      </c>
      <c r="K89" s="13" t="s">
        <v>116</v>
      </c>
    </row>
    <row r="90" spans="1:11">
      <c r="A90" s="110" t="s">
        <v>118</v>
      </c>
      <c r="B90" s="55">
        <f t="shared" si="1"/>
        <v>88</v>
      </c>
      <c r="C90" s="72">
        <v>0.85763888888888884</v>
      </c>
      <c r="D90" s="97">
        <v>0.89236111111111116</v>
      </c>
      <c r="E90" s="44">
        <v>3</v>
      </c>
      <c r="F90" s="15">
        <f>'4_SEMESTRE'!G9</f>
        <v>1</v>
      </c>
      <c r="G90" s="44">
        <f>'4_SEMESTRE'!G8</f>
        <v>13</v>
      </c>
      <c r="H90" s="44">
        <v>4</v>
      </c>
      <c r="I90" s="15">
        <f>'4_SEMESTRE'!A2</f>
        <v>2</v>
      </c>
      <c r="J90" s="12" t="s">
        <v>116</v>
      </c>
      <c r="K90" s="13" t="s">
        <v>116</v>
      </c>
    </row>
    <row r="91" spans="1:11">
      <c r="A91" s="109" t="s">
        <v>119</v>
      </c>
      <c r="B91" s="50">
        <f t="shared" si="1"/>
        <v>89</v>
      </c>
      <c r="C91" s="72">
        <v>0.89236111111111116</v>
      </c>
      <c r="D91" s="97">
        <v>0.92708333333333337</v>
      </c>
      <c r="E91" s="44">
        <v>3</v>
      </c>
      <c r="F91" s="15">
        <f>'4_SEMESTRE'!G11</f>
        <v>9</v>
      </c>
      <c r="G91" s="44">
        <f>'4_SEMESTRE'!G10</f>
        <v>10</v>
      </c>
      <c r="H91" s="44">
        <v>4</v>
      </c>
      <c r="I91" s="15">
        <f>'4_SEMESTRE'!A2</f>
        <v>2</v>
      </c>
      <c r="J91" s="12" t="s">
        <v>116</v>
      </c>
      <c r="K91" s="13" t="s">
        <v>116</v>
      </c>
    </row>
    <row r="92" spans="1:11">
      <c r="A92" s="110" t="s">
        <v>120</v>
      </c>
      <c r="B92" s="55">
        <f t="shared" si="1"/>
        <v>90</v>
      </c>
      <c r="C92" s="72">
        <v>0.92708333333333337</v>
      </c>
      <c r="D92" s="97">
        <v>0.96180555555555547</v>
      </c>
      <c r="E92" s="44">
        <v>3</v>
      </c>
      <c r="F92" s="15">
        <f>'4_SEMESTRE'!G13</f>
        <v>9</v>
      </c>
      <c r="G92" s="44">
        <f>'4_SEMESTRE'!G12</f>
        <v>10</v>
      </c>
      <c r="H92" s="44">
        <v>4</v>
      </c>
      <c r="I92" s="15">
        <f>'4_SEMESTRE'!A2</f>
        <v>2</v>
      </c>
      <c r="J92" s="12" t="s">
        <v>116</v>
      </c>
      <c r="K92" s="13" t="s">
        <v>116</v>
      </c>
    </row>
    <row r="93" spans="1:11">
      <c r="A93" s="109" t="s">
        <v>115</v>
      </c>
      <c r="B93" s="50">
        <f t="shared" si="1"/>
        <v>91</v>
      </c>
      <c r="C93" s="72">
        <v>0.78125</v>
      </c>
      <c r="D93" s="97">
        <v>0.81597222222222221</v>
      </c>
      <c r="E93" s="44">
        <v>4</v>
      </c>
      <c r="F93" s="15">
        <f>'4_SEMESTRE'!I4</f>
        <v>3</v>
      </c>
      <c r="G93" s="44">
        <f>'4_SEMESTRE'!I3</f>
        <v>5</v>
      </c>
      <c r="H93" s="44">
        <v>4</v>
      </c>
      <c r="I93" s="15">
        <f>'4_SEMESTRE'!A2</f>
        <v>2</v>
      </c>
      <c r="J93" s="12" t="s">
        <v>116</v>
      </c>
      <c r="K93" s="13" t="s">
        <v>116</v>
      </c>
    </row>
    <row r="94" spans="1:11">
      <c r="A94" s="110" t="s">
        <v>117</v>
      </c>
      <c r="B94" s="55">
        <f t="shared" si="1"/>
        <v>92</v>
      </c>
      <c r="C94" s="72">
        <v>0.81597222222222221</v>
      </c>
      <c r="D94" s="97">
        <v>0.85069444444444453</v>
      </c>
      <c r="E94" s="44">
        <v>4</v>
      </c>
      <c r="F94" s="15">
        <f>'4_SEMESTRE'!I6</f>
        <v>7</v>
      </c>
      <c r="G94" s="44">
        <f>'4_SEMESTRE'!I5</f>
        <v>29</v>
      </c>
      <c r="H94" s="44">
        <v>4</v>
      </c>
      <c r="I94" s="15">
        <f>'4_SEMESTRE'!A2</f>
        <v>2</v>
      </c>
      <c r="J94" s="12" t="s">
        <v>116</v>
      </c>
      <c r="K94" s="13" t="s">
        <v>116</v>
      </c>
    </row>
    <row r="95" spans="1:11">
      <c r="A95" s="109" t="s">
        <v>118</v>
      </c>
      <c r="B95" s="50">
        <f t="shared" si="1"/>
        <v>93</v>
      </c>
      <c r="C95" s="72">
        <v>0.85763888888888884</v>
      </c>
      <c r="D95" s="97">
        <v>0.89236111111111116</v>
      </c>
      <c r="E95" s="44">
        <v>4</v>
      </c>
      <c r="F95" s="15">
        <f>'4_SEMESTRE'!I9</f>
        <v>7</v>
      </c>
      <c r="G95" s="44">
        <f>'4_SEMESTRE'!I8</f>
        <v>29</v>
      </c>
      <c r="H95" s="44">
        <v>4</v>
      </c>
      <c r="I95" s="15">
        <f>'4_SEMESTRE'!A2</f>
        <v>2</v>
      </c>
      <c r="J95" s="12" t="s">
        <v>116</v>
      </c>
      <c r="K95" s="13" t="s">
        <v>116</v>
      </c>
    </row>
    <row r="96" spans="1:11">
      <c r="A96" s="110" t="s">
        <v>119</v>
      </c>
      <c r="B96" s="55">
        <f t="shared" si="1"/>
        <v>94</v>
      </c>
      <c r="C96" s="72">
        <v>0.89236111111111116</v>
      </c>
      <c r="D96" s="97">
        <v>0.92708333333333337</v>
      </c>
      <c r="E96" s="44">
        <v>4</v>
      </c>
      <c r="F96" s="15">
        <f>'4_SEMESTRE'!I11</f>
        <v>7</v>
      </c>
      <c r="G96" s="44">
        <f>'4_SEMESTRE'!I10</f>
        <v>29</v>
      </c>
      <c r="H96" s="44">
        <v>4</v>
      </c>
      <c r="I96" s="15">
        <f>'4_SEMESTRE'!A2</f>
        <v>2</v>
      </c>
      <c r="J96" s="12" t="s">
        <v>116</v>
      </c>
      <c r="K96" s="13" t="s">
        <v>116</v>
      </c>
    </row>
    <row r="97" spans="1:11">
      <c r="A97" s="109" t="s">
        <v>120</v>
      </c>
      <c r="B97" s="50">
        <f t="shared" si="1"/>
        <v>95</v>
      </c>
      <c r="C97" s="72">
        <v>0.92708333333333337</v>
      </c>
      <c r="D97" s="97">
        <v>0.96180555555555547</v>
      </c>
      <c r="E97" s="44">
        <v>4</v>
      </c>
      <c r="F97" s="15">
        <f>'4_SEMESTRE'!I13</f>
        <v>7</v>
      </c>
      <c r="G97" s="44">
        <f>'4_SEMESTRE'!I12</f>
        <v>29</v>
      </c>
      <c r="H97" s="44">
        <v>4</v>
      </c>
      <c r="I97" s="15">
        <f>'4_SEMESTRE'!A2</f>
        <v>2</v>
      </c>
      <c r="J97" s="12" t="s">
        <v>116</v>
      </c>
      <c r="K97" s="13" t="s">
        <v>116</v>
      </c>
    </row>
    <row r="98" spans="1:11">
      <c r="A98" s="110" t="s">
        <v>115</v>
      </c>
      <c r="B98" s="55">
        <f t="shared" si="1"/>
        <v>96</v>
      </c>
      <c r="C98" s="72">
        <v>0.78125</v>
      </c>
      <c r="D98" s="97">
        <v>0.81597222222222221</v>
      </c>
      <c r="E98" s="44">
        <v>5</v>
      </c>
      <c r="F98" s="15">
        <f>'4_SEMESTRE'!K4</f>
        <v>7</v>
      </c>
      <c r="G98" s="44">
        <f>'4_SEMESTRE'!K3</f>
        <v>26</v>
      </c>
      <c r="H98" s="44">
        <v>4</v>
      </c>
      <c r="I98" s="15">
        <f>'4_SEMESTRE'!A2</f>
        <v>2</v>
      </c>
      <c r="J98" s="12" t="s">
        <v>116</v>
      </c>
      <c r="K98" s="13" t="s">
        <v>116</v>
      </c>
    </row>
    <row r="99" spans="1:11">
      <c r="A99" s="109" t="s">
        <v>117</v>
      </c>
      <c r="B99" s="50">
        <f t="shared" si="1"/>
        <v>97</v>
      </c>
      <c r="C99" s="72">
        <v>0.81597222222222221</v>
      </c>
      <c r="D99" s="97">
        <v>0.85069444444444453</v>
      </c>
      <c r="E99" s="44">
        <v>5</v>
      </c>
      <c r="F99" s="15">
        <f>'4_SEMESTRE'!K6</f>
        <v>7</v>
      </c>
      <c r="G99" s="44">
        <f>'4_SEMESTRE'!K5</f>
        <v>26</v>
      </c>
      <c r="H99" s="44">
        <v>4</v>
      </c>
      <c r="I99" s="15">
        <f>'4_SEMESTRE'!A2</f>
        <v>2</v>
      </c>
      <c r="J99" s="12" t="s">
        <v>116</v>
      </c>
      <c r="K99" s="13" t="s">
        <v>116</v>
      </c>
    </row>
    <row r="100" spans="1:11">
      <c r="A100" s="111" t="s">
        <v>118</v>
      </c>
      <c r="B100" s="67">
        <f t="shared" si="1"/>
        <v>98</v>
      </c>
      <c r="C100" s="72">
        <v>0.85763888888888884</v>
      </c>
      <c r="D100" s="97">
        <v>0.89236111111111116</v>
      </c>
      <c r="E100" s="44">
        <v>5</v>
      </c>
      <c r="F100" s="15">
        <f>'4_SEMESTRE'!K9</f>
        <v>7</v>
      </c>
      <c r="G100" s="44">
        <f>'4_SEMESTRE'!K8</f>
        <v>26</v>
      </c>
      <c r="H100" s="44">
        <v>4</v>
      </c>
      <c r="I100" s="15">
        <f>'4_SEMESTRE'!A2</f>
        <v>2</v>
      </c>
      <c r="J100" s="12" t="s">
        <v>116</v>
      </c>
      <c r="K100" s="13" t="s">
        <v>116</v>
      </c>
    </row>
    <row r="101" spans="1:11">
      <c r="A101" s="109" t="s">
        <v>119</v>
      </c>
      <c r="B101" s="50">
        <f t="shared" si="1"/>
        <v>99</v>
      </c>
      <c r="C101" s="72">
        <v>0.89236111111111116</v>
      </c>
      <c r="D101" s="97">
        <v>0.92708333333333337</v>
      </c>
      <c r="E101" s="44">
        <v>5</v>
      </c>
      <c r="F101" s="15">
        <f>'4_SEMESTRE'!K11</f>
        <v>7</v>
      </c>
      <c r="G101" s="44">
        <f>'4_SEMESTRE'!K10</f>
        <v>26</v>
      </c>
      <c r="H101" s="44">
        <v>4</v>
      </c>
      <c r="I101" s="15">
        <f>'4_SEMESTRE'!A2</f>
        <v>2</v>
      </c>
      <c r="J101" s="12" t="s">
        <v>116</v>
      </c>
      <c r="K101" s="13" t="s">
        <v>116</v>
      </c>
    </row>
    <row r="102" spans="1:11" ht="16" thickBot="1">
      <c r="A102" s="112" t="s">
        <v>120</v>
      </c>
      <c r="B102" s="113">
        <f t="shared" si="1"/>
        <v>100</v>
      </c>
      <c r="C102" s="114">
        <v>0.92708333333333337</v>
      </c>
      <c r="D102" s="115">
        <v>0.96180555555555547</v>
      </c>
      <c r="E102" s="116">
        <v>5</v>
      </c>
      <c r="F102" s="81">
        <f>'4_SEMESTRE'!K13</f>
        <v>1</v>
      </c>
      <c r="G102" s="116">
        <f>'4_SEMESTRE'!K12</f>
        <v>1</v>
      </c>
      <c r="H102" s="116">
        <v>4</v>
      </c>
      <c r="I102" s="81">
        <f>'4_SEMESTRE'!A2</f>
        <v>2</v>
      </c>
      <c r="J102" s="84" t="s">
        <v>116</v>
      </c>
      <c r="K102" s="82" t="s">
        <v>116</v>
      </c>
    </row>
    <row r="103" spans="1:11">
      <c r="A103" s="100" t="s">
        <v>115</v>
      </c>
      <c r="B103" s="101">
        <f t="shared" si="1"/>
        <v>101</v>
      </c>
      <c r="C103" s="102">
        <v>0.78125</v>
      </c>
      <c r="D103" s="103">
        <v>0.81597222222222221</v>
      </c>
      <c r="E103" s="104">
        <v>1</v>
      </c>
      <c r="F103" s="105">
        <f>'5_SEMESTRE'!C4</f>
        <v>10</v>
      </c>
      <c r="G103" s="104">
        <f>'5_SEMESTRE'!C3</f>
        <v>31</v>
      </c>
      <c r="H103" s="104">
        <v>5</v>
      </c>
      <c r="I103" s="105">
        <f>'5_SEMESTRE'!A2</f>
        <v>2</v>
      </c>
      <c r="J103" s="107" t="s">
        <v>116</v>
      </c>
      <c r="K103" s="108" t="s">
        <v>116</v>
      </c>
    </row>
    <row r="104" spans="1:11">
      <c r="A104" s="109" t="s">
        <v>117</v>
      </c>
      <c r="B104" s="50">
        <f t="shared" si="1"/>
        <v>102</v>
      </c>
      <c r="C104" s="72">
        <v>0.81597222222222221</v>
      </c>
      <c r="D104" s="97">
        <v>0.85069444444444453</v>
      </c>
      <c r="E104" s="44">
        <v>1</v>
      </c>
      <c r="F104" s="15">
        <f>'5_SEMESTRE'!C6</f>
        <v>10</v>
      </c>
      <c r="G104" s="44">
        <f>'5_SEMESTRE'!C5</f>
        <v>31</v>
      </c>
      <c r="H104" s="44">
        <v>5</v>
      </c>
      <c r="I104" s="15">
        <f>'5_SEMESTRE'!A2</f>
        <v>2</v>
      </c>
      <c r="J104" s="12" t="s">
        <v>116</v>
      </c>
      <c r="K104" s="13" t="s">
        <v>116</v>
      </c>
    </row>
    <row r="105" spans="1:11">
      <c r="A105" s="110" t="s">
        <v>118</v>
      </c>
      <c r="B105" s="55">
        <f t="shared" si="1"/>
        <v>103</v>
      </c>
      <c r="C105" s="72">
        <v>0.85763888888888884</v>
      </c>
      <c r="D105" s="97">
        <v>0.89236111111111116</v>
      </c>
      <c r="E105" s="44">
        <v>1</v>
      </c>
      <c r="F105" s="15">
        <f>'5_SEMESTRE'!C9</f>
        <v>7</v>
      </c>
      <c r="G105" s="44">
        <f>'5_SEMESTRE'!C8</f>
        <v>34</v>
      </c>
      <c r="H105" s="44">
        <v>5</v>
      </c>
      <c r="I105" s="15">
        <f>'5_SEMESTRE'!A2</f>
        <v>2</v>
      </c>
      <c r="J105" s="12" t="s">
        <v>116</v>
      </c>
      <c r="K105" s="13" t="s">
        <v>116</v>
      </c>
    </row>
    <row r="106" spans="1:11">
      <c r="A106" s="109" t="s">
        <v>119</v>
      </c>
      <c r="B106" s="50">
        <f t="shared" si="1"/>
        <v>104</v>
      </c>
      <c r="C106" s="72">
        <v>0.89236111111111116</v>
      </c>
      <c r="D106" s="97">
        <v>0.92708333333333337</v>
      </c>
      <c r="E106" s="44">
        <v>1</v>
      </c>
      <c r="F106" s="15">
        <f>'5_SEMESTRE'!C11</f>
        <v>7</v>
      </c>
      <c r="G106" s="44">
        <f>'5_SEMESTRE'!C10</f>
        <v>34</v>
      </c>
      <c r="H106" s="44">
        <v>5</v>
      </c>
      <c r="I106" s="15">
        <f>'5_SEMESTRE'!A2</f>
        <v>2</v>
      </c>
      <c r="J106" s="12" t="s">
        <v>116</v>
      </c>
      <c r="K106" s="13" t="s">
        <v>116</v>
      </c>
    </row>
    <row r="107" spans="1:11">
      <c r="A107" s="110" t="s">
        <v>120</v>
      </c>
      <c r="B107" s="55">
        <f t="shared" si="1"/>
        <v>105</v>
      </c>
      <c r="C107" s="72">
        <v>0.92708333333333337</v>
      </c>
      <c r="D107" s="97">
        <v>0.96180555555555547</v>
      </c>
      <c r="E107" s="44">
        <v>1</v>
      </c>
      <c r="F107" s="15">
        <f>'5_SEMESTRE'!C13</f>
        <v>7</v>
      </c>
      <c r="G107" s="44">
        <f>'5_SEMESTRE'!C12</f>
        <v>34</v>
      </c>
      <c r="H107" s="44">
        <v>5</v>
      </c>
      <c r="I107" s="15">
        <f>'5_SEMESTRE'!A2</f>
        <v>2</v>
      </c>
      <c r="J107" s="12" t="s">
        <v>116</v>
      </c>
      <c r="K107" s="13" t="s">
        <v>116</v>
      </c>
    </row>
    <row r="108" spans="1:11">
      <c r="A108" s="109" t="s">
        <v>115</v>
      </c>
      <c r="B108" s="50">
        <f t="shared" si="1"/>
        <v>106</v>
      </c>
      <c r="C108" s="72">
        <v>0.78125</v>
      </c>
      <c r="D108" s="97">
        <v>0.81597222222222221</v>
      </c>
      <c r="E108" s="44">
        <v>2</v>
      </c>
      <c r="F108" s="15">
        <f>'5_SEMESTRE'!E4</f>
        <v>9</v>
      </c>
      <c r="G108" s="44">
        <f>'5_SEMESTRE'!E3</f>
        <v>36</v>
      </c>
      <c r="H108" s="44">
        <v>5</v>
      </c>
      <c r="I108" s="15">
        <f>'5_SEMESTRE'!A2</f>
        <v>2</v>
      </c>
      <c r="J108" s="12" t="s">
        <v>116</v>
      </c>
      <c r="K108" s="13" t="s">
        <v>116</v>
      </c>
    </row>
    <row r="109" spans="1:11">
      <c r="A109" s="110" t="s">
        <v>117</v>
      </c>
      <c r="B109" s="55">
        <f t="shared" si="1"/>
        <v>107</v>
      </c>
      <c r="C109" s="72">
        <v>0.81597222222222221</v>
      </c>
      <c r="D109" s="97">
        <v>0.85069444444444453</v>
      </c>
      <c r="E109" s="44">
        <v>2</v>
      </c>
      <c r="F109" s="15">
        <f>'5_SEMESTRE'!E6</f>
        <v>7</v>
      </c>
      <c r="G109" s="44">
        <f>'5_SEMESTRE'!E5</f>
        <v>35</v>
      </c>
      <c r="H109" s="44">
        <v>5</v>
      </c>
      <c r="I109" s="15">
        <f>'5_SEMESTRE'!A2</f>
        <v>2</v>
      </c>
      <c r="J109" s="12" t="s">
        <v>116</v>
      </c>
      <c r="K109" s="13" t="s">
        <v>116</v>
      </c>
    </row>
    <row r="110" spans="1:11">
      <c r="A110" s="109" t="s">
        <v>118</v>
      </c>
      <c r="B110" s="50">
        <f t="shared" si="1"/>
        <v>108</v>
      </c>
      <c r="C110" s="72">
        <v>0.85763888888888884</v>
      </c>
      <c r="D110" s="97">
        <v>0.89236111111111116</v>
      </c>
      <c r="E110" s="44">
        <v>2</v>
      </c>
      <c r="F110" s="15">
        <f>'5_SEMESTRE'!E9</f>
        <v>7</v>
      </c>
      <c r="G110" s="44">
        <f>'5_SEMESTRE'!E8</f>
        <v>35</v>
      </c>
      <c r="H110" s="44">
        <v>5</v>
      </c>
      <c r="I110" s="15">
        <f>'5_SEMESTRE'!A2</f>
        <v>2</v>
      </c>
      <c r="J110" s="12" t="s">
        <v>116</v>
      </c>
      <c r="K110" s="13" t="s">
        <v>116</v>
      </c>
    </row>
    <row r="111" spans="1:11">
      <c r="A111" s="110" t="s">
        <v>119</v>
      </c>
      <c r="B111" s="55">
        <f t="shared" si="1"/>
        <v>109</v>
      </c>
      <c r="C111" s="72">
        <v>0.89236111111111116</v>
      </c>
      <c r="D111" s="97">
        <v>0.92708333333333337</v>
      </c>
      <c r="E111" s="44">
        <v>2</v>
      </c>
      <c r="F111" s="15">
        <f>'5_SEMESTRE'!E11</f>
        <v>7</v>
      </c>
      <c r="G111" s="44">
        <f>'5_SEMESTRE'!E10</f>
        <v>35</v>
      </c>
      <c r="H111" s="44">
        <v>5</v>
      </c>
      <c r="I111" s="15">
        <f>'5_SEMESTRE'!A2</f>
        <v>2</v>
      </c>
      <c r="J111" s="12" t="s">
        <v>116</v>
      </c>
      <c r="K111" s="13" t="s">
        <v>116</v>
      </c>
    </row>
    <row r="112" spans="1:11">
      <c r="A112" s="109" t="s">
        <v>120</v>
      </c>
      <c r="B112" s="50">
        <f t="shared" si="1"/>
        <v>110</v>
      </c>
      <c r="C112" s="72">
        <v>0.92708333333333337</v>
      </c>
      <c r="D112" s="97">
        <v>0.96180555555555547</v>
      </c>
      <c r="E112" s="44">
        <v>2</v>
      </c>
      <c r="F112" s="15">
        <f>'5_SEMESTRE'!E13</f>
        <v>7</v>
      </c>
      <c r="G112" s="44">
        <f>'5_SEMESTRE'!E12</f>
        <v>35</v>
      </c>
      <c r="H112" s="44">
        <v>5</v>
      </c>
      <c r="I112" s="15">
        <f>'5_SEMESTRE'!A2</f>
        <v>2</v>
      </c>
      <c r="J112" s="12" t="s">
        <v>116</v>
      </c>
      <c r="K112" s="13" t="s">
        <v>116</v>
      </c>
    </row>
    <row r="113" spans="1:11">
      <c r="A113" s="110" t="s">
        <v>115</v>
      </c>
      <c r="B113" s="55">
        <f t="shared" si="1"/>
        <v>111</v>
      </c>
      <c r="C113" s="72">
        <v>0.78125</v>
      </c>
      <c r="D113" s="97">
        <v>0.81597222222222221</v>
      </c>
      <c r="E113" s="44">
        <v>3</v>
      </c>
      <c r="F113" s="15">
        <f>'5_SEMESTRE'!G4</f>
        <v>9</v>
      </c>
      <c r="G113" s="44">
        <f>'5_SEMESTRE'!G3</f>
        <v>36</v>
      </c>
      <c r="H113" s="44">
        <v>5</v>
      </c>
      <c r="I113" s="15">
        <f>'5_SEMESTRE'!A2</f>
        <v>2</v>
      </c>
      <c r="J113" s="12" t="s">
        <v>116</v>
      </c>
      <c r="K113" s="13" t="s">
        <v>116</v>
      </c>
    </row>
    <row r="114" spans="1:11">
      <c r="A114" s="109" t="s">
        <v>117</v>
      </c>
      <c r="B114" s="50">
        <f t="shared" si="1"/>
        <v>112</v>
      </c>
      <c r="C114" s="72">
        <v>0.81597222222222221</v>
      </c>
      <c r="D114" s="97">
        <v>0.85069444444444453</v>
      </c>
      <c r="E114" s="44">
        <v>3</v>
      </c>
      <c r="F114" s="15">
        <f>'5_SEMESTRE'!G6</f>
        <v>9</v>
      </c>
      <c r="G114" s="44">
        <f>'5_SEMESTRE'!G5</f>
        <v>36</v>
      </c>
      <c r="H114" s="44">
        <v>5</v>
      </c>
      <c r="I114" s="15">
        <f>'5_SEMESTRE'!A2</f>
        <v>2</v>
      </c>
      <c r="J114" s="12" t="s">
        <v>116</v>
      </c>
      <c r="K114" s="13" t="s">
        <v>116</v>
      </c>
    </row>
    <row r="115" spans="1:11">
      <c r="A115" s="110" t="s">
        <v>118</v>
      </c>
      <c r="B115" s="55">
        <f t="shared" si="1"/>
        <v>113</v>
      </c>
      <c r="C115" s="72">
        <v>0.85763888888888884</v>
      </c>
      <c r="D115" s="97">
        <v>0.89236111111111116</v>
      </c>
      <c r="E115" s="44">
        <v>3</v>
      </c>
      <c r="F115" s="15">
        <f>'5_SEMESTRE'!G9</f>
        <v>9</v>
      </c>
      <c r="G115" s="44">
        <f>'5_SEMESTRE'!G8</f>
        <v>36</v>
      </c>
      <c r="H115" s="44">
        <v>5</v>
      </c>
      <c r="I115" s="15">
        <f>'5_SEMESTRE'!A2</f>
        <v>2</v>
      </c>
      <c r="J115" s="12" t="s">
        <v>116</v>
      </c>
      <c r="K115" s="13" t="s">
        <v>116</v>
      </c>
    </row>
    <row r="116" spans="1:11">
      <c r="A116" s="109" t="s">
        <v>119</v>
      </c>
      <c r="B116" s="50">
        <f t="shared" si="1"/>
        <v>114</v>
      </c>
      <c r="C116" s="72">
        <v>0.89236111111111116</v>
      </c>
      <c r="D116" s="97">
        <v>0.92708333333333337</v>
      </c>
      <c r="E116" s="44">
        <v>3</v>
      </c>
      <c r="F116" s="15">
        <f>'5_SEMESTRE'!G11</f>
        <v>2</v>
      </c>
      <c r="G116" s="44">
        <f>'5_SEMESTRE'!G10</f>
        <v>32</v>
      </c>
      <c r="H116" s="44">
        <v>5</v>
      </c>
      <c r="I116" s="15">
        <f>'5_SEMESTRE'!A2</f>
        <v>2</v>
      </c>
      <c r="J116" s="12" t="s">
        <v>116</v>
      </c>
      <c r="K116" s="13" t="s">
        <v>116</v>
      </c>
    </row>
    <row r="117" spans="1:11">
      <c r="A117" s="110" t="s">
        <v>120</v>
      </c>
      <c r="B117" s="55">
        <f t="shared" si="1"/>
        <v>115</v>
      </c>
      <c r="C117" s="72">
        <v>0.92708333333333337</v>
      </c>
      <c r="D117" s="97">
        <v>0.96180555555555547</v>
      </c>
      <c r="E117" s="44">
        <v>3</v>
      </c>
      <c r="F117" s="15">
        <f>'5_SEMESTRE'!G13</f>
        <v>2</v>
      </c>
      <c r="G117" s="44">
        <f>'5_SEMESTRE'!G12</f>
        <v>32</v>
      </c>
      <c r="H117" s="44">
        <v>5</v>
      </c>
      <c r="I117" s="15">
        <f>'5_SEMESTRE'!A2</f>
        <v>2</v>
      </c>
      <c r="J117" s="12" t="s">
        <v>116</v>
      </c>
      <c r="K117" s="13" t="s">
        <v>116</v>
      </c>
    </row>
    <row r="118" spans="1:11">
      <c r="A118" s="109" t="s">
        <v>115</v>
      </c>
      <c r="B118" s="50">
        <f t="shared" si="1"/>
        <v>116</v>
      </c>
      <c r="C118" s="72">
        <v>0.78125</v>
      </c>
      <c r="D118" s="97">
        <v>0.81597222222222221</v>
      </c>
      <c r="E118" s="44">
        <v>4</v>
      </c>
      <c r="F118" s="15">
        <f>'5_SEMESTRE'!I4</f>
        <v>7</v>
      </c>
      <c r="G118" s="44">
        <f>'5_SEMESTRE'!I3</f>
        <v>34</v>
      </c>
      <c r="H118" s="44">
        <v>5</v>
      </c>
      <c r="I118" s="15">
        <f>'5_SEMESTRE'!A2</f>
        <v>2</v>
      </c>
      <c r="J118" s="12" t="s">
        <v>116</v>
      </c>
      <c r="K118" s="13" t="s">
        <v>116</v>
      </c>
    </row>
    <row r="119" spans="1:11">
      <c r="A119" s="110" t="s">
        <v>117</v>
      </c>
      <c r="B119" s="55">
        <f t="shared" si="1"/>
        <v>117</v>
      </c>
      <c r="C119" s="72">
        <v>0.81597222222222221</v>
      </c>
      <c r="D119" s="97">
        <v>0.85069444444444453</v>
      </c>
      <c r="E119" s="44">
        <v>4</v>
      </c>
      <c r="F119" s="15">
        <f>'5_SEMESTRE'!I6</f>
        <v>10</v>
      </c>
      <c r="G119" s="44">
        <f>'5_SEMESTRE'!I5</f>
        <v>37</v>
      </c>
      <c r="H119" s="44">
        <v>5</v>
      </c>
      <c r="I119" s="15">
        <f>'5_SEMESTRE'!A2</f>
        <v>2</v>
      </c>
      <c r="J119" s="12" t="s">
        <v>116</v>
      </c>
      <c r="K119" s="13" t="s">
        <v>116</v>
      </c>
    </row>
    <row r="120" spans="1:11">
      <c r="A120" s="109" t="s">
        <v>118</v>
      </c>
      <c r="B120" s="50">
        <f t="shared" si="1"/>
        <v>118</v>
      </c>
      <c r="C120" s="72">
        <v>0.85763888888888884</v>
      </c>
      <c r="D120" s="97">
        <v>0.89236111111111116</v>
      </c>
      <c r="E120" s="44">
        <v>4</v>
      </c>
      <c r="F120" s="15">
        <f>'5_SEMESTRE'!I9</f>
        <v>10</v>
      </c>
      <c r="G120" s="44">
        <f>'5_SEMESTRE'!I8</f>
        <v>37</v>
      </c>
      <c r="H120" s="44">
        <v>5</v>
      </c>
      <c r="I120" s="15">
        <f>'5_SEMESTRE'!A2</f>
        <v>2</v>
      </c>
      <c r="J120" s="12" t="s">
        <v>116</v>
      </c>
      <c r="K120" s="13" t="s">
        <v>116</v>
      </c>
    </row>
    <row r="121" spans="1:11">
      <c r="A121" s="110" t="s">
        <v>119</v>
      </c>
      <c r="B121" s="55">
        <f t="shared" si="1"/>
        <v>119</v>
      </c>
      <c r="C121" s="72">
        <v>0.89236111111111116</v>
      </c>
      <c r="D121" s="97">
        <v>0.92708333333333337</v>
      </c>
      <c r="E121" s="44">
        <v>4</v>
      </c>
      <c r="F121" s="15">
        <f>'5_SEMESTRE'!I11</f>
        <v>10</v>
      </c>
      <c r="G121" s="44">
        <f>'5_SEMESTRE'!I10</f>
        <v>37</v>
      </c>
      <c r="H121" s="44">
        <v>5</v>
      </c>
      <c r="I121" s="15">
        <f>'5_SEMESTRE'!A2</f>
        <v>2</v>
      </c>
      <c r="J121" s="12" t="s">
        <v>116</v>
      </c>
      <c r="K121" s="13" t="s">
        <v>116</v>
      </c>
    </row>
    <row r="122" spans="1:11">
      <c r="A122" s="109" t="s">
        <v>120</v>
      </c>
      <c r="B122" s="50">
        <f t="shared" si="1"/>
        <v>120</v>
      </c>
      <c r="C122" s="72">
        <v>0.92708333333333337</v>
      </c>
      <c r="D122" s="97">
        <v>0.96180555555555547</v>
      </c>
      <c r="E122" s="44">
        <v>4</v>
      </c>
      <c r="F122" s="15">
        <f>'5_SEMESTRE'!I13</f>
        <v>10</v>
      </c>
      <c r="G122" s="44">
        <f>'5_SEMESTRE'!I12</f>
        <v>37</v>
      </c>
      <c r="H122" s="44">
        <v>5</v>
      </c>
      <c r="I122" s="15">
        <f>'5_SEMESTRE'!A2</f>
        <v>2</v>
      </c>
      <c r="J122" s="12" t="s">
        <v>116</v>
      </c>
      <c r="K122" s="13" t="s">
        <v>116</v>
      </c>
    </row>
    <row r="123" spans="1:11">
      <c r="A123" s="110" t="s">
        <v>115</v>
      </c>
      <c r="B123" s="55">
        <f t="shared" si="1"/>
        <v>121</v>
      </c>
      <c r="C123" s="72">
        <v>0.78125</v>
      </c>
      <c r="D123" s="97">
        <v>0.81597222222222221</v>
      </c>
      <c r="E123" s="44">
        <v>5</v>
      </c>
      <c r="F123" s="15">
        <f>'5_SEMESTRE'!K4</f>
        <v>4</v>
      </c>
      <c r="G123" s="44">
        <f>'5_SEMESTRE'!K3</f>
        <v>38</v>
      </c>
      <c r="H123" s="44">
        <v>5</v>
      </c>
      <c r="I123" s="15">
        <f>'5_SEMESTRE'!A2</f>
        <v>2</v>
      </c>
      <c r="J123" s="12" t="s">
        <v>116</v>
      </c>
      <c r="K123" s="13" t="s">
        <v>116</v>
      </c>
    </row>
    <row r="124" spans="1:11">
      <c r="A124" s="109" t="s">
        <v>117</v>
      </c>
      <c r="B124" s="50">
        <f t="shared" si="1"/>
        <v>122</v>
      </c>
      <c r="C124" s="72">
        <v>0.81597222222222221</v>
      </c>
      <c r="D124" s="97">
        <v>0.85069444444444453</v>
      </c>
      <c r="E124" s="44">
        <v>5</v>
      </c>
      <c r="F124" s="15">
        <f>'5_SEMESTRE'!K6</f>
        <v>4</v>
      </c>
      <c r="G124" s="44">
        <f>'5_SEMESTRE'!K5</f>
        <v>38</v>
      </c>
      <c r="H124" s="44">
        <v>5</v>
      </c>
      <c r="I124" s="15">
        <f>'5_SEMESTRE'!A2</f>
        <v>2</v>
      </c>
      <c r="J124" s="12" t="s">
        <v>116</v>
      </c>
      <c r="K124" s="13" t="s">
        <v>116</v>
      </c>
    </row>
    <row r="125" spans="1:11">
      <c r="A125" s="111" t="s">
        <v>118</v>
      </c>
      <c r="B125" s="67">
        <f t="shared" si="1"/>
        <v>123</v>
      </c>
      <c r="C125" s="72">
        <v>0.85763888888888884</v>
      </c>
      <c r="D125" s="97">
        <v>0.89236111111111116</v>
      </c>
      <c r="E125" s="44">
        <v>5</v>
      </c>
      <c r="F125" s="15">
        <f>'5_SEMESTRE'!K9</f>
        <v>4</v>
      </c>
      <c r="G125" s="44">
        <f>'5_SEMESTRE'!K8</f>
        <v>38</v>
      </c>
      <c r="H125" s="44">
        <v>5</v>
      </c>
      <c r="I125" s="15">
        <f>'5_SEMESTRE'!A2</f>
        <v>2</v>
      </c>
      <c r="J125" s="12" t="s">
        <v>116</v>
      </c>
      <c r="K125" s="13" t="s">
        <v>116</v>
      </c>
    </row>
    <row r="126" spans="1:11">
      <c r="A126" s="109" t="s">
        <v>119</v>
      </c>
      <c r="B126" s="50">
        <f t="shared" si="1"/>
        <v>124</v>
      </c>
      <c r="C126" s="72">
        <v>0.89236111111111116</v>
      </c>
      <c r="D126" s="97">
        <v>0.92708333333333337</v>
      </c>
      <c r="E126" s="44">
        <v>5</v>
      </c>
      <c r="F126" s="15">
        <f>'5_SEMESTRE'!K11</f>
        <v>4</v>
      </c>
      <c r="G126" s="44">
        <f>'5_SEMESTRE'!K10</f>
        <v>38</v>
      </c>
      <c r="H126" s="44">
        <v>5</v>
      </c>
      <c r="I126" s="15">
        <f>'5_SEMESTRE'!A2</f>
        <v>2</v>
      </c>
      <c r="J126" s="12" t="s">
        <v>116</v>
      </c>
      <c r="K126" s="13" t="s">
        <v>116</v>
      </c>
    </row>
    <row r="127" spans="1:11" ht="16" thickBot="1">
      <c r="A127" s="112" t="s">
        <v>120</v>
      </c>
      <c r="B127" s="113">
        <f t="shared" si="1"/>
        <v>125</v>
      </c>
      <c r="C127" s="114">
        <v>0.92708333333333337</v>
      </c>
      <c r="D127" s="115">
        <v>0.96180555555555547</v>
      </c>
      <c r="E127" s="116">
        <v>5</v>
      </c>
      <c r="F127" s="81">
        <f>'5_SEMESTRE'!K13</f>
        <v>1</v>
      </c>
      <c r="G127" s="116">
        <f>'5_SEMESTRE'!K12</f>
        <v>1</v>
      </c>
      <c r="H127" s="116">
        <v>5</v>
      </c>
      <c r="I127" s="81">
        <f>'5_SEMESTRE'!A2</f>
        <v>2</v>
      </c>
      <c r="J127" s="84" t="s">
        <v>116</v>
      </c>
      <c r="K127" s="82" t="s">
        <v>116</v>
      </c>
    </row>
    <row r="128" spans="1:11">
      <c r="A128" s="95" t="s">
        <v>115</v>
      </c>
      <c r="B128" s="96">
        <f t="shared" si="1"/>
        <v>126</v>
      </c>
      <c r="C128" s="126">
        <v>0.78125</v>
      </c>
      <c r="D128" s="127">
        <v>0.81597222222222221</v>
      </c>
      <c r="E128" s="121">
        <v>1</v>
      </c>
      <c r="F128" s="96">
        <f>'6_SEMESTRE'!C4</f>
        <v>6</v>
      </c>
      <c r="G128" s="122">
        <f>'6_SEMESTRE'!C3</f>
        <v>39</v>
      </c>
      <c r="H128" s="123">
        <v>6</v>
      </c>
      <c r="I128" s="96">
        <f>'6_SEMESTRE'!A2</f>
        <v>2</v>
      </c>
      <c r="J128" s="124" t="s">
        <v>116</v>
      </c>
      <c r="K128" s="125" t="s">
        <v>116</v>
      </c>
    </row>
    <row r="129" spans="1:11">
      <c r="A129" s="58" t="s">
        <v>117</v>
      </c>
      <c r="B129" s="50">
        <f t="shared" si="1"/>
        <v>127</v>
      </c>
      <c r="C129" s="92">
        <v>0.81597222222222221</v>
      </c>
      <c r="D129" s="38">
        <v>0.85069444444444453</v>
      </c>
      <c r="E129" s="69">
        <v>1</v>
      </c>
      <c r="F129" s="50">
        <f>'6_SEMESTRE'!C6</f>
        <v>6</v>
      </c>
      <c r="G129" s="49">
        <f>'6_SEMESTRE'!C5</f>
        <v>39</v>
      </c>
      <c r="H129" s="49">
        <v>6</v>
      </c>
      <c r="I129" s="50">
        <f>'6_SEMESTRE'!A2</f>
        <v>2</v>
      </c>
      <c r="J129" s="51" t="s">
        <v>116</v>
      </c>
      <c r="K129" s="52" t="s">
        <v>116</v>
      </c>
    </row>
    <row r="130" spans="1:11">
      <c r="A130" s="59" t="s">
        <v>118</v>
      </c>
      <c r="B130" s="55">
        <f t="shared" si="1"/>
        <v>128</v>
      </c>
      <c r="C130" s="93">
        <v>0.85763888888888884</v>
      </c>
      <c r="D130" s="37">
        <v>0.89236111111111116</v>
      </c>
      <c r="E130" s="70">
        <v>1</v>
      </c>
      <c r="F130" s="50">
        <f>'6_SEMESTRE'!C9</f>
        <v>2</v>
      </c>
      <c r="G130" s="49">
        <f>'6_SEMESTRE'!C8</f>
        <v>33</v>
      </c>
      <c r="H130" s="49">
        <v>6</v>
      </c>
      <c r="I130" s="55">
        <f>'6_SEMESTRE'!A2</f>
        <v>2</v>
      </c>
      <c r="J130" s="53" t="s">
        <v>116</v>
      </c>
      <c r="K130" s="54" t="s">
        <v>116</v>
      </c>
    </row>
    <row r="131" spans="1:11">
      <c r="A131" s="58" t="s">
        <v>119</v>
      </c>
      <c r="B131" s="50">
        <f t="shared" si="1"/>
        <v>129</v>
      </c>
      <c r="C131" s="92">
        <v>0.89236111111111116</v>
      </c>
      <c r="D131" s="38">
        <v>0.92708333333333337</v>
      </c>
      <c r="E131" s="69">
        <v>1</v>
      </c>
      <c r="F131" s="50">
        <f>'6_SEMESTRE'!C11</f>
        <v>16</v>
      </c>
      <c r="G131" s="49">
        <f>'6_SEMESTRE'!C10</f>
        <v>40</v>
      </c>
      <c r="H131" s="49">
        <v>6</v>
      </c>
      <c r="I131" s="50">
        <f>'6_SEMESTRE'!A2</f>
        <v>2</v>
      </c>
      <c r="J131" s="51" t="s">
        <v>116</v>
      </c>
      <c r="K131" s="52" t="s">
        <v>116</v>
      </c>
    </row>
    <row r="132" spans="1:11">
      <c r="A132" s="59" t="s">
        <v>120</v>
      </c>
      <c r="B132" s="55">
        <f t="shared" si="1"/>
        <v>130</v>
      </c>
      <c r="C132" s="93">
        <v>0.92708333333333337</v>
      </c>
      <c r="D132" s="37">
        <v>0.96180555555555547</v>
      </c>
      <c r="E132" s="70">
        <v>1</v>
      </c>
      <c r="F132" s="50">
        <f>'6_SEMESTRE'!C13</f>
        <v>16</v>
      </c>
      <c r="G132" s="49">
        <f>'6_SEMESTRE'!C12</f>
        <v>40</v>
      </c>
      <c r="H132" s="49">
        <v>6</v>
      </c>
      <c r="I132" s="55">
        <f>'6_SEMESTRE'!A2</f>
        <v>2</v>
      </c>
      <c r="J132" s="53" t="s">
        <v>116</v>
      </c>
      <c r="K132" s="54" t="s">
        <v>116</v>
      </c>
    </row>
    <row r="133" spans="1:11">
      <c r="A133" s="58" t="s">
        <v>115</v>
      </c>
      <c r="B133" s="50">
        <f t="shared" ref="B133:B152" si="2">B132+1</f>
        <v>131</v>
      </c>
      <c r="C133" s="92">
        <v>0.78125</v>
      </c>
      <c r="D133" s="38">
        <v>0.81597222222222221</v>
      </c>
      <c r="E133" s="69">
        <v>2</v>
      </c>
      <c r="F133" s="50">
        <f>'6_SEMESTRE'!E4</f>
        <v>7</v>
      </c>
      <c r="G133" s="49">
        <f>'6_SEMESTRE'!E3</f>
        <v>41</v>
      </c>
      <c r="H133" s="49">
        <v>6</v>
      </c>
      <c r="I133" s="50">
        <f>'6_SEMESTRE'!A2</f>
        <v>2</v>
      </c>
      <c r="J133" s="51" t="s">
        <v>116</v>
      </c>
      <c r="K133" s="52" t="s">
        <v>116</v>
      </c>
    </row>
    <row r="134" spans="1:11">
      <c r="A134" s="59" t="s">
        <v>117</v>
      </c>
      <c r="B134" s="55">
        <f t="shared" si="2"/>
        <v>132</v>
      </c>
      <c r="C134" s="93">
        <v>0.81597222222222221</v>
      </c>
      <c r="D134" s="37">
        <v>0.85069444444444453</v>
      </c>
      <c r="E134" s="70">
        <v>2</v>
      </c>
      <c r="F134" s="50">
        <f>'6_SEMESTRE'!E6</f>
        <v>11</v>
      </c>
      <c r="G134" s="49">
        <f>'6_SEMESTRE'!E5</f>
        <v>42</v>
      </c>
      <c r="H134" s="49">
        <v>6</v>
      </c>
      <c r="I134" s="55">
        <f>'6_SEMESTRE'!A2</f>
        <v>2</v>
      </c>
      <c r="J134" s="53" t="s">
        <v>116</v>
      </c>
      <c r="K134" s="54" t="s">
        <v>116</v>
      </c>
    </row>
    <row r="135" spans="1:11">
      <c r="A135" s="58" t="s">
        <v>118</v>
      </c>
      <c r="B135" s="50">
        <f t="shared" si="2"/>
        <v>133</v>
      </c>
      <c r="C135" s="92">
        <v>0.85763888888888884</v>
      </c>
      <c r="D135" s="38">
        <v>0.89236111111111116</v>
      </c>
      <c r="E135" s="69">
        <v>2</v>
      </c>
      <c r="F135" s="50">
        <f>'6_SEMESTRE'!E9</f>
        <v>11</v>
      </c>
      <c r="G135" s="49">
        <f>'6_SEMESTRE'!E8</f>
        <v>42</v>
      </c>
      <c r="H135" s="49">
        <v>6</v>
      </c>
      <c r="I135" s="50">
        <f>'6_SEMESTRE'!A2</f>
        <v>2</v>
      </c>
      <c r="J135" s="51" t="s">
        <v>116</v>
      </c>
      <c r="K135" s="52" t="s">
        <v>116</v>
      </c>
    </row>
    <row r="136" spans="1:11">
      <c r="A136" s="59" t="s">
        <v>119</v>
      </c>
      <c r="B136" s="55">
        <f t="shared" si="2"/>
        <v>134</v>
      </c>
      <c r="C136" s="93">
        <v>0.89236111111111116</v>
      </c>
      <c r="D136" s="37">
        <v>0.92708333333333337</v>
      </c>
      <c r="E136" s="70">
        <v>2</v>
      </c>
      <c r="F136" s="50">
        <f>'6_SEMESTRE'!E11</f>
        <v>11</v>
      </c>
      <c r="G136" s="49">
        <f>'6_SEMESTRE'!E10</f>
        <v>42</v>
      </c>
      <c r="H136" s="49">
        <v>6</v>
      </c>
      <c r="I136" s="55">
        <f>'6_SEMESTRE'!A2</f>
        <v>2</v>
      </c>
      <c r="J136" s="53" t="s">
        <v>116</v>
      </c>
      <c r="K136" s="54" t="s">
        <v>116</v>
      </c>
    </row>
    <row r="137" spans="1:11">
      <c r="A137" s="58" t="s">
        <v>120</v>
      </c>
      <c r="B137" s="50">
        <f t="shared" si="2"/>
        <v>135</v>
      </c>
      <c r="C137" s="92">
        <v>0.92708333333333337</v>
      </c>
      <c r="D137" s="38">
        <v>0.96180555555555547</v>
      </c>
      <c r="E137" s="69">
        <v>2</v>
      </c>
      <c r="F137" s="50">
        <f>'6_SEMESTRE'!E13</f>
        <v>11</v>
      </c>
      <c r="G137" s="49">
        <f>'6_SEMESTRE'!E12</f>
        <v>42</v>
      </c>
      <c r="H137" s="49">
        <v>6</v>
      </c>
      <c r="I137" s="50">
        <f>'6_SEMESTRE'!A2</f>
        <v>2</v>
      </c>
      <c r="J137" s="51" t="s">
        <v>116</v>
      </c>
      <c r="K137" s="52" t="s">
        <v>116</v>
      </c>
    </row>
    <row r="138" spans="1:11">
      <c r="A138" s="59" t="s">
        <v>115</v>
      </c>
      <c r="B138" s="55">
        <f t="shared" si="2"/>
        <v>136</v>
      </c>
      <c r="C138" s="93">
        <v>0.78125</v>
      </c>
      <c r="D138" s="37">
        <v>0.81597222222222221</v>
      </c>
      <c r="E138" s="70">
        <v>3</v>
      </c>
      <c r="F138" s="55">
        <f>'6_SEMESTRE'!G4</f>
        <v>7</v>
      </c>
      <c r="G138" s="48">
        <f>'6_SEMESTRE'!G3</f>
        <v>41</v>
      </c>
      <c r="H138" s="49">
        <v>6</v>
      </c>
      <c r="I138" s="55">
        <f>'6_SEMESTRE'!A2</f>
        <v>2</v>
      </c>
      <c r="J138" s="53" t="s">
        <v>116</v>
      </c>
      <c r="K138" s="54" t="s">
        <v>116</v>
      </c>
    </row>
    <row r="139" spans="1:11">
      <c r="A139" s="58" t="s">
        <v>117</v>
      </c>
      <c r="B139" s="50">
        <f t="shared" si="2"/>
        <v>137</v>
      </c>
      <c r="C139" s="92">
        <v>0.81597222222222221</v>
      </c>
      <c r="D139" s="38">
        <v>0.85069444444444453</v>
      </c>
      <c r="E139" s="69">
        <v>3</v>
      </c>
      <c r="F139" s="55">
        <f>'6_SEMESTRE'!G6</f>
        <v>7</v>
      </c>
      <c r="G139" s="48">
        <f>'6_SEMESTRE'!G5</f>
        <v>41</v>
      </c>
      <c r="H139" s="49">
        <v>6</v>
      </c>
      <c r="I139" s="50">
        <f>'6_SEMESTRE'!A2</f>
        <v>2</v>
      </c>
      <c r="J139" s="51" t="s">
        <v>116</v>
      </c>
      <c r="K139" s="52" t="s">
        <v>116</v>
      </c>
    </row>
    <row r="140" spans="1:11">
      <c r="A140" s="59" t="s">
        <v>118</v>
      </c>
      <c r="B140" s="55">
        <f t="shared" si="2"/>
        <v>138</v>
      </c>
      <c r="C140" s="93">
        <v>0.85763888888888884</v>
      </c>
      <c r="D140" s="37">
        <v>0.89236111111111116</v>
      </c>
      <c r="E140" s="70">
        <v>3</v>
      </c>
      <c r="F140" s="55">
        <f>'6_SEMESTRE'!G9</f>
        <v>7</v>
      </c>
      <c r="G140" s="48">
        <f>'6_SEMESTRE'!G8</f>
        <v>41</v>
      </c>
      <c r="H140" s="49">
        <v>6</v>
      </c>
      <c r="I140" s="55">
        <f>'6_SEMESTRE'!A2</f>
        <v>2</v>
      </c>
      <c r="J140" s="53" t="s">
        <v>116</v>
      </c>
      <c r="K140" s="54" t="s">
        <v>116</v>
      </c>
    </row>
    <row r="141" spans="1:11">
      <c r="A141" s="58" t="s">
        <v>119</v>
      </c>
      <c r="B141" s="50">
        <f t="shared" si="2"/>
        <v>139</v>
      </c>
      <c r="C141" s="92">
        <v>0.89236111111111116</v>
      </c>
      <c r="D141" s="38">
        <v>0.92708333333333337</v>
      </c>
      <c r="E141" s="69">
        <v>3</v>
      </c>
      <c r="F141" s="55">
        <f>'6_SEMESTRE'!G11</f>
        <v>14</v>
      </c>
      <c r="G141" s="48">
        <f>'6_SEMESTRE'!G10</f>
        <v>43</v>
      </c>
      <c r="H141" s="49">
        <v>6</v>
      </c>
      <c r="I141" s="50">
        <f>'6_SEMESTRE'!A2</f>
        <v>2</v>
      </c>
      <c r="J141" s="51" t="s">
        <v>116</v>
      </c>
      <c r="K141" s="52" t="s">
        <v>116</v>
      </c>
    </row>
    <row r="142" spans="1:11">
      <c r="A142" s="59" t="s">
        <v>120</v>
      </c>
      <c r="B142" s="55">
        <f t="shared" si="2"/>
        <v>140</v>
      </c>
      <c r="C142" s="93">
        <v>0.92708333333333337</v>
      </c>
      <c r="D142" s="37">
        <v>0.96180555555555547</v>
      </c>
      <c r="E142" s="70">
        <v>3</v>
      </c>
      <c r="F142" s="55">
        <f>'6_SEMESTRE'!G13</f>
        <v>14</v>
      </c>
      <c r="G142" s="48">
        <f>'6_SEMESTRE'!G12</f>
        <v>43</v>
      </c>
      <c r="H142" s="49">
        <v>6</v>
      </c>
      <c r="I142" s="55">
        <f>'6_SEMESTRE'!A2</f>
        <v>2</v>
      </c>
      <c r="J142" s="53" t="s">
        <v>116</v>
      </c>
      <c r="K142" s="54" t="s">
        <v>116</v>
      </c>
    </row>
    <row r="143" spans="1:11">
      <c r="A143" s="58" t="s">
        <v>115</v>
      </c>
      <c r="B143" s="50">
        <f t="shared" si="2"/>
        <v>141</v>
      </c>
      <c r="C143" s="92">
        <v>0.78125</v>
      </c>
      <c r="D143" s="38">
        <v>0.81597222222222221</v>
      </c>
      <c r="E143" s="69">
        <v>4</v>
      </c>
      <c r="F143" s="50">
        <f>'6_SEMESTRE'!I4</f>
        <v>8</v>
      </c>
      <c r="G143" s="49">
        <f>'6_SEMESTRE'!I3</f>
        <v>44</v>
      </c>
      <c r="H143" s="49">
        <v>6</v>
      </c>
      <c r="I143" s="50">
        <f>'6_SEMESTRE'!A2</f>
        <v>2</v>
      </c>
      <c r="J143" s="51" t="s">
        <v>116</v>
      </c>
      <c r="K143" s="52" t="s">
        <v>116</v>
      </c>
    </row>
    <row r="144" spans="1:11">
      <c r="A144" s="59" t="s">
        <v>117</v>
      </c>
      <c r="B144" s="55">
        <f t="shared" si="2"/>
        <v>142</v>
      </c>
      <c r="C144" s="93">
        <v>0.81597222222222221</v>
      </c>
      <c r="D144" s="37">
        <v>0.85069444444444453</v>
      </c>
      <c r="E144" s="70">
        <v>4</v>
      </c>
      <c r="F144" s="50">
        <f>'6_SEMESTRE'!I6</f>
        <v>8</v>
      </c>
      <c r="G144" s="49">
        <f>'6_SEMESTRE'!I5</f>
        <v>44</v>
      </c>
      <c r="H144" s="49">
        <v>6</v>
      </c>
      <c r="I144" s="55">
        <f>'6_SEMESTRE'!A2</f>
        <v>2</v>
      </c>
      <c r="J144" s="53" t="s">
        <v>116</v>
      </c>
      <c r="K144" s="54" t="s">
        <v>116</v>
      </c>
    </row>
    <row r="145" spans="1:11">
      <c r="A145" s="58" t="s">
        <v>118</v>
      </c>
      <c r="B145" s="50">
        <f t="shared" si="2"/>
        <v>143</v>
      </c>
      <c r="C145" s="92">
        <v>0.85763888888888884</v>
      </c>
      <c r="D145" s="38">
        <v>0.89236111111111116</v>
      </c>
      <c r="E145" s="69">
        <v>4</v>
      </c>
      <c r="F145" s="50">
        <f>'6_SEMESTRE'!I9</f>
        <v>2</v>
      </c>
      <c r="G145" s="49">
        <f>'6_SEMESTRE'!I8</f>
        <v>33</v>
      </c>
      <c r="H145" s="49">
        <v>6</v>
      </c>
      <c r="I145" s="50">
        <f>'6_SEMESTRE'!A2</f>
        <v>2</v>
      </c>
      <c r="J145" s="51" t="s">
        <v>116</v>
      </c>
      <c r="K145" s="52" t="s">
        <v>116</v>
      </c>
    </row>
    <row r="146" spans="1:11">
      <c r="A146" s="59" t="s">
        <v>119</v>
      </c>
      <c r="B146" s="55">
        <f t="shared" si="2"/>
        <v>144</v>
      </c>
      <c r="C146" s="93">
        <v>0.89236111111111116</v>
      </c>
      <c r="D146" s="37">
        <v>0.92708333333333337</v>
      </c>
      <c r="E146" s="70">
        <v>4</v>
      </c>
      <c r="F146" s="50">
        <f>'6_SEMESTRE'!I11</f>
        <v>8</v>
      </c>
      <c r="G146" s="49">
        <f>'6_SEMESTRE'!I10</f>
        <v>44</v>
      </c>
      <c r="H146" s="49">
        <v>6</v>
      </c>
      <c r="I146" s="55">
        <f>'6_SEMESTRE'!A2</f>
        <v>2</v>
      </c>
      <c r="J146" s="53" t="s">
        <v>116</v>
      </c>
      <c r="K146" s="54" t="s">
        <v>116</v>
      </c>
    </row>
    <row r="147" spans="1:11">
      <c r="A147" s="58" t="s">
        <v>120</v>
      </c>
      <c r="B147" s="50">
        <f t="shared" si="2"/>
        <v>145</v>
      </c>
      <c r="C147" s="92">
        <v>0.92708333333333337</v>
      </c>
      <c r="D147" s="38">
        <v>0.96180555555555547</v>
      </c>
      <c r="E147" s="69">
        <v>4</v>
      </c>
      <c r="F147" s="50">
        <f>'6_SEMESTRE'!I13</f>
        <v>8</v>
      </c>
      <c r="G147" s="49">
        <f>'6_SEMESTRE'!I12</f>
        <v>44</v>
      </c>
      <c r="H147" s="49">
        <v>6</v>
      </c>
      <c r="I147" s="50">
        <f>'6_SEMESTRE'!A2</f>
        <v>2</v>
      </c>
      <c r="J147" s="51" t="s">
        <v>116</v>
      </c>
      <c r="K147" s="52" t="s">
        <v>116</v>
      </c>
    </row>
    <row r="148" spans="1:11">
      <c r="A148" s="59" t="s">
        <v>115</v>
      </c>
      <c r="B148" s="55">
        <f t="shared" si="2"/>
        <v>146</v>
      </c>
      <c r="C148" s="93">
        <v>0.78125</v>
      </c>
      <c r="D148" s="37">
        <v>0.81597222222222221</v>
      </c>
      <c r="E148" s="70">
        <v>5</v>
      </c>
      <c r="F148" s="55">
        <f>'6_SEMESTRE'!K4</f>
        <v>1</v>
      </c>
      <c r="G148" s="48">
        <f>'6_SEMESTRE'!K3</f>
        <v>1</v>
      </c>
      <c r="H148" s="49">
        <v>6</v>
      </c>
      <c r="I148" s="55">
        <f>'6_SEMESTRE'!A2</f>
        <v>2</v>
      </c>
      <c r="J148" s="53" t="s">
        <v>116</v>
      </c>
      <c r="K148" s="54" t="s">
        <v>116</v>
      </c>
    </row>
    <row r="149" spans="1:11">
      <c r="A149" s="58" t="s">
        <v>117</v>
      </c>
      <c r="B149" s="50">
        <f t="shared" si="2"/>
        <v>147</v>
      </c>
      <c r="C149" s="92">
        <v>0.81597222222222221</v>
      </c>
      <c r="D149" s="38">
        <v>0.85069444444444453</v>
      </c>
      <c r="E149" s="69">
        <v>5</v>
      </c>
      <c r="F149" s="55">
        <f>'6_SEMESTRE'!K6</f>
        <v>6</v>
      </c>
      <c r="G149" s="48">
        <f>'6_SEMESTRE'!K5</f>
        <v>45</v>
      </c>
      <c r="H149" s="49">
        <v>6</v>
      </c>
      <c r="I149" s="50">
        <f>'6_SEMESTRE'!A2</f>
        <v>2</v>
      </c>
      <c r="J149" s="51" t="s">
        <v>116</v>
      </c>
      <c r="K149" s="52" t="s">
        <v>116</v>
      </c>
    </row>
    <row r="150" spans="1:11">
      <c r="A150" s="60" t="s">
        <v>118</v>
      </c>
      <c r="B150" s="67">
        <f t="shared" si="2"/>
        <v>148</v>
      </c>
      <c r="C150" s="93">
        <v>0.85763888888888884</v>
      </c>
      <c r="D150" s="37">
        <v>0.89236111111111116</v>
      </c>
      <c r="E150" s="70">
        <v>5</v>
      </c>
      <c r="F150" s="55">
        <f>'6_SEMESTRE'!K9</f>
        <v>6</v>
      </c>
      <c r="G150" s="48">
        <f>'6_SEMESTRE'!K8</f>
        <v>45</v>
      </c>
      <c r="H150" s="49">
        <v>6</v>
      </c>
      <c r="I150" s="67">
        <f>'6_SEMESTRE'!A2</f>
        <v>2</v>
      </c>
      <c r="J150" s="56" t="s">
        <v>116</v>
      </c>
      <c r="K150" s="57" t="s">
        <v>116</v>
      </c>
    </row>
    <row r="151" spans="1:11">
      <c r="A151" s="58" t="s">
        <v>119</v>
      </c>
      <c r="B151" s="50">
        <f t="shared" si="2"/>
        <v>149</v>
      </c>
      <c r="C151" s="92">
        <v>0.89236111111111116</v>
      </c>
      <c r="D151" s="38">
        <v>0.92708333333333337</v>
      </c>
      <c r="E151" s="69">
        <v>5</v>
      </c>
      <c r="F151" s="55">
        <f>'6_SEMESTRE'!K11</f>
        <v>6</v>
      </c>
      <c r="G151" s="48">
        <f>'6_SEMESTRE'!K10</f>
        <v>45</v>
      </c>
      <c r="H151" s="49">
        <v>6</v>
      </c>
      <c r="I151" s="50">
        <f>'6_SEMESTRE'!A2</f>
        <v>2</v>
      </c>
      <c r="J151" s="51" t="s">
        <v>116</v>
      </c>
      <c r="K151" s="52" t="s">
        <v>116</v>
      </c>
    </row>
    <row r="152" spans="1:11" ht="16" thickBot="1">
      <c r="A152" s="61" t="s">
        <v>120</v>
      </c>
      <c r="B152" s="68">
        <f t="shared" si="2"/>
        <v>150</v>
      </c>
      <c r="C152" s="128">
        <v>0.92708333333333337</v>
      </c>
      <c r="D152" s="129">
        <v>0.96180555555555547</v>
      </c>
      <c r="E152" s="71">
        <v>5</v>
      </c>
      <c r="F152" s="63">
        <f>'6_SEMESTRE'!K13</f>
        <v>6</v>
      </c>
      <c r="G152" s="62">
        <f>'6_SEMESTRE'!K12</f>
        <v>45</v>
      </c>
      <c r="H152" s="64">
        <v>6</v>
      </c>
      <c r="I152" s="63">
        <f>'6_SEMESTRE'!A2</f>
        <v>2</v>
      </c>
      <c r="J152" s="65" t="s">
        <v>116</v>
      </c>
      <c r="K152" s="66" t="s">
        <v>116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Props1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cp:lastPrinted>2023-08-02T01:54:46Z</cp:lastPrinted>
  <dcterms:created xsi:type="dcterms:W3CDTF">2023-03-18T22:03:04Z</dcterms:created>
  <dcterms:modified xsi:type="dcterms:W3CDTF">2023-10-23T20:14:55Z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