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ocuments\"/>
    </mc:Choice>
  </mc:AlternateContent>
  <xr:revisionPtr revIDLastSave="0" documentId="13_ncr:1_{06C5A496-0F73-4A10-8982-1FE34470D396}" xr6:coauthVersionLast="47" xr6:coauthVersionMax="47" xr10:uidLastSave="{00000000-0000-0000-0000-000000000000}"/>
  <bookViews>
    <workbookView xWindow="-110" yWindow="-110" windowWidth="25820" windowHeight="15620" xr2:uid="{DE615C08-F97B-4A36-9702-3D0A64471026}"/>
  </bookViews>
  <sheets>
    <sheet name="BASE" sheetId="3" r:id="rId1"/>
    <sheet name="Mock_Tables" sheetId="4" r:id="rId2"/>
    <sheet name="Final_table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7" l="1"/>
  <c r="N9" i="7"/>
  <c r="G5" i="7"/>
  <c r="D1" i="3"/>
  <c r="H26" i="7" s="1"/>
  <c r="C4" i="3"/>
  <c r="F3" i="7" s="1"/>
  <c r="C7" i="7"/>
  <c r="C6" i="7"/>
  <c r="D5" i="7"/>
  <c r="C5" i="7"/>
  <c r="C4" i="7"/>
  <c r="D3" i="7"/>
  <c r="C3" i="7"/>
  <c r="K13" i="3"/>
  <c r="F27" i="7" s="1"/>
  <c r="I13" i="3"/>
  <c r="F22" i="7" s="1"/>
  <c r="G13" i="3"/>
  <c r="F17" i="7" s="1"/>
  <c r="E13" i="3"/>
  <c r="F12" i="7" s="1"/>
  <c r="C13" i="3"/>
  <c r="F7" i="7" s="1"/>
  <c r="K12" i="3"/>
  <c r="G27" i="7" s="1"/>
  <c r="I12" i="3"/>
  <c r="G22" i="7" s="1"/>
  <c r="G12" i="3"/>
  <c r="G17" i="7" s="1"/>
  <c r="E12" i="3"/>
  <c r="G12" i="7" s="1"/>
  <c r="C12" i="3"/>
  <c r="G7" i="7" s="1"/>
  <c r="K11" i="3"/>
  <c r="F26" i="7" s="1"/>
  <c r="I11" i="3"/>
  <c r="F21" i="7" s="1"/>
  <c r="G11" i="3"/>
  <c r="F16" i="7" s="1"/>
  <c r="E11" i="3"/>
  <c r="F11" i="7" s="1"/>
  <c r="C11" i="3"/>
  <c r="F6" i="7" s="1"/>
  <c r="K10" i="3"/>
  <c r="G26" i="7" s="1"/>
  <c r="O8" i="7" s="1"/>
  <c r="I10" i="3"/>
  <c r="N8" i="7" s="1"/>
  <c r="G10" i="3"/>
  <c r="G16" i="7" s="1"/>
  <c r="E10" i="3"/>
  <c r="G11" i="7" s="1"/>
  <c r="C10" i="3"/>
  <c r="K9" i="3"/>
  <c r="F25" i="7" s="1"/>
  <c r="I9" i="3"/>
  <c r="F20" i="7" s="1"/>
  <c r="G9" i="3"/>
  <c r="F15" i="7" s="1"/>
  <c r="E9" i="3"/>
  <c r="F10" i="7" s="1"/>
  <c r="C9" i="3"/>
  <c r="F5" i="7" s="1"/>
  <c r="K8" i="3"/>
  <c r="O7" i="7" s="1"/>
  <c r="I8" i="3"/>
  <c r="G20" i="7" s="1"/>
  <c r="N7" i="7" s="1"/>
  <c r="G8" i="3"/>
  <c r="G15" i="7" s="1"/>
  <c r="E8" i="3"/>
  <c r="G10" i="7" s="1"/>
  <c r="C8" i="3"/>
  <c r="K6" i="3"/>
  <c r="F24" i="7" s="1"/>
  <c r="I6" i="3"/>
  <c r="F19" i="7" s="1"/>
  <c r="G6" i="3"/>
  <c r="F14" i="7" s="1"/>
  <c r="E6" i="3"/>
  <c r="F9" i="7" s="1"/>
  <c r="C6" i="3"/>
  <c r="F4" i="7" s="1"/>
  <c r="K5" i="3"/>
  <c r="G24" i="7" s="1"/>
  <c r="I5" i="3"/>
  <c r="G19" i="7" s="1"/>
  <c r="G5" i="3"/>
  <c r="G14" i="7" s="1"/>
  <c r="E5" i="3"/>
  <c r="G9" i="7" s="1"/>
  <c r="C5" i="3"/>
  <c r="G4" i="7" s="1"/>
  <c r="K4" i="3"/>
  <c r="F23" i="7" s="1"/>
  <c r="I4" i="3"/>
  <c r="F18" i="7" s="1"/>
  <c r="G4" i="3"/>
  <c r="F13" i="7" s="1"/>
  <c r="E4" i="3"/>
  <c r="F8" i="7" s="1"/>
  <c r="K3" i="3"/>
  <c r="G23" i="7" s="1"/>
  <c r="I3" i="3"/>
  <c r="G18" i="7" s="1"/>
  <c r="G3" i="3"/>
  <c r="G13" i="7" s="1"/>
  <c r="E3" i="3"/>
  <c r="G8" i="7" s="1"/>
  <c r="A2" i="3"/>
  <c r="I22" i="7" s="1"/>
  <c r="C3" i="3"/>
  <c r="G3" i="7" s="1"/>
  <c r="O5" i="7" l="1"/>
  <c r="G21" i="7"/>
  <c r="G6" i="7"/>
  <c r="O6" i="7"/>
  <c r="N5" i="7"/>
  <c r="G25" i="7"/>
  <c r="N6" i="7"/>
  <c r="H13" i="7"/>
  <c r="H6" i="7"/>
  <c r="H14" i="7"/>
  <c r="H7" i="7"/>
  <c r="H15" i="7"/>
  <c r="H23" i="7"/>
  <c r="H8" i="7"/>
  <c r="H16" i="7"/>
  <c r="H9" i="7"/>
  <c r="H17" i="7"/>
  <c r="H25" i="7"/>
  <c r="H10" i="7"/>
  <c r="H18" i="7"/>
  <c r="H3" i="7"/>
  <c r="H11" i="7"/>
  <c r="H19" i="7"/>
  <c r="H27" i="7"/>
  <c r="H4" i="7"/>
  <c r="H12" i="7"/>
  <c r="H20" i="7"/>
  <c r="H21" i="7"/>
  <c r="H22" i="7"/>
  <c r="H24" i="7"/>
  <c r="H5" i="7"/>
  <c r="I4" i="7"/>
  <c r="I7" i="7"/>
  <c r="I15" i="7"/>
  <c r="I23" i="7"/>
  <c r="I8" i="7"/>
  <c r="I16" i="7"/>
  <c r="I24" i="7"/>
  <c r="I25" i="7"/>
  <c r="I9" i="7"/>
  <c r="I18" i="7"/>
  <c r="I26" i="7"/>
  <c r="I10" i="7"/>
  <c r="I17" i="7"/>
  <c r="I3" i="7"/>
  <c r="I11" i="7"/>
  <c r="I19" i="7"/>
  <c r="I27" i="7"/>
  <c r="I12" i="7"/>
  <c r="I20" i="7"/>
  <c r="I5" i="7"/>
  <c r="I13" i="7"/>
  <c r="I21" i="7"/>
  <c r="I6" i="7"/>
  <c r="I14" i="7"/>
</calcChain>
</file>

<file path=xl/sharedStrings.xml><?xml version="1.0" encoding="utf-8"?>
<sst xmlns="http://schemas.openxmlformats.org/spreadsheetml/2006/main" count="330" uniqueCount="125">
  <si>
    <t>1 AULA</t>
  </si>
  <si>
    <t>2 AULA</t>
  </si>
  <si>
    <t>3 AULA</t>
  </si>
  <si>
    <t>4 AULA</t>
  </si>
  <si>
    <t>5 AULA</t>
  </si>
  <si>
    <t>intervalo</t>
  </si>
  <si>
    <t>NULL</t>
  </si>
  <si>
    <t>SALA 14</t>
  </si>
  <si>
    <t>Programação em Microinformática</t>
  </si>
  <si>
    <t>2 SEMESTRE ADS - 2023</t>
  </si>
  <si>
    <t>3 SEMESTRE ADS - 2023</t>
  </si>
  <si>
    <t>4 SEMESTRE ADS - 2023</t>
  </si>
  <si>
    <t>5 SEMESTRE ADS - 2023</t>
  </si>
  <si>
    <t>6 SEMESTRE ADS - 2023</t>
  </si>
  <si>
    <t>Redes de Computadore      Jean</t>
  </si>
  <si>
    <t>Segurança da Informação             Luiz Evangelista</t>
  </si>
  <si>
    <t>Sistemas Distribuidos        Jean</t>
  </si>
  <si>
    <t>Sistemas de Informação            Luiz Evangelista</t>
  </si>
  <si>
    <t>Disciplina</t>
  </si>
  <si>
    <t>Professores</t>
  </si>
  <si>
    <t>Laboratorio</t>
  </si>
  <si>
    <t>ID</t>
  </si>
  <si>
    <t>Descrição</t>
  </si>
  <si>
    <t>Nome_completo</t>
  </si>
  <si>
    <t>id_perfil_usuario</t>
  </si>
  <si>
    <t>lotação max</t>
  </si>
  <si>
    <t>Administração Geral</t>
  </si>
  <si>
    <t>Michel</t>
  </si>
  <si>
    <t>Sala 1</t>
  </si>
  <si>
    <t>Algoritmos e Lógica de Programação</t>
  </si>
  <si>
    <t>Anna Renata</t>
  </si>
  <si>
    <t>Sala 2</t>
  </si>
  <si>
    <t>Arquitetura e Organização de Computadores</t>
  </si>
  <si>
    <t>Zanetti</t>
  </si>
  <si>
    <t>Sala 3</t>
  </si>
  <si>
    <t>Banco de Dados</t>
  </si>
  <si>
    <t>Francisco</t>
  </si>
  <si>
    <t>Sala 4</t>
  </si>
  <si>
    <t>Cálculo</t>
  </si>
  <si>
    <t>Luis Felipe</t>
  </si>
  <si>
    <t>Sala 5</t>
  </si>
  <si>
    <t>Comunicação e Expressão</t>
  </si>
  <si>
    <t>Luiz Evangelista</t>
  </si>
  <si>
    <t>Sala 6</t>
  </si>
  <si>
    <t>Contabilidade</t>
  </si>
  <si>
    <t>Marcos Allan</t>
  </si>
  <si>
    <t>Sala 7</t>
  </si>
  <si>
    <t>Economia e Finanças</t>
  </si>
  <si>
    <t>Divani</t>
  </si>
  <si>
    <t>Sala 8</t>
  </si>
  <si>
    <t>Eletiva - Programação para Dispositivos Móveis</t>
  </si>
  <si>
    <t>Cilmara</t>
  </si>
  <si>
    <t>Sala 9</t>
  </si>
  <si>
    <t>Engenharia de Software I</t>
  </si>
  <si>
    <t>Érica</t>
  </si>
  <si>
    <t>Sala 10</t>
  </si>
  <si>
    <t>Engenharia de Software II</t>
  </si>
  <si>
    <t>Ronaldo</t>
  </si>
  <si>
    <t>Sala 11</t>
  </si>
  <si>
    <t>Engenharia de Software III</t>
  </si>
  <si>
    <t>Jean</t>
  </si>
  <si>
    <t>Sala 12</t>
  </si>
  <si>
    <t>Estatística Aplicada</t>
  </si>
  <si>
    <t>José Geraldo</t>
  </si>
  <si>
    <t>Sala 13</t>
  </si>
  <si>
    <t>Estruturas de Dados</t>
  </si>
  <si>
    <t>Manuela</t>
  </si>
  <si>
    <t>Sala 14</t>
  </si>
  <si>
    <t>Inglês I</t>
  </si>
  <si>
    <t>Pedro Jacob</t>
  </si>
  <si>
    <t>Sala 15</t>
  </si>
  <si>
    <t>Inglês II</t>
  </si>
  <si>
    <t>Wagner</t>
  </si>
  <si>
    <t>Sala 16</t>
  </si>
  <si>
    <t>Inglês III</t>
  </si>
  <si>
    <t>Sala 17</t>
  </si>
  <si>
    <t>Inglês IV</t>
  </si>
  <si>
    <t>Sala 18</t>
  </si>
  <si>
    <t>Interação Humano Computador</t>
  </si>
  <si>
    <t>Sala 19</t>
  </si>
  <si>
    <t>Laboratório de Hardware</t>
  </si>
  <si>
    <t>Sala 20</t>
  </si>
  <si>
    <t>Linguagem de Programação</t>
  </si>
  <si>
    <t>Laboratorio 1</t>
  </si>
  <si>
    <t>Matemática Discreta</t>
  </si>
  <si>
    <t>Laboratorio 2</t>
  </si>
  <si>
    <t>Metodologia da Pesquisa Científico-Tecnológica</t>
  </si>
  <si>
    <t>Laboratorio 3</t>
  </si>
  <si>
    <t>Laboratorio 4</t>
  </si>
  <si>
    <t>Programação Orientada a Objetos</t>
  </si>
  <si>
    <t>Laboratorio 5</t>
  </si>
  <si>
    <t>Sistemas de Informação</t>
  </si>
  <si>
    <t>Laboratorio 6</t>
  </si>
  <si>
    <t>Sistemas Operacionais I</t>
  </si>
  <si>
    <t>Sistemas Operacionais II</t>
  </si>
  <si>
    <t>Sociedade e Tecnologia</t>
  </si>
  <si>
    <t>Luiz EvangelistWa</t>
  </si>
  <si>
    <t>SALA</t>
  </si>
  <si>
    <t>horario_inicio</t>
  </si>
  <si>
    <t xml:space="preserve"> horario_fim</t>
  </si>
  <si>
    <t xml:space="preserve"> id_professor</t>
  </si>
  <si>
    <t xml:space="preserve"> id_disciplina</t>
  </si>
  <si>
    <t xml:space="preserve"> semestre</t>
  </si>
  <si>
    <t xml:space="preserve"> id_sala</t>
  </si>
  <si>
    <t xml:space="preserve"> created_at</t>
  </si>
  <si>
    <t xml:space="preserve"> updated_at</t>
  </si>
  <si>
    <t>Aula 1</t>
  </si>
  <si>
    <t>Aulas</t>
  </si>
  <si>
    <t>Aula 2</t>
  </si>
  <si>
    <t>Aula 3</t>
  </si>
  <si>
    <t>Aula 4</t>
  </si>
  <si>
    <t>Aula 5</t>
  </si>
  <si>
    <t>now()</t>
  </si>
  <si>
    <t>dia_da_semana</t>
  </si>
  <si>
    <t>Semestres</t>
  </si>
  <si>
    <t>I</t>
  </si>
  <si>
    <t>K</t>
  </si>
  <si>
    <t>GRADE - Export Data to CSV</t>
  </si>
  <si>
    <t>1º SEMESTRE ADS - 2023</t>
  </si>
  <si>
    <t>2º SEMESTRE ADS - 2023</t>
  </si>
  <si>
    <t>3º SEMESTRE ADS - 2023</t>
  </si>
  <si>
    <t>4º SEMESTRE ADS - 2023</t>
  </si>
  <si>
    <t>5º SEMESTRE ADS - 2023</t>
  </si>
  <si>
    <t>6º SEMESTRE ADS - 2023</t>
  </si>
  <si>
    <t>Linhas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</si>
</sst>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00000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ato"/>
      <family val="2"/>
    </font>
    <font>
      <b/>
      <sz val="16"/>
      <color theme="1"/>
      <name val="Lato"/>
      <family val="2"/>
    </font>
    <font>
      <b/>
      <sz val="11"/>
      <color theme="1"/>
      <name val="Lato"/>
      <family val="2"/>
    </font>
    <font>
      <b/>
      <sz val="12"/>
      <color theme="1"/>
      <name val="Lato"/>
      <family val="2"/>
    </font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rgb="FF9A69F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0" fontId="4" fillId="0" borderId="1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20" fontId="4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20" fontId="4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20" fontId="4" fillId="0" borderId="0" xfId="0" applyNumberFormat="1" applyFont="1" applyAlignment="1">
      <alignment horizontal="center" vertical="center" wrapText="1"/>
    </xf>
    <xf numFmtId="49" fontId="0" fillId="4" borderId="12" xfId="0" applyNumberFormat="1" applyFill="1" applyBorder="1"/>
    <xf numFmtId="49" fontId="0" fillId="3" borderId="12" xfId="0" applyNumberFormat="1" applyFill="1" applyBorder="1"/>
    <xf numFmtId="164" fontId="4" fillId="0" borderId="1" xfId="1" applyNumberFormat="1" applyFont="1" applyBorder="1" applyAlignment="1">
      <alignment horizontal="center" vertical="center" wrapText="1"/>
    </xf>
    <xf numFmtId="0" fontId="7" fillId="5" borderId="0" xfId="0" applyFont="1" applyFill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49" fontId="0" fillId="4" borderId="0" xfId="0" applyNumberFormat="1" applyFill="1" applyBorder="1"/>
    <xf numFmtId="49" fontId="0" fillId="3" borderId="0" xfId="0" applyNumberFormat="1" applyFill="1" applyBorder="1"/>
    <xf numFmtId="0" fontId="2" fillId="0" borderId="0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164" fontId="0" fillId="0" borderId="0" xfId="0" applyNumberFormat="1"/>
    <xf numFmtId="0" fontId="5" fillId="6" borderId="1" xfId="0" applyFont="1" applyFill="1" applyBorder="1" applyAlignment="1">
      <alignment horizontal="center" vertical="center" wrapText="1"/>
    </xf>
    <xf numFmtId="49" fontId="2" fillId="7" borderId="1" xfId="0" applyNumberFormat="1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20" fontId="4" fillId="8" borderId="1" xfId="0" applyNumberFormat="1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20" fontId="4" fillId="8" borderId="10" xfId="0" applyNumberFormat="1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1" fontId="0" fillId="0" borderId="30" xfId="0" applyNumberFormat="1" applyBorder="1" applyAlignment="1">
      <alignment horizontal="center" vertical="center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10" borderId="31" xfId="0" applyFont="1" applyFill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11" borderId="27" xfId="0" applyFill="1" applyBorder="1" applyAlignment="1">
      <alignment horizontal="left"/>
    </xf>
    <xf numFmtId="0" fontId="0" fillId="11" borderId="28" xfId="0" applyFill="1" applyBorder="1" applyAlignment="1">
      <alignment horizontal="left"/>
    </xf>
    <xf numFmtId="0" fontId="0" fillId="11" borderId="0" xfId="0" applyFill="1" applyBorder="1" applyAlignment="1">
      <alignment horizontal="left"/>
    </xf>
    <xf numFmtId="0" fontId="7" fillId="2" borderId="25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0" fillId="0" borderId="27" xfId="0" applyBorder="1"/>
    <xf numFmtId="0" fontId="0" fillId="0" borderId="0" xfId="0" applyBorder="1"/>
    <xf numFmtId="164" fontId="0" fillId="0" borderId="0" xfId="0" applyNumberFormat="1" applyBorder="1"/>
    <xf numFmtId="0" fontId="0" fillId="0" borderId="28" xfId="0" applyBorder="1"/>
    <xf numFmtId="20" fontId="0" fillId="0" borderId="0" xfId="0" applyNumberForma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9" xfId="0" applyBorder="1"/>
    <xf numFmtId="0" fontId="0" fillId="0" borderId="32" xfId="0" applyBorder="1"/>
    <xf numFmtId="164" fontId="0" fillId="0" borderId="32" xfId="0" applyNumberFormat="1" applyBorder="1"/>
    <xf numFmtId="0" fontId="0" fillId="0" borderId="30" xfId="0" applyBorder="1"/>
    <xf numFmtId="164" fontId="3" fillId="5" borderId="4" xfId="0" applyNumberFormat="1" applyFont="1" applyFill="1" applyBorder="1" applyAlignment="1">
      <alignment vertical="center" wrapText="1"/>
    </xf>
    <xf numFmtId="164" fontId="4" fillId="0" borderId="8" xfId="1" applyNumberFormat="1" applyFont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49" fontId="2" fillId="7" borderId="7" xfId="0" applyNumberFormat="1" applyFont="1" applyFill="1" applyBorder="1" applyAlignment="1">
      <alignment horizontal="center" vertical="center" wrapText="1"/>
    </xf>
    <xf numFmtId="164" fontId="4" fillId="0" borderId="10" xfId="1" applyNumberFormat="1" applyFont="1" applyBorder="1" applyAlignment="1">
      <alignment horizontal="center" vertical="center" wrapText="1"/>
    </xf>
    <xf numFmtId="49" fontId="2" fillId="7" borderId="10" xfId="0" applyNumberFormat="1" applyFont="1" applyFill="1" applyBorder="1" applyAlignment="1">
      <alignment horizontal="center" vertical="center" wrapText="1"/>
    </xf>
    <xf numFmtId="49" fontId="2" fillId="7" borderId="1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31">
    <dxf>
      <numFmt numFmtId="164" formatCode="00000"/>
    </dxf>
    <dxf>
      <numFmt numFmtId="0" formatCode="General"/>
    </dxf>
    <dxf>
      <numFmt numFmtId="0" formatCode="General"/>
    </dxf>
    <dxf>
      <numFmt numFmtId="164" formatCode="00000"/>
    </dxf>
    <dxf>
      <numFmt numFmtId="164" formatCode="0000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rgb="FFF4EFFF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6"/>
        </top>
      </border>
    </dxf>
    <dxf>
      <font>
        <b/>
        <color theme="1"/>
      </font>
    </dxf>
    <dxf>
      <font>
        <color theme="1"/>
      </font>
      <fill>
        <patternFill patternType="solid">
          <fgColor theme="6" tint="0.79992065187536243"/>
          <bgColor rgb="FFF7F3FF"/>
        </patternFill>
      </fill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 style="thin">
          <color theme="6" tint="0.39997558519241921"/>
        </vertical>
        <horizontal style="thin">
          <color theme="6" tint="0.39997558519241921"/>
        </horizontal>
      </border>
    </dxf>
    <dxf>
      <fill>
        <patternFill>
          <bgColor rgb="FFE3D5FF"/>
        </patternFill>
      </fill>
    </dxf>
  </dxfs>
  <tableStyles count="2" defaultTableStyle="TableStyleMedium2" defaultPivotStyle="PivotStyleLight16">
    <tableStyle name="Roxinho02" pivot="0" count="8" xr9:uid="{28443C20-4477-4115-8EB4-7840877A42B5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Roxito" pivot="0" count="2" xr9:uid="{0DEABB24-16FB-41C1-A6F4-4FDE4C9CAD1B}">
      <tableStyleElement type="wholeTable" dxfId="30"/>
    </tableStyle>
  </tableStyles>
  <colors>
    <mruColors>
      <color rgb="FFDBC9FF"/>
      <color rgb="FFBA97FF"/>
      <color rgb="FF9966FF"/>
      <color rgb="FFE8DDFF"/>
      <color rgb="FFF4EFFF"/>
      <color rgb="FFF5FFB7"/>
      <color rgb="FFF7F3FF"/>
      <color rgb="FFE3D5FF"/>
      <color rgb="FFD8C5FF"/>
      <color rgb="FFE3D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019C6-D883-41A2-999D-2744EA4BE6DF}" name="Tabela1" displayName="Tabela1" ref="B3:C32" totalsRowShown="0" headerRowDxfId="8" dataDxfId="7">
  <autoFilter ref="B3:C32" xr:uid="{8A4019C6-D883-41A2-999D-2744EA4BE6DF}"/>
  <sortState xmlns:xlrd2="http://schemas.microsoft.com/office/spreadsheetml/2017/richdata2" ref="B4:B32">
    <sortCondition ref="B2:B31"/>
  </sortState>
  <tableColumns count="2">
    <tableColumn id="2" xr3:uid="{0E809A91-6DA4-41D9-BE8C-F46AB35279E6}" name="Descrição" dataDxfId="6"/>
    <tableColumn id="3" xr3:uid="{F07E13E2-7EE5-424D-9E26-D3E774A98EBC}" name="ID" dataDxfId="5"/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ED0C4-186F-4B94-95F1-8BF469EDCCB6}" name="Tabela3" displayName="Tabela3" ref="E3:G19" totalsRowShown="0" headerRowDxfId="11" dataDxfId="22">
  <autoFilter ref="E3:G19" xr:uid="{4CCED0C4-186F-4B94-95F1-8BF469EDCCB6}"/>
  <sortState xmlns:xlrd2="http://schemas.microsoft.com/office/spreadsheetml/2017/richdata2" ref="E4:G19">
    <sortCondition ref="E3:E19"/>
  </sortState>
  <tableColumns count="3">
    <tableColumn id="2" xr3:uid="{2E2CB830-36E8-44F7-9427-1F35E41A76F0}" name="Nome_completo" dataDxfId="19"/>
    <tableColumn id="3" xr3:uid="{D0CF7882-07DC-4D31-9F0E-77B239AE398E}" name="ID" dataDxfId="18"/>
    <tableColumn id="4" xr3:uid="{A7C32C8B-AA6C-42C2-9F4B-F110E14FF8D2}" name="id_perfil_usuario" dataDxfId="17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FE507D-8085-4809-BD54-B70D9CC85BCE}" name="Tabela4" displayName="Tabela4" ref="I3:K29" totalsRowShown="0" headerRowDxfId="10" dataDxfId="21">
  <autoFilter ref="I3:K29" xr:uid="{D8FE507D-8085-4809-BD54-B70D9CC85BCE}"/>
  <tableColumns count="3">
    <tableColumn id="1" xr3:uid="{91F5CE3F-BB73-44B7-B964-8429395EFEE8}" name="Descrição" dataDxfId="16"/>
    <tableColumn id="2" xr3:uid="{1DC0F55D-0FA7-4CD3-804F-7227C5374707}" name="ID" dataDxfId="15"/>
    <tableColumn id="3" xr3:uid="{0EC79313-C793-493E-9D1E-785050B5F471}" name="lotação max" dataDxfId="14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7001E1-7A87-46E5-9656-F129EF20E417}" name="Tabela36" displayName="Tabela36" ref="M3:N9" totalsRowShown="0" headerRowDxfId="9" dataDxfId="20">
  <autoFilter ref="M3:N9" xr:uid="{807001E1-7A87-46E5-9656-F129EF20E417}"/>
  <tableColumns count="2">
    <tableColumn id="2" xr3:uid="{1774CE53-E1CF-4010-9662-BD734D06A010}" name="Nome_completo" dataDxfId="13"/>
    <tableColumn id="3" xr3:uid="{E67AAC5D-D142-4886-B378-671F7953A1E2}" name="ID" dataDxfId="12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24A613-D459-4FAA-8A16-BC2D51D6DF71}" name="Tabela5" displayName="Tabela5" ref="C2:K43" totalsRowShown="0">
  <autoFilter ref="C2:K43" xr:uid="{E524A613-D459-4FAA-8A16-BC2D51D6DF71}"/>
  <tableColumns count="9">
    <tableColumn id="1" xr3:uid="{39F4F863-361A-4097-A71D-81993688AD50}" name="horario_inicio"/>
    <tableColumn id="2" xr3:uid="{6642C43F-C7B4-470B-931B-362B89ED4F86}" name=" horario_fim"/>
    <tableColumn id="10" xr3:uid="{A2B8FE6C-3EBE-43F6-93D1-6A221840E146}" name="dia_da_semana" dataDxfId="4"/>
    <tableColumn id="3" xr3:uid="{1943EA49-A764-4228-9F7C-C967542F0F98}" name=" id_professor" dataDxfId="3">
      <calculatedColumnFormula>BASE!C4</calculatedColumnFormula>
    </tableColumn>
    <tableColumn id="4" xr3:uid="{6BD3EDF5-7A24-41B8-9093-E0D7D5F18462}" name=" id_disciplina" dataDxfId="0">
      <calculatedColumnFormula>BASE!C3</calculatedColumnFormula>
    </tableColumn>
    <tableColumn id="5" xr3:uid="{D2D996B1-6B85-4A48-825C-B2896FEEFE3F}" name=" semestre" dataDxfId="2">
      <calculatedColumnFormula>BASE!C1</calculatedColumnFormula>
    </tableColumn>
    <tableColumn id="6" xr3:uid="{CDAC6BBD-77F8-4FF9-8731-1BCF0548894E}" name=" id_sala" dataDxfId="1">
      <calculatedColumnFormula>BASE!A2</calculatedColumnFormula>
    </tableColumn>
    <tableColumn id="7" xr3:uid="{48CB2A46-EE33-470A-B703-34034CC86EF4}" name=" created_at"/>
    <tableColumn id="8" xr3:uid="{673D59D7-6161-43E0-9774-3F080959B3F1}" name=" updated_at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0FCC717-8FCA-48BA-AF0A-48145A406C1C}" name="Tabela6" displayName="Tabela6" ref="B2:B43" totalsRowShown="0">
  <autoFilter ref="B2:B43" xr:uid="{40FCC717-8FCA-48BA-AF0A-48145A406C1C}"/>
  <tableColumns count="1">
    <tableColumn id="1" xr3:uid="{AA1DF86E-247E-4DD1-AEE5-719190242954}" name="Aulas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E349E-0BED-4A07-A770-E9B371F74C52}">
  <dimension ref="A1:U50"/>
  <sheetViews>
    <sheetView tabSelected="1" zoomScale="85" zoomScaleNormal="85" workbookViewId="0">
      <selection activeCell="N9" sqref="N9"/>
    </sheetView>
  </sheetViews>
  <sheetFormatPr defaultColWidth="19.7265625" defaultRowHeight="18" x14ac:dyDescent="0.35"/>
  <cols>
    <col min="1" max="1" width="8" style="2" bestFit="1" customWidth="1"/>
    <col min="2" max="2" width="8.36328125" style="2" bestFit="1" customWidth="1"/>
    <col min="3" max="3" width="2" style="2" customWidth="1"/>
    <col min="4" max="4" width="37.36328125" style="2" bestFit="1" customWidth="1"/>
    <col min="5" max="5" width="2" style="2" customWidth="1"/>
    <col min="6" max="6" width="30.453125" style="2" customWidth="1"/>
    <col min="7" max="7" width="2.26953125" style="2" customWidth="1"/>
    <col min="8" max="8" width="32.36328125" style="2" customWidth="1"/>
    <col min="9" max="9" width="2.26953125" style="2" customWidth="1"/>
    <col min="10" max="10" width="31.453125" style="2" customWidth="1"/>
    <col min="11" max="11" width="2" style="2" customWidth="1"/>
    <col min="12" max="12" width="32.81640625" style="2" customWidth="1"/>
    <col min="13" max="14" width="19.7265625" style="2"/>
    <col min="15" max="15" width="8" style="2" bestFit="1" customWidth="1"/>
    <col min="16" max="16" width="6.26953125" style="2" bestFit="1" customWidth="1"/>
    <col min="17" max="17" width="23.81640625" style="2" bestFit="1" customWidth="1"/>
    <col min="18" max="18" width="20.90625" style="2" bestFit="1" customWidth="1"/>
    <col min="19" max="19" width="2.26953125" style="2" bestFit="1" customWidth="1"/>
    <col min="20" max="20" width="20.54296875" style="2" bestFit="1" customWidth="1"/>
    <col min="21" max="21" width="2.26953125" style="2" bestFit="1" customWidth="1"/>
    <col min="22" max="16384" width="19.7265625" style="2"/>
  </cols>
  <sheetData>
    <row r="1" spans="1:21" s="3" customFormat="1" ht="25.5" customHeight="1" x14ac:dyDescent="0.35">
      <c r="A1" s="60" t="s">
        <v>21</v>
      </c>
      <c r="B1" s="61" t="s">
        <v>97</v>
      </c>
      <c r="C1" s="64" t="s">
        <v>21</v>
      </c>
      <c r="D1" s="101">
        <f>VLOOKUP(E1,Tabela36[#All],2,FALSE)</f>
        <v>1</v>
      </c>
      <c r="E1" s="62" t="s">
        <v>118</v>
      </c>
      <c r="F1" s="62"/>
      <c r="G1" s="62"/>
      <c r="H1" s="62"/>
      <c r="I1" s="62"/>
      <c r="J1" s="62"/>
      <c r="K1" s="62"/>
      <c r="L1" s="63"/>
      <c r="O1" s="25" t="s">
        <v>11</v>
      </c>
      <c r="P1" s="26"/>
      <c r="Q1" s="26"/>
      <c r="R1" s="26"/>
      <c r="S1" s="26"/>
      <c r="T1" s="26"/>
      <c r="U1" s="27"/>
    </row>
    <row r="2" spans="1:21" s="5" customFormat="1" ht="38" x14ac:dyDescent="0.35">
      <c r="A2" s="102">
        <f>VLOOKUP(B2,Tabela4[#All],2,FALSE)</f>
        <v>14</v>
      </c>
      <c r="B2" s="45" t="s">
        <v>67</v>
      </c>
      <c r="C2" s="58" t="s">
        <v>21</v>
      </c>
      <c r="D2" s="58">
        <v>2</v>
      </c>
      <c r="E2" s="58" t="s">
        <v>21</v>
      </c>
      <c r="F2" s="58">
        <v>3</v>
      </c>
      <c r="G2" s="58" t="s">
        <v>21</v>
      </c>
      <c r="H2" s="58">
        <v>4</v>
      </c>
      <c r="I2" s="58" t="s">
        <v>21</v>
      </c>
      <c r="J2" s="58">
        <v>5</v>
      </c>
      <c r="K2" s="58" t="s">
        <v>21</v>
      </c>
      <c r="L2" s="59">
        <v>6</v>
      </c>
      <c r="O2" s="28" t="s">
        <v>7</v>
      </c>
      <c r="P2" s="29"/>
      <c r="Q2" s="4">
        <v>2</v>
      </c>
      <c r="R2" s="4">
        <v>3</v>
      </c>
      <c r="S2" s="4">
        <v>4</v>
      </c>
      <c r="T2" s="4">
        <v>5</v>
      </c>
      <c r="U2" s="7">
        <v>6</v>
      </c>
    </row>
    <row r="3" spans="1:21" s="5" customFormat="1" ht="38" x14ac:dyDescent="0.35">
      <c r="A3" s="50" t="s">
        <v>0</v>
      </c>
      <c r="B3" s="51">
        <v>0.78125</v>
      </c>
      <c r="C3" s="23">
        <f>VLOOKUP(D3,Tabela1[#All],2,FALSE)</f>
        <v>3</v>
      </c>
      <c r="D3" s="48" t="s">
        <v>32</v>
      </c>
      <c r="E3" s="23">
        <f>VLOOKUP(F3,Tabela1[#All],2,FALSE)</f>
        <v>3</v>
      </c>
      <c r="F3" s="48" t="s">
        <v>32</v>
      </c>
      <c r="G3" s="23">
        <f>VLOOKUP(H3,Tabela1[#All],2,FALSE)</f>
        <v>3</v>
      </c>
      <c r="H3" s="48" t="s">
        <v>32</v>
      </c>
      <c r="I3" s="23">
        <f>VLOOKUP(J3,Tabela1[#All],2,FALSE)</f>
        <v>3</v>
      </c>
      <c r="J3" s="48" t="s">
        <v>32</v>
      </c>
      <c r="K3" s="23">
        <f>VLOOKUP(L3,Tabela1[#All],2,FALSE)</f>
        <v>3</v>
      </c>
      <c r="L3" s="103" t="s">
        <v>32</v>
      </c>
      <c r="O3" s="14"/>
      <c r="P3" s="15"/>
      <c r="R3" s="4"/>
      <c r="S3" s="4"/>
      <c r="U3" s="7"/>
    </row>
    <row r="4" spans="1:21" x14ac:dyDescent="0.35">
      <c r="A4" s="50"/>
      <c r="B4" s="51"/>
      <c r="C4" s="23">
        <f>VLOOKUP(D4,Tabela3[#All],2,FALSE)</f>
        <v>12</v>
      </c>
      <c r="D4" s="49" t="s">
        <v>27</v>
      </c>
      <c r="E4" s="23">
        <f>VLOOKUP(F4,Tabela3[#All],2,FALSE)</f>
        <v>12</v>
      </c>
      <c r="F4" s="49" t="s">
        <v>27</v>
      </c>
      <c r="G4" s="23">
        <f>VLOOKUP(H4,Tabela3[#All],2,FALSE)</f>
        <v>12</v>
      </c>
      <c r="H4" s="49" t="s">
        <v>27</v>
      </c>
      <c r="I4" s="23">
        <f>VLOOKUP(J4,Tabela3[#All],2,FALSE)</f>
        <v>12</v>
      </c>
      <c r="J4" s="49" t="s">
        <v>27</v>
      </c>
      <c r="K4" s="23">
        <f>VLOOKUP(L4,Tabela3[#All],2,FALSE)</f>
        <v>12</v>
      </c>
      <c r="L4" s="104" t="s">
        <v>27</v>
      </c>
      <c r="O4" s="8" t="s">
        <v>0</v>
      </c>
      <c r="P4" s="6">
        <v>0.78125</v>
      </c>
      <c r="R4" s="1"/>
      <c r="S4" s="1"/>
      <c r="U4" s="9"/>
    </row>
    <row r="5" spans="1:21" ht="38" x14ac:dyDescent="0.35">
      <c r="A5" s="50" t="s">
        <v>1</v>
      </c>
      <c r="B5" s="51">
        <v>0.81597222222222221</v>
      </c>
      <c r="C5" s="23">
        <f>VLOOKUP(D5,Tabela1[#All],2,FALSE)</f>
        <v>2</v>
      </c>
      <c r="D5" s="48" t="s">
        <v>29</v>
      </c>
      <c r="E5" s="23">
        <f>VLOOKUP(F5,Tabela1[#All],2,FALSE)</f>
        <v>3</v>
      </c>
      <c r="F5" s="48" t="s">
        <v>32</v>
      </c>
      <c r="G5" s="23">
        <f>VLOOKUP(H5,Tabela1[#All],2,FALSE)</f>
        <v>3</v>
      </c>
      <c r="H5" s="48" t="s">
        <v>32</v>
      </c>
      <c r="I5" s="23">
        <f>VLOOKUP(J5,Tabela1[#All],2,FALSE)</f>
        <v>3</v>
      </c>
      <c r="J5" s="48" t="s">
        <v>32</v>
      </c>
      <c r="K5" s="23">
        <f>VLOOKUP(L5,Tabela1[#All],2,FALSE)</f>
        <v>3</v>
      </c>
      <c r="L5" s="103" t="s">
        <v>32</v>
      </c>
      <c r="O5" s="8"/>
      <c r="P5" s="6"/>
      <c r="R5" s="1"/>
      <c r="S5" s="1"/>
      <c r="U5" s="9"/>
    </row>
    <row r="6" spans="1:21" x14ac:dyDescent="0.35">
      <c r="A6" s="50"/>
      <c r="B6" s="51"/>
      <c r="C6" s="23">
        <f>VLOOKUP(D6,Tabela3[#All],2,FALSE)</f>
        <v>9</v>
      </c>
      <c r="D6" s="49" t="s">
        <v>42</v>
      </c>
      <c r="E6" s="23">
        <f>VLOOKUP(F6,Tabela3[#All],2,FALSE)</f>
        <v>12</v>
      </c>
      <c r="F6" s="49" t="s">
        <v>27</v>
      </c>
      <c r="G6" s="23">
        <f>VLOOKUP(H6,Tabela3[#All],2,FALSE)</f>
        <v>12</v>
      </c>
      <c r="H6" s="49" t="s">
        <v>27</v>
      </c>
      <c r="I6" s="23">
        <f>VLOOKUP(J6,Tabela3[#All],2,FALSE)</f>
        <v>12</v>
      </c>
      <c r="J6" s="49" t="s">
        <v>27</v>
      </c>
      <c r="K6" s="23">
        <f>VLOOKUP(L6,Tabela3[#All],2,FALSE)</f>
        <v>12</v>
      </c>
      <c r="L6" s="104" t="s">
        <v>27</v>
      </c>
      <c r="O6" s="8" t="s">
        <v>1</v>
      </c>
      <c r="P6" s="6">
        <v>0.81597222222222221</v>
      </c>
      <c r="Q6" s="1"/>
      <c r="R6" s="1"/>
      <c r="S6" s="1"/>
      <c r="T6" s="1"/>
      <c r="U6" s="9"/>
    </row>
    <row r="7" spans="1:21" x14ac:dyDescent="0.35">
      <c r="A7" s="54" t="s">
        <v>5</v>
      </c>
      <c r="B7" s="55"/>
      <c r="C7" s="55"/>
      <c r="D7" s="55"/>
      <c r="E7" s="55"/>
      <c r="F7" s="55"/>
      <c r="G7" s="55"/>
      <c r="H7" s="55"/>
      <c r="I7" s="55"/>
      <c r="J7" s="55"/>
      <c r="K7" s="56"/>
      <c r="L7" s="57"/>
      <c r="O7" s="30" t="s">
        <v>5</v>
      </c>
      <c r="P7" s="31"/>
      <c r="Q7" s="31"/>
      <c r="R7" s="31"/>
      <c r="S7" s="31"/>
      <c r="T7" s="31"/>
      <c r="U7" s="32"/>
    </row>
    <row r="8" spans="1:21" ht="38" x14ac:dyDescent="0.35">
      <c r="A8" s="50" t="s">
        <v>2</v>
      </c>
      <c r="B8" s="51">
        <v>0.85763888888888884</v>
      </c>
      <c r="C8" s="23">
        <f>VLOOKUP(D8,Tabela1[#All],2,FALSE)</f>
        <v>2</v>
      </c>
      <c r="D8" s="48" t="s">
        <v>29</v>
      </c>
      <c r="E8" s="23">
        <f>VLOOKUP(F8,Tabela1[#All],2,FALSE)</f>
        <v>3</v>
      </c>
      <c r="F8" s="48" t="s">
        <v>32</v>
      </c>
      <c r="G8" s="23">
        <f>VLOOKUP(H8,Tabela1[#All],2,FALSE)</f>
        <v>3</v>
      </c>
      <c r="H8" s="48" t="s">
        <v>32</v>
      </c>
      <c r="I8" s="23">
        <f>VLOOKUP(J8,Tabela1[#All],2,FALSE)</f>
        <v>3</v>
      </c>
      <c r="J8" s="48" t="s">
        <v>32</v>
      </c>
      <c r="K8" s="23">
        <f>VLOOKUP(L8,Tabela1[#All],2,FALSE)</f>
        <v>3</v>
      </c>
      <c r="L8" s="103" t="s">
        <v>32</v>
      </c>
      <c r="O8" s="8" t="s">
        <v>2</v>
      </c>
      <c r="P8" s="6">
        <v>0.85763888888888884</v>
      </c>
      <c r="Q8" s="1"/>
      <c r="R8" s="1"/>
      <c r="S8" s="1"/>
      <c r="T8" s="1"/>
      <c r="U8" s="9"/>
    </row>
    <row r="9" spans="1:21" x14ac:dyDescent="0.35">
      <c r="A9" s="50"/>
      <c r="B9" s="51"/>
      <c r="C9" s="23">
        <f>VLOOKUP(D9,Tabela3[#All],2,FALSE)</f>
        <v>16</v>
      </c>
      <c r="D9" s="49" t="s">
        <v>33</v>
      </c>
      <c r="E9" s="23">
        <f>VLOOKUP(F9,Tabela3[#All],2,FALSE)</f>
        <v>12</v>
      </c>
      <c r="F9" s="49" t="s">
        <v>27</v>
      </c>
      <c r="G9" s="23">
        <f>VLOOKUP(H9,Tabela3[#All],2,FALSE)</f>
        <v>12</v>
      </c>
      <c r="H9" s="49" t="s">
        <v>27</v>
      </c>
      <c r="I9" s="23">
        <f>VLOOKUP(J9,Tabela3[#All],2,FALSE)</f>
        <v>12</v>
      </c>
      <c r="J9" s="49" t="s">
        <v>27</v>
      </c>
      <c r="K9" s="23">
        <f>VLOOKUP(L9,Tabela3[#All],2,FALSE)</f>
        <v>12</v>
      </c>
      <c r="L9" s="104" t="s">
        <v>27</v>
      </c>
      <c r="O9" s="8"/>
      <c r="P9" s="6"/>
      <c r="Q9" s="1"/>
      <c r="R9" s="1"/>
      <c r="S9" s="1"/>
      <c r="T9" s="1"/>
      <c r="U9" s="9"/>
    </row>
    <row r="10" spans="1:21" ht="38" x14ac:dyDescent="0.35">
      <c r="A10" s="50" t="s">
        <v>3</v>
      </c>
      <c r="B10" s="51">
        <v>0.89236111111111116</v>
      </c>
      <c r="C10" s="23">
        <f>VLOOKUP(D10,Tabela1[#All],2,FALSE)</f>
        <v>2</v>
      </c>
      <c r="D10" s="48" t="s">
        <v>29</v>
      </c>
      <c r="E10" s="23">
        <f>VLOOKUP(F10,Tabela1[#All],2,FALSE)</f>
        <v>2</v>
      </c>
      <c r="F10" s="48" t="s">
        <v>29</v>
      </c>
      <c r="G10" s="23">
        <f>VLOOKUP(H10,Tabela1[#All],2,FALSE)</f>
        <v>2</v>
      </c>
      <c r="H10" s="48" t="s">
        <v>29</v>
      </c>
      <c r="I10" s="23">
        <f>VLOOKUP(J10,Tabela1[#All],2,FALSE)</f>
        <v>2</v>
      </c>
      <c r="J10" s="48" t="s">
        <v>29</v>
      </c>
      <c r="K10" s="23">
        <f>VLOOKUP(L10,Tabela1[#All],2,FALSE)</f>
        <v>2</v>
      </c>
      <c r="L10" s="103" t="s">
        <v>29</v>
      </c>
      <c r="O10" s="8" t="s">
        <v>3</v>
      </c>
      <c r="P10" s="6">
        <v>0.89236111111111116</v>
      </c>
      <c r="Q10" s="1"/>
      <c r="R10" s="1"/>
      <c r="S10" s="1"/>
      <c r="T10" s="1"/>
      <c r="U10" s="9"/>
    </row>
    <row r="11" spans="1:21" x14ac:dyDescent="0.35">
      <c r="A11" s="50"/>
      <c r="B11" s="51"/>
      <c r="C11" s="23">
        <f>VLOOKUP(D11,Tabela3[#All],2,FALSE)</f>
        <v>16</v>
      </c>
      <c r="D11" s="49" t="s">
        <v>33</v>
      </c>
      <c r="E11" s="23">
        <f>VLOOKUP(F11,Tabela3[#All],2,FALSE)</f>
        <v>9</v>
      </c>
      <c r="F11" s="49" t="s">
        <v>42</v>
      </c>
      <c r="G11" s="23">
        <f>VLOOKUP(H11,Tabela3[#All],2,FALSE)</f>
        <v>9</v>
      </c>
      <c r="H11" s="49" t="s">
        <v>42</v>
      </c>
      <c r="I11" s="23">
        <f>VLOOKUP(J11,Tabela3[#All],2,FALSE)</f>
        <v>9</v>
      </c>
      <c r="J11" s="49" t="s">
        <v>42</v>
      </c>
      <c r="K11" s="23">
        <f>VLOOKUP(L11,Tabela3[#All],2,FALSE)</f>
        <v>9</v>
      </c>
      <c r="L11" s="104" t="s">
        <v>42</v>
      </c>
      <c r="O11" s="16"/>
      <c r="P11" s="17"/>
      <c r="Q11" s="18"/>
      <c r="R11" s="18"/>
      <c r="S11" s="18"/>
      <c r="T11" s="18"/>
      <c r="U11" s="19"/>
    </row>
    <row r="12" spans="1:21" ht="38.5" thickBot="1" x14ac:dyDescent="0.4">
      <c r="A12" s="50" t="s">
        <v>4</v>
      </c>
      <c r="B12" s="51">
        <v>0.92708333333333337</v>
      </c>
      <c r="C12" s="23">
        <f>VLOOKUP(D12,Tabela1[#All],2,FALSE)</f>
        <v>2</v>
      </c>
      <c r="D12" s="48" t="s">
        <v>29</v>
      </c>
      <c r="E12" s="23">
        <f>VLOOKUP(F12,Tabela1[#All],2,FALSE)</f>
        <v>3</v>
      </c>
      <c r="F12" s="48" t="s">
        <v>32</v>
      </c>
      <c r="G12" s="23">
        <f>VLOOKUP(H12,Tabela1[#All],2,FALSE)</f>
        <v>3</v>
      </c>
      <c r="H12" s="48" t="s">
        <v>32</v>
      </c>
      <c r="I12" s="23">
        <f>VLOOKUP(J12,Tabela1[#All],2,FALSE)</f>
        <v>3</v>
      </c>
      <c r="J12" s="48" t="s">
        <v>32</v>
      </c>
      <c r="K12" s="23">
        <f>VLOOKUP(L12,Tabela1[#All],2,FALSE)</f>
        <v>3</v>
      </c>
      <c r="L12" s="103" t="s">
        <v>32</v>
      </c>
      <c r="O12" s="10" t="s">
        <v>4</v>
      </c>
      <c r="P12" s="11">
        <v>0.92708333333333337</v>
      </c>
      <c r="Q12" s="12"/>
      <c r="R12" s="12"/>
      <c r="S12" s="12"/>
      <c r="T12" s="12"/>
      <c r="U12" s="13"/>
    </row>
    <row r="13" spans="1:21" ht="18.5" thickBot="1" x14ac:dyDescent="0.4">
      <c r="A13" s="52"/>
      <c r="B13" s="53"/>
      <c r="C13" s="105">
        <f>VLOOKUP(D13,Tabela3[#All],2,FALSE)</f>
        <v>16</v>
      </c>
      <c r="D13" s="106" t="s">
        <v>33</v>
      </c>
      <c r="E13" s="105">
        <f>VLOOKUP(F13,Tabela3[#All],2,FALSE)</f>
        <v>12</v>
      </c>
      <c r="F13" s="106" t="s">
        <v>27</v>
      </c>
      <c r="G13" s="105">
        <f>VLOOKUP(H13,Tabela3[#All],2,FALSE)</f>
        <v>12</v>
      </c>
      <c r="H13" s="106" t="s">
        <v>27</v>
      </c>
      <c r="I13" s="105">
        <f>VLOOKUP(J13,Tabela3[#All],2,FALSE)</f>
        <v>12</v>
      </c>
      <c r="J13" s="106" t="s">
        <v>27</v>
      </c>
      <c r="K13" s="105">
        <f>VLOOKUP(L13,Tabela3[#All],2,FALSE)</f>
        <v>12</v>
      </c>
      <c r="L13" s="107" t="s">
        <v>27</v>
      </c>
    </row>
    <row r="14" spans="1:21" ht="25.5" x14ac:dyDescent="0.35">
      <c r="A14" s="33" t="s">
        <v>9</v>
      </c>
      <c r="B14" s="34"/>
      <c r="C14" s="34"/>
      <c r="D14" s="34"/>
      <c r="E14" s="34"/>
      <c r="F14" s="34"/>
      <c r="G14" s="34"/>
      <c r="H14" s="34"/>
      <c r="I14" s="34"/>
      <c r="J14" s="34"/>
      <c r="K14" s="44"/>
      <c r="L14" s="35"/>
      <c r="O14" s="25" t="s">
        <v>12</v>
      </c>
      <c r="P14" s="26"/>
      <c r="Q14" s="26"/>
      <c r="R14" s="26"/>
      <c r="S14" s="26"/>
      <c r="T14" s="26"/>
      <c r="U14" s="27"/>
    </row>
    <row r="15" spans="1:21" ht="19" x14ac:dyDescent="0.35">
      <c r="A15" s="28" t="s">
        <v>7</v>
      </c>
      <c r="B15" s="29"/>
      <c r="C15" s="15"/>
      <c r="D15" s="4">
        <v>2</v>
      </c>
      <c r="E15" s="4"/>
      <c r="F15" s="4">
        <v>3</v>
      </c>
      <c r="G15" s="4"/>
      <c r="H15" s="4">
        <v>4</v>
      </c>
      <c r="I15" s="4"/>
      <c r="J15" s="4">
        <v>5</v>
      </c>
      <c r="K15" s="40"/>
      <c r="L15" s="7">
        <v>6</v>
      </c>
      <c r="O15" s="28" t="s">
        <v>7</v>
      </c>
      <c r="P15" s="29"/>
      <c r="Q15" s="4">
        <v>2</v>
      </c>
      <c r="R15" s="4">
        <v>3</v>
      </c>
      <c r="S15" s="4">
        <v>4</v>
      </c>
      <c r="T15" s="4">
        <v>5</v>
      </c>
      <c r="U15" s="7">
        <v>6</v>
      </c>
    </row>
    <row r="16" spans="1:21" ht="54" x14ac:dyDescent="0.35">
      <c r="A16" s="8" t="s">
        <v>0</v>
      </c>
      <c r="B16" s="6">
        <v>0.78125</v>
      </c>
      <c r="C16" s="20"/>
      <c r="D16" s="2" t="s">
        <v>17</v>
      </c>
      <c r="F16" s="1"/>
      <c r="G16" s="1"/>
      <c r="H16" s="1"/>
      <c r="I16" s="38"/>
      <c r="L16" s="9"/>
      <c r="O16" s="8" t="s">
        <v>0</v>
      </c>
      <c r="P16" s="6">
        <v>0.78125</v>
      </c>
      <c r="Q16" s="1" t="s">
        <v>6</v>
      </c>
      <c r="R16" s="1" t="s">
        <v>14</v>
      </c>
      <c r="S16" s="1"/>
      <c r="T16" s="1" t="s">
        <v>16</v>
      </c>
      <c r="U16" s="9"/>
    </row>
    <row r="17" spans="1:21" ht="54" x14ac:dyDescent="0.35">
      <c r="A17" s="8" t="s">
        <v>1</v>
      </c>
      <c r="B17" s="6">
        <v>0.81597222222222221</v>
      </c>
      <c r="C17" s="6"/>
      <c r="D17" s="1"/>
      <c r="E17" s="1"/>
      <c r="F17" s="1"/>
      <c r="G17" s="1"/>
      <c r="H17" s="1"/>
      <c r="I17" s="1"/>
      <c r="J17" s="1"/>
      <c r="K17" s="38"/>
      <c r="L17" s="2" t="s">
        <v>17</v>
      </c>
      <c r="O17" s="8" t="s">
        <v>1</v>
      </c>
      <c r="P17" s="6">
        <v>0.81597222222222221</v>
      </c>
      <c r="Q17" s="1" t="s">
        <v>15</v>
      </c>
      <c r="R17" s="1"/>
      <c r="S17" s="1"/>
      <c r="T17" s="1"/>
      <c r="U17" s="9"/>
    </row>
    <row r="18" spans="1:21" x14ac:dyDescent="0.35">
      <c r="A18" s="30" t="s">
        <v>5</v>
      </c>
      <c r="B18" s="31"/>
      <c r="C18" s="31"/>
      <c r="D18" s="31"/>
      <c r="E18" s="31"/>
      <c r="F18" s="31"/>
      <c r="G18" s="31"/>
      <c r="H18" s="31"/>
      <c r="I18" s="31"/>
      <c r="J18" s="31"/>
      <c r="K18" s="42"/>
      <c r="L18" s="32"/>
      <c r="O18" s="30" t="s">
        <v>5</v>
      </c>
      <c r="P18" s="31"/>
      <c r="Q18" s="31"/>
      <c r="R18" s="31"/>
      <c r="S18" s="31"/>
      <c r="T18" s="31"/>
      <c r="U18" s="32"/>
    </row>
    <row r="19" spans="1:21" ht="54" x14ac:dyDescent="0.35">
      <c r="A19" s="8" t="s">
        <v>2</v>
      </c>
      <c r="B19" s="6">
        <v>0.85763888888888884</v>
      </c>
      <c r="C19" s="6"/>
      <c r="D19" s="1"/>
      <c r="E19" s="1"/>
      <c r="F19" s="1"/>
      <c r="G19" s="1"/>
      <c r="H19" s="1"/>
      <c r="I19" s="1"/>
      <c r="J19" s="1"/>
      <c r="K19" s="38"/>
      <c r="L19" s="2" t="s">
        <v>17</v>
      </c>
      <c r="O19" s="8" t="s">
        <v>2</v>
      </c>
      <c r="P19" s="6">
        <v>0.85763888888888884</v>
      </c>
      <c r="Q19" s="1" t="s">
        <v>16</v>
      </c>
      <c r="R19" s="1"/>
      <c r="S19" s="1"/>
      <c r="T19" s="1"/>
      <c r="U19" s="9"/>
    </row>
    <row r="20" spans="1:21" ht="54" x14ac:dyDescent="0.35">
      <c r="A20" s="8" t="s">
        <v>3</v>
      </c>
      <c r="B20" s="6">
        <v>0.89236111111111116</v>
      </c>
      <c r="C20" s="6"/>
      <c r="D20" s="1"/>
      <c r="E20" s="1"/>
      <c r="F20" s="1"/>
      <c r="G20" s="1"/>
      <c r="H20" s="1"/>
      <c r="I20" s="1"/>
      <c r="J20" s="1"/>
      <c r="K20" s="38"/>
      <c r="L20" s="2" t="s">
        <v>17</v>
      </c>
      <c r="O20" s="8" t="s">
        <v>3</v>
      </c>
      <c r="P20" s="6">
        <v>0.89236111111111116</v>
      </c>
      <c r="Q20" s="1" t="s">
        <v>16</v>
      </c>
      <c r="R20" s="1"/>
      <c r="S20" s="1"/>
      <c r="T20" s="1"/>
      <c r="U20" s="9"/>
    </row>
    <row r="21" spans="1:21" ht="54.5" thickBot="1" x14ac:dyDescent="0.4">
      <c r="A21" s="10" t="s">
        <v>4</v>
      </c>
      <c r="B21" s="11">
        <v>0.92708333333333337</v>
      </c>
      <c r="C21" s="11"/>
      <c r="D21" s="12"/>
      <c r="E21" s="12"/>
      <c r="F21" s="12"/>
      <c r="G21" s="12"/>
      <c r="H21" s="12"/>
      <c r="I21" s="12"/>
      <c r="J21" s="12"/>
      <c r="K21" s="43"/>
      <c r="L21" s="13" t="s">
        <v>6</v>
      </c>
      <c r="O21" s="10" t="s">
        <v>4</v>
      </c>
      <c r="P21" s="11">
        <v>0.92708333333333337</v>
      </c>
      <c r="Q21" s="1" t="s">
        <v>16</v>
      </c>
      <c r="R21" s="12"/>
      <c r="S21" s="12"/>
      <c r="T21" s="12"/>
      <c r="U21" s="13"/>
    </row>
    <row r="22" spans="1:21" ht="18.5" thickBot="1" x14ac:dyDescent="0.4"/>
    <row r="23" spans="1:21" ht="25.5" x14ac:dyDescent="0.35">
      <c r="A23" s="25" t="s">
        <v>10</v>
      </c>
      <c r="B23" s="26"/>
      <c r="C23" s="26"/>
      <c r="D23" s="26"/>
      <c r="E23" s="26"/>
      <c r="F23" s="26"/>
      <c r="G23" s="26"/>
      <c r="H23" s="26"/>
      <c r="I23" s="26"/>
      <c r="J23" s="26"/>
      <c r="K23" s="39"/>
      <c r="L23" s="27"/>
      <c r="O23" s="25" t="s">
        <v>13</v>
      </c>
      <c r="P23" s="26"/>
      <c r="Q23" s="26"/>
      <c r="R23" s="26"/>
      <c r="S23" s="26"/>
      <c r="T23" s="26"/>
      <c r="U23" s="27"/>
    </row>
    <row r="24" spans="1:21" ht="19" x14ac:dyDescent="0.35">
      <c r="A24" s="28" t="s">
        <v>7</v>
      </c>
      <c r="B24" s="29"/>
      <c r="C24" s="15"/>
      <c r="D24" s="4">
        <v>2</v>
      </c>
      <c r="E24" s="4"/>
      <c r="F24" s="4">
        <v>3</v>
      </c>
      <c r="G24" s="4"/>
      <c r="H24" s="4">
        <v>4</v>
      </c>
      <c r="I24" s="4"/>
      <c r="J24" s="4">
        <v>5</v>
      </c>
      <c r="K24" s="40"/>
      <c r="L24" s="7">
        <v>6</v>
      </c>
      <c r="O24" s="28" t="s">
        <v>7</v>
      </c>
      <c r="P24" s="29"/>
      <c r="Q24" s="4">
        <v>2</v>
      </c>
      <c r="R24" s="4">
        <v>3</v>
      </c>
      <c r="S24" s="4">
        <v>4</v>
      </c>
      <c r="T24" s="4">
        <v>5</v>
      </c>
      <c r="U24" s="7">
        <v>6</v>
      </c>
    </row>
    <row r="25" spans="1:21" x14ac:dyDescent="0.35">
      <c r="A25" s="8" t="s">
        <v>0</v>
      </c>
      <c r="B25" s="6">
        <v>0.78125</v>
      </c>
      <c r="C25" s="20"/>
      <c r="F25" s="1"/>
      <c r="G25" s="1"/>
      <c r="H25" s="1"/>
      <c r="I25" s="38"/>
      <c r="L25" s="9"/>
      <c r="O25" s="8" t="s">
        <v>0</v>
      </c>
      <c r="P25" s="6">
        <v>0.78125</v>
      </c>
      <c r="R25" s="1"/>
      <c r="S25" s="1"/>
      <c r="U25" s="9"/>
    </row>
    <row r="26" spans="1:21" x14ac:dyDescent="0.35">
      <c r="A26" s="8" t="s">
        <v>1</v>
      </c>
      <c r="B26" s="6">
        <v>0.81597222222222221</v>
      </c>
      <c r="C26" s="6"/>
      <c r="D26" s="1"/>
      <c r="E26" s="1"/>
      <c r="F26" s="1"/>
      <c r="G26" s="1"/>
      <c r="H26" s="1"/>
      <c r="I26" s="1"/>
      <c r="J26" s="1"/>
      <c r="K26" s="41"/>
      <c r="L26" s="9"/>
      <c r="O26" s="8" t="s">
        <v>1</v>
      </c>
      <c r="P26" s="6">
        <v>0.81597222222222221</v>
      </c>
      <c r="Q26" s="1"/>
      <c r="R26" s="1"/>
      <c r="S26" s="1"/>
      <c r="T26" s="1"/>
      <c r="U26" s="9"/>
    </row>
    <row r="27" spans="1:21" x14ac:dyDescent="0.35">
      <c r="A27" s="30" t="s">
        <v>5</v>
      </c>
      <c r="B27" s="31"/>
      <c r="C27" s="31"/>
      <c r="D27" s="31"/>
      <c r="E27" s="31"/>
      <c r="F27" s="31"/>
      <c r="G27" s="31"/>
      <c r="H27" s="31"/>
      <c r="I27" s="31"/>
      <c r="J27" s="31"/>
      <c r="K27" s="42"/>
      <c r="L27" s="32"/>
      <c r="O27" s="30" t="s">
        <v>5</v>
      </c>
      <c r="P27" s="31"/>
      <c r="Q27" s="31"/>
      <c r="R27" s="31"/>
      <c r="S27" s="31"/>
      <c r="T27" s="31"/>
      <c r="U27" s="32"/>
    </row>
    <row r="28" spans="1:21" x14ac:dyDescent="0.35">
      <c r="A28" s="8" t="s">
        <v>2</v>
      </c>
      <c r="B28" s="6">
        <v>0.85763888888888884</v>
      </c>
      <c r="C28" s="6"/>
      <c r="D28" s="1"/>
      <c r="E28" s="1"/>
      <c r="F28" s="1"/>
      <c r="G28" s="1"/>
      <c r="H28" s="1"/>
      <c r="I28" s="1"/>
      <c r="J28" s="1"/>
      <c r="K28" s="41"/>
      <c r="L28" s="9"/>
      <c r="O28" s="8" t="s">
        <v>2</v>
      </c>
      <c r="P28" s="6">
        <v>0.85763888888888884</v>
      </c>
      <c r="Q28" s="1"/>
      <c r="R28" s="1"/>
      <c r="S28" s="1"/>
      <c r="T28" s="1"/>
      <c r="U28" s="9"/>
    </row>
    <row r="29" spans="1:21" x14ac:dyDescent="0.35">
      <c r="A29" s="8" t="s">
        <v>3</v>
      </c>
      <c r="B29" s="6">
        <v>0.89236111111111116</v>
      </c>
      <c r="C29" s="6"/>
      <c r="D29" s="1"/>
      <c r="E29" s="1"/>
      <c r="F29" s="1"/>
      <c r="G29" s="1"/>
      <c r="H29" s="1"/>
      <c r="I29" s="1"/>
      <c r="J29" s="1"/>
      <c r="K29" s="41"/>
      <c r="L29" s="9"/>
      <c r="O29" s="8" t="s">
        <v>3</v>
      </c>
      <c r="P29" s="6">
        <v>0.89236111111111116</v>
      </c>
      <c r="Q29" s="1"/>
      <c r="R29" s="1"/>
      <c r="S29" s="1"/>
      <c r="T29" s="1"/>
      <c r="U29" s="9"/>
    </row>
    <row r="30" spans="1:21" ht="18.5" thickBot="1" x14ac:dyDescent="0.4">
      <c r="A30" s="10" t="s">
        <v>4</v>
      </c>
      <c r="B30" s="11">
        <v>0.92708333333333337</v>
      </c>
      <c r="C30" s="11"/>
      <c r="D30" s="12"/>
      <c r="E30" s="12"/>
      <c r="F30" s="12"/>
      <c r="G30" s="12"/>
      <c r="H30" s="12"/>
      <c r="I30" s="12"/>
      <c r="J30" s="12"/>
      <c r="K30" s="43"/>
      <c r="L30" s="13"/>
      <c r="O30" s="10" t="s">
        <v>4</v>
      </c>
      <c r="P30" s="11">
        <v>0.92708333333333337</v>
      </c>
      <c r="Q30" s="12"/>
      <c r="R30" s="12"/>
      <c r="S30" s="12"/>
      <c r="T30" s="12"/>
      <c r="U30" s="13"/>
    </row>
    <row r="34" spans="4:11" x14ac:dyDescent="0.35">
      <c r="D34" s="21" t="s">
        <v>27</v>
      </c>
      <c r="E34" s="21"/>
      <c r="F34" s="21" t="s">
        <v>27</v>
      </c>
      <c r="G34" s="36"/>
      <c r="H34"/>
      <c r="I34"/>
      <c r="J34"/>
      <c r="K34"/>
    </row>
    <row r="35" spans="4:11" x14ac:dyDescent="0.35">
      <c r="D35" s="22" t="s">
        <v>30</v>
      </c>
      <c r="E35" s="22"/>
      <c r="F35" s="22" t="s">
        <v>30</v>
      </c>
      <c r="G35" s="37"/>
      <c r="H35"/>
      <c r="I35"/>
      <c r="J35"/>
      <c r="K35"/>
    </row>
    <row r="36" spans="4:11" x14ac:dyDescent="0.35">
      <c r="D36" s="21" t="s">
        <v>33</v>
      </c>
      <c r="E36" s="21"/>
      <c r="F36" s="21" t="s">
        <v>33</v>
      </c>
      <c r="G36" s="36"/>
      <c r="H36"/>
      <c r="I36"/>
      <c r="J36"/>
      <c r="K36"/>
    </row>
    <row r="37" spans="4:11" x14ac:dyDescent="0.35">
      <c r="D37" s="22" t="s">
        <v>36</v>
      </c>
      <c r="E37" s="22"/>
      <c r="F37" s="22" t="s">
        <v>36</v>
      </c>
      <c r="G37" s="37"/>
      <c r="H37"/>
      <c r="I37"/>
      <c r="J37"/>
      <c r="K37"/>
    </row>
    <row r="38" spans="4:11" x14ac:dyDescent="0.35">
      <c r="D38" s="21" t="s">
        <v>39</v>
      </c>
      <c r="E38" s="21"/>
      <c r="F38" s="21" t="s">
        <v>39</v>
      </c>
      <c r="G38" s="36"/>
      <c r="H38"/>
      <c r="I38"/>
      <c r="J38"/>
      <c r="K38"/>
    </row>
    <row r="39" spans="4:11" x14ac:dyDescent="0.35">
      <c r="D39" s="22" t="s">
        <v>96</v>
      </c>
      <c r="E39" s="22"/>
      <c r="F39" s="22" t="s">
        <v>42</v>
      </c>
      <c r="G39" s="37"/>
      <c r="H39"/>
      <c r="I39"/>
      <c r="J39"/>
      <c r="K39"/>
    </row>
    <row r="40" spans="4:11" x14ac:dyDescent="0.35">
      <c r="D40" s="21" t="s">
        <v>45</v>
      </c>
      <c r="E40" s="21"/>
      <c r="F40" s="21" t="s">
        <v>45</v>
      </c>
      <c r="G40" s="36"/>
      <c r="H40"/>
      <c r="I40"/>
      <c r="J40"/>
      <c r="K40"/>
    </row>
    <row r="41" spans="4:11" x14ac:dyDescent="0.35">
      <c r="D41" s="22" t="s">
        <v>48</v>
      </c>
      <c r="E41" s="22"/>
      <c r="F41" s="22" t="s">
        <v>48</v>
      </c>
      <c r="G41" s="37"/>
      <c r="H41"/>
      <c r="I41"/>
      <c r="J41"/>
      <c r="K41"/>
    </row>
    <row r="42" spans="4:11" x14ac:dyDescent="0.35">
      <c r="D42" s="21" t="s">
        <v>51</v>
      </c>
      <c r="E42" s="21"/>
      <c r="F42" s="21" t="s">
        <v>51</v>
      </c>
      <c r="G42" s="36"/>
      <c r="H42"/>
      <c r="I42"/>
      <c r="J42"/>
      <c r="K42"/>
    </row>
    <row r="43" spans="4:11" x14ac:dyDescent="0.35">
      <c r="D43" s="22" t="s">
        <v>54</v>
      </c>
      <c r="E43" s="22"/>
      <c r="F43" s="22" t="s">
        <v>54</v>
      </c>
      <c r="G43" s="37"/>
      <c r="H43"/>
      <c r="I43"/>
      <c r="J43"/>
      <c r="K43"/>
    </row>
    <row r="44" spans="4:11" x14ac:dyDescent="0.35">
      <c r="D44" s="21" t="s">
        <v>57</v>
      </c>
      <c r="E44" s="21"/>
      <c r="F44" s="21" t="s">
        <v>57</v>
      </c>
      <c r="G44" s="36"/>
      <c r="H44"/>
      <c r="I44"/>
      <c r="J44"/>
      <c r="K44"/>
    </row>
    <row r="45" spans="4:11" x14ac:dyDescent="0.35">
      <c r="D45" s="22" t="s">
        <v>60</v>
      </c>
      <c r="E45" s="22"/>
      <c r="F45" s="22" t="s">
        <v>60</v>
      </c>
      <c r="G45" s="37"/>
      <c r="H45"/>
      <c r="I45"/>
      <c r="J45"/>
      <c r="K45"/>
    </row>
    <row r="46" spans="4:11" x14ac:dyDescent="0.35">
      <c r="D46" s="21" t="s">
        <v>63</v>
      </c>
      <c r="E46" s="21"/>
      <c r="F46" s="21" t="s">
        <v>63</v>
      </c>
      <c r="G46" s="36"/>
      <c r="H46"/>
      <c r="I46"/>
      <c r="J46"/>
      <c r="K46"/>
    </row>
    <row r="47" spans="4:11" x14ac:dyDescent="0.35">
      <c r="D47" s="22" t="s">
        <v>66</v>
      </c>
      <c r="E47" s="22"/>
      <c r="F47" s="22" t="s">
        <v>66</v>
      </c>
      <c r="G47" s="37"/>
      <c r="H47"/>
      <c r="I47"/>
      <c r="J47"/>
      <c r="K47"/>
    </row>
    <row r="48" spans="4:11" x14ac:dyDescent="0.35">
      <c r="D48" s="21" t="s">
        <v>69</v>
      </c>
      <c r="E48" s="21"/>
      <c r="F48" s="21" t="s">
        <v>69</v>
      </c>
      <c r="G48" s="36"/>
      <c r="H48"/>
      <c r="I48"/>
      <c r="J48"/>
      <c r="K48"/>
    </row>
    <row r="49" spans="4:11" x14ac:dyDescent="0.35">
      <c r="D49" s="22" t="s">
        <v>72</v>
      </c>
      <c r="E49" s="22"/>
      <c r="F49" s="22" t="s">
        <v>72</v>
      </c>
      <c r="G49" s="37"/>
      <c r="H49"/>
      <c r="I49"/>
      <c r="J49"/>
      <c r="K49"/>
    </row>
    <row r="50" spans="4:11" x14ac:dyDescent="0.35">
      <c r="D50"/>
      <c r="E50"/>
      <c r="F50"/>
      <c r="G50"/>
      <c r="H50"/>
      <c r="I50"/>
      <c r="J50"/>
      <c r="K50"/>
    </row>
  </sheetData>
  <mergeCells count="27">
    <mergeCell ref="A7:L7"/>
    <mergeCell ref="A14:L14"/>
    <mergeCell ref="A15:B15"/>
    <mergeCell ref="A3:A4"/>
    <mergeCell ref="B3:B4"/>
    <mergeCell ref="A5:A6"/>
    <mergeCell ref="B5:B6"/>
    <mergeCell ref="B8:B9"/>
    <mergeCell ref="A8:A9"/>
    <mergeCell ref="A10:A11"/>
    <mergeCell ref="A12:A13"/>
    <mergeCell ref="B12:B13"/>
    <mergeCell ref="E1:L1"/>
    <mergeCell ref="O1:U1"/>
    <mergeCell ref="O2:P2"/>
    <mergeCell ref="O7:U7"/>
    <mergeCell ref="O14:U14"/>
    <mergeCell ref="O15:P15"/>
    <mergeCell ref="B10:B11"/>
    <mergeCell ref="O23:U23"/>
    <mergeCell ref="O24:P24"/>
    <mergeCell ref="O27:U27"/>
    <mergeCell ref="A18:L18"/>
    <mergeCell ref="A23:L23"/>
    <mergeCell ref="A24:B24"/>
    <mergeCell ref="A27:L27"/>
    <mergeCell ref="O18:U18"/>
  </mergeCells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8ADACAD-94CD-4EAA-BBA1-0362EAC2B405}">
          <x14:formula1>
            <xm:f>Mock_Tables!$B$4:$B$32</xm:f>
          </x14:formula1>
          <xm:sqref>J3 J8 J10 J5 D3 H12 F3 H3 D10 D5 F5 H5 D8 L5 F8 H8 D12 L3 F10 H10 J12 L10 F12 L8 L12</xm:sqref>
        </x14:dataValidation>
        <x14:dataValidation type="list" allowBlank="1" showInputMessage="1" showErrorMessage="1" xr:uid="{D7089BB1-3480-431F-A588-E9049A35B352}">
          <x14:formula1>
            <xm:f>Mock_Tables!$E$4:$E$19</xm:f>
          </x14:formula1>
          <xm:sqref>J4 J9 J11 J6 D4 H13 F4 H4 D11 D6 F6 H6 D9 L6 F9 H9 D13 L4 F11 H11 J13 L11 F13 L9 L13</xm:sqref>
        </x14:dataValidation>
        <x14:dataValidation type="list" allowBlank="1" showInputMessage="1" showErrorMessage="1" xr:uid="{420F76B0-D176-47A7-A824-3A6D73C5D4F5}">
          <x14:formula1>
            <xm:f>Mock_Tables!$I$4:$I$29</xm:f>
          </x14:formula1>
          <xm:sqref>B2</xm:sqref>
        </x14:dataValidation>
        <x14:dataValidation type="list" allowBlank="1" showInputMessage="1" showErrorMessage="1" xr:uid="{37CFE276-F568-4E6C-A11C-EB1FA5C8C7B6}">
          <x14:formula1>
            <xm:f>Mock_Tables!$M$4:$M$9</xm:f>
          </x14:formula1>
          <xm:sqref>E1:L1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508E-B8F4-43C4-AACB-99409B526617}">
  <dimension ref="B1:N32"/>
  <sheetViews>
    <sheetView workbookViewId="0">
      <selection activeCell="I25" sqref="I25"/>
    </sheetView>
  </sheetViews>
  <sheetFormatPr defaultRowHeight="14.5" x14ac:dyDescent="0.35"/>
  <cols>
    <col min="1" max="1" width="2.36328125" customWidth="1"/>
    <col min="2" max="2" width="40.81640625" bestFit="1" customWidth="1"/>
    <col min="4" max="4" width="2.36328125" customWidth="1"/>
    <col min="5" max="5" width="17.08984375" bestFit="1" customWidth="1"/>
    <col min="6" max="6" width="4.90625" bestFit="1" customWidth="1"/>
    <col min="7" max="7" width="17.36328125" bestFit="1" customWidth="1"/>
    <col min="8" max="8" width="2.81640625" customWidth="1"/>
    <col min="9" max="9" width="13.7265625" customWidth="1"/>
    <col min="10" max="10" width="4.90625" bestFit="1" customWidth="1"/>
    <col min="11" max="11" width="13.26953125" bestFit="1" customWidth="1"/>
    <col min="12" max="12" width="2.54296875" customWidth="1"/>
    <col min="13" max="13" width="21.36328125" bestFit="1" customWidth="1"/>
    <col min="14" max="14" width="4.90625" bestFit="1" customWidth="1"/>
    <col min="15" max="15" width="1.90625" customWidth="1"/>
  </cols>
  <sheetData>
    <row r="1" spans="2:14" ht="15" thickBot="1" x14ac:dyDescent="0.4"/>
    <row r="2" spans="2:14" ht="35.5" customHeight="1" x14ac:dyDescent="0.35">
      <c r="B2" s="79" t="s">
        <v>18</v>
      </c>
      <c r="C2" s="80"/>
      <c r="D2" s="24"/>
      <c r="E2" s="79" t="s">
        <v>19</v>
      </c>
      <c r="F2" s="81"/>
      <c r="G2" s="80"/>
      <c r="I2" s="79" t="s">
        <v>20</v>
      </c>
      <c r="J2" s="81"/>
      <c r="K2" s="80"/>
      <c r="M2" s="79" t="s">
        <v>114</v>
      </c>
      <c r="N2" s="80"/>
    </row>
    <row r="3" spans="2:14" x14ac:dyDescent="0.35">
      <c r="B3" s="84" t="s">
        <v>22</v>
      </c>
      <c r="C3" s="85" t="s">
        <v>21</v>
      </c>
      <c r="D3" s="46"/>
      <c r="E3" s="84" t="s">
        <v>23</v>
      </c>
      <c r="F3" s="86" t="s">
        <v>21</v>
      </c>
      <c r="G3" s="85" t="s">
        <v>24</v>
      </c>
      <c r="H3" s="46"/>
      <c r="I3" s="84" t="s">
        <v>22</v>
      </c>
      <c r="J3" s="86" t="s">
        <v>21</v>
      </c>
      <c r="K3" s="85" t="s">
        <v>25</v>
      </c>
      <c r="L3" s="46"/>
      <c r="M3" s="84" t="s">
        <v>23</v>
      </c>
      <c r="N3" s="85" t="s">
        <v>21</v>
      </c>
    </row>
    <row r="4" spans="2:14" x14ac:dyDescent="0.35">
      <c r="B4" s="82" t="s">
        <v>26</v>
      </c>
      <c r="C4" s="68">
        <v>1</v>
      </c>
      <c r="D4" s="65"/>
      <c r="E4" s="71" t="s">
        <v>30</v>
      </c>
      <c r="F4" s="72">
        <v>1</v>
      </c>
      <c r="G4" s="68"/>
      <c r="H4" s="65"/>
      <c r="I4" s="67" t="s">
        <v>28</v>
      </c>
      <c r="J4" s="75">
        <v>1</v>
      </c>
      <c r="K4" s="68">
        <v>31</v>
      </c>
      <c r="L4" s="65"/>
      <c r="M4" s="71" t="s">
        <v>118</v>
      </c>
      <c r="N4" s="77">
        <v>1</v>
      </c>
    </row>
    <row r="5" spans="2:14" x14ac:dyDescent="0.35">
      <c r="B5" s="82" t="s">
        <v>29</v>
      </c>
      <c r="C5" s="68">
        <v>2</v>
      </c>
      <c r="D5" s="65"/>
      <c r="E5" s="71" t="s">
        <v>51</v>
      </c>
      <c r="F5" s="72">
        <v>2</v>
      </c>
      <c r="G5" s="68"/>
      <c r="H5" s="65"/>
      <c r="I5" s="67" t="s">
        <v>31</v>
      </c>
      <c r="J5" s="75">
        <v>2</v>
      </c>
      <c r="K5" s="68">
        <v>31</v>
      </c>
      <c r="L5" s="65"/>
      <c r="M5" s="71" t="s">
        <v>119</v>
      </c>
      <c r="N5" s="77">
        <v>2</v>
      </c>
    </row>
    <row r="6" spans="2:14" x14ac:dyDescent="0.35">
      <c r="B6" s="82" t="s">
        <v>32</v>
      </c>
      <c r="C6" s="68">
        <v>3</v>
      </c>
      <c r="D6" s="65"/>
      <c r="E6" s="71" t="s">
        <v>48</v>
      </c>
      <c r="F6" s="72">
        <v>3</v>
      </c>
      <c r="G6" s="68"/>
      <c r="H6" s="65"/>
      <c r="I6" s="67" t="s">
        <v>34</v>
      </c>
      <c r="J6" s="75">
        <v>3</v>
      </c>
      <c r="K6" s="68">
        <v>31</v>
      </c>
      <c r="L6" s="65"/>
      <c r="M6" s="71" t="s">
        <v>120</v>
      </c>
      <c r="N6" s="77">
        <v>3</v>
      </c>
    </row>
    <row r="7" spans="2:14" x14ac:dyDescent="0.35">
      <c r="B7" s="82" t="s">
        <v>35</v>
      </c>
      <c r="C7" s="68">
        <v>4</v>
      </c>
      <c r="D7" s="65"/>
      <c r="E7" s="71" t="s">
        <v>54</v>
      </c>
      <c r="F7" s="72">
        <v>4</v>
      </c>
      <c r="G7" s="68"/>
      <c r="H7" s="65"/>
      <c r="I7" s="67" t="s">
        <v>37</v>
      </c>
      <c r="J7" s="75">
        <v>4</v>
      </c>
      <c r="K7" s="68">
        <v>31</v>
      </c>
      <c r="L7" s="65"/>
      <c r="M7" s="71" t="s">
        <v>121</v>
      </c>
      <c r="N7" s="77">
        <v>4</v>
      </c>
    </row>
    <row r="8" spans="2:14" x14ac:dyDescent="0.35">
      <c r="B8" s="82" t="s">
        <v>38</v>
      </c>
      <c r="C8" s="68">
        <v>5</v>
      </c>
      <c r="D8" s="65"/>
      <c r="E8" s="71" t="s">
        <v>36</v>
      </c>
      <c r="F8" s="72">
        <v>5</v>
      </c>
      <c r="G8" s="68"/>
      <c r="H8" s="65"/>
      <c r="I8" s="67" t="s">
        <v>40</v>
      </c>
      <c r="J8" s="75">
        <v>5</v>
      </c>
      <c r="K8" s="68">
        <v>31</v>
      </c>
      <c r="L8" s="65"/>
      <c r="M8" s="71" t="s">
        <v>122</v>
      </c>
      <c r="N8" s="77">
        <v>5</v>
      </c>
    </row>
    <row r="9" spans="2:14" ht="15" thickBot="1" x14ac:dyDescent="0.4">
      <c r="B9" s="82" t="s">
        <v>41</v>
      </c>
      <c r="C9" s="68">
        <v>6</v>
      </c>
      <c r="D9" s="65"/>
      <c r="E9" s="71" t="s">
        <v>60</v>
      </c>
      <c r="F9" s="72">
        <v>6</v>
      </c>
      <c r="G9" s="68"/>
      <c r="H9" s="65"/>
      <c r="I9" s="67" t="s">
        <v>43</v>
      </c>
      <c r="J9" s="75">
        <v>6</v>
      </c>
      <c r="K9" s="68">
        <v>31</v>
      </c>
      <c r="L9" s="65"/>
      <c r="M9" s="73" t="s">
        <v>123</v>
      </c>
      <c r="N9" s="78">
        <v>6</v>
      </c>
    </row>
    <row r="10" spans="2:14" x14ac:dyDescent="0.35">
      <c r="B10" s="82" t="s">
        <v>44</v>
      </c>
      <c r="C10" s="68">
        <v>7</v>
      </c>
      <c r="D10" s="65"/>
      <c r="E10" s="71" t="s">
        <v>63</v>
      </c>
      <c r="F10" s="72">
        <v>7</v>
      </c>
      <c r="G10" s="68"/>
      <c r="H10" s="65"/>
      <c r="I10" s="67" t="s">
        <v>46</v>
      </c>
      <c r="J10" s="75">
        <v>7</v>
      </c>
      <c r="K10" s="68">
        <v>31</v>
      </c>
      <c r="L10" s="65"/>
      <c r="M10" s="65"/>
      <c r="N10" s="65"/>
    </row>
    <row r="11" spans="2:14" x14ac:dyDescent="0.35">
      <c r="B11" s="82" t="s">
        <v>47</v>
      </c>
      <c r="C11" s="68">
        <v>8</v>
      </c>
      <c r="D11" s="65"/>
      <c r="E11" s="71" t="s">
        <v>39</v>
      </c>
      <c r="F11" s="72">
        <v>8</v>
      </c>
      <c r="G11" s="68"/>
      <c r="H11" s="65"/>
      <c r="I11" s="67" t="s">
        <v>49</v>
      </c>
      <c r="J11" s="75">
        <v>8</v>
      </c>
      <c r="K11" s="68">
        <v>31</v>
      </c>
      <c r="L11" s="65"/>
      <c r="M11" s="65"/>
      <c r="N11" s="65"/>
    </row>
    <row r="12" spans="2:14" x14ac:dyDescent="0.35">
      <c r="B12" s="82" t="s">
        <v>50</v>
      </c>
      <c r="C12" s="68">
        <v>9</v>
      </c>
      <c r="D12" s="65"/>
      <c r="E12" s="71" t="s">
        <v>42</v>
      </c>
      <c r="F12" s="72">
        <v>9</v>
      </c>
      <c r="G12" s="68"/>
      <c r="H12" s="65"/>
      <c r="I12" s="67" t="s">
        <v>52</v>
      </c>
      <c r="J12" s="75">
        <v>9</v>
      </c>
      <c r="K12" s="68">
        <v>31</v>
      </c>
      <c r="L12" s="65"/>
      <c r="M12" s="65"/>
      <c r="N12" s="65"/>
    </row>
    <row r="13" spans="2:14" x14ac:dyDescent="0.35">
      <c r="B13" s="82" t="s">
        <v>53</v>
      </c>
      <c r="C13" s="68">
        <v>10</v>
      </c>
      <c r="D13" s="65"/>
      <c r="E13" s="71" t="s">
        <v>66</v>
      </c>
      <c r="F13" s="72">
        <v>10</v>
      </c>
      <c r="G13" s="68"/>
      <c r="H13" s="65"/>
      <c r="I13" s="67" t="s">
        <v>55</v>
      </c>
      <c r="J13" s="75">
        <v>10</v>
      </c>
      <c r="K13" s="68">
        <v>31</v>
      </c>
      <c r="L13" s="65"/>
      <c r="M13" s="65"/>
      <c r="N13" s="65"/>
    </row>
    <row r="14" spans="2:14" x14ac:dyDescent="0.35">
      <c r="B14" s="82" t="s">
        <v>56</v>
      </c>
      <c r="C14" s="68">
        <v>11</v>
      </c>
      <c r="D14" s="65"/>
      <c r="E14" s="71" t="s">
        <v>45</v>
      </c>
      <c r="F14" s="72">
        <v>11</v>
      </c>
      <c r="G14" s="68"/>
      <c r="H14" s="65"/>
      <c r="I14" s="67" t="s">
        <v>58</v>
      </c>
      <c r="J14" s="75">
        <v>11</v>
      </c>
      <c r="K14" s="68">
        <v>31</v>
      </c>
      <c r="L14" s="65"/>
      <c r="M14" s="65"/>
      <c r="N14" s="65"/>
    </row>
    <row r="15" spans="2:14" x14ac:dyDescent="0.35">
      <c r="B15" s="82" t="s">
        <v>59</v>
      </c>
      <c r="C15" s="68">
        <v>12</v>
      </c>
      <c r="D15" s="65"/>
      <c r="E15" s="71" t="s">
        <v>27</v>
      </c>
      <c r="F15" s="72">
        <v>12</v>
      </c>
      <c r="G15" s="68"/>
      <c r="H15" s="65"/>
      <c r="I15" s="67" t="s">
        <v>61</v>
      </c>
      <c r="J15" s="75">
        <v>12</v>
      </c>
      <c r="K15" s="68">
        <v>31</v>
      </c>
      <c r="L15" s="65"/>
      <c r="M15" s="65"/>
      <c r="N15" s="65"/>
    </row>
    <row r="16" spans="2:14" x14ac:dyDescent="0.35">
      <c r="B16" s="82" t="s">
        <v>62</v>
      </c>
      <c r="C16" s="68">
        <v>13</v>
      </c>
      <c r="D16" s="65"/>
      <c r="E16" s="71" t="s">
        <v>69</v>
      </c>
      <c r="F16" s="72">
        <v>13</v>
      </c>
      <c r="G16" s="68"/>
      <c r="H16" s="65"/>
      <c r="I16" s="67" t="s">
        <v>64</v>
      </c>
      <c r="J16" s="75">
        <v>13</v>
      </c>
      <c r="K16" s="68">
        <v>31</v>
      </c>
      <c r="L16" s="65"/>
      <c r="M16" s="65"/>
      <c r="N16" s="65"/>
    </row>
    <row r="17" spans="2:14" x14ac:dyDescent="0.35">
      <c r="B17" s="82" t="s">
        <v>65</v>
      </c>
      <c r="C17" s="68">
        <v>14</v>
      </c>
      <c r="D17" s="65"/>
      <c r="E17" s="71" t="s">
        <v>57</v>
      </c>
      <c r="F17" s="72">
        <v>14</v>
      </c>
      <c r="G17" s="68"/>
      <c r="H17" s="65"/>
      <c r="I17" s="67" t="s">
        <v>67</v>
      </c>
      <c r="J17" s="75">
        <v>14</v>
      </c>
      <c r="K17" s="68">
        <v>31</v>
      </c>
      <c r="L17" s="65"/>
      <c r="M17" s="65"/>
      <c r="N17" s="65"/>
    </row>
    <row r="18" spans="2:14" x14ac:dyDescent="0.35">
      <c r="B18" s="82" t="s">
        <v>68</v>
      </c>
      <c r="C18" s="68">
        <v>15</v>
      </c>
      <c r="D18" s="65"/>
      <c r="E18" s="71" t="s">
        <v>72</v>
      </c>
      <c r="F18" s="72">
        <v>15</v>
      </c>
      <c r="G18" s="68"/>
      <c r="H18" s="65"/>
      <c r="I18" s="67" t="s">
        <v>70</v>
      </c>
      <c r="J18" s="75">
        <v>15</v>
      </c>
      <c r="K18" s="68">
        <v>31</v>
      </c>
      <c r="L18" s="65"/>
      <c r="M18" s="65"/>
      <c r="N18" s="65"/>
    </row>
    <row r="19" spans="2:14" ht="15" thickBot="1" x14ac:dyDescent="0.4">
      <c r="B19" s="82" t="s">
        <v>71</v>
      </c>
      <c r="C19" s="68">
        <v>16</v>
      </c>
      <c r="D19" s="65"/>
      <c r="E19" s="73" t="s">
        <v>33</v>
      </c>
      <c r="F19" s="74">
        <v>16</v>
      </c>
      <c r="G19" s="70"/>
      <c r="H19" s="65"/>
      <c r="I19" s="67" t="s">
        <v>73</v>
      </c>
      <c r="J19" s="75">
        <v>16</v>
      </c>
      <c r="K19" s="68">
        <v>31</v>
      </c>
      <c r="L19" s="65"/>
      <c r="M19" s="65"/>
      <c r="N19" s="65"/>
    </row>
    <row r="20" spans="2:14" x14ac:dyDescent="0.35">
      <c r="B20" s="82" t="s">
        <v>74</v>
      </c>
      <c r="C20" s="68">
        <v>17</v>
      </c>
      <c r="D20" s="65"/>
      <c r="E20" s="65"/>
      <c r="F20" s="65"/>
      <c r="G20" s="65"/>
      <c r="H20" s="65"/>
      <c r="I20" s="67" t="s">
        <v>75</v>
      </c>
      <c r="J20" s="75">
        <v>17</v>
      </c>
      <c r="K20" s="68">
        <v>31</v>
      </c>
      <c r="L20" s="65"/>
      <c r="M20" s="65"/>
      <c r="N20" s="65"/>
    </row>
    <row r="21" spans="2:14" x14ac:dyDescent="0.35">
      <c r="B21" s="82" t="s">
        <v>76</v>
      </c>
      <c r="C21" s="68">
        <v>18</v>
      </c>
      <c r="D21" s="65"/>
      <c r="E21" s="65"/>
      <c r="F21" s="65"/>
      <c r="G21" s="65"/>
      <c r="H21" s="65"/>
      <c r="I21" s="67" t="s">
        <v>77</v>
      </c>
      <c r="J21" s="75">
        <v>18</v>
      </c>
      <c r="K21" s="68">
        <v>31</v>
      </c>
      <c r="L21" s="65"/>
      <c r="M21" s="65"/>
      <c r="N21" s="65"/>
    </row>
    <row r="22" spans="2:14" x14ac:dyDescent="0.35">
      <c r="B22" s="82" t="s">
        <v>78</v>
      </c>
      <c r="C22" s="68">
        <v>19</v>
      </c>
      <c r="D22" s="65"/>
      <c r="E22" s="66"/>
      <c r="F22" s="65"/>
      <c r="G22" s="65"/>
      <c r="H22" s="65"/>
      <c r="I22" s="67" t="s">
        <v>79</v>
      </c>
      <c r="J22" s="75">
        <v>19</v>
      </c>
      <c r="K22" s="68">
        <v>31</v>
      </c>
      <c r="L22" s="65"/>
      <c r="M22" s="65"/>
      <c r="N22" s="65"/>
    </row>
    <row r="23" spans="2:14" x14ac:dyDescent="0.35">
      <c r="B23" s="82" t="s">
        <v>80</v>
      </c>
      <c r="C23" s="68">
        <v>20</v>
      </c>
      <c r="D23" s="65"/>
      <c r="E23" s="65"/>
      <c r="F23" s="65"/>
      <c r="G23" s="65"/>
      <c r="H23" s="65"/>
      <c r="I23" s="67" t="s">
        <v>81</v>
      </c>
      <c r="J23" s="75">
        <v>20</v>
      </c>
      <c r="K23" s="68">
        <v>31</v>
      </c>
      <c r="L23" s="65"/>
      <c r="M23" s="65"/>
      <c r="N23" s="65"/>
    </row>
    <row r="24" spans="2:14" x14ac:dyDescent="0.35">
      <c r="B24" s="82" t="s">
        <v>82</v>
      </c>
      <c r="C24" s="68">
        <v>21</v>
      </c>
      <c r="D24" s="65"/>
      <c r="E24" s="65"/>
      <c r="F24" s="65"/>
      <c r="G24" s="65"/>
      <c r="H24" s="65"/>
      <c r="I24" s="67" t="s">
        <v>83</v>
      </c>
      <c r="J24" s="75">
        <v>21</v>
      </c>
      <c r="K24" s="68">
        <v>31</v>
      </c>
      <c r="L24" s="65"/>
      <c r="M24" s="65"/>
      <c r="N24" s="65"/>
    </row>
    <row r="25" spans="2:14" x14ac:dyDescent="0.35">
      <c r="B25" s="82" t="s">
        <v>84</v>
      </c>
      <c r="C25" s="68">
        <v>22</v>
      </c>
      <c r="D25" s="65"/>
      <c r="E25" s="65"/>
      <c r="F25" s="65"/>
      <c r="G25" s="65"/>
      <c r="H25" s="65"/>
      <c r="I25" s="67" t="s">
        <v>85</v>
      </c>
      <c r="J25" s="75">
        <v>22</v>
      </c>
      <c r="K25" s="68">
        <v>31</v>
      </c>
      <c r="L25" s="65"/>
      <c r="M25" s="65"/>
      <c r="N25" s="65"/>
    </row>
    <row r="26" spans="2:14" x14ac:dyDescent="0.35">
      <c r="B26" s="82" t="s">
        <v>86</v>
      </c>
      <c r="C26" s="68">
        <v>23</v>
      </c>
      <c r="D26" s="65"/>
      <c r="E26" s="66"/>
      <c r="F26" s="65"/>
      <c r="G26" s="65"/>
      <c r="H26" s="65"/>
      <c r="I26" s="67" t="s">
        <v>87</v>
      </c>
      <c r="J26" s="75">
        <v>23</v>
      </c>
      <c r="K26" s="68">
        <v>31</v>
      </c>
      <c r="L26" s="65"/>
      <c r="M26" s="65"/>
      <c r="N26" s="65"/>
    </row>
    <row r="27" spans="2:14" x14ac:dyDescent="0.35">
      <c r="B27" s="82" t="s">
        <v>8</v>
      </c>
      <c r="C27" s="68">
        <v>24</v>
      </c>
      <c r="D27" s="65"/>
      <c r="E27" s="65"/>
      <c r="F27" s="65"/>
      <c r="G27" s="65"/>
      <c r="H27" s="65"/>
      <c r="I27" s="67" t="s">
        <v>88</v>
      </c>
      <c r="J27" s="75">
        <v>24</v>
      </c>
      <c r="K27" s="68">
        <v>31</v>
      </c>
      <c r="L27" s="65"/>
      <c r="M27" s="65"/>
      <c r="N27" s="65"/>
    </row>
    <row r="28" spans="2:14" x14ac:dyDescent="0.35">
      <c r="B28" s="82" t="s">
        <v>89</v>
      </c>
      <c r="C28" s="68">
        <v>25</v>
      </c>
      <c r="D28" s="65"/>
      <c r="E28" s="65"/>
      <c r="F28" s="65"/>
      <c r="G28" s="65"/>
      <c r="H28" s="65"/>
      <c r="I28" s="67" t="s">
        <v>90</v>
      </c>
      <c r="J28" s="75">
        <v>25</v>
      </c>
      <c r="K28" s="68">
        <v>31</v>
      </c>
      <c r="L28" s="65"/>
      <c r="M28" s="65"/>
      <c r="N28" s="65"/>
    </row>
    <row r="29" spans="2:14" ht="15" thickBot="1" x14ac:dyDescent="0.4">
      <c r="B29" s="82" t="s">
        <v>91</v>
      </c>
      <c r="C29" s="68">
        <v>26</v>
      </c>
      <c r="D29" s="65"/>
      <c r="E29" s="65"/>
      <c r="F29" s="65"/>
      <c r="G29" s="65"/>
      <c r="H29" s="65"/>
      <c r="I29" s="69" t="s">
        <v>92</v>
      </c>
      <c r="J29" s="76">
        <v>26</v>
      </c>
      <c r="K29" s="70">
        <v>31</v>
      </c>
      <c r="L29" s="65"/>
      <c r="M29" s="65"/>
      <c r="N29" s="65"/>
    </row>
    <row r="30" spans="2:14" x14ac:dyDescent="0.35">
      <c r="B30" s="82" t="s">
        <v>93</v>
      </c>
      <c r="C30" s="68">
        <v>27</v>
      </c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</row>
    <row r="31" spans="2:14" x14ac:dyDescent="0.35">
      <c r="B31" s="82" t="s">
        <v>94</v>
      </c>
      <c r="C31" s="68">
        <v>28</v>
      </c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</row>
    <row r="32" spans="2:14" ht="15" thickBot="1" x14ac:dyDescent="0.4">
      <c r="B32" s="83" t="s">
        <v>95</v>
      </c>
      <c r="C32" s="70">
        <v>29</v>
      </c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</row>
  </sheetData>
  <mergeCells count="4">
    <mergeCell ref="E2:G2"/>
    <mergeCell ref="I2:K2"/>
    <mergeCell ref="M2:N2"/>
    <mergeCell ref="B2:C2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505B-2AF9-4414-ADC6-862F6066D7C6}">
  <dimension ref="B1:O43"/>
  <sheetViews>
    <sheetView workbookViewId="0">
      <selection activeCell="G32" sqref="G32"/>
    </sheetView>
  </sheetViews>
  <sheetFormatPr defaultRowHeight="14.5" x14ac:dyDescent="0.35"/>
  <cols>
    <col min="1" max="1" width="2.453125" customWidth="1"/>
    <col min="2" max="2" width="7.6328125" bestFit="1" customWidth="1"/>
    <col min="3" max="3" width="14.6328125" bestFit="1" customWidth="1"/>
    <col min="4" max="4" width="13.453125" bestFit="1" customWidth="1"/>
    <col min="5" max="5" width="16.36328125" style="47" bestFit="1" customWidth="1"/>
    <col min="6" max="6" width="14.08984375" bestFit="1" customWidth="1"/>
    <col min="7" max="7" width="13.81640625" style="47" bestFit="1" customWidth="1"/>
    <col min="8" max="8" width="11.26953125" bestFit="1" customWidth="1"/>
    <col min="9" max="9" width="9.36328125" bestFit="1" customWidth="1"/>
    <col min="10" max="10" width="12.6328125" bestFit="1" customWidth="1"/>
    <col min="11" max="11" width="13.36328125" bestFit="1" customWidth="1"/>
    <col min="13" max="13" width="8.36328125" customWidth="1"/>
    <col min="14" max="14" width="5.1796875" customWidth="1"/>
    <col min="15" max="15" width="5.453125" customWidth="1"/>
  </cols>
  <sheetData>
    <row r="1" spans="2:15" ht="26" x14ac:dyDescent="0.35">
      <c r="B1" s="87" t="s">
        <v>117</v>
      </c>
      <c r="C1" s="88"/>
      <c r="D1" s="88"/>
      <c r="E1" s="88"/>
      <c r="F1" s="88"/>
      <c r="G1" s="88"/>
      <c r="H1" s="88"/>
      <c r="I1" s="88"/>
      <c r="J1" s="88"/>
      <c r="K1" s="89"/>
    </row>
    <row r="2" spans="2:15" x14ac:dyDescent="0.35">
      <c r="B2" s="90" t="s">
        <v>107</v>
      </c>
      <c r="C2" s="91" t="s">
        <v>98</v>
      </c>
      <c r="D2" s="91" t="s">
        <v>99</v>
      </c>
      <c r="E2" s="92" t="s">
        <v>113</v>
      </c>
      <c r="F2" s="91" t="s">
        <v>100</v>
      </c>
      <c r="G2" s="92" t="s">
        <v>101</v>
      </c>
      <c r="H2" s="91" t="s">
        <v>102</v>
      </c>
      <c r="I2" s="91" t="s">
        <v>103</v>
      </c>
      <c r="J2" s="91" t="s">
        <v>104</v>
      </c>
      <c r="K2" s="93" t="s">
        <v>105</v>
      </c>
    </row>
    <row r="3" spans="2:15" x14ac:dyDescent="0.35">
      <c r="B3" s="90" t="s">
        <v>106</v>
      </c>
      <c r="C3" s="94">
        <f>BASE!B3</f>
        <v>0.78125</v>
      </c>
      <c r="D3" s="94">
        <f>BASE!B5</f>
        <v>0.81597222222222221</v>
      </c>
      <c r="E3" s="95">
        <v>2</v>
      </c>
      <c r="F3" s="96">
        <f>BASE!C4</f>
        <v>12</v>
      </c>
      <c r="G3" s="96">
        <f>BASE!C3</f>
        <v>3</v>
      </c>
      <c r="H3" s="75">
        <f>BASE!D1</f>
        <v>1</v>
      </c>
      <c r="I3" s="75">
        <f>BASE!A2</f>
        <v>14</v>
      </c>
      <c r="J3" s="75" t="s">
        <v>112</v>
      </c>
      <c r="K3" s="68" t="s">
        <v>112</v>
      </c>
    </row>
    <row r="4" spans="2:15" x14ac:dyDescent="0.35">
      <c r="B4" s="90" t="s">
        <v>108</v>
      </c>
      <c r="C4" s="94">
        <f>BASE!B5</f>
        <v>0.81597222222222221</v>
      </c>
      <c r="D4" s="94">
        <v>0.85069444444444453</v>
      </c>
      <c r="E4" s="95">
        <v>2</v>
      </c>
      <c r="F4" s="96">
        <f>BASE!C6</f>
        <v>9</v>
      </c>
      <c r="G4" s="96">
        <f>BASE!C5</f>
        <v>2</v>
      </c>
      <c r="H4" s="75">
        <f>BASE!D1</f>
        <v>1</v>
      </c>
      <c r="I4" s="75">
        <f>BASE!A2</f>
        <v>14</v>
      </c>
      <c r="J4" s="75" t="s">
        <v>112</v>
      </c>
      <c r="K4" s="68" t="s">
        <v>112</v>
      </c>
      <c r="M4" s="65" t="s">
        <v>124</v>
      </c>
      <c r="N4" s="65" t="s">
        <v>115</v>
      </c>
      <c r="O4" s="65" t="s">
        <v>116</v>
      </c>
    </row>
    <row r="5" spans="2:15" x14ac:dyDescent="0.35">
      <c r="B5" s="90" t="s">
        <v>109</v>
      </c>
      <c r="C5" s="94">
        <f>BASE!B8</f>
        <v>0.85763888888888884</v>
      </c>
      <c r="D5" s="94">
        <f>BASE!B10</f>
        <v>0.89236111111111116</v>
      </c>
      <c r="E5" s="95">
        <v>2</v>
      </c>
      <c r="F5" s="96">
        <f>BASE!C9</f>
        <v>16</v>
      </c>
      <c r="G5" s="96">
        <f>BASE!C10</f>
        <v>2</v>
      </c>
      <c r="H5" s="75">
        <f>BASE!D1</f>
        <v>1</v>
      </c>
      <c r="I5" s="75">
        <f>BASE!A2</f>
        <v>14</v>
      </c>
      <c r="J5" s="75" t="s">
        <v>112</v>
      </c>
      <c r="K5" s="68" t="s">
        <v>112</v>
      </c>
      <c r="M5" s="65">
        <v>3</v>
      </c>
      <c r="N5" s="65">
        <f>BASE!I3</f>
        <v>3</v>
      </c>
      <c r="O5" s="65">
        <f>BASE!K3</f>
        <v>3</v>
      </c>
    </row>
    <row r="6" spans="2:15" x14ac:dyDescent="0.35">
      <c r="B6" s="90" t="s">
        <v>110</v>
      </c>
      <c r="C6" s="94">
        <f>BASE!B10</f>
        <v>0.89236111111111116</v>
      </c>
      <c r="D6" s="94">
        <v>0.92708333333333337</v>
      </c>
      <c r="E6" s="95">
        <v>2</v>
      </c>
      <c r="F6" s="96">
        <f>BASE!C11</f>
        <v>16</v>
      </c>
      <c r="G6" s="96">
        <f>BASE!C12</f>
        <v>2</v>
      </c>
      <c r="H6" s="75">
        <f>BASE!D1</f>
        <v>1</v>
      </c>
      <c r="I6" s="75">
        <f>BASE!A2</f>
        <v>14</v>
      </c>
      <c r="J6" s="75" t="s">
        <v>112</v>
      </c>
      <c r="K6" s="68" t="s">
        <v>112</v>
      </c>
      <c r="M6" s="65">
        <v>5</v>
      </c>
      <c r="N6" s="65">
        <f>BASE!I5</f>
        <v>3</v>
      </c>
      <c r="O6" s="65">
        <f>BASE!K5</f>
        <v>3</v>
      </c>
    </row>
    <row r="7" spans="2:15" x14ac:dyDescent="0.35">
      <c r="B7" s="90" t="s">
        <v>111</v>
      </c>
      <c r="C7" s="94">
        <f>BASE!B12</f>
        <v>0.92708333333333337</v>
      </c>
      <c r="D7" s="94">
        <v>0.96180555555555547</v>
      </c>
      <c r="E7" s="95">
        <v>2</v>
      </c>
      <c r="F7" s="96">
        <f>BASE!C13</f>
        <v>16</v>
      </c>
      <c r="G7" s="96">
        <f>BASE!C12</f>
        <v>2</v>
      </c>
      <c r="H7" s="75">
        <f>BASE!D1</f>
        <v>1</v>
      </c>
      <c r="I7" s="75">
        <f>BASE!A2</f>
        <v>14</v>
      </c>
      <c r="J7" s="75" t="s">
        <v>112</v>
      </c>
      <c r="K7" s="68" t="s">
        <v>112</v>
      </c>
      <c r="M7" s="65">
        <v>8</v>
      </c>
      <c r="N7" s="65">
        <f>G20</f>
        <v>3</v>
      </c>
      <c r="O7" s="65">
        <f>BASE!K8</f>
        <v>3</v>
      </c>
    </row>
    <row r="8" spans="2:15" x14ac:dyDescent="0.35">
      <c r="B8" s="90" t="s">
        <v>106</v>
      </c>
      <c r="C8" s="94">
        <v>0.78125</v>
      </c>
      <c r="D8" s="94">
        <v>0.81597222222222221</v>
      </c>
      <c r="E8" s="95">
        <v>3</v>
      </c>
      <c r="F8" s="96">
        <f>BASE!E4</f>
        <v>12</v>
      </c>
      <c r="G8" s="96">
        <f>BASE!E3</f>
        <v>3</v>
      </c>
      <c r="H8" s="75">
        <f>BASE!D1</f>
        <v>1</v>
      </c>
      <c r="I8" s="75">
        <f>BASE!A2</f>
        <v>14</v>
      </c>
      <c r="J8" s="75" t="s">
        <v>112</v>
      </c>
      <c r="K8" s="68" t="s">
        <v>112</v>
      </c>
      <c r="M8" s="65">
        <v>10</v>
      </c>
      <c r="N8" s="65">
        <f>BASE!I10</f>
        <v>2</v>
      </c>
      <c r="O8" s="65">
        <f>G26</f>
        <v>2</v>
      </c>
    </row>
    <row r="9" spans="2:15" x14ac:dyDescent="0.35">
      <c r="B9" s="90" t="s">
        <v>108</v>
      </c>
      <c r="C9" s="94">
        <v>0.81597222222222221</v>
      </c>
      <c r="D9" s="94">
        <v>0.85069444444444453</v>
      </c>
      <c r="E9" s="95">
        <v>3</v>
      </c>
      <c r="F9" s="96">
        <f>BASE!E6</f>
        <v>12</v>
      </c>
      <c r="G9" s="96">
        <f>BASE!E5</f>
        <v>3</v>
      </c>
      <c r="H9" s="75">
        <f>BASE!D1</f>
        <v>1</v>
      </c>
      <c r="I9" s="75">
        <f>BASE!A2</f>
        <v>14</v>
      </c>
      <c r="J9" s="75" t="s">
        <v>112</v>
      </c>
      <c r="K9" s="68" t="s">
        <v>112</v>
      </c>
      <c r="M9" s="65">
        <v>12</v>
      </c>
      <c r="N9" s="65">
        <f>BASE!I12</f>
        <v>3</v>
      </c>
      <c r="O9" s="65">
        <f>G28</f>
        <v>0</v>
      </c>
    </row>
    <row r="10" spans="2:15" x14ac:dyDescent="0.35">
      <c r="B10" s="90" t="s">
        <v>109</v>
      </c>
      <c r="C10" s="94">
        <v>0.85763888888888884</v>
      </c>
      <c r="D10" s="94">
        <v>0.89236111111111116</v>
      </c>
      <c r="E10" s="95">
        <v>3</v>
      </c>
      <c r="F10" s="96">
        <f>BASE!E9</f>
        <v>12</v>
      </c>
      <c r="G10" s="96">
        <f>BASE!E8</f>
        <v>3</v>
      </c>
      <c r="H10" s="75">
        <f>BASE!D1</f>
        <v>1</v>
      </c>
      <c r="I10" s="75">
        <f>BASE!A2</f>
        <v>14</v>
      </c>
      <c r="J10" s="75" t="s">
        <v>112</v>
      </c>
      <c r="K10" s="68" t="s">
        <v>112</v>
      </c>
    </row>
    <row r="11" spans="2:15" x14ac:dyDescent="0.35">
      <c r="B11" s="90" t="s">
        <v>110</v>
      </c>
      <c r="C11" s="94">
        <v>0.89236111111111116</v>
      </c>
      <c r="D11" s="94">
        <v>0.92708333333333337</v>
      </c>
      <c r="E11" s="95">
        <v>3</v>
      </c>
      <c r="F11" s="96">
        <f>BASE!E11</f>
        <v>9</v>
      </c>
      <c r="G11" s="96">
        <f>BASE!E10</f>
        <v>2</v>
      </c>
      <c r="H11" s="75">
        <f>BASE!D1</f>
        <v>1</v>
      </c>
      <c r="I11" s="75">
        <f>BASE!A2</f>
        <v>14</v>
      </c>
      <c r="J11" s="75" t="s">
        <v>112</v>
      </c>
      <c r="K11" s="68" t="s">
        <v>112</v>
      </c>
    </row>
    <row r="12" spans="2:15" x14ac:dyDescent="0.35">
      <c r="B12" s="90" t="s">
        <v>111</v>
      </c>
      <c r="C12" s="94">
        <v>0.92708333333333337</v>
      </c>
      <c r="D12" s="94">
        <v>0.96180555555555547</v>
      </c>
      <c r="E12" s="95">
        <v>3</v>
      </c>
      <c r="F12" s="96">
        <f>BASE!E13</f>
        <v>12</v>
      </c>
      <c r="G12" s="96">
        <f>BASE!E12</f>
        <v>3</v>
      </c>
      <c r="H12" s="75">
        <f>BASE!D1</f>
        <v>1</v>
      </c>
      <c r="I12" s="75">
        <f>BASE!A2</f>
        <v>14</v>
      </c>
      <c r="J12" s="75" t="s">
        <v>112</v>
      </c>
      <c r="K12" s="68" t="s">
        <v>112</v>
      </c>
    </row>
    <row r="13" spans="2:15" x14ac:dyDescent="0.35">
      <c r="B13" s="90" t="s">
        <v>106</v>
      </c>
      <c r="C13" s="94">
        <v>0.78125</v>
      </c>
      <c r="D13" s="94">
        <v>0.81597222222222221</v>
      </c>
      <c r="E13" s="95">
        <v>4</v>
      </c>
      <c r="F13" s="96">
        <f>BASE!G4</f>
        <v>12</v>
      </c>
      <c r="G13" s="96">
        <f>BASE!G3</f>
        <v>3</v>
      </c>
      <c r="H13" s="75">
        <f>BASE!D1</f>
        <v>1</v>
      </c>
      <c r="I13" s="75">
        <f>BASE!A2</f>
        <v>14</v>
      </c>
      <c r="J13" s="75" t="s">
        <v>112</v>
      </c>
      <c r="K13" s="68" t="s">
        <v>112</v>
      </c>
    </row>
    <row r="14" spans="2:15" x14ac:dyDescent="0.35">
      <c r="B14" s="90" t="s">
        <v>108</v>
      </c>
      <c r="C14" s="94">
        <v>0.81597222222222221</v>
      </c>
      <c r="D14" s="94">
        <v>0.85069444444444453</v>
      </c>
      <c r="E14" s="95">
        <v>4</v>
      </c>
      <c r="F14" s="96">
        <f>BASE!G6</f>
        <v>12</v>
      </c>
      <c r="G14" s="96">
        <f>BASE!G5</f>
        <v>3</v>
      </c>
      <c r="H14" s="75">
        <f>BASE!D1</f>
        <v>1</v>
      </c>
      <c r="I14" s="75">
        <f>BASE!A2</f>
        <v>14</v>
      </c>
      <c r="J14" s="75" t="s">
        <v>112</v>
      </c>
      <c r="K14" s="68" t="s">
        <v>112</v>
      </c>
    </row>
    <row r="15" spans="2:15" x14ac:dyDescent="0.35">
      <c r="B15" s="90" t="s">
        <v>109</v>
      </c>
      <c r="C15" s="94">
        <v>0.85763888888888884</v>
      </c>
      <c r="D15" s="94">
        <v>0.89236111111111116</v>
      </c>
      <c r="E15" s="95">
        <v>4</v>
      </c>
      <c r="F15" s="96">
        <f>BASE!G9</f>
        <v>12</v>
      </c>
      <c r="G15" s="96">
        <f>BASE!G8</f>
        <v>3</v>
      </c>
      <c r="H15" s="75">
        <f>BASE!D1</f>
        <v>1</v>
      </c>
      <c r="I15" s="75">
        <f>BASE!A2</f>
        <v>14</v>
      </c>
      <c r="J15" s="75" t="s">
        <v>112</v>
      </c>
      <c r="K15" s="68" t="s">
        <v>112</v>
      </c>
    </row>
    <row r="16" spans="2:15" x14ac:dyDescent="0.35">
      <c r="B16" s="90" t="s">
        <v>110</v>
      </c>
      <c r="C16" s="94">
        <v>0.89236111111111116</v>
      </c>
      <c r="D16" s="94">
        <v>0.92708333333333337</v>
      </c>
      <c r="E16" s="95">
        <v>4</v>
      </c>
      <c r="F16" s="96">
        <f>BASE!G11</f>
        <v>9</v>
      </c>
      <c r="G16" s="96">
        <f>BASE!G10</f>
        <v>2</v>
      </c>
      <c r="H16" s="75">
        <f>BASE!D1</f>
        <v>1</v>
      </c>
      <c r="I16" s="75">
        <f>BASE!A2</f>
        <v>14</v>
      </c>
      <c r="J16" s="75" t="s">
        <v>112</v>
      </c>
      <c r="K16" s="68" t="s">
        <v>112</v>
      </c>
    </row>
    <row r="17" spans="2:11" x14ac:dyDescent="0.35">
      <c r="B17" s="90" t="s">
        <v>111</v>
      </c>
      <c r="C17" s="94">
        <v>0.92708333333333337</v>
      </c>
      <c r="D17" s="94">
        <v>0.96180555555555547</v>
      </c>
      <c r="E17" s="95">
        <v>4</v>
      </c>
      <c r="F17" s="96">
        <f>BASE!G13</f>
        <v>12</v>
      </c>
      <c r="G17" s="96">
        <f>BASE!G12</f>
        <v>3</v>
      </c>
      <c r="H17" s="75">
        <f>BASE!D1</f>
        <v>1</v>
      </c>
      <c r="I17" s="75">
        <f>BASE!A2</f>
        <v>14</v>
      </c>
      <c r="J17" s="75" t="s">
        <v>112</v>
      </c>
      <c r="K17" s="68" t="s">
        <v>112</v>
      </c>
    </row>
    <row r="18" spans="2:11" x14ac:dyDescent="0.35">
      <c r="B18" s="90" t="s">
        <v>106</v>
      </c>
      <c r="C18" s="94">
        <v>0.78125</v>
      </c>
      <c r="D18" s="94">
        <v>0.81597222222222221</v>
      </c>
      <c r="E18" s="95">
        <v>5</v>
      </c>
      <c r="F18" s="96">
        <f>BASE!I4</f>
        <v>12</v>
      </c>
      <c r="G18" s="96">
        <f>BASE!I3</f>
        <v>3</v>
      </c>
      <c r="H18" s="75">
        <f>BASE!D1</f>
        <v>1</v>
      </c>
      <c r="I18" s="75">
        <f>BASE!A2</f>
        <v>14</v>
      </c>
      <c r="J18" s="75" t="s">
        <v>112</v>
      </c>
      <c r="K18" s="68" t="s">
        <v>112</v>
      </c>
    </row>
    <row r="19" spans="2:11" x14ac:dyDescent="0.35">
      <c r="B19" s="90" t="s">
        <v>108</v>
      </c>
      <c r="C19" s="94">
        <v>0.81597222222222221</v>
      </c>
      <c r="D19" s="94">
        <v>0.85069444444444453</v>
      </c>
      <c r="E19" s="95">
        <v>5</v>
      </c>
      <c r="F19" s="96">
        <f>BASE!I6</f>
        <v>12</v>
      </c>
      <c r="G19" s="96">
        <f>BASE!I5</f>
        <v>3</v>
      </c>
      <c r="H19" s="75">
        <f>BASE!D1</f>
        <v>1</v>
      </c>
      <c r="I19" s="75">
        <f>BASE!A2</f>
        <v>14</v>
      </c>
      <c r="J19" s="75" t="s">
        <v>112</v>
      </c>
      <c r="K19" s="68" t="s">
        <v>112</v>
      </c>
    </row>
    <row r="20" spans="2:11" x14ac:dyDescent="0.35">
      <c r="B20" s="90" t="s">
        <v>109</v>
      </c>
      <c r="C20" s="94">
        <v>0.85763888888888884</v>
      </c>
      <c r="D20" s="94">
        <v>0.89236111111111116</v>
      </c>
      <c r="E20" s="95">
        <v>5</v>
      </c>
      <c r="F20" s="96">
        <f>BASE!I9</f>
        <v>12</v>
      </c>
      <c r="G20" s="96">
        <f>BASE!I8</f>
        <v>3</v>
      </c>
      <c r="H20" s="75">
        <f>BASE!D1</f>
        <v>1</v>
      </c>
      <c r="I20" s="75">
        <f>BASE!A2</f>
        <v>14</v>
      </c>
      <c r="J20" s="75" t="s">
        <v>112</v>
      </c>
      <c r="K20" s="68" t="s">
        <v>112</v>
      </c>
    </row>
    <row r="21" spans="2:11" x14ac:dyDescent="0.35">
      <c r="B21" s="90" t="s">
        <v>110</v>
      </c>
      <c r="C21" s="94">
        <v>0.89236111111111116</v>
      </c>
      <c r="D21" s="94">
        <v>0.92708333333333337</v>
      </c>
      <c r="E21" s="95">
        <v>5</v>
      </c>
      <c r="F21" s="96">
        <f>BASE!I11</f>
        <v>9</v>
      </c>
      <c r="G21" s="96">
        <f>BASE!I10</f>
        <v>2</v>
      </c>
      <c r="H21" s="75">
        <f>BASE!D1</f>
        <v>1</v>
      </c>
      <c r="I21" s="75">
        <f>BASE!A2</f>
        <v>14</v>
      </c>
      <c r="J21" s="75" t="s">
        <v>112</v>
      </c>
      <c r="K21" s="68" t="s">
        <v>112</v>
      </c>
    </row>
    <row r="22" spans="2:11" x14ac:dyDescent="0.35">
      <c r="B22" s="90" t="s">
        <v>111</v>
      </c>
      <c r="C22" s="94">
        <v>0.92708333333333337</v>
      </c>
      <c r="D22" s="94">
        <v>0.96180555555555547</v>
      </c>
      <c r="E22" s="95">
        <v>5</v>
      </c>
      <c r="F22" s="96">
        <f>BASE!I13</f>
        <v>12</v>
      </c>
      <c r="G22" s="96">
        <f>BASE!I12</f>
        <v>3</v>
      </c>
      <c r="H22" s="75">
        <f>BASE!D1</f>
        <v>1</v>
      </c>
      <c r="I22" s="75">
        <f>BASE!A2</f>
        <v>14</v>
      </c>
      <c r="J22" s="75" t="s">
        <v>112</v>
      </c>
      <c r="K22" s="68" t="s">
        <v>112</v>
      </c>
    </row>
    <row r="23" spans="2:11" x14ac:dyDescent="0.35">
      <c r="B23" s="90" t="s">
        <v>106</v>
      </c>
      <c r="C23" s="94">
        <v>0.78125</v>
      </c>
      <c r="D23" s="94">
        <v>0.81597222222222221</v>
      </c>
      <c r="E23" s="95">
        <v>6</v>
      </c>
      <c r="F23" s="96">
        <f>BASE!K4</f>
        <v>12</v>
      </c>
      <c r="G23" s="96">
        <f>BASE!K3</f>
        <v>3</v>
      </c>
      <c r="H23" s="75">
        <f>BASE!D1</f>
        <v>1</v>
      </c>
      <c r="I23" s="75">
        <f>BASE!A2</f>
        <v>14</v>
      </c>
      <c r="J23" s="75" t="s">
        <v>112</v>
      </c>
      <c r="K23" s="68" t="s">
        <v>112</v>
      </c>
    </row>
    <row r="24" spans="2:11" x14ac:dyDescent="0.35">
      <c r="B24" s="90" t="s">
        <v>108</v>
      </c>
      <c r="C24" s="94">
        <v>0.81597222222222221</v>
      </c>
      <c r="D24" s="94">
        <v>0.85069444444444453</v>
      </c>
      <c r="E24" s="95">
        <v>6</v>
      </c>
      <c r="F24" s="96">
        <f>BASE!K6</f>
        <v>12</v>
      </c>
      <c r="G24" s="96">
        <f>BASE!K5</f>
        <v>3</v>
      </c>
      <c r="H24" s="75">
        <f>BASE!D1</f>
        <v>1</v>
      </c>
      <c r="I24" s="75">
        <f>BASE!A2</f>
        <v>14</v>
      </c>
      <c r="J24" s="75" t="s">
        <v>112</v>
      </c>
      <c r="K24" s="68" t="s">
        <v>112</v>
      </c>
    </row>
    <row r="25" spans="2:11" x14ac:dyDescent="0.35">
      <c r="B25" s="90" t="s">
        <v>109</v>
      </c>
      <c r="C25" s="94">
        <v>0.85763888888888884</v>
      </c>
      <c r="D25" s="94">
        <v>0.89236111111111116</v>
      </c>
      <c r="E25" s="95">
        <v>6</v>
      </c>
      <c r="F25" s="96">
        <f>BASE!K9</f>
        <v>12</v>
      </c>
      <c r="G25" s="96">
        <f>BASE!K8</f>
        <v>3</v>
      </c>
      <c r="H25" s="75">
        <f>BASE!D1</f>
        <v>1</v>
      </c>
      <c r="I25" s="75">
        <f>BASE!A2</f>
        <v>14</v>
      </c>
      <c r="J25" s="75" t="s">
        <v>112</v>
      </c>
      <c r="K25" s="68" t="s">
        <v>112</v>
      </c>
    </row>
    <row r="26" spans="2:11" x14ac:dyDescent="0.35">
      <c r="B26" s="90" t="s">
        <v>110</v>
      </c>
      <c r="C26" s="94">
        <v>0.89236111111111116</v>
      </c>
      <c r="D26" s="94">
        <v>0.92708333333333337</v>
      </c>
      <c r="E26" s="95">
        <v>6</v>
      </c>
      <c r="F26" s="96">
        <f>BASE!K11</f>
        <v>9</v>
      </c>
      <c r="G26" s="96">
        <f>BASE!K10</f>
        <v>2</v>
      </c>
      <c r="H26" s="75">
        <f>BASE!D1</f>
        <v>1</v>
      </c>
      <c r="I26" s="75">
        <f>BASE!A2</f>
        <v>14</v>
      </c>
      <c r="J26" s="75" t="s">
        <v>112</v>
      </c>
      <c r="K26" s="68" t="s">
        <v>112</v>
      </c>
    </row>
    <row r="27" spans="2:11" x14ac:dyDescent="0.35">
      <c r="B27" s="90" t="s">
        <v>111</v>
      </c>
      <c r="C27" s="94">
        <v>0.92708333333333337</v>
      </c>
      <c r="D27" s="94">
        <v>0.96180555555555547</v>
      </c>
      <c r="E27" s="95">
        <v>6</v>
      </c>
      <c r="F27" s="96">
        <f>BASE!K13</f>
        <v>12</v>
      </c>
      <c r="G27" s="96">
        <f>BASE!K12</f>
        <v>3</v>
      </c>
      <c r="H27" s="75">
        <f>BASE!D1</f>
        <v>1</v>
      </c>
      <c r="I27" s="75">
        <f>BASE!A2</f>
        <v>14</v>
      </c>
      <c r="J27" s="75" t="s">
        <v>112</v>
      </c>
      <c r="K27" s="68" t="s">
        <v>112</v>
      </c>
    </row>
    <row r="28" spans="2:11" x14ac:dyDescent="0.35">
      <c r="B28" s="90"/>
      <c r="C28" s="91"/>
      <c r="D28" s="91"/>
      <c r="E28" s="92"/>
      <c r="F28" s="92"/>
      <c r="G28" s="92"/>
      <c r="H28" s="91"/>
      <c r="I28" s="91"/>
      <c r="J28" s="91"/>
      <c r="K28" s="93"/>
    </row>
    <row r="29" spans="2:11" x14ac:dyDescent="0.35">
      <c r="B29" s="90"/>
      <c r="C29" s="91"/>
      <c r="D29" s="91"/>
      <c r="E29" s="92"/>
      <c r="F29" s="92"/>
      <c r="G29" s="92"/>
      <c r="H29" s="91"/>
      <c r="I29" s="91"/>
      <c r="J29" s="91"/>
      <c r="K29" s="93"/>
    </row>
    <row r="30" spans="2:11" x14ac:dyDescent="0.35">
      <c r="B30" s="90"/>
      <c r="C30" s="91"/>
      <c r="D30" s="91"/>
      <c r="E30" s="92"/>
      <c r="F30" s="92"/>
      <c r="G30" s="92"/>
      <c r="H30" s="91"/>
      <c r="I30" s="91"/>
      <c r="J30" s="91"/>
      <c r="K30" s="93"/>
    </row>
    <row r="31" spans="2:11" x14ac:dyDescent="0.35">
      <c r="B31" s="90"/>
      <c r="C31" s="91"/>
      <c r="D31" s="91"/>
      <c r="E31" s="92"/>
      <c r="F31" s="92"/>
      <c r="G31" s="92"/>
      <c r="H31" s="91"/>
      <c r="I31" s="91"/>
      <c r="J31" s="91"/>
      <c r="K31" s="93"/>
    </row>
    <row r="32" spans="2:11" x14ac:dyDescent="0.35">
      <c r="B32" s="90"/>
      <c r="C32" s="91"/>
      <c r="D32" s="91"/>
      <c r="E32" s="92"/>
      <c r="F32" s="92"/>
      <c r="G32" s="92"/>
      <c r="H32" s="91"/>
      <c r="I32" s="91"/>
      <c r="J32" s="91"/>
      <c r="K32" s="93"/>
    </row>
    <row r="33" spans="2:11" x14ac:dyDescent="0.35">
      <c r="B33" s="90"/>
      <c r="C33" s="91"/>
      <c r="D33" s="91"/>
      <c r="E33" s="92"/>
      <c r="F33" s="92"/>
      <c r="G33" s="92"/>
      <c r="H33" s="91"/>
      <c r="I33" s="91"/>
      <c r="J33" s="91"/>
      <c r="K33" s="93"/>
    </row>
    <row r="34" spans="2:11" x14ac:dyDescent="0.35">
      <c r="B34" s="90"/>
      <c r="C34" s="91"/>
      <c r="D34" s="91"/>
      <c r="E34" s="92"/>
      <c r="F34" s="92"/>
      <c r="G34" s="92"/>
      <c r="H34" s="91"/>
      <c r="I34" s="91"/>
      <c r="J34" s="91"/>
      <c r="K34" s="93"/>
    </row>
    <row r="35" spans="2:11" x14ac:dyDescent="0.35">
      <c r="B35" s="90"/>
      <c r="C35" s="91"/>
      <c r="D35" s="91"/>
      <c r="E35" s="92"/>
      <c r="F35" s="92"/>
      <c r="G35" s="92"/>
      <c r="H35" s="91"/>
      <c r="I35" s="91"/>
      <c r="J35" s="91"/>
      <c r="K35" s="93"/>
    </row>
    <row r="36" spans="2:11" x14ac:dyDescent="0.35">
      <c r="B36" s="90"/>
      <c r="C36" s="91"/>
      <c r="D36" s="91"/>
      <c r="E36" s="92"/>
      <c r="F36" s="92"/>
      <c r="G36" s="92"/>
      <c r="H36" s="91"/>
      <c r="I36" s="91"/>
      <c r="J36" s="91"/>
      <c r="K36" s="93"/>
    </row>
    <row r="37" spans="2:11" x14ac:dyDescent="0.35">
      <c r="B37" s="90"/>
      <c r="C37" s="91"/>
      <c r="D37" s="91"/>
      <c r="E37" s="92"/>
      <c r="F37" s="92"/>
      <c r="G37" s="92"/>
      <c r="H37" s="91"/>
      <c r="I37" s="91"/>
      <c r="J37" s="91"/>
      <c r="K37" s="93"/>
    </row>
    <row r="38" spans="2:11" x14ac:dyDescent="0.35">
      <c r="B38" s="90"/>
      <c r="C38" s="91"/>
      <c r="D38" s="91"/>
      <c r="E38" s="92"/>
      <c r="F38" s="92"/>
      <c r="G38" s="92"/>
      <c r="H38" s="91"/>
      <c r="I38" s="91"/>
      <c r="J38" s="91"/>
      <c r="K38" s="93"/>
    </row>
    <row r="39" spans="2:11" x14ac:dyDescent="0.35">
      <c r="B39" s="90"/>
      <c r="C39" s="91"/>
      <c r="D39" s="91"/>
      <c r="E39" s="92"/>
      <c r="F39" s="92"/>
      <c r="G39" s="92"/>
      <c r="H39" s="91"/>
      <c r="I39" s="91"/>
      <c r="J39" s="91"/>
      <c r="K39" s="93"/>
    </row>
    <row r="40" spans="2:11" x14ac:dyDescent="0.35">
      <c r="B40" s="90"/>
      <c r="C40" s="91"/>
      <c r="D40" s="91"/>
      <c r="E40" s="92"/>
      <c r="F40" s="92"/>
      <c r="G40" s="92"/>
      <c r="H40" s="91"/>
      <c r="I40" s="91"/>
      <c r="J40" s="91"/>
      <c r="K40" s="93"/>
    </row>
    <row r="41" spans="2:11" x14ac:dyDescent="0.35">
      <c r="B41" s="90"/>
      <c r="C41" s="91"/>
      <c r="D41" s="91"/>
      <c r="E41" s="92"/>
      <c r="F41" s="92"/>
      <c r="G41" s="92"/>
      <c r="H41" s="91"/>
      <c r="I41" s="91"/>
      <c r="J41" s="91"/>
      <c r="K41" s="93"/>
    </row>
    <row r="42" spans="2:11" x14ac:dyDescent="0.35">
      <c r="B42" s="90"/>
      <c r="C42" s="91"/>
      <c r="D42" s="91"/>
      <c r="E42" s="92"/>
      <c r="F42" s="92"/>
      <c r="G42" s="92"/>
      <c r="H42" s="91"/>
      <c r="I42" s="91"/>
      <c r="J42" s="91"/>
      <c r="K42" s="93"/>
    </row>
    <row r="43" spans="2:11" ht="15" thickBot="1" x14ac:dyDescent="0.4">
      <c r="B43" s="97"/>
      <c r="C43" s="98"/>
      <c r="D43" s="98"/>
      <c r="E43" s="99"/>
      <c r="F43" s="99"/>
      <c r="G43" s="99"/>
      <c r="H43" s="98"/>
      <c r="I43" s="98"/>
      <c r="J43" s="98"/>
      <c r="K43" s="100"/>
    </row>
  </sheetData>
  <mergeCells count="1">
    <mergeCell ref="B1:K1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3 G h z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N x o c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a H N W K I p H u A 4 A A A A R A A A A E w A c A E Z v c m 1 1 b G F z L 1 N l Y 3 R p b 2 4 x L m 0 g o h g A K K A U A A A A A A A A A A A A A A A A A A A A A A A A A A A A K 0 5 N L s n M z 1 M I h t C G 1 g B Q S w E C L Q A U A A I A C A D c a H N W w D d t 2 a U A A A D 2 A A A A E g A A A A A A A A A A A A A A A A A A A A A A Q 2 9 u Z m l n L 1 B h Y 2 t h Z 2 U u e G 1 s U E s B A i 0 A F A A C A A g A 3 G h z V g / K 6 a u k A A A A 6 Q A A A B M A A A A A A A A A A A A A A A A A 8 Q A A A F t D b 2 5 0 Z W 5 0 X 1 R 5 c G V z X S 5 4 b W x Q S w E C L Q A U A A I A C A D c a H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/ e F w m e Q x U W a i c f 0 7 A S m W Q A A A A A C A A A A A A A Q Z g A A A A E A A C A A A A C 0 x b O i G 9 D 9 A 4 K z 9 d x p 9 1 I T e f 5 b H M H o 6 a c A + V 8 O B l g q Z A A A A A A O g A A A A A I A A C A A A A A 4 u V p R w j U O R O K w o G T K I K R B H + 7 4 n D U 3 b t P 9 7 V N m E 3 7 N 8 V A A A A A 0 Z m u K J / 6 g V 5 H u T 1 c l 1 z I c 8 t P 6 2 e 0 C C G 4 0 j 3 I o J n D V B 9 g k u 9 4 C q U I G + f P M Q Y I q j 6 U I q w C 8 e u B M U 9 n e e R J 8 Y M Z f e y 9 r X y 0 u U 7 3 p 8 y + Y n X g 4 i U A A A A A G x E S A J c h T j h v + e n X V 0 D p w 2 1 H q K H r e e d x d V d o W t e z g i F E h m W y R m 2 X F 8 3 K v G 9 0 1 E R e c C a I d U p T R t m 7 S W + P 1 u S 7 C < / D a t a M a s h u p > 
</file>

<file path=customXml/itemProps1.xml><?xml version="1.0" encoding="utf-8"?>
<ds:datastoreItem xmlns:ds="http://schemas.openxmlformats.org/officeDocument/2006/customXml" ds:itemID="{0479E3B0-EA41-4C73-89CE-318EC5E54B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Mock_Tables</vt:lpstr>
      <vt:lpstr>Final_table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</dc:creator>
  <cp:lastModifiedBy>Isaac</cp:lastModifiedBy>
  <cp:lastPrinted>2023-03-19T19:58:20Z</cp:lastPrinted>
  <dcterms:created xsi:type="dcterms:W3CDTF">2023-03-18T22:03:04Z</dcterms:created>
  <dcterms:modified xsi:type="dcterms:W3CDTF">2023-03-20T12:24:07Z</dcterms:modified>
</cp:coreProperties>
</file>