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amarante/Documents/gerenciamento-de-salas-V0.1/Python ETL/"/>
    </mc:Choice>
  </mc:AlternateContent>
  <xr:revisionPtr revIDLastSave="0" documentId="13_ncr:1_{F8FE9DDD-456A-7F4C-A689-E8BBA072FAA0}" xr6:coauthVersionLast="45" xr6:coauthVersionMax="45" xr10:uidLastSave="{00000000-0000-0000-0000-000000000000}"/>
  <bookViews>
    <workbookView xWindow="0" yWindow="460" windowWidth="25600" windowHeight="15040" firstSheet="3" activeTab="5" xr2:uid="{DE615C08-F97B-4A36-9702-3D0A64471026}"/>
  </bookViews>
  <sheets>
    <sheet name="1_SEMESTRE" sheetId="9" r:id="rId1"/>
    <sheet name="2_SEMESTRE" sheetId="10" r:id="rId2"/>
    <sheet name="3_SEMESTRE" sheetId="11" r:id="rId3"/>
    <sheet name="4_SEMESTRE" sheetId="12" r:id="rId4"/>
    <sheet name="5_SEMESTRE" sheetId="13" r:id="rId5"/>
    <sheet name="6_SEMESTRE" sheetId="14" r:id="rId6"/>
    <sheet name="Mock_Tables" sheetId="4" r:id="rId7"/>
    <sheet name="Final_tabl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4" l="1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C54" i="4" l="1"/>
  <c r="C53" i="4"/>
  <c r="C52" i="4" l="1"/>
  <c r="C51" i="4"/>
  <c r="C50" i="4"/>
  <c r="C49" i="4"/>
  <c r="A2" i="9" l="1"/>
  <c r="A2" i="10"/>
  <c r="A2" i="11"/>
  <c r="A2" i="12"/>
  <c r="A2" i="13"/>
  <c r="A2" i="14"/>
  <c r="F4" i="4" l="1"/>
  <c r="C11" i="11" s="1"/>
  <c r="C30" i="4"/>
  <c r="C31" i="4"/>
  <c r="G12" i="11" s="1"/>
  <c r="C32" i="4"/>
  <c r="C33" i="4"/>
  <c r="I12" i="11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K12" i="11" s="1"/>
  <c r="K13" i="11" l="1"/>
  <c r="G13" i="11"/>
  <c r="F67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I75" i="7"/>
  <c r="I43" i="7"/>
  <c r="I27" i="7"/>
  <c r="F5" i="4"/>
  <c r="K11" i="13"/>
  <c r="F126" i="7" s="1"/>
  <c r="G6" i="14"/>
  <c r="F139" i="7" s="1"/>
  <c r="I11" i="14"/>
  <c r="F146" i="7" s="1"/>
  <c r="G9" i="13"/>
  <c r="F115" i="7" s="1"/>
  <c r="E13" i="14"/>
  <c r="F137" i="7" s="1"/>
  <c r="I11" i="10"/>
  <c r="F46" i="7" s="1"/>
  <c r="G11" i="14"/>
  <c r="F141" i="7" s="1"/>
  <c r="G9" i="12"/>
  <c r="F90" i="7" s="1"/>
  <c r="G4" i="9"/>
  <c r="F13" i="7" s="1"/>
  <c r="K4" i="14"/>
  <c r="F148" i="7" s="1"/>
  <c r="K3" i="14"/>
  <c r="G148" i="7" s="1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C16" i="4"/>
  <c r="G8" i="12" s="1"/>
  <c r="G90" i="7" s="1"/>
  <c r="C17" i="4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D1" i="12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I12" i="9" l="1"/>
  <c r="G22" i="7" s="1"/>
  <c r="C13" i="14"/>
  <c r="F132" i="7" s="1"/>
  <c r="I13" i="11"/>
  <c r="F72" i="7" s="1"/>
  <c r="H27" i="7"/>
  <c r="H23" i="7"/>
  <c r="H19" i="7"/>
  <c r="H15" i="7"/>
  <c r="H11" i="7"/>
  <c r="H7" i="7"/>
  <c r="H3" i="7"/>
  <c r="H26" i="7"/>
  <c r="H22" i="7"/>
  <c r="H18" i="7"/>
  <c r="H14" i="7"/>
  <c r="H10" i="7"/>
  <c r="H6" i="7"/>
  <c r="H25" i="7"/>
  <c r="H21" i="7"/>
  <c r="H17" i="7"/>
  <c r="H13" i="7"/>
  <c r="H9" i="7"/>
  <c r="H5" i="7"/>
  <c r="H24" i="7"/>
  <c r="H20" i="7"/>
  <c r="H16" i="7"/>
  <c r="H12" i="7"/>
  <c r="H8" i="7"/>
  <c r="H4" i="7"/>
  <c r="G4" i="11"/>
  <c r="F63" i="7" s="1"/>
  <c r="I11" i="11"/>
  <c r="E11" i="11"/>
  <c r="F61" i="7" s="1"/>
  <c r="E13" i="11"/>
  <c r="F62" i="7" s="1"/>
  <c r="E10" i="11"/>
  <c r="G61" i="7" s="1"/>
  <c r="E12" i="11"/>
  <c r="G62" i="7" s="1"/>
  <c r="K13" i="14"/>
  <c r="F152" i="7" s="1"/>
  <c r="G11" i="11"/>
  <c r="F66" i="7" s="1"/>
  <c r="K11" i="11"/>
  <c r="F76" i="7" s="1"/>
  <c r="G12" i="12"/>
  <c r="G92" i="7" s="1"/>
  <c r="E10" i="10"/>
  <c r="G36" i="7" s="1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C4" i="9"/>
  <c r="F3" i="7" s="1"/>
  <c r="G11" i="9"/>
  <c r="F16" i="7" s="1"/>
  <c r="E13" i="9"/>
  <c r="F12" i="7" s="1"/>
  <c r="I4" i="9"/>
  <c r="F18" i="7" s="1"/>
  <c r="C12" i="10"/>
  <c r="G32" i="7" s="1"/>
  <c r="K4" i="11"/>
  <c r="F73" i="7" s="1"/>
  <c r="G9" i="9"/>
  <c r="F15" i="7" s="1"/>
  <c r="G6" i="9"/>
  <c r="F14" i="7" s="1"/>
  <c r="E11" i="9"/>
  <c r="F11" i="7" s="1"/>
  <c r="K5" i="9"/>
  <c r="G24" i="7" s="1"/>
  <c r="F77" i="7"/>
  <c r="G67" i="7"/>
  <c r="C9" i="12"/>
  <c r="F80" i="7" s="1"/>
  <c r="C13" i="13"/>
  <c r="F107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C5" i="9"/>
  <c r="G4" i="7" s="1"/>
  <c r="I3" i="10"/>
  <c r="G43" i="7" s="1"/>
  <c r="K6" i="11"/>
  <c r="F74" i="7" s="1"/>
  <c r="K9" i="11"/>
  <c r="F75" i="7" s="1"/>
  <c r="G11" i="12"/>
  <c r="F91" i="7" s="1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G5" i="11"/>
  <c r="G64" i="7" s="1"/>
  <c r="C12" i="11"/>
  <c r="G57" i="7" s="1"/>
  <c r="G10" i="13"/>
  <c r="G116" i="7" s="1"/>
  <c r="E3" i="9"/>
  <c r="G8" i="7" s="1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E5" i="9"/>
  <c r="G9" i="7" s="1"/>
  <c r="I10" i="11"/>
  <c r="E3" i="13"/>
  <c r="G108" i="7" s="1"/>
  <c r="K9" i="13"/>
  <c r="F125" i="7" s="1"/>
  <c r="K13" i="13"/>
  <c r="F127" i="7" s="1"/>
  <c r="C11" i="14"/>
  <c r="F131" i="7" s="1"/>
  <c r="I5" i="7"/>
  <c r="I13" i="7"/>
  <c r="I21" i="7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F71" i="7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E10" i="9"/>
  <c r="G11" i="7" s="1"/>
  <c r="K3" i="10"/>
  <c r="G48" i="7" s="1"/>
  <c r="I9" i="10"/>
  <c r="F45" i="7" s="1"/>
  <c r="I13" i="10"/>
  <c r="F47" i="7" s="1"/>
  <c r="C4" i="11"/>
  <c r="F53" i="7" s="1"/>
  <c r="C3" i="9"/>
  <c r="G3" i="7" s="1"/>
  <c r="K5" i="10"/>
  <c r="G49" i="7" s="1"/>
  <c r="I6" i="10"/>
  <c r="F44" i="7" s="1"/>
  <c r="G8" i="10"/>
  <c r="G40" i="7" s="1"/>
  <c r="C6" i="11"/>
  <c r="F54" i="7" s="1"/>
  <c r="I8" i="11"/>
  <c r="F56" i="7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</calcChain>
</file>

<file path=xl/sharedStrings.xml><?xml version="1.0" encoding="utf-8"?>
<sst xmlns="http://schemas.openxmlformats.org/spreadsheetml/2006/main" count="1043" uniqueCount="196">
  <si>
    <t>ID</t>
  </si>
  <si>
    <t>SALA</t>
  </si>
  <si>
    <t>1 AULA</t>
  </si>
  <si>
    <t>2 AULA</t>
  </si>
  <si>
    <t>intervalo</t>
  </si>
  <si>
    <t>3 AULA</t>
  </si>
  <si>
    <t>4 AULA</t>
  </si>
  <si>
    <t>5 AULA</t>
  </si>
  <si>
    <t>Anna Renata</t>
  </si>
  <si>
    <t>Sala-14</t>
  </si>
  <si>
    <t>Inglês I</t>
  </si>
  <si>
    <t>Sala-11</t>
  </si>
  <si>
    <t>Sala-7</t>
  </si>
  <si>
    <t>Sala-5</t>
  </si>
  <si>
    <t>Sala-18</t>
  </si>
  <si>
    <t>Sala-17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</si>
  <si>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</si>
  <si>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</si>
  <si>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</si>
  <si>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</si>
  <si>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</si>
  <si>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</si>
  <si>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</si>
  <si>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</si>
  <si>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</si>
  <si>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</si>
  <si>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</si>
  <si>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</si>
  <si>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</si>
  <si>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</si>
  <si>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</si>
  <si>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</si>
  <si>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</si>
  <si>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</si>
  <si>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</si>
  <si>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</si>
  <si>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</si>
  <si>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</si>
  <si>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</si>
  <si>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</si>
  <si>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</si>
  <si>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</si>
  <si>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</si>
  <si>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</si>
  <si>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</si>
  <si>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</si>
  <si>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</si>
  <si>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</si>
  <si>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</si>
  <si>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</si>
  <si>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</si>
  <si>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</si>
  <si>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</si>
  <si>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</si>
  <si>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</si>
  <si>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</si>
  <si>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</si>
  <si>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</si>
  <si>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</si>
  <si>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</si>
  <si>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</si>
  <si>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</si>
  <si>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</si>
  <si>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</si>
  <si>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-</t>
  </si>
  <si>
    <t>Sem professor</t>
  </si>
  <si>
    <t>surname</t>
  </si>
  <si>
    <t>da Silva Marcondes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</si>
  <si>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</si>
  <si>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</si>
  <si>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</si>
  <si>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</si>
  <si>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</si>
  <si>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</si>
  <si>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</si>
  <si>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GRADE - Export Data</t>
  </si>
  <si>
    <t>Comunicação Empresarial</t>
  </si>
  <si>
    <t>Projeto Integrador I</t>
  </si>
  <si>
    <t>Psicologia Organizacional</t>
  </si>
  <si>
    <t>Comportamento Orgnizacional</t>
  </si>
  <si>
    <t>Informática Aplicada e Gestão de Pessoas</t>
  </si>
  <si>
    <t>Teoria da Administração</t>
  </si>
  <si>
    <t>Matemática Elementar</t>
  </si>
  <si>
    <t>Leitura e Produção de Textos</t>
  </si>
  <si>
    <t>Projeto Integrador II</t>
  </si>
  <si>
    <t xml:space="preserve">Captação e Seleção de Talentos </t>
  </si>
  <si>
    <t xml:space="preserve">Gestão das Relações Interpessoais </t>
  </si>
  <si>
    <t>Gestão de Carreira</t>
  </si>
  <si>
    <t>Competências Gerenciais</t>
  </si>
  <si>
    <t>Ética e Responsabilidade Social Empresarial</t>
  </si>
  <si>
    <t>Estatística</t>
  </si>
  <si>
    <t>Inglês II</t>
  </si>
  <si>
    <t>Projeto Integrador III</t>
  </si>
  <si>
    <t>Gestão de Rotinas de Pessoal I</t>
  </si>
  <si>
    <t>Legislação Trabalhista e Previdênciária</t>
  </si>
  <si>
    <t xml:space="preserve">Gestão da Qualidade de Vida no Trabalho </t>
  </si>
  <si>
    <t>Gestão de Benefícios</t>
  </si>
  <si>
    <t>Cooperação e Gestão de Redes</t>
  </si>
  <si>
    <t>Comunicação Interna</t>
  </si>
  <si>
    <t>Negociação e Gestão de Conflitos</t>
  </si>
  <si>
    <t>Inglês III</t>
  </si>
  <si>
    <t>Projeto Integrador IV</t>
  </si>
  <si>
    <t>Gestão de Rotinas de Pessoal II</t>
  </si>
  <si>
    <t>Educação Corporativa</t>
  </si>
  <si>
    <t>Gestão por Competência</t>
  </si>
  <si>
    <t>Métodos para Produção de Conhecimento</t>
  </si>
  <si>
    <t>Gestão Financeira</t>
  </si>
  <si>
    <t>Inglês IV</t>
  </si>
  <si>
    <t>Remuneração Estratégica</t>
  </si>
  <si>
    <t>Gestão de Projetos</t>
  </si>
  <si>
    <t>Empreendedorismo e Gestão da Inovação</t>
  </si>
  <si>
    <t>Gestão de Desempenho</t>
  </si>
  <si>
    <t>Projetos de Recursos Humanos I</t>
  </si>
  <si>
    <t>Contabilização e Provisão de Recursos Humanos</t>
  </si>
  <si>
    <t>Espanhol I</t>
  </si>
  <si>
    <t>Auditoria e Qualidade em Gestão de Pessoas</t>
  </si>
  <si>
    <t>Sistemas Gerenciais</t>
  </si>
  <si>
    <t>Projeto de Recursos Humanos I</t>
  </si>
  <si>
    <t>Espanhol II</t>
  </si>
  <si>
    <t>Martins</t>
  </si>
  <si>
    <t>Rosana Mary</t>
  </si>
  <si>
    <t>Manuela</t>
  </si>
  <si>
    <t>Weyll Vasconcelos</t>
  </si>
  <si>
    <t>manuela.vasconcelos01@fatec.sp.gov.br</t>
  </si>
  <si>
    <t xml:space="preserve">rosana.martins@fatec.ps.gov.br </t>
  </si>
  <si>
    <t>Érica</t>
  </si>
  <si>
    <t>Gouvêa</t>
  </si>
  <si>
    <t xml:space="preserve">erica.gouvea@fatec.sp.gov.br </t>
  </si>
  <si>
    <t>Adriana</t>
  </si>
  <si>
    <t>Leonidas de Oliveira</t>
  </si>
  <si>
    <t>adriana.oliveira17@fatec.sp.gov.br</t>
  </si>
  <si>
    <t>Emerson</t>
  </si>
  <si>
    <t>Cavalheiro</t>
  </si>
  <si>
    <t>emerson.cavalheiro@fatec.sp.gov.br</t>
  </si>
  <si>
    <t>Wagner</t>
  </si>
  <si>
    <t>de Almeida Dias</t>
  </si>
  <si>
    <t>wagner.dias01@fatec.sp.gov.br</t>
  </si>
  <si>
    <t>Daniel</t>
  </si>
  <si>
    <t>daniel.chaim@fatec.sp.gov.br</t>
  </si>
  <si>
    <t>Fontão</t>
  </si>
  <si>
    <t>Henio</t>
  </si>
  <si>
    <t>henio.fontao@fatec.sp.gov.br</t>
  </si>
  <si>
    <t>Daniel Faria</t>
  </si>
  <si>
    <t>Chaim</t>
  </si>
  <si>
    <t>Carvalho Costa</t>
  </si>
  <si>
    <t>daniel.costa34@fatec.sp.gov.br</t>
  </si>
  <si>
    <t>Victor</t>
  </si>
  <si>
    <t>victor@fatec.sp.gov.br</t>
  </si>
  <si>
    <t>Maria Fernanda</t>
  </si>
  <si>
    <t>de França Pereira</t>
  </si>
  <si>
    <t>maria.pereira36@fatec.sp.gov.br</t>
  </si>
  <si>
    <t>Eloísa</t>
  </si>
  <si>
    <t>de Moura Lopes</t>
  </si>
  <si>
    <t>eloisa.lopes@fatec.sp.gov.br</t>
  </si>
  <si>
    <t>Bruna</t>
  </si>
  <si>
    <t>bruna@fatec.sp.gov.br</t>
  </si>
  <si>
    <t>Cassia Cristina</t>
  </si>
  <si>
    <t>Bordini Cintra</t>
  </si>
  <si>
    <t>cassia.cintra@fatec.sp.gov.br</t>
  </si>
  <si>
    <t>Karen Cristina</t>
  </si>
  <si>
    <t>de Carvalho Nunes de Lima</t>
  </si>
  <si>
    <t>karen.lima2@fatec.sp.gov.br</t>
  </si>
  <si>
    <t>Sonia Maria</t>
  </si>
  <si>
    <t>Santos Cantelmo</t>
  </si>
  <si>
    <t>sonia.cantelmo@fatec.sp.gov.br</t>
  </si>
  <si>
    <t>Marcia Eliza</t>
  </si>
  <si>
    <t>de Godoi dos Santos</t>
  </si>
  <si>
    <t>marcia.santos47@fatec.sp.gov.br</t>
  </si>
  <si>
    <t>Claudineria Aparecida</t>
  </si>
  <si>
    <t>da Costa França</t>
  </si>
  <si>
    <t>claudineria.franca@fatec.sp.gov.br</t>
  </si>
  <si>
    <t>Igor Alexandre</t>
  </si>
  <si>
    <t>Fioravante</t>
  </si>
  <si>
    <t>igor.fioravante@fatec.sp.gov.br</t>
  </si>
  <si>
    <t>Cilmara</t>
  </si>
  <si>
    <t>Aparecida Ribeiro</t>
  </si>
  <si>
    <t>cilmara.ribeiro@fatec.sp.gov.br</t>
  </si>
  <si>
    <t>Wanderson</t>
  </si>
  <si>
    <t>Salvador</t>
  </si>
  <si>
    <t>wanderson@fatec.sp.gov.br</t>
  </si>
  <si>
    <t>salvador@fatec.sp.gov.br</t>
  </si>
  <si>
    <t>Alexandre</t>
  </si>
  <si>
    <t>Ribeiro Arantes</t>
  </si>
  <si>
    <t>alexandre.arantes@fatec.sp.gov.br</t>
  </si>
  <si>
    <t>1º SEMESTRE RH - 2023</t>
  </si>
  <si>
    <t>2º SEMESTRE RH - 2023</t>
  </si>
  <si>
    <t>3º SEMESTRE RH - 2023</t>
  </si>
  <si>
    <t>4º SEMESTRE RH - 2023</t>
  </si>
  <si>
    <t>5º SEMESTRE RH - 2023</t>
  </si>
  <si>
    <t>6º SEMESTRE RH - 2023</t>
  </si>
  <si>
    <t>Gestão do Clima Organizacional</t>
  </si>
  <si>
    <t>Gestão de Saúde e Segurança Ocupacional</t>
  </si>
  <si>
    <t>Gestão do Conhecimento</t>
  </si>
  <si>
    <t>Projeto de Recursos Humanos II</t>
  </si>
  <si>
    <t>Coaching e Consultoria em Gestão de Recursos Humanos</t>
  </si>
  <si>
    <t>Planejamento Estratégico em Recursos Humanos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</si>
</sst>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0000"/>
    <numFmt numFmtId="166" formatCode="h:mm;@"/>
  </numFmts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000000"/>
      <name val="Lato"/>
      <family val="2"/>
    </font>
    <font>
      <sz val="11"/>
      <color rgb="FF000000"/>
      <name val="Lato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  <fill>
      <patternFill patternType="solid">
        <fgColor rgb="FFE3D5FB"/>
        <bgColor rgb="FF000000"/>
      </patternFill>
    </fill>
    <fill>
      <patternFill patternType="solid">
        <fgColor rgb="FFF4EFFF"/>
        <bgColor rgb="FF00000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2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8" borderId="15" xfId="0" applyFill="1" applyBorder="1" applyAlignment="1">
      <alignment horizontal="left"/>
    </xf>
    <xf numFmtId="165" fontId="3" fillId="3" borderId="3" xfId="0" applyNumberFormat="1" applyFont="1" applyFill="1" applyBorder="1" applyAlignment="1">
      <alignment vertical="center" wrapText="1"/>
    </xf>
    <xf numFmtId="165" fontId="4" fillId="0" borderId="5" xfId="1" applyNumberFormat="1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5" fontId="4" fillId="0" borderId="7" xfId="1" applyNumberFormat="1" applyFont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7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165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8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20" fontId="0" fillId="10" borderId="8" xfId="0" applyNumberFormat="1" applyFill="1" applyBorder="1" applyAlignment="1">
      <alignment horizontal="center" vertical="center"/>
    </xf>
    <xf numFmtId="20" fontId="0" fillId="11" borderId="8" xfId="0" applyNumberFormat="1" applyFill="1" applyBorder="1" applyAlignment="1">
      <alignment horizontal="center" vertical="center"/>
    </xf>
    <xf numFmtId="1" fontId="0" fillId="0" borderId="0" xfId="0" applyNumberFormat="1"/>
    <xf numFmtId="49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 wrapText="1"/>
    </xf>
    <xf numFmtId="1" fontId="0" fillId="12" borderId="29" xfId="1" applyNumberFormat="1" applyFont="1" applyFill="1" applyBorder="1" applyAlignment="1">
      <alignment horizontal="center" vertical="center"/>
    </xf>
    <xf numFmtId="1" fontId="0" fillId="9" borderId="29" xfId="1" applyNumberFormat="1" applyFont="1" applyFill="1" applyBorder="1" applyAlignment="1">
      <alignment horizontal="center" vertical="center"/>
    </xf>
    <xf numFmtId="1" fontId="0" fillId="9" borderId="29" xfId="0" applyNumberFormat="1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1" fontId="0" fillId="12" borderId="29" xfId="0" applyNumberForma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20" fontId="0" fillId="9" borderId="31" xfId="0" applyNumberFormat="1" applyFill="1" applyBorder="1" applyAlignment="1">
      <alignment horizontal="center" vertical="center"/>
    </xf>
    <xf numFmtId="20" fontId="0" fillId="12" borderId="31" xfId="0" applyNumberFormat="1" applyFill="1" applyBorder="1" applyAlignment="1">
      <alignment horizontal="center" vertical="center"/>
    </xf>
    <xf numFmtId="20" fontId="0" fillId="12" borderId="33" xfId="0" applyNumberFormat="1" applyFill="1" applyBorder="1" applyAlignment="1">
      <alignment horizontal="center" vertical="center"/>
    </xf>
    <xf numFmtId="20" fontId="0" fillId="12" borderId="35" xfId="0" applyNumberFormat="1" applyFill="1" applyBorder="1" applyAlignment="1">
      <alignment horizontal="center" vertical="center"/>
    </xf>
    <xf numFmtId="1" fontId="0" fillId="12" borderId="37" xfId="1" applyNumberFormat="1" applyFont="1" applyFill="1" applyBorder="1" applyAlignment="1">
      <alignment horizontal="center" vertical="center"/>
    </xf>
    <xf numFmtId="1" fontId="0" fillId="12" borderId="37" xfId="0" applyNumberFormat="1" applyFill="1" applyBorder="1" applyAlignment="1">
      <alignment horizontal="center" vertical="center"/>
    </xf>
    <xf numFmtId="1" fontId="0" fillId="9" borderId="37" xfId="1" applyNumberFormat="1" applyFont="1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1" fontId="0" fillId="12" borderId="30" xfId="0" applyNumberFormat="1" applyFill="1" applyBorder="1" applyAlignment="1">
      <alignment horizontal="center" vertical="center"/>
    </xf>
    <xf numFmtId="1" fontId="0" fillId="12" borderId="36" xfId="0" applyNumberFormat="1" applyFill="1" applyBorder="1" applyAlignment="1">
      <alignment horizontal="center" vertical="center"/>
    </xf>
    <xf numFmtId="1" fontId="0" fillId="11" borderId="8" xfId="1" applyNumberFormat="1" applyFont="1" applyFill="1" applyBorder="1" applyAlignment="1">
      <alignment horizontal="center" vertical="center"/>
    </xf>
    <xf numFmtId="1" fontId="0" fillId="10" borderId="8" xfId="1" applyNumberFormat="1" applyFont="1" applyFill="1" applyBorder="1" applyAlignment="1">
      <alignment horizontal="center" vertical="center"/>
    </xf>
    <xf numFmtId="1" fontId="0" fillId="10" borderId="28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8" borderId="24" xfId="0" applyNumberFormat="1" applyFill="1" applyBorder="1" applyAlignment="1">
      <alignment horizontal="left"/>
    </xf>
    <xf numFmtId="1" fontId="0" fillId="8" borderId="16" xfId="0" applyNumberFormat="1" applyFill="1" applyBorder="1" applyAlignment="1">
      <alignment horizontal="left"/>
    </xf>
    <xf numFmtId="49" fontId="0" fillId="8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49" fontId="12" fillId="0" borderId="15" xfId="0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0" xfId="0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166" fontId="0" fillId="11" borderId="8" xfId="0" applyNumberFormat="1" applyFill="1" applyBorder="1" applyAlignment="1">
      <alignment horizontal="center" vertical="center"/>
    </xf>
    <xf numFmtId="166" fontId="0" fillId="10" borderId="8" xfId="0" applyNumberFormat="1" applyFill="1" applyBorder="1" applyAlignment="1">
      <alignment horizontal="center" vertical="center"/>
    </xf>
    <xf numFmtId="1" fontId="8" fillId="11" borderId="40" xfId="0" applyNumberFormat="1" applyFont="1" applyFill="1" applyBorder="1" applyAlignment="1">
      <alignment horizontal="center" vertical="center"/>
    </xf>
    <xf numFmtId="20" fontId="0" fillId="12" borderId="41" xfId="0" applyNumberFormat="1" applyFill="1" applyBorder="1" applyAlignment="1">
      <alignment horizontal="center" vertical="center"/>
    </xf>
    <xf numFmtId="1" fontId="0" fillId="12" borderId="42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2" borderId="43" xfId="0" applyNumberFormat="1" applyFill="1" applyBorder="1" applyAlignment="1">
      <alignment horizontal="center" vertical="center"/>
    </xf>
    <xf numFmtId="1" fontId="0" fillId="12" borderId="44" xfId="0" applyNumberFormat="1" applyFill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20" fontId="0" fillId="0" borderId="19" xfId="0" applyNumberFormat="1" applyBorder="1" applyAlignment="1">
      <alignment horizontal="center" vertical="center"/>
    </xf>
    <xf numFmtId="1" fontId="0" fillId="0" borderId="19" xfId="1" applyNumberFormat="1" applyFon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0" fillId="0" borderId="19" xfId="0" quotePrefix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0" fontId="0" fillId="9" borderId="45" xfId="0" applyNumberFormat="1" applyFill="1" applyBorder="1" applyAlignment="1">
      <alignment horizontal="center" vertical="center"/>
    </xf>
    <xf numFmtId="20" fontId="0" fillId="12" borderId="45" xfId="0" applyNumberFormat="1" applyFill="1" applyBorder="1" applyAlignment="1">
      <alignment horizontal="center" vertical="center"/>
    </xf>
    <xf numFmtId="20" fontId="0" fillId="12" borderId="46" xfId="0" applyNumberFormat="1" applyFill="1" applyBorder="1" applyAlignment="1">
      <alignment horizontal="center" vertical="center"/>
    </xf>
    <xf numFmtId="20" fontId="0" fillId="12" borderId="47" xfId="0" applyNumberFormat="1" applyFill="1" applyBorder="1" applyAlignment="1">
      <alignment horizontal="center" vertical="center"/>
    </xf>
    <xf numFmtId="1" fontId="0" fillId="12" borderId="48" xfId="0" applyNumberFormat="1" applyFill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1" fontId="0" fillId="0" borderId="20" xfId="1" applyNumberFormat="1" applyFont="1" applyBorder="1" applyAlignment="1">
      <alignment horizontal="center" vertical="center"/>
    </xf>
    <xf numFmtId="0" fontId="10" fillId="0" borderId="20" xfId="0" quotePrefix="1" applyFont="1" applyBorder="1" applyAlignment="1">
      <alignment horizontal="center" vertical="center"/>
    </xf>
    <xf numFmtId="0" fontId="10" fillId="0" borderId="19" xfId="0" quotePrefix="1" applyFont="1" applyBorder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20" xfId="0" quotePrefix="1" applyFont="1" applyBorder="1" applyAlignment="1">
      <alignment horizontal="center"/>
    </xf>
    <xf numFmtId="1" fontId="0" fillId="10" borderId="50" xfId="1" applyNumberFormat="1" applyFont="1" applyFill="1" applyBorder="1" applyAlignment="1">
      <alignment horizontal="center" vertical="center"/>
    </xf>
    <xf numFmtId="1" fontId="0" fillId="9" borderId="42" xfId="1" applyNumberFormat="1" applyFont="1" applyFill="1" applyBorder="1" applyAlignment="1">
      <alignment horizontal="center" vertical="center"/>
    </xf>
    <xf numFmtId="1" fontId="0" fillId="12" borderId="42" xfId="1" applyNumberFormat="1" applyFont="1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166" fontId="0" fillId="10" borderId="49" xfId="0" applyNumberFormat="1" applyFill="1" applyBorder="1" applyAlignment="1">
      <alignment horizontal="center" vertical="center"/>
    </xf>
    <xf numFmtId="20" fontId="0" fillId="10" borderId="49" xfId="0" applyNumberFormat="1" applyFill="1" applyBorder="1" applyAlignment="1">
      <alignment horizontal="center" vertical="center"/>
    </xf>
    <xf numFmtId="166" fontId="0" fillId="10" borderId="39" xfId="0" applyNumberFormat="1" applyFill="1" applyBorder="1" applyAlignment="1">
      <alignment horizontal="center" vertical="center"/>
    </xf>
    <xf numFmtId="20" fontId="0" fillId="10" borderId="39" xfId="0" applyNumberFormat="1" applyFill="1" applyBorder="1" applyAlignment="1">
      <alignment horizontal="center" vertical="center"/>
    </xf>
    <xf numFmtId="1" fontId="13" fillId="0" borderId="0" xfId="2" applyNumberFormat="1" applyAlignment="1">
      <alignment horizontal="center" vertical="center"/>
    </xf>
    <xf numFmtId="0" fontId="13" fillId="0" borderId="0" xfId="2" applyAlignment="1">
      <alignment horizontal="center" vertical="center"/>
    </xf>
    <xf numFmtId="0" fontId="13" fillId="0" borderId="0" xfId="2"/>
    <xf numFmtId="0" fontId="0" fillId="0" borderId="0" xfId="0" applyFont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13" borderId="4" xfId="0" applyFont="1" applyFill="1" applyBorder="1" applyAlignment="1">
      <alignment horizontal="center" vertical="center" wrapText="1"/>
    </xf>
    <xf numFmtId="49" fontId="15" fillId="14" borderId="53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20" fontId="4" fillId="5" borderId="1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20" fontId="4" fillId="5" borderId="7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50">
    <dxf>
      <font>
        <color theme="1"/>
      </font>
      <numFmt numFmtId="25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6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54" totalsRowShown="0" headerRowDxfId="41" dataDxfId="40">
  <autoFilter ref="B3:C54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0" dataDxfId="29">
  <autoFilter ref="P3:Q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6" dataDxfId="25">
  <autoFilter ref="S3:T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2" dataDxfId="21">
  <autoFilter ref="K3:N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#REF!</calculatedColumnFormula>
    </tableColumn>
    <tableColumn id="4" xr3:uid="{6BD3EDF5-7A24-41B8-9093-E0D7D5F18462}" name=" id_disciplina" dataDxfId="9">
      <calculatedColumnFormula>#REF!</calculatedColumnFormula>
    </tableColumn>
    <tableColumn id="5" xr3:uid="{D2D996B1-6B85-4A48-825C-B2896FEEFE3F}" name=" semestre" dataDxfId="8">
      <calculatedColumnFormula>#REF!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to:daniel.chaim@fatec.sp.gov.br" TargetMode="External"/><Relationship Id="rId13" Type="http://schemas.openxmlformats.org/officeDocument/2006/relationships/hyperlink" Target="maito:cassia.cintra@fatec.sp.gov.br" TargetMode="External"/><Relationship Id="rId18" Type="http://schemas.openxmlformats.org/officeDocument/2006/relationships/hyperlink" Target="mailto:salvador@fatec.sp.gov.br" TargetMode="External"/><Relationship Id="rId3" Type="http://schemas.openxmlformats.org/officeDocument/2006/relationships/hyperlink" Target="maito:manuela.vasconcelos01@fatec.sp.gov.br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to:emerson.cavalheiro@fatec.sp.gov.br" TargetMode="External"/><Relationship Id="rId12" Type="http://schemas.openxmlformats.org/officeDocument/2006/relationships/hyperlink" Target="maito:eloisa.lopes@fatec.sp.gov.br" TargetMode="External"/><Relationship Id="rId17" Type="http://schemas.openxmlformats.org/officeDocument/2006/relationships/hyperlink" Target="mailto:wanderson@fatec.sp.gov.br" TargetMode="External"/><Relationship Id="rId25" Type="http://schemas.openxmlformats.org/officeDocument/2006/relationships/table" Target="../tables/table5.xml"/><Relationship Id="rId2" Type="http://schemas.openxmlformats.org/officeDocument/2006/relationships/hyperlink" Target="mailto:bruna@fatec.sp.gov.br" TargetMode="External"/><Relationship Id="rId16" Type="http://schemas.openxmlformats.org/officeDocument/2006/relationships/hyperlink" Target="mailto:igor.fioravante@fatec.sp.gov.br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mailto:victor@fatec.sp.gov.br" TargetMode="External"/><Relationship Id="rId6" Type="http://schemas.openxmlformats.org/officeDocument/2006/relationships/hyperlink" Target="maito:adriana.oliveira17@fatec.sp.gov.br" TargetMode="External"/><Relationship Id="rId11" Type="http://schemas.openxmlformats.org/officeDocument/2006/relationships/hyperlink" Target="mailto:maria.pereira36@fatec.sp.gov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to:erica.gouvea@fatec.sp.gov.br" TargetMode="External"/><Relationship Id="rId15" Type="http://schemas.openxmlformats.org/officeDocument/2006/relationships/hyperlink" Target="mailto:sonia.cantelmo@fatec.sp.gov.br" TargetMode="External"/><Relationship Id="rId23" Type="http://schemas.openxmlformats.org/officeDocument/2006/relationships/table" Target="../tables/table3.xml"/><Relationship Id="rId10" Type="http://schemas.openxmlformats.org/officeDocument/2006/relationships/hyperlink" Target="maito:daniel.costa34@fatec.sp.gov.br" TargetMode="External"/><Relationship Id="rId19" Type="http://schemas.openxmlformats.org/officeDocument/2006/relationships/hyperlink" Target="maito:alexandre.arantes@fatec.sp.gov.br" TargetMode="External"/><Relationship Id="rId4" Type="http://schemas.openxmlformats.org/officeDocument/2006/relationships/hyperlink" Target="mailto:rosana.martins@fatec.ps.gov.br" TargetMode="External"/><Relationship Id="rId9" Type="http://schemas.openxmlformats.org/officeDocument/2006/relationships/hyperlink" Target="maito:henio.fontao@fatec.sp.gov.br" TargetMode="External"/><Relationship Id="rId14" Type="http://schemas.openxmlformats.org/officeDocument/2006/relationships/hyperlink" Target="mailto:karen.lima2@fatec.sp.gov.br" TargetMode="External"/><Relationship Id="rId22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5"/>
  <sheetViews>
    <sheetView workbookViewId="0">
      <selection activeCell="C22" sqref="C22"/>
    </sheetView>
  </sheetViews>
  <sheetFormatPr baseColWidth="10" defaultColWidth="21.1640625" defaultRowHeight="15"/>
  <cols>
    <col min="1" max="1" width="8.83203125" style="12" customWidth="1"/>
    <col min="2" max="2" width="12.83203125" style="12" customWidth="1"/>
    <col min="3" max="3" width="7.5" style="12" customWidth="1"/>
    <col min="4" max="4" width="21.1640625" style="12"/>
    <col min="5" max="5" width="7.5" style="12" bestFit="1" customWidth="1"/>
    <col min="6" max="6" width="21.1640625" style="12"/>
    <col min="7" max="7" width="7.5" style="12" bestFit="1" customWidth="1"/>
    <col min="8" max="8" width="21.1640625" style="12"/>
    <col min="9" max="9" width="7.5" style="12" bestFit="1" customWidth="1"/>
    <col min="10" max="10" width="21.1640625" style="12"/>
    <col min="11" max="11" width="7.5" style="12" bestFit="1" customWidth="1"/>
    <col min="12" max="16384" width="21.1640625" style="12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1</v>
      </c>
      <c r="E1" s="142" t="s">
        <v>184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14</v>
      </c>
      <c r="B2" s="1" t="s">
        <v>38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0.32291666666666669</v>
      </c>
      <c r="C3" s="2">
        <f>VLOOKUP(D3,Tabela1[#All],2,FALSE)</f>
        <v>9</v>
      </c>
      <c r="D3" s="6" t="s">
        <v>10</v>
      </c>
      <c r="E3" s="2">
        <f>VLOOKUP(F3,Tabela1[#All],2,FALSE)</f>
        <v>7</v>
      </c>
      <c r="F3" s="6" t="s">
        <v>82</v>
      </c>
      <c r="G3" s="2">
        <f>VLOOKUP(H3,Tabela1[#All],2,FALSE)</f>
        <v>4</v>
      </c>
      <c r="H3" s="6" t="s">
        <v>79</v>
      </c>
      <c r="I3" s="2">
        <f>VLOOKUP(J3,Tabela1[#All],2,FALSE)</f>
        <v>7</v>
      </c>
      <c r="J3" s="6" t="s">
        <v>82</v>
      </c>
      <c r="K3" s="2">
        <f>VLOOKUP(L3,Tabela1[#All],2,FALSE)</f>
        <v>6</v>
      </c>
      <c r="L3" s="6" t="s">
        <v>81</v>
      </c>
    </row>
    <row r="4" spans="1:12" ht="16">
      <c r="A4" s="134"/>
      <c r="B4" s="135"/>
      <c r="C4" s="2">
        <f>VLOOKUP(D4,Tabela3[#All],2,FALSE)</f>
        <v>2</v>
      </c>
      <c r="D4" s="24" t="s">
        <v>120</v>
      </c>
      <c r="E4" s="2">
        <f>VLOOKUP(F4,Tabela3[#All],2,FALSE)</f>
        <v>4</v>
      </c>
      <c r="F4" s="24" t="s">
        <v>125</v>
      </c>
      <c r="G4" s="2">
        <f>VLOOKUP(H4,Tabela3[#All],2,FALSE)</f>
        <v>6</v>
      </c>
      <c r="H4" s="24" t="s">
        <v>131</v>
      </c>
      <c r="I4" s="2">
        <f>VLOOKUP(J4,Tabela3[#All],2,FALSE)</f>
        <v>4</v>
      </c>
      <c r="J4" s="24" t="s">
        <v>125</v>
      </c>
      <c r="K4" s="2">
        <f>VLOOKUP(L4,Tabela3[#All],2,FALSE)</f>
        <v>10</v>
      </c>
      <c r="L4" s="24" t="s">
        <v>137</v>
      </c>
    </row>
    <row r="5" spans="1:12" ht="34">
      <c r="A5" s="134" t="s">
        <v>3</v>
      </c>
      <c r="B5" s="135">
        <v>0.3576388888888889</v>
      </c>
      <c r="C5" s="2">
        <f>VLOOKUP(D5,Tabela1[#All],2,FALSE)</f>
        <v>9</v>
      </c>
      <c r="D5" s="6" t="s">
        <v>10</v>
      </c>
      <c r="E5" s="2">
        <f>VLOOKUP(F5,Tabela1[#All],2,FALSE)</f>
        <v>7</v>
      </c>
      <c r="F5" s="6" t="s">
        <v>82</v>
      </c>
      <c r="G5" s="2">
        <f>VLOOKUP(H5,Tabela1[#All],2,FALSE)</f>
        <v>4</v>
      </c>
      <c r="H5" s="6" t="s">
        <v>79</v>
      </c>
      <c r="I5" s="2">
        <f>VLOOKUP(J5,Tabela1[#All],2,FALSE)</f>
        <v>7</v>
      </c>
      <c r="J5" s="6" t="s">
        <v>82</v>
      </c>
      <c r="K5" s="2">
        <f>VLOOKUP(L5,Tabela1[#All],2,FALSE)</f>
        <v>6</v>
      </c>
      <c r="L5" s="6" t="s">
        <v>81</v>
      </c>
    </row>
    <row r="6" spans="1:12" ht="16">
      <c r="A6" s="134"/>
      <c r="B6" s="135"/>
      <c r="C6" s="2">
        <f>VLOOKUP(D6,Tabela3[#All],2,FALSE)</f>
        <v>2</v>
      </c>
      <c r="D6" s="24" t="s">
        <v>120</v>
      </c>
      <c r="E6" s="2">
        <f>VLOOKUP(F6,Tabela3[#All],2,FALSE)</f>
        <v>4</v>
      </c>
      <c r="F6" s="24" t="s">
        <v>125</v>
      </c>
      <c r="G6" s="2">
        <f>VLOOKUP(H6,Tabela3[#All],2,FALSE)</f>
        <v>6</v>
      </c>
      <c r="H6" s="24" t="s">
        <v>131</v>
      </c>
      <c r="I6" s="2">
        <f>VLOOKUP(J6,Tabela3[#All],2,FALSE)</f>
        <v>4</v>
      </c>
      <c r="J6" s="24" t="s">
        <v>125</v>
      </c>
      <c r="K6" s="2">
        <f>VLOOKUP(L6,Tabela3[#All],2,FALSE)</f>
        <v>10</v>
      </c>
      <c r="L6" s="24" t="s">
        <v>137</v>
      </c>
    </row>
    <row r="7" spans="1:12" hidden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4">
      <c r="A8" s="134" t="s">
        <v>5</v>
      </c>
      <c r="B8" s="135">
        <v>0.39930555555555558</v>
      </c>
      <c r="C8" s="2">
        <f>VLOOKUP(D8,Tabela1[#All],2,FALSE)</f>
        <v>8</v>
      </c>
      <c r="D8" s="6" t="s">
        <v>83</v>
      </c>
      <c r="E8" s="2">
        <f>VLOOKUP(F8,Tabela1[#All],2,FALSE)</f>
        <v>7</v>
      </c>
      <c r="F8" s="6" t="s">
        <v>82</v>
      </c>
      <c r="G8" s="2">
        <f>VLOOKUP(H8,Tabela1[#All],2,FALSE)</f>
        <v>2</v>
      </c>
      <c r="H8" s="6" t="s">
        <v>77</v>
      </c>
      <c r="I8" s="2">
        <f>VLOOKUP(J8,Tabela1[#All],2,FALSE)</f>
        <v>6</v>
      </c>
      <c r="J8" s="6" t="s">
        <v>81</v>
      </c>
      <c r="K8" s="2">
        <f>VLOOKUP(L8,Tabela1[#All],2,FALSE)</f>
        <v>6</v>
      </c>
      <c r="L8" s="6" t="s">
        <v>81</v>
      </c>
    </row>
    <row r="9" spans="1:12" ht="16">
      <c r="A9" s="134"/>
      <c r="B9" s="135"/>
      <c r="C9" s="2">
        <f>VLOOKUP(D9,Tabela3[#All],2,FALSE)</f>
        <v>2</v>
      </c>
      <c r="D9" s="24" t="s">
        <v>120</v>
      </c>
      <c r="E9" s="2">
        <f>VLOOKUP(F9,Tabela3[#All],2,FALSE)</f>
        <v>4</v>
      </c>
      <c r="F9" s="24" t="s">
        <v>125</v>
      </c>
      <c r="G9" s="2">
        <f>VLOOKUP(H9,Tabela3[#All],2,FALSE)</f>
        <v>7</v>
      </c>
      <c r="H9" s="24" t="s">
        <v>134</v>
      </c>
      <c r="I9" s="2">
        <f>VLOOKUP(J9,Tabela3[#All],2,FALSE)</f>
        <v>10</v>
      </c>
      <c r="J9" s="24" t="s">
        <v>137</v>
      </c>
      <c r="K9" s="2">
        <f>VLOOKUP(L9,Tabela3[#All],2,FALSE)</f>
        <v>10</v>
      </c>
      <c r="L9" s="24" t="s">
        <v>137</v>
      </c>
    </row>
    <row r="10" spans="1:12" ht="51">
      <c r="A10" s="134" t="s">
        <v>6</v>
      </c>
      <c r="B10" s="135">
        <v>0.43402777777777773</v>
      </c>
      <c r="C10" s="2">
        <f>VLOOKUP(D10,Tabela1[#All],2,FALSE)</f>
        <v>5</v>
      </c>
      <c r="D10" s="6" t="s">
        <v>80</v>
      </c>
      <c r="E10" s="2">
        <f>VLOOKUP(F10,Tabela1[#All],2,FALSE)</f>
        <v>7</v>
      </c>
      <c r="F10" s="6" t="s">
        <v>82</v>
      </c>
      <c r="G10" s="2">
        <f>VLOOKUP(H10,Tabela1[#All],2,FALSE)</f>
        <v>2</v>
      </c>
      <c r="H10" s="6" t="s">
        <v>77</v>
      </c>
      <c r="I10" s="2">
        <f>VLOOKUP(J10,Tabela1[#All],2,FALSE)</f>
        <v>4</v>
      </c>
      <c r="J10" s="6" t="s">
        <v>79</v>
      </c>
      <c r="K10" s="2">
        <f>VLOOKUP(L10,Tabela1[#All],2,FALSE)</f>
        <v>3</v>
      </c>
      <c r="L10" s="6" t="s">
        <v>78</v>
      </c>
    </row>
    <row r="11" spans="1:12" ht="16">
      <c r="A11" s="134"/>
      <c r="B11" s="135"/>
      <c r="C11" s="2">
        <f>VLOOKUP(D11,Tabela3[#All],2,FALSE)</f>
        <v>3</v>
      </c>
      <c r="D11" s="24" t="s">
        <v>121</v>
      </c>
      <c r="E11" s="2">
        <f>VLOOKUP(F11,Tabela3[#All],2,FALSE)</f>
        <v>4</v>
      </c>
      <c r="F11" s="24" t="s">
        <v>125</v>
      </c>
      <c r="G11" s="2">
        <f>VLOOKUP(H11,Tabela3[#All],2,FALSE)</f>
        <v>7</v>
      </c>
      <c r="H11" s="24" t="s">
        <v>134</v>
      </c>
      <c r="I11" s="2">
        <f>VLOOKUP(J11,Tabela3[#All],2,FALSE)</f>
        <v>6</v>
      </c>
      <c r="J11" s="24" t="s">
        <v>131</v>
      </c>
      <c r="K11" s="2">
        <f>VLOOKUP(L11,Tabela3[#All],2,FALSE)</f>
        <v>5</v>
      </c>
      <c r="L11" s="24" t="s">
        <v>128</v>
      </c>
    </row>
    <row r="12" spans="1:12" ht="51">
      <c r="A12" s="134" t="s">
        <v>7</v>
      </c>
      <c r="B12" s="135">
        <v>0.46875</v>
      </c>
      <c r="C12" s="2">
        <f>VLOOKUP(D12,Tabela1[#All],2,FALSE)</f>
        <v>5</v>
      </c>
      <c r="D12" s="6" t="s">
        <v>80</v>
      </c>
      <c r="E12" s="2">
        <f>VLOOKUP(F12,Tabela1[#All],2,FALSE)</f>
        <v>1</v>
      </c>
      <c r="F12" s="6" t="s">
        <v>64</v>
      </c>
      <c r="G12" s="2">
        <f>VLOOKUP(H12,Tabela1[#All],2,FALSE)</f>
        <v>8</v>
      </c>
      <c r="H12" s="6" t="s">
        <v>83</v>
      </c>
      <c r="I12" s="2">
        <f>VLOOKUP(J12,Tabela1[#All],2,FALSE)</f>
        <v>4</v>
      </c>
      <c r="J12" s="6" t="s">
        <v>79</v>
      </c>
      <c r="K12" s="2">
        <f>VLOOKUP(L12,Tabela1[#All],2,FALSE)</f>
        <v>3</v>
      </c>
      <c r="L12" s="6" t="s">
        <v>78</v>
      </c>
    </row>
    <row r="13" spans="1:12" ht="16">
      <c r="A13" s="136"/>
      <c r="B13" s="137"/>
      <c r="C13" s="23">
        <f>VLOOKUP(D13,Tabela3[#All],2,FALSE)</f>
        <v>3</v>
      </c>
      <c r="D13" s="24" t="s">
        <v>121</v>
      </c>
      <c r="E13" s="23">
        <f>VLOOKUP(F13,Tabela3[#All],2,FALSE)</f>
        <v>1</v>
      </c>
      <c r="F13" s="24" t="s">
        <v>65</v>
      </c>
      <c r="G13" s="23">
        <f>VLOOKUP(H13,Tabela3[#All],2,FALSE)</f>
        <v>2</v>
      </c>
      <c r="H13" s="24" t="s">
        <v>120</v>
      </c>
      <c r="I13" s="42">
        <f>VLOOKUP(J13,Tabela3[#All],2,FALSE)</f>
        <v>6</v>
      </c>
      <c r="J13" s="24" t="s">
        <v>131</v>
      </c>
      <c r="K13" s="42">
        <f>VLOOKUP(L13,Tabela3[#All],2,FALSE)</f>
        <v>5</v>
      </c>
      <c r="L13" s="24" t="s">
        <v>128</v>
      </c>
    </row>
    <row r="15" spans="1:12" ht="14" customHeight="1"/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J4 D11 D6 J9 F4 L9 J11 D9 F6 H11 D13 H4 F11 D4 H9 H6 F13 F9 H13 J6 J13 L6 L11 L4 L13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L10 L8 H5 D8 D10 D3 F3 F8 F12 J12 H10 J8 H3 J3 J10 D5 F10 D12 J5 F5 H8 H12 L5 L3 L12</xm:sqref>
        </x14:dataValidation>
        <x14:dataValidation type="list" allowBlank="1" showInputMessage="1" showErrorMessage="1" xr:uid="{C27B712F-6626-4E2A-A9E1-BB1EF59A9126}">
          <x14:formula1>
            <xm:f>Mock_Tables!$K$4:$K$48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topLeftCell="A3" workbookViewId="0">
      <selection activeCell="B3" sqref="B3:B6"/>
    </sheetView>
  </sheetViews>
  <sheetFormatPr baseColWidth="10" defaultColWidth="17" defaultRowHeight="15"/>
  <cols>
    <col min="1" max="2" width="8.83203125" style="31" customWidth="1"/>
    <col min="3" max="3" width="7.5" style="31" customWidth="1"/>
    <col min="4" max="4" width="17" style="31"/>
    <col min="5" max="5" width="7.5" style="31" bestFit="1" customWidth="1"/>
    <col min="6" max="6" width="17" style="31"/>
    <col min="7" max="7" width="7.5" style="31" bestFit="1" customWidth="1"/>
    <col min="8" max="8" width="17" style="31"/>
    <col min="9" max="9" width="7.5" style="31" bestFit="1" customWidth="1"/>
    <col min="10" max="10" width="17" style="31"/>
    <col min="11" max="11" width="7.5" style="31" bestFit="1" customWidth="1"/>
    <col min="12" max="16384" width="17" style="31"/>
  </cols>
  <sheetData>
    <row r="1" spans="1:12" ht="44">
      <c r="A1" s="27" t="s">
        <v>0</v>
      </c>
      <c r="B1" s="28" t="s">
        <v>1</v>
      </c>
      <c r="C1" s="29" t="s">
        <v>0</v>
      </c>
      <c r="D1" s="30">
        <f>VLOOKUP(E1,Tabela36[#All],2,FALSE)</f>
        <v>2</v>
      </c>
      <c r="E1" s="142" t="s">
        <v>185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15</v>
      </c>
      <c r="B2" s="1" t="s">
        <v>9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0.32291666666666669</v>
      </c>
      <c r="C3" s="2">
        <f>VLOOKUP(D3,Tabela1[#All],2,FALSE)</f>
        <v>11</v>
      </c>
      <c r="D3" s="6" t="s">
        <v>85</v>
      </c>
      <c r="E3" s="2">
        <f>VLOOKUP(F3,Tabela1[#All],2,FALSE)</f>
        <v>13</v>
      </c>
      <c r="F3" s="6" t="s">
        <v>87</v>
      </c>
      <c r="G3" s="2">
        <f>VLOOKUP(H3,Tabela1[#All],2,FALSE)</f>
        <v>17</v>
      </c>
      <c r="H3" s="6" t="s">
        <v>76</v>
      </c>
      <c r="I3" s="2">
        <f>VLOOKUP(J3,Tabela1[#All],2,FALSE)</f>
        <v>12</v>
      </c>
      <c r="J3" s="6" t="s">
        <v>86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3</v>
      </c>
      <c r="D4" s="24" t="s">
        <v>121</v>
      </c>
      <c r="E4" s="2">
        <f>VLOOKUP(F4,Tabela3[#All],2,FALSE)</f>
        <v>8</v>
      </c>
      <c r="F4" s="24" t="s">
        <v>142</v>
      </c>
      <c r="G4" s="2">
        <f>VLOOKUP(H4,Tabela3[#All],2,FALSE)</f>
        <v>2</v>
      </c>
      <c r="H4" s="24" t="s">
        <v>120</v>
      </c>
      <c r="I4" s="2">
        <f>VLOOKUP(J4,Tabela3[#All],2,FALSE)</f>
        <v>11</v>
      </c>
      <c r="J4" s="24" t="s">
        <v>146</v>
      </c>
      <c r="K4" s="2">
        <f>VLOOKUP(L4,Tabela3[#All],2,FALSE)</f>
        <v>1</v>
      </c>
      <c r="L4" s="25" t="s">
        <v>65</v>
      </c>
    </row>
    <row r="5" spans="1:12" ht="51">
      <c r="A5" s="134" t="s">
        <v>3</v>
      </c>
      <c r="B5" s="135">
        <v>0.3576388888888889</v>
      </c>
      <c r="C5" s="2">
        <f>VLOOKUP(D5,Tabela1[#All],2,FALSE)</f>
        <v>11</v>
      </c>
      <c r="D5" s="6" t="s">
        <v>85</v>
      </c>
      <c r="E5" s="2">
        <f>VLOOKUP(F5,Tabela1[#All],2,FALSE)</f>
        <v>13</v>
      </c>
      <c r="F5" s="6" t="s">
        <v>87</v>
      </c>
      <c r="G5" s="2">
        <f>VLOOKUP(H5,Tabela1[#All],2,FALSE)</f>
        <v>17</v>
      </c>
      <c r="H5" s="6" t="s">
        <v>76</v>
      </c>
      <c r="I5" s="2">
        <f>VLOOKUP(J5,Tabela1[#All],2,FALSE)</f>
        <v>12</v>
      </c>
      <c r="J5" s="6" t="s">
        <v>86</v>
      </c>
      <c r="K5" s="2">
        <f>VLOOKUP(L5,Tabela1[#All],2,FALSE)</f>
        <v>17</v>
      </c>
      <c r="L5" s="6" t="s">
        <v>76</v>
      </c>
    </row>
    <row r="6" spans="1:12" ht="16">
      <c r="A6" s="134"/>
      <c r="B6" s="135"/>
      <c r="C6" s="2">
        <f>VLOOKUP(D6,Tabela3[#All],2,FALSE)</f>
        <v>3</v>
      </c>
      <c r="D6" s="24" t="s">
        <v>121</v>
      </c>
      <c r="E6" s="2">
        <f>VLOOKUP(F6,Tabela3[#All],2,FALSE)</f>
        <v>8</v>
      </c>
      <c r="F6" s="24" t="s">
        <v>142</v>
      </c>
      <c r="G6" s="2">
        <f>VLOOKUP(H6,Tabela3[#All],2,FALSE)</f>
        <v>2</v>
      </c>
      <c r="H6" s="24" t="s">
        <v>120</v>
      </c>
      <c r="I6" s="2">
        <f>VLOOKUP(J6,Tabela3[#All],2,FALSE)</f>
        <v>11</v>
      </c>
      <c r="J6" s="24" t="s">
        <v>146</v>
      </c>
      <c r="K6" s="2">
        <f>VLOOKUP(L6,Tabela3[#All],2,FALSE)</f>
        <v>2</v>
      </c>
      <c r="L6" s="24" t="s">
        <v>120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68">
      <c r="A8" s="134" t="s">
        <v>5</v>
      </c>
      <c r="B8" s="135">
        <v>0.39930555555555558</v>
      </c>
      <c r="C8" s="2">
        <f>VLOOKUP(D8,Tabela1[#All],2,FALSE)</f>
        <v>14</v>
      </c>
      <c r="D8" s="6" t="s">
        <v>88</v>
      </c>
      <c r="E8" s="2">
        <f>VLOOKUP(F8,Tabela1[#All],2,FALSE)</f>
        <v>16</v>
      </c>
      <c r="F8" s="6" t="s">
        <v>90</v>
      </c>
      <c r="G8" s="2">
        <f>VLOOKUP(H8,Tabela1[#All],2,FALSE)</f>
        <v>15</v>
      </c>
      <c r="H8" s="6" t="s">
        <v>89</v>
      </c>
      <c r="I8" s="2">
        <f>VLOOKUP(J8,Tabela1[#All],2,FALSE)</f>
        <v>16</v>
      </c>
      <c r="J8" s="6" t="s">
        <v>90</v>
      </c>
      <c r="K8" s="2">
        <f>VLOOKUP(L8,Tabela1[#All],2,FALSE)</f>
        <v>17</v>
      </c>
      <c r="L8" s="6" t="s">
        <v>76</v>
      </c>
    </row>
    <row r="9" spans="1:12" ht="16">
      <c r="A9" s="134"/>
      <c r="B9" s="135"/>
      <c r="C9" s="2">
        <f>VLOOKUP(D9,Tabela3[#All],2,FALSE)</f>
        <v>9</v>
      </c>
      <c r="D9" s="24" t="s">
        <v>140</v>
      </c>
      <c r="E9" s="2">
        <f>VLOOKUP(F9,Tabela3[#All],2,FALSE)</f>
        <v>4</v>
      </c>
      <c r="F9" s="24" t="s">
        <v>125</v>
      </c>
      <c r="G9" s="2">
        <f>VLOOKUP(H9,Tabela3[#All],2,FALSE)</f>
        <v>10</v>
      </c>
      <c r="H9" s="24" t="s">
        <v>137</v>
      </c>
      <c r="I9" s="2">
        <f>VLOOKUP(J9,Tabela3[#All],2,FALSE)</f>
        <v>4</v>
      </c>
      <c r="J9" s="24" t="s">
        <v>125</v>
      </c>
      <c r="K9" s="2">
        <f>VLOOKUP(L9,Tabela3[#All],2,FALSE)</f>
        <v>2</v>
      </c>
      <c r="L9" s="24" t="s">
        <v>120</v>
      </c>
    </row>
    <row r="10" spans="1:12" ht="68">
      <c r="A10" s="134" t="s">
        <v>6</v>
      </c>
      <c r="B10" s="135">
        <v>0.43402777777777773</v>
      </c>
      <c r="C10" s="2">
        <f>VLOOKUP(D10,Tabela1[#All],2,FALSE)</f>
        <v>18</v>
      </c>
      <c r="D10" s="6" t="s">
        <v>91</v>
      </c>
      <c r="E10" s="2">
        <f>VLOOKUP(F10,Tabela1[#All],2,FALSE)</f>
        <v>16</v>
      </c>
      <c r="F10" s="6" t="s">
        <v>90</v>
      </c>
      <c r="G10" s="2">
        <f>VLOOKUP(H10,Tabela1[#All],2,FALSE)</f>
        <v>15</v>
      </c>
      <c r="H10" s="6" t="s">
        <v>89</v>
      </c>
      <c r="I10" s="2">
        <f>VLOOKUP(J10,Tabela1[#All],2,FALSE)</f>
        <v>16</v>
      </c>
      <c r="J10" s="6" t="s">
        <v>90</v>
      </c>
      <c r="K10" s="2">
        <f>VLOOKUP(L10,Tabela1[#All],2,FALSE)</f>
        <v>11</v>
      </c>
      <c r="L10" s="6" t="s">
        <v>85</v>
      </c>
    </row>
    <row r="11" spans="1:12" ht="16">
      <c r="A11" s="134"/>
      <c r="B11" s="135"/>
      <c r="C11" s="2">
        <f>VLOOKUP(D11,Tabela3[#All],2,FALSE)</f>
        <v>2</v>
      </c>
      <c r="D11" s="24" t="s">
        <v>120</v>
      </c>
      <c r="E11" s="2">
        <f>VLOOKUP(F11,Tabela3[#All],2,FALSE)</f>
        <v>4</v>
      </c>
      <c r="F11" s="24" t="s">
        <v>125</v>
      </c>
      <c r="G11" s="2">
        <f>VLOOKUP(H11,Tabela3[#All],2,FALSE)</f>
        <v>10</v>
      </c>
      <c r="H11" s="24" t="s">
        <v>137</v>
      </c>
      <c r="I11" s="2">
        <f>VLOOKUP(J11,Tabela3[#All],2,FALSE)</f>
        <v>4</v>
      </c>
      <c r="J11" s="24" t="s">
        <v>125</v>
      </c>
      <c r="K11" s="2">
        <f>VLOOKUP(L11,Tabela3[#All],2,FALSE)</f>
        <v>3</v>
      </c>
      <c r="L11" s="24" t="s">
        <v>121</v>
      </c>
    </row>
    <row r="12" spans="1:12" ht="51">
      <c r="A12" s="134" t="s">
        <v>7</v>
      </c>
      <c r="B12" s="135">
        <v>0.46875</v>
      </c>
      <c r="C12" s="2">
        <f>VLOOKUP(D12,Tabela1[#All],2,FALSE)</f>
        <v>18</v>
      </c>
      <c r="D12" s="6" t="s">
        <v>91</v>
      </c>
      <c r="E12" s="2">
        <f>VLOOKUP(F12,Tabela1[#All],2,FALSE)</f>
        <v>10</v>
      </c>
      <c r="F12" s="6" t="s">
        <v>84</v>
      </c>
      <c r="G12" s="2">
        <f>VLOOKUP(H12,Tabela1[#All],2,FALSE)</f>
        <v>14</v>
      </c>
      <c r="H12" s="6" t="s">
        <v>88</v>
      </c>
      <c r="I12" s="2">
        <f>VLOOKUP(J12,Tabela1[#All],2,FALSE)</f>
        <v>10</v>
      </c>
      <c r="J12" s="6" t="s">
        <v>84</v>
      </c>
      <c r="K12" s="2">
        <f>VLOOKUP(L12,Tabela1[#All],2,FALSE)</f>
        <v>11</v>
      </c>
      <c r="L12" s="6" t="s">
        <v>85</v>
      </c>
    </row>
    <row r="13" spans="1:12" ht="16">
      <c r="A13" s="136"/>
      <c r="B13" s="137"/>
      <c r="C13" s="23">
        <f>VLOOKUP(D13,Tabela3[#All],2,FALSE)</f>
        <v>2</v>
      </c>
      <c r="D13" s="24" t="s">
        <v>120</v>
      </c>
      <c r="E13" s="23">
        <f>VLOOKUP(F13,Tabela3[#All],2,FALSE)</f>
        <v>7</v>
      </c>
      <c r="F13" s="24" t="s">
        <v>134</v>
      </c>
      <c r="G13" s="23">
        <f>VLOOKUP(H13,Tabela3[#All],2,FALSE)</f>
        <v>9</v>
      </c>
      <c r="H13" s="24" t="s">
        <v>140</v>
      </c>
      <c r="I13" s="23">
        <f>VLOOKUP(J13,Tabela3[#All],2,FALSE)</f>
        <v>7</v>
      </c>
      <c r="J13" s="24" t="s">
        <v>134</v>
      </c>
      <c r="K13" s="23">
        <f>VLOOKUP(L13,Tabela3[#All],2,FALSE)</f>
        <v>3</v>
      </c>
      <c r="L13" s="24" t="s">
        <v>121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J9 D9 J6 F4 F13 F9 D11 D6 F6 D13 H9 H4 F11 L9 H6 L4 H11 J13 J11 L6 H13 L11 L13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H5 H12 H10 D3 H3 F3 F5 J8 J5 F12 D12 D8 J12 F8 H8 L8 L3 D10 F10 J10 L5 D5 L10 L12</xm:sqref>
        </x14:dataValidation>
        <x14:dataValidation type="list" allowBlank="1" showInputMessage="1" showErrorMessage="1" xr:uid="{27543850-9A7A-469D-A7AA-003F3A8A39F5}">
          <x14:formula1>
            <xm:f>Mock_Tables!$K$4:$K$48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B8" sqref="B8:B13"/>
    </sheetView>
  </sheetViews>
  <sheetFormatPr baseColWidth="10" defaultColWidth="18.1640625" defaultRowHeight="15"/>
  <cols>
    <col min="1" max="1" width="8.33203125" style="31" customWidth="1"/>
    <col min="2" max="2" width="10.5" style="31" customWidth="1"/>
    <col min="3" max="3" width="7.5" style="31" bestFit="1" customWidth="1"/>
    <col min="4" max="16384" width="18.1640625" style="31"/>
  </cols>
  <sheetData>
    <row r="1" spans="1:12" ht="22">
      <c r="A1" s="27" t="s">
        <v>0</v>
      </c>
      <c r="B1" s="28" t="s">
        <v>1</v>
      </c>
      <c r="C1" s="29" t="s">
        <v>0</v>
      </c>
      <c r="D1" s="30">
        <f>VLOOKUP(E1,Tabela36[#All],2,FALSE)</f>
        <v>3</v>
      </c>
      <c r="E1" s="142" t="s">
        <v>186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4</v>
      </c>
      <c r="B2" s="1" t="s">
        <v>28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51">
      <c r="A3" s="134" t="s">
        <v>2</v>
      </c>
      <c r="B3" s="135">
        <v>0.32291666666666669</v>
      </c>
      <c r="C3" s="2">
        <f>VLOOKUP(D3,Tabela1[#All],2,FALSE)</f>
        <v>25</v>
      </c>
      <c r="D3" s="6" t="s">
        <v>98</v>
      </c>
      <c r="E3" s="2">
        <f>VLOOKUP(F3,Tabela1[#All],2,FALSE)</f>
        <v>20</v>
      </c>
      <c r="F3" s="6" t="s">
        <v>93</v>
      </c>
      <c r="G3" s="2">
        <f>VLOOKUP(H3,Tabela1[#All],2,FALSE)</f>
        <v>23</v>
      </c>
      <c r="H3" s="6" t="s">
        <v>96</v>
      </c>
      <c r="I3" s="2">
        <f>VLOOKUP(J3,Tabela1[#All],2,FALSE)</f>
        <v>20</v>
      </c>
      <c r="J3" s="6" t="s">
        <v>93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12</v>
      </c>
      <c r="D4" s="24" t="s">
        <v>148</v>
      </c>
      <c r="E4" s="2">
        <f>VLOOKUP(F4,Tabela3[#All],2,FALSE)</f>
        <v>15</v>
      </c>
      <c r="F4" s="24" t="s">
        <v>156</v>
      </c>
      <c r="G4" s="2">
        <f>VLOOKUP(H4,Tabela3[#All],2,FALSE)</f>
        <v>16</v>
      </c>
      <c r="H4" s="24" t="s">
        <v>159</v>
      </c>
      <c r="I4" s="2">
        <f>VLOOKUP(J4,Tabela3[#All],2,FALSE)</f>
        <v>15</v>
      </c>
      <c r="J4" s="24" t="s">
        <v>156</v>
      </c>
      <c r="K4" s="2">
        <f>VLOOKUP(L4,Tabela3[#All],2,FALSE)</f>
        <v>1</v>
      </c>
      <c r="L4" s="25" t="s">
        <v>65</v>
      </c>
    </row>
    <row r="5" spans="1:12" ht="51">
      <c r="A5" s="134" t="s">
        <v>3</v>
      </c>
      <c r="B5" s="135">
        <v>0.3576388888888889</v>
      </c>
      <c r="C5" s="2">
        <f>VLOOKUP(D5,Tabela1[#All],2,FALSE)</f>
        <v>25</v>
      </c>
      <c r="D5" s="6" t="s">
        <v>98</v>
      </c>
      <c r="E5" s="2">
        <f>VLOOKUP(F5,Tabela1[#All],2,FALSE)</f>
        <v>20</v>
      </c>
      <c r="F5" s="6" t="s">
        <v>93</v>
      </c>
      <c r="G5" s="2">
        <f>VLOOKUP(H5,Tabela1[#All],2,FALSE)</f>
        <v>23</v>
      </c>
      <c r="H5" s="6" t="s">
        <v>96</v>
      </c>
      <c r="I5" s="2">
        <f>VLOOKUP(J5,Tabela1[#All],2,FALSE)</f>
        <v>20</v>
      </c>
      <c r="J5" s="6" t="s">
        <v>93</v>
      </c>
      <c r="K5" s="2">
        <f>VLOOKUP(L5,Tabela1[#All],2,FALSE)</f>
        <v>22</v>
      </c>
      <c r="L5" s="22" t="s">
        <v>95</v>
      </c>
    </row>
    <row r="6" spans="1:12" ht="16">
      <c r="A6" s="134"/>
      <c r="B6" s="135"/>
      <c r="C6" s="2">
        <f>VLOOKUP(D6,Tabela3[#All],2,FALSE)</f>
        <v>12</v>
      </c>
      <c r="D6" s="24" t="s">
        <v>148</v>
      </c>
      <c r="E6" s="2">
        <f>VLOOKUP(F6,Tabela3[#All],2,FALSE)</f>
        <v>15</v>
      </c>
      <c r="F6" s="24" t="s">
        <v>156</v>
      </c>
      <c r="G6" s="2">
        <f>VLOOKUP(H6,Tabela3[#All],2,FALSE)</f>
        <v>16</v>
      </c>
      <c r="H6" s="24" t="s">
        <v>159</v>
      </c>
      <c r="I6" s="2">
        <f>VLOOKUP(J6,Tabela3[#All],2,FALSE)</f>
        <v>15</v>
      </c>
      <c r="J6" s="24" t="s">
        <v>156</v>
      </c>
      <c r="K6" s="2">
        <f>VLOOKUP(L6,Tabela3[#All],2,FALSE)</f>
        <v>14</v>
      </c>
      <c r="L6" s="25" t="s">
        <v>154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45" customHeight="1">
      <c r="A8" s="134" t="s">
        <v>5</v>
      </c>
      <c r="B8" s="135">
        <v>0.39930555555555558</v>
      </c>
      <c r="C8" s="2">
        <f>VLOOKUP(D8,Tabela1[#All],2,FALSE)</f>
        <v>22</v>
      </c>
      <c r="D8" s="6" t="s">
        <v>95</v>
      </c>
      <c r="E8" s="2">
        <f>VLOOKUP(F8,Tabela1[#All],2,FALSE)</f>
        <v>19</v>
      </c>
      <c r="F8" s="6" t="s">
        <v>92</v>
      </c>
      <c r="G8" s="2">
        <f>VLOOKUP(H8,Tabela1[#All],2,FALSE)</f>
        <v>24</v>
      </c>
      <c r="H8" s="6" t="s">
        <v>97</v>
      </c>
      <c r="I8" s="2">
        <f>VLOOKUP(J8,Tabela1[#All],2,FALSE)</f>
        <v>24</v>
      </c>
      <c r="J8" s="6" t="s">
        <v>97</v>
      </c>
      <c r="K8" s="2">
        <f>VLOOKUP(L8,Tabela1[#All],2,FALSE)</f>
        <v>22</v>
      </c>
      <c r="L8" s="132" t="s">
        <v>95</v>
      </c>
    </row>
    <row r="9" spans="1:12" ht="16">
      <c r="A9" s="134"/>
      <c r="B9" s="135"/>
      <c r="C9" s="2">
        <f>VLOOKUP(D9,Tabela3[#All],2,FALSE)</f>
        <v>14</v>
      </c>
      <c r="D9" s="24" t="s">
        <v>154</v>
      </c>
      <c r="E9" s="2">
        <f>VLOOKUP(F9,Tabela3[#All],2,FALSE)</f>
        <v>12</v>
      </c>
      <c r="F9" s="24" t="s">
        <v>148</v>
      </c>
      <c r="G9" s="2">
        <f>VLOOKUP(H9,Tabela3[#All],2,FALSE)</f>
        <v>14</v>
      </c>
      <c r="H9" s="24" t="s">
        <v>154</v>
      </c>
      <c r="I9" s="2">
        <f>VLOOKUP(J9,Tabela3[#All],2,FALSE)</f>
        <v>14</v>
      </c>
      <c r="J9" s="24" t="s">
        <v>154</v>
      </c>
      <c r="K9" s="2">
        <f>VLOOKUP(L9,Tabela3[#All],2,FALSE)</f>
        <v>14</v>
      </c>
      <c r="L9" s="133" t="s">
        <v>154</v>
      </c>
    </row>
    <row r="10" spans="1:12" ht="43.5" customHeight="1">
      <c r="A10" s="134" t="s">
        <v>6</v>
      </c>
      <c r="B10" s="135">
        <v>0.43402777777777773</v>
      </c>
      <c r="C10" s="2">
        <f>VLOOKUP(D10,Tabela1[#All],2,FALSE)</f>
        <v>22</v>
      </c>
      <c r="D10" s="6" t="s">
        <v>95</v>
      </c>
      <c r="E10" s="2">
        <f>VLOOKUP(F10,Tabela1[#All],2,FALSE)</f>
        <v>26</v>
      </c>
      <c r="F10" s="6" t="s">
        <v>99</v>
      </c>
      <c r="G10" s="2">
        <f>VLOOKUP(H10,Tabela1[#All],2,FALSE)</f>
        <v>21</v>
      </c>
      <c r="H10" s="6" t="s">
        <v>94</v>
      </c>
      <c r="I10" s="2">
        <f>VLOOKUP(J10,Tabela1[#All],2,FALSE)</f>
        <v>21</v>
      </c>
      <c r="J10" s="6" t="s">
        <v>94</v>
      </c>
      <c r="K10" s="2">
        <f>VLOOKUP(L10,Tabela1[#All],2,FALSE)</f>
        <v>27</v>
      </c>
      <c r="L10" s="22" t="s">
        <v>100</v>
      </c>
    </row>
    <row r="11" spans="1:12" ht="17.25" customHeight="1">
      <c r="A11" s="134"/>
      <c r="B11" s="135"/>
      <c r="C11" s="2">
        <f>VLOOKUP(D11,Tabela3[#All],2,FALSE)</f>
        <v>14</v>
      </c>
      <c r="D11" s="24" t="s">
        <v>154</v>
      </c>
      <c r="E11" s="2">
        <f>VLOOKUP(F11,Tabela3[#All],2,FALSE)</f>
        <v>8</v>
      </c>
      <c r="F11" s="24" t="s">
        <v>142</v>
      </c>
      <c r="G11" s="2">
        <f>VLOOKUP(H11,Tabela3[#All],2,FALSE)</f>
        <v>17</v>
      </c>
      <c r="H11" s="24" t="s">
        <v>162</v>
      </c>
      <c r="I11" s="2">
        <f>VLOOKUP(J11,Tabela3[#All],2,FALSE)</f>
        <v>17</v>
      </c>
      <c r="J11" s="24" t="s">
        <v>162</v>
      </c>
      <c r="K11" s="2">
        <f>VLOOKUP(L11,Tabela3[#All],2,FALSE)</f>
        <v>2</v>
      </c>
      <c r="L11" s="25" t="s">
        <v>120</v>
      </c>
    </row>
    <row r="12" spans="1:12" ht="48" customHeight="1">
      <c r="A12" s="134" t="s">
        <v>7</v>
      </c>
      <c r="B12" s="135">
        <v>0.46875</v>
      </c>
      <c r="C12" s="2">
        <f>VLOOKUP(D12,Tabela1[#All],2,FALSE)</f>
        <v>19</v>
      </c>
      <c r="D12" s="6" t="s">
        <v>92</v>
      </c>
      <c r="E12" s="2">
        <f>VLOOKUP(F12,Tabela1[#All],2,FALSE)</f>
        <v>26</v>
      </c>
      <c r="F12" s="6" t="s">
        <v>99</v>
      </c>
      <c r="G12" s="2">
        <f>VLOOKUP(H12,Tabela1[#All],2,FALSE)</f>
        <v>21</v>
      </c>
      <c r="H12" s="6" t="s">
        <v>94</v>
      </c>
      <c r="I12" s="2">
        <f>VLOOKUP(J12,Tabela1[#All],2,FALSE)</f>
        <v>21</v>
      </c>
      <c r="J12" s="6" t="s">
        <v>94</v>
      </c>
      <c r="K12" s="2">
        <f>VLOOKUP(L12,Tabela1[#All],2,FALSE)</f>
        <v>27</v>
      </c>
      <c r="L12" s="22" t="s">
        <v>100</v>
      </c>
    </row>
    <row r="13" spans="1:12" ht="17" thickBot="1">
      <c r="A13" s="136"/>
      <c r="B13" s="137"/>
      <c r="C13" s="23">
        <f>VLOOKUP(D13,Tabela3[#All],2,FALSE)</f>
        <v>12</v>
      </c>
      <c r="D13" s="24" t="s">
        <v>148</v>
      </c>
      <c r="E13" s="23">
        <f>VLOOKUP(F13,Tabela3[#All],2,FALSE)</f>
        <v>8</v>
      </c>
      <c r="F13" s="24" t="s">
        <v>142</v>
      </c>
      <c r="G13" s="23">
        <f>VLOOKUP(H13,Tabela3[#All],2,FALSE)</f>
        <v>17</v>
      </c>
      <c r="H13" s="24" t="s">
        <v>162</v>
      </c>
      <c r="I13" s="23">
        <f>VLOOKUP(J13,Tabela3[#All],2,FALSE)</f>
        <v>17</v>
      </c>
      <c r="J13" s="24" t="s">
        <v>162</v>
      </c>
      <c r="K13" s="23">
        <f>VLOOKUP(L13,Tabela3[#All],2,FALSE)</f>
        <v>2</v>
      </c>
      <c r="L13" s="25" t="s">
        <v>120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7A5A8CED-20D7-40D4-98CB-DD95F1E1412C}">
          <x14:formula1>
            <xm:f>Mock_Tables!$E$4:$E$100</xm:f>
          </x14:formula1>
          <xm:sqref>J4 D9 L11 D4 F4 J11 D6 H4 J13 H11 L6 D13 H6 F6 D11 F9 J6 L4 F11 F13 J9 H13 H9 L13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H8 D8 D5 D3 H12 F3 J3 J10 H10 J5 D12 L5 F5 D10 F8 L10 J12 F10 F12 J8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 H5</xm:sqref>
        </x14:dataValidation>
        <x14:dataValidation type="list" allowBlank="1" showInputMessage="1" showErrorMessage="1" xr:uid="{812D49BD-4F15-4246-80E2-F5AD0C7E8DF7}">
          <x14:formula1>
            <xm:f>Mock_Tables!$K$4:$K$48</xm:f>
          </x14:formula1>
          <xm:sqref>B2</xm:sqref>
        </x14:dataValidation>
        <x14:dataValidation type="list" allowBlank="1" showInputMessage="1" showErrorMessage="1" xr:uid="{3A0308FA-DF61-1545-A61E-CB391CD8C957}">
          <x14:formula1>
            <xm:f>Mock_Tables!$B$4:$B$50</xm:f>
          </x14:formula1>
          <xm:sqref>L3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workbookViewId="0">
      <selection activeCell="B3" sqref="B3:B6"/>
    </sheetView>
  </sheetViews>
  <sheetFormatPr baseColWidth="10" defaultColWidth="19" defaultRowHeight="15"/>
  <sheetData>
    <row r="1" spans="1:12" ht="22">
      <c r="A1" s="9" t="s">
        <v>0</v>
      </c>
      <c r="B1" s="10" t="s">
        <v>1</v>
      </c>
      <c r="C1" s="11" t="s">
        <v>0</v>
      </c>
      <c r="D1" s="20">
        <f>VLOOKUP(E1,Tabela36[#All],2,FALSE)</f>
        <v>4</v>
      </c>
      <c r="E1" s="142" t="s">
        <v>187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5</v>
      </c>
      <c r="B2" s="4" t="s">
        <v>30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4">
      <c r="A3" s="134" t="s">
        <v>2</v>
      </c>
      <c r="B3" s="135">
        <v>0.32291666666666669</v>
      </c>
      <c r="C3" s="2">
        <f>VLOOKUP(D3,Tabela1[#All],2,FALSE)</f>
        <v>30</v>
      </c>
      <c r="D3" s="6" t="s">
        <v>103</v>
      </c>
      <c r="E3" s="2">
        <f>VLOOKUP(F3,Tabela1[#All],2,FALSE)</f>
        <v>31</v>
      </c>
      <c r="F3" s="6" t="s">
        <v>104</v>
      </c>
      <c r="G3" s="2">
        <f>VLOOKUP(H3,Tabela1[#All],2,FALSE)</f>
        <v>30</v>
      </c>
      <c r="H3" s="6" t="s">
        <v>103</v>
      </c>
      <c r="I3" s="2">
        <f>VLOOKUP(J3,Tabela1[#All],2,FALSE)</f>
        <v>48</v>
      </c>
      <c r="J3" s="6" t="s">
        <v>190</v>
      </c>
      <c r="K3" s="2">
        <f>VLOOKUP(L3,Tabela1[#All],2,FALSE)</f>
        <v>1</v>
      </c>
      <c r="L3" s="22" t="s">
        <v>64</v>
      </c>
    </row>
    <row r="4" spans="1:12" ht="16">
      <c r="A4" s="134"/>
      <c r="B4" s="135"/>
      <c r="C4" s="2">
        <f>VLOOKUP(D4,Tabela3[#All],2,FALSE)</f>
        <v>7</v>
      </c>
      <c r="D4" s="24" t="s">
        <v>134</v>
      </c>
      <c r="E4" s="2">
        <f>VLOOKUP(F4,Tabela3[#All],2,FALSE)</f>
        <v>13</v>
      </c>
      <c r="F4" s="24" t="s">
        <v>151</v>
      </c>
      <c r="G4" s="2">
        <f>VLOOKUP(H4,Tabela3[#All],2,FALSE)</f>
        <v>7</v>
      </c>
      <c r="H4" s="24" t="s">
        <v>134</v>
      </c>
      <c r="I4" s="2">
        <f>VLOOKUP(J4,Tabela3[#All],2,FALSE)</f>
        <v>10</v>
      </c>
      <c r="J4" s="24" t="s">
        <v>137</v>
      </c>
      <c r="K4" s="2">
        <f>VLOOKUP(L4,Tabela3[#All],2,FALSE)</f>
        <v>1</v>
      </c>
      <c r="L4" s="25" t="s">
        <v>65</v>
      </c>
    </row>
    <row r="5" spans="1:12" ht="34">
      <c r="A5" s="134" t="s">
        <v>3</v>
      </c>
      <c r="B5" s="135">
        <v>0.3576388888888889</v>
      </c>
      <c r="C5" s="2">
        <f>VLOOKUP(D5,Tabela1[#All],2,FALSE)</f>
        <v>30</v>
      </c>
      <c r="D5" s="6" t="s">
        <v>103</v>
      </c>
      <c r="E5" s="2">
        <f>VLOOKUP(F5,Tabela1[#All],2,FALSE)</f>
        <v>31</v>
      </c>
      <c r="F5" s="6" t="s">
        <v>104</v>
      </c>
      <c r="G5" s="2">
        <f>VLOOKUP(H5,Tabela1[#All],2,FALSE)</f>
        <v>30</v>
      </c>
      <c r="H5" s="6" t="s">
        <v>103</v>
      </c>
      <c r="I5" s="2">
        <f>VLOOKUP(J5,Tabela1[#All],2,FALSE)</f>
        <v>48</v>
      </c>
      <c r="J5" s="6" t="s">
        <v>190</v>
      </c>
      <c r="K5" s="2">
        <f>VLOOKUP(L5,Tabela1[#All],2,FALSE)</f>
        <v>29</v>
      </c>
      <c r="L5" s="6" t="s">
        <v>102</v>
      </c>
    </row>
    <row r="6" spans="1:12" ht="16">
      <c r="A6" s="134"/>
      <c r="B6" s="135"/>
      <c r="C6" s="2">
        <f>VLOOKUP(D6,Tabela3[#All],2,FALSE)</f>
        <v>7</v>
      </c>
      <c r="D6" s="24" t="s">
        <v>134</v>
      </c>
      <c r="E6" s="2">
        <f>VLOOKUP(F6,Tabela3[#All],2,FALSE)</f>
        <v>13</v>
      </c>
      <c r="F6" s="24" t="s">
        <v>151</v>
      </c>
      <c r="G6" s="2">
        <f>VLOOKUP(H6,Tabela3[#All],2,FALSE)</f>
        <v>7</v>
      </c>
      <c r="H6" s="24" t="s">
        <v>134</v>
      </c>
      <c r="I6" s="2">
        <f>VLOOKUP(J6,Tabela3[#All],2,FALSE)</f>
        <v>10</v>
      </c>
      <c r="J6" s="24" t="s">
        <v>137</v>
      </c>
      <c r="K6" s="2">
        <f>VLOOKUP(L6,Tabela3[#All],2,FALSE)</f>
        <v>6</v>
      </c>
      <c r="L6" s="24" t="s">
        <v>131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4">
      <c r="A8" s="134" t="s">
        <v>5</v>
      </c>
      <c r="B8" s="135">
        <v>0.39930555555555558</v>
      </c>
      <c r="C8" s="2">
        <f>VLOOKUP(D8,Tabela1[#All],2,FALSE)</f>
        <v>28</v>
      </c>
      <c r="D8" s="6" t="s">
        <v>101</v>
      </c>
      <c r="E8" s="2">
        <f>VLOOKUP(F8,Tabela1[#All],2,FALSE)</f>
        <v>31</v>
      </c>
      <c r="F8" s="6" t="s">
        <v>104</v>
      </c>
      <c r="G8" s="2">
        <f>VLOOKUP(H8,Tabela1[#All],2,FALSE)</f>
        <v>29</v>
      </c>
      <c r="H8" s="6" t="s">
        <v>102</v>
      </c>
      <c r="I8" s="2">
        <f>VLOOKUP(J8,Tabela1[#All],2,FALSE)</f>
        <v>29</v>
      </c>
      <c r="J8" s="6" t="s">
        <v>102</v>
      </c>
      <c r="K8" s="2">
        <f>VLOOKUP(L8,Tabela1[#All],2,FALSE)</f>
        <v>29</v>
      </c>
      <c r="L8" s="6" t="s">
        <v>102</v>
      </c>
    </row>
    <row r="9" spans="1:12" ht="16">
      <c r="A9" s="134"/>
      <c r="B9" s="135"/>
      <c r="C9" s="2">
        <f>VLOOKUP(D9,Tabela3[#All],2,FALSE)</f>
        <v>12</v>
      </c>
      <c r="D9" s="24" t="s">
        <v>148</v>
      </c>
      <c r="E9" s="2">
        <f>VLOOKUP(F9,Tabela3[#All],2,FALSE)</f>
        <v>13</v>
      </c>
      <c r="F9" s="24" t="s">
        <v>151</v>
      </c>
      <c r="G9" s="2">
        <f>VLOOKUP(H9,Tabela3[#All],2,FALSE)</f>
        <v>6</v>
      </c>
      <c r="H9" s="24" t="s">
        <v>131</v>
      </c>
      <c r="I9" s="2">
        <f>VLOOKUP(J9,Tabela3[#All],2,FALSE)</f>
        <v>6</v>
      </c>
      <c r="J9" s="24" t="s">
        <v>131</v>
      </c>
      <c r="K9" s="2">
        <f>VLOOKUP(L9,Tabela3[#All],2,FALSE)</f>
        <v>6</v>
      </c>
      <c r="L9" s="24" t="s">
        <v>131</v>
      </c>
    </row>
    <row r="10" spans="1:12" ht="51">
      <c r="A10" s="134" t="s">
        <v>6</v>
      </c>
      <c r="B10" s="135">
        <v>0.43402777777777773</v>
      </c>
      <c r="C10" s="2">
        <f>VLOOKUP(D10,Tabela1[#All],2,FALSE)</f>
        <v>28</v>
      </c>
      <c r="D10" s="6" t="s">
        <v>101</v>
      </c>
      <c r="E10" s="2">
        <f>VLOOKUP(F10,Tabela1[#All],2,FALSE)</f>
        <v>33</v>
      </c>
      <c r="F10" s="6" t="s">
        <v>106</v>
      </c>
      <c r="G10" s="2">
        <f>VLOOKUP(H10,Tabela1[#All],2,FALSE)</f>
        <v>33</v>
      </c>
      <c r="H10" s="6" t="s">
        <v>106</v>
      </c>
      <c r="I10" s="2">
        <f>VLOOKUP(J10,Tabela1[#All],2,FALSE)</f>
        <v>34</v>
      </c>
      <c r="J10" s="6" t="s">
        <v>107</v>
      </c>
      <c r="K10" s="2">
        <f>VLOOKUP(L10,Tabela1[#All],2,FALSE)</f>
        <v>32</v>
      </c>
      <c r="L10" s="22" t="s">
        <v>105</v>
      </c>
    </row>
    <row r="11" spans="1:12" ht="16">
      <c r="A11" s="134"/>
      <c r="B11" s="135"/>
      <c r="C11" s="2">
        <f>VLOOKUP(D11,Tabela3[#All],2,FALSE)</f>
        <v>12</v>
      </c>
      <c r="D11" s="24" t="s">
        <v>148</v>
      </c>
      <c r="E11" s="2">
        <f>VLOOKUP(F11,Tabela3[#All],2,FALSE)</f>
        <v>18</v>
      </c>
      <c r="F11" s="24" t="s">
        <v>165</v>
      </c>
      <c r="G11" s="2">
        <f>VLOOKUP(H11,Tabela3[#All],2,FALSE)</f>
        <v>18</v>
      </c>
      <c r="H11" s="24" t="s">
        <v>165</v>
      </c>
      <c r="I11" s="2">
        <f>VLOOKUP(J11,Tabela3[#All],2,FALSE)</f>
        <v>19</v>
      </c>
      <c r="J11" s="24" t="s">
        <v>168</v>
      </c>
      <c r="K11" s="2">
        <f>VLOOKUP(L11,Tabela3[#All],2,FALSE)</f>
        <v>20</v>
      </c>
      <c r="L11" s="25" t="s">
        <v>8</v>
      </c>
    </row>
    <row r="12" spans="1:12" ht="51">
      <c r="A12" s="134" t="s">
        <v>7</v>
      </c>
      <c r="B12" s="135">
        <v>0.46875</v>
      </c>
      <c r="C12" s="2">
        <f>VLOOKUP(D12,Tabela1[#All],2,FALSE)</f>
        <v>31</v>
      </c>
      <c r="D12" s="6" t="s">
        <v>104</v>
      </c>
      <c r="E12" s="2">
        <f>VLOOKUP(F12,Tabela1[#All],2,FALSE)</f>
        <v>33</v>
      </c>
      <c r="F12" s="6" t="s">
        <v>106</v>
      </c>
      <c r="G12" s="2">
        <f>VLOOKUP(H12,Tabela1[#All],2,FALSE)</f>
        <v>33</v>
      </c>
      <c r="H12" s="6" t="s">
        <v>106</v>
      </c>
      <c r="I12" s="2">
        <f>VLOOKUP(J12,Tabela1[#All],2,FALSE)</f>
        <v>34</v>
      </c>
      <c r="J12" s="6" t="s">
        <v>107</v>
      </c>
      <c r="K12" s="2">
        <f>VLOOKUP(L12,Tabela1[#All],2,FALSE)</f>
        <v>32</v>
      </c>
      <c r="L12" s="22" t="s">
        <v>105</v>
      </c>
    </row>
    <row r="13" spans="1:12" ht="16">
      <c r="A13" s="136"/>
      <c r="B13" s="137"/>
      <c r="C13" s="23">
        <f>VLOOKUP(D13,Tabela3[#All],2,FALSE)</f>
        <v>13</v>
      </c>
      <c r="D13" s="24" t="s">
        <v>151</v>
      </c>
      <c r="E13" s="23">
        <f>VLOOKUP(F13,Tabela3[#All],2,FALSE)</f>
        <v>18</v>
      </c>
      <c r="F13" s="24" t="s">
        <v>165</v>
      </c>
      <c r="G13" s="23">
        <f>VLOOKUP(H13,Tabela3[#All],2,FALSE)</f>
        <v>18</v>
      </c>
      <c r="H13" s="24" t="s">
        <v>165</v>
      </c>
      <c r="I13" s="23">
        <f>VLOOKUP(J13,Tabela3[#All],2,FALSE)</f>
        <v>19</v>
      </c>
      <c r="J13" s="24" t="s">
        <v>168</v>
      </c>
      <c r="K13" s="23">
        <f>VLOOKUP(L13,Tabela3[#All],2,FALSE)</f>
        <v>20</v>
      </c>
      <c r="L13" s="25" t="s">
        <v>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0B7BDEFB-DCAE-4EA8-878E-1D1943F929B8}">
          <x14:formula1>
            <xm:f>Mock_Tables!$E$4:$E$100</xm:f>
          </x14:formula1>
          <xm:sqref>J4 D9 H4 J6 D4 H9 H6 J9 F6 L11 D13 F9 J11 H13 D11 D6 L9 L4 F11 F4 L6 J13 F13 H11 L13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L12 H5 D8 H10 D3 H8 D12 J8 F5 L10 H3 F8 J10 H12 D10 D5 L8 L3 F10 F3 L5 J12 F12</xm:sqref>
        </x14:dataValidation>
        <x14:dataValidation type="list" allowBlank="1" showInputMessage="1" showErrorMessage="1" xr:uid="{F0A300AA-27FE-4529-971B-B46DEA59B46F}">
          <x14:formula1>
            <xm:f>Mock_Tables!$K$4:$K$48</xm:f>
          </x14:formula1>
          <xm:sqref>B2</xm:sqref>
        </x14:dataValidation>
        <x14:dataValidation type="list" allowBlank="1" showInputMessage="1" showErrorMessage="1" xr:uid="{C0EE8332-9E34-4F43-B3DA-D7CAF6A6B1D8}">
          <x14:formula1>
            <xm:f>Mock_Tables!$B$4:$B$100</xm:f>
          </x14:formula1>
          <xm:sqref>J3 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B8" sqref="B8:B13"/>
    </sheetView>
  </sheetViews>
  <sheetFormatPr baseColWidth="10" defaultColWidth="16" defaultRowHeight="35.25" customHeight="1"/>
  <cols>
    <col min="1" max="2" width="8.83203125" style="31" bestFit="1" customWidth="1"/>
    <col min="3" max="16384" width="16" style="31"/>
  </cols>
  <sheetData>
    <row r="1" spans="1:12" ht="21.75" customHeight="1">
      <c r="A1" s="27" t="s">
        <v>0</v>
      </c>
      <c r="B1" s="28" t="s">
        <v>1</v>
      </c>
      <c r="C1" s="29" t="s">
        <v>0</v>
      </c>
      <c r="D1" s="30">
        <f>VLOOKUP(E1,Tabela36[#All],2,FALSE)</f>
        <v>5</v>
      </c>
      <c r="E1" s="142" t="s">
        <v>188</v>
      </c>
      <c r="F1" s="142"/>
      <c r="G1" s="142"/>
      <c r="H1" s="142"/>
      <c r="I1" s="142"/>
      <c r="J1" s="142"/>
      <c r="K1" s="142"/>
      <c r="L1" s="143"/>
    </row>
    <row r="2" spans="1:12" ht="35.25" customHeight="1">
      <c r="A2" s="21">
        <f>VLOOKUP(B2,Tabela4[#All],3,FALSE)</f>
        <v>6</v>
      </c>
      <c r="B2" s="1" t="s">
        <v>13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35.25" customHeight="1">
      <c r="A3" s="134" t="s">
        <v>2</v>
      </c>
      <c r="B3" s="135">
        <v>0.32291666666666669</v>
      </c>
      <c r="C3" s="2">
        <f>VLOOKUP(D3,Tabela1[#All],2,FALSE)</f>
        <v>37</v>
      </c>
      <c r="D3" s="6" t="s">
        <v>110</v>
      </c>
      <c r="E3" s="2">
        <f>VLOOKUP(F3,Tabela1[#All],2,FALSE)</f>
        <v>36</v>
      </c>
      <c r="F3" s="6" t="s">
        <v>109</v>
      </c>
      <c r="G3" s="2">
        <f>VLOOKUP(H3,Tabela1[#All],2,FALSE)</f>
        <v>35</v>
      </c>
      <c r="H3" s="6" t="s">
        <v>108</v>
      </c>
      <c r="I3" s="2">
        <f>VLOOKUP(J3,Tabela1[#All],2,FALSE)</f>
        <v>36</v>
      </c>
      <c r="J3" s="6" t="s">
        <v>109</v>
      </c>
      <c r="K3" s="2">
        <f>VLOOKUP(L3,Tabela1[#All],2,FALSE)</f>
        <v>40</v>
      </c>
      <c r="L3" s="6" t="s">
        <v>113</v>
      </c>
    </row>
    <row r="4" spans="1:12" ht="35.25" customHeight="1">
      <c r="A4" s="134"/>
      <c r="B4" s="135"/>
      <c r="C4" s="2">
        <f>VLOOKUP(D4,Tabela3[#All],2,FALSE)</f>
        <v>21</v>
      </c>
      <c r="D4" s="24" t="s">
        <v>171</v>
      </c>
      <c r="E4" s="2">
        <f>VLOOKUP(F4,Tabela3[#All],2,FALSE)</f>
        <v>22</v>
      </c>
      <c r="F4" s="24" t="s">
        <v>174</v>
      </c>
      <c r="G4" s="2">
        <f>VLOOKUP(H4,Tabela3[#All],2,FALSE)</f>
        <v>11</v>
      </c>
      <c r="H4" s="24" t="s">
        <v>146</v>
      </c>
      <c r="I4" s="2">
        <f>VLOOKUP(J4,Tabela3[#All],2,FALSE)</f>
        <v>22</v>
      </c>
      <c r="J4" s="24" t="s">
        <v>174</v>
      </c>
      <c r="K4" s="2">
        <f>VLOOKUP(L4,Tabela3[#All],2,FALSE)</f>
        <v>23</v>
      </c>
      <c r="L4" s="24" t="s">
        <v>177</v>
      </c>
    </row>
    <row r="5" spans="1:12" ht="35.25" customHeight="1">
      <c r="A5" s="134" t="s">
        <v>3</v>
      </c>
      <c r="B5" s="135">
        <v>0.3576388888888889</v>
      </c>
      <c r="C5" s="2">
        <f>VLOOKUP(D5,Tabela1[#All],2,FALSE)</f>
        <v>37</v>
      </c>
      <c r="D5" s="6" t="s">
        <v>110</v>
      </c>
      <c r="E5" s="2">
        <f>VLOOKUP(F5,Tabela1[#All],2,FALSE)</f>
        <v>36</v>
      </c>
      <c r="F5" s="6" t="s">
        <v>109</v>
      </c>
      <c r="G5" s="2">
        <f>VLOOKUP(H5,Tabela1[#All],2,FALSE)</f>
        <v>35</v>
      </c>
      <c r="H5" s="6" t="s">
        <v>108</v>
      </c>
      <c r="I5" s="2">
        <f>VLOOKUP(J5,Tabela1[#All],2,FALSE)</f>
        <v>36</v>
      </c>
      <c r="J5" s="6" t="s">
        <v>109</v>
      </c>
      <c r="K5" s="2">
        <f>VLOOKUP(L5,Tabela1[#All],2,FALSE)</f>
        <v>40</v>
      </c>
      <c r="L5" s="6" t="s">
        <v>113</v>
      </c>
    </row>
    <row r="6" spans="1:12" ht="35.25" customHeight="1">
      <c r="A6" s="134"/>
      <c r="B6" s="135"/>
      <c r="C6" s="2">
        <f>VLOOKUP(D6,Tabela3[#All],2,FALSE)</f>
        <v>21</v>
      </c>
      <c r="D6" s="24" t="s">
        <v>171</v>
      </c>
      <c r="E6" s="2">
        <f>VLOOKUP(F6,Tabela3[#All],2,FALSE)</f>
        <v>22</v>
      </c>
      <c r="F6" s="24" t="s">
        <v>174</v>
      </c>
      <c r="G6" s="2">
        <f>VLOOKUP(H6,Tabela3[#All],2,FALSE)</f>
        <v>11</v>
      </c>
      <c r="H6" s="24" t="s">
        <v>146</v>
      </c>
      <c r="I6" s="2">
        <f>VLOOKUP(J6,Tabela3[#All],2,FALSE)</f>
        <v>22</v>
      </c>
      <c r="J6" s="24" t="s">
        <v>174</v>
      </c>
      <c r="K6" s="2">
        <f>VLOOKUP(L6,Tabela3[#All],2,FALSE)</f>
        <v>23</v>
      </c>
      <c r="L6" s="24" t="s">
        <v>177</v>
      </c>
    </row>
    <row r="7" spans="1:12" ht="35.25" customHeight="1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35.25" customHeight="1">
      <c r="A8" s="134" t="s">
        <v>5</v>
      </c>
      <c r="B8" s="135">
        <v>0.39930555555555558</v>
      </c>
      <c r="C8" s="2">
        <f>VLOOKUP(D8,Tabela1[#All],2,FALSE)</f>
        <v>37</v>
      </c>
      <c r="D8" s="6" t="s">
        <v>110</v>
      </c>
      <c r="E8" s="2">
        <f>VLOOKUP(F8,Tabela1[#All],2,FALSE)</f>
        <v>41</v>
      </c>
      <c r="F8" s="6" t="s">
        <v>114</v>
      </c>
      <c r="G8" s="2">
        <f>VLOOKUP(H8,Tabela1[#All],2,FALSE)</f>
        <v>41</v>
      </c>
      <c r="H8" s="6" t="s">
        <v>114</v>
      </c>
      <c r="I8" s="2">
        <f>VLOOKUP(J8,Tabela1[#All],2,FALSE)</f>
        <v>35</v>
      </c>
      <c r="J8" s="6" t="s">
        <v>108</v>
      </c>
      <c r="K8" s="2">
        <f>VLOOKUP(L8,Tabela1[#All],2,FALSE)</f>
        <v>40</v>
      </c>
      <c r="L8" s="6" t="s">
        <v>113</v>
      </c>
    </row>
    <row r="9" spans="1:12" ht="35.25" customHeight="1">
      <c r="A9" s="134"/>
      <c r="B9" s="135"/>
      <c r="C9" s="2">
        <f>VLOOKUP(D9,Tabela3[#All],2,FALSE)</f>
        <v>21</v>
      </c>
      <c r="D9" s="24" t="s">
        <v>171</v>
      </c>
      <c r="E9" s="2">
        <f>VLOOKUP(F9,Tabela3[#All],2,FALSE)</f>
        <v>2</v>
      </c>
      <c r="F9" s="24" t="s">
        <v>120</v>
      </c>
      <c r="G9" s="2">
        <f>VLOOKUP(H9,Tabela3[#All],2,FALSE)</f>
        <v>2</v>
      </c>
      <c r="H9" s="24" t="s">
        <v>120</v>
      </c>
      <c r="I9" s="2">
        <f>VLOOKUP(J9,Tabela3[#All],2,FALSE)</f>
        <v>11</v>
      </c>
      <c r="J9" s="24" t="s">
        <v>146</v>
      </c>
      <c r="K9" s="2">
        <f>VLOOKUP(L9,Tabela3[#All],2,FALSE)</f>
        <v>23</v>
      </c>
      <c r="L9" s="24" t="s">
        <v>177</v>
      </c>
    </row>
    <row r="10" spans="1:12" ht="35.25" customHeight="1">
      <c r="A10" s="134" t="s">
        <v>6</v>
      </c>
      <c r="B10" s="135">
        <v>0.43402777777777773</v>
      </c>
      <c r="C10" s="2">
        <f>VLOOKUP(D10,Tabela1[#All],2,FALSE)</f>
        <v>37</v>
      </c>
      <c r="D10" s="6" t="s">
        <v>110</v>
      </c>
      <c r="E10" s="2">
        <f>VLOOKUP(F10,Tabela1[#All],2,FALSE)</f>
        <v>39</v>
      </c>
      <c r="F10" s="6" t="s">
        <v>112</v>
      </c>
      <c r="G10" s="2">
        <f>VLOOKUP(H10,Tabela1[#All],2,FALSE)</f>
        <v>38</v>
      </c>
      <c r="H10" s="6" t="s">
        <v>111</v>
      </c>
      <c r="I10" s="2">
        <f>VLOOKUP(J10,Tabela1[#All],2,FALSE)</f>
        <v>35</v>
      </c>
      <c r="J10" s="6" t="s">
        <v>108</v>
      </c>
      <c r="K10" s="2">
        <f>VLOOKUP(L10,Tabela1[#All],2,FALSE)</f>
        <v>49</v>
      </c>
      <c r="L10" s="6" t="s">
        <v>191</v>
      </c>
    </row>
    <row r="11" spans="1:12" ht="35.25" customHeight="1">
      <c r="A11" s="134"/>
      <c r="B11" s="135"/>
      <c r="C11" s="2">
        <f>VLOOKUP(D11,Tabela3[#All],2,FALSE)</f>
        <v>21</v>
      </c>
      <c r="D11" s="24" t="s">
        <v>171</v>
      </c>
      <c r="E11" s="2">
        <f>VLOOKUP(F11,Tabela3[#All],2,FALSE)</f>
        <v>12</v>
      </c>
      <c r="F11" s="24" t="s">
        <v>148</v>
      </c>
      <c r="G11" s="2">
        <f>VLOOKUP(H11,Tabela3[#All],2,FALSE)</f>
        <v>16</v>
      </c>
      <c r="H11" s="24" t="s">
        <v>159</v>
      </c>
      <c r="I11" s="2">
        <f>VLOOKUP(J11,Tabela3[#All],2,FALSE)</f>
        <v>11</v>
      </c>
      <c r="J11" s="24" t="s">
        <v>146</v>
      </c>
      <c r="K11" s="2">
        <f>VLOOKUP(L11,Tabela3[#All],2,FALSE)</f>
        <v>24</v>
      </c>
      <c r="L11" s="25" t="s">
        <v>178</v>
      </c>
    </row>
    <row r="12" spans="1:12" ht="35.25" customHeight="1">
      <c r="A12" s="134" t="s">
        <v>7</v>
      </c>
      <c r="B12" s="135">
        <v>0.46875</v>
      </c>
      <c r="C12" s="2">
        <f>VLOOKUP(D12,Tabela1[#All],2,FALSE)</f>
        <v>1</v>
      </c>
      <c r="D12" s="6" t="s">
        <v>64</v>
      </c>
      <c r="E12" s="2">
        <f>VLOOKUP(F12,Tabela1[#All],2,FALSE)</f>
        <v>39</v>
      </c>
      <c r="F12" s="6" t="s">
        <v>112</v>
      </c>
      <c r="G12" s="2">
        <f>VLOOKUP(H12,Tabela1[#All],2,FALSE)</f>
        <v>38</v>
      </c>
      <c r="H12" s="6" t="s">
        <v>111</v>
      </c>
      <c r="I12" s="2">
        <f>VLOOKUP(J12,Tabela1[#All],2,FALSE)</f>
        <v>40</v>
      </c>
      <c r="J12" s="6" t="s">
        <v>113</v>
      </c>
      <c r="K12" s="2">
        <f>VLOOKUP(L12,Tabela1[#All],2,FALSE)</f>
        <v>49</v>
      </c>
      <c r="L12" s="6" t="s">
        <v>191</v>
      </c>
    </row>
    <row r="13" spans="1:12" ht="35.25" customHeight="1">
      <c r="A13" s="136"/>
      <c r="B13" s="137"/>
      <c r="C13" s="23">
        <f>VLOOKUP(D13,Tabela3[#All],2,FALSE)</f>
        <v>1</v>
      </c>
      <c r="D13" s="24" t="s">
        <v>65</v>
      </c>
      <c r="E13" s="23">
        <f>VLOOKUP(F13,Tabela3[#All],2,FALSE)</f>
        <v>12</v>
      </c>
      <c r="F13" s="24" t="s">
        <v>148</v>
      </c>
      <c r="G13" s="23">
        <f>VLOOKUP(H13,Tabela3[#All],2,FALSE)</f>
        <v>16</v>
      </c>
      <c r="H13" s="24" t="s">
        <v>159</v>
      </c>
      <c r="I13" s="23">
        <f>VLOOKUP(J13,Tabela3[#All],2,FALSE)</f>
        <v>23</v>
      </c>
      <c r="J13" s="24" t="s">
        <v>177</v>
      </c>
      <c r="K13" s="23">
        <f>VLOOKUP(L13,Tabela3[#All],2,FALSE)</f>
        <v>24</v>
      </c>
      <c r="L13" s="25" t="s">
        <v>178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AB29C086-0DD8-4923-8204-54DAEADDCD2E}">
          <x14:formula1>
            <xm:f>Mock_Tables!$E$4:$E$100</xm:f>
          </x14:formula1>
          <xm:sqref>D9 J6 F6 H11 D4 H6 F4 H4 L6 F11 D13 D11 D6 J13 J4 F9 L11 J11 H9 F13 H13 J9 L9 L4 L13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F10 F3 H3 D8 J8 J12 H10 D10 D12 L8 F8 J3 J5 J10 F5 F12 H8 H5 H12 L3 L5 D5</xm:sqref>
        </x14:dataValidation>
        <x14:dataValidation type="list" allowBlank="1" showInputMessage="1" showErrorMessage="1" xr:uid="{546EB817-6C08-417D-B1EF-F4753DE56486}">
          <x14:formula1>
            <xm:f>Mock_Tables!$K$4:$K$48</xm:f>
          </x14:formula1>
          <xm:sqref>B2</xm:sqref>
        </x14:dataValidation>
        <x14:dataValidation type="list" allowBlank="1" showInputMessage="1" showErrorMessage="1" xr:uid="{AD02C75A-A8B2-D348-BEE7-4935F4465705}">
          <x14:formula1>
            <xm:f>Mock_Tables!$B$4:$B$100</xm:f>
          </x14:formula1>
          <xm:sqref>L10 L12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tabSelected="1" workbookViewId="0">
      <selection activeCell="A7" sqref="A7:L7"/>
    </sheetView>
  </sheetViews>
  <sheetFormatPr baseColWidth="10" defaultColWidth="14.6640625" defaultRowHeight="15"/>
  <cols>
    <col min="1" max="1" width="8.83203125" style="31" bestFit="1" customWidth="1"/>
    <col min="2" max="16384" width="14.6640625" style="31"/>
  </cols>
  <sheetData>
    <row r="1" spans="1:12" ht="21" customHeight="1">
      <c r="A1" s="27" t="s">
        <v>0</v>
      </c>
      <c r="B1" s="28" t="s">
        <v>1</v>
      </c>
      <c r="C1" s="29" t="s">
        <v>0</v>
      </c>
      <c r="D1" s="30">
        <f>VLOOKUP(E1,Tabela36[#All],2,FALSE)</f>
        <v>6</v>
      </c>
      <c r="E1" s="142" t="s">
        <v>189</v>
      </c>
      <c r="F1" s="142"/>
      <c r="G1" s="142"/>
      <c r="H1" s="142"/>
      <c r="I1" s="142"/>
      <c r="J1" s="142"/>
      <c r="K1" s="142"/>
      <c r="L1" s="143"/>
    </row>
    <row r="2" spans="1:12" ht="17">
      <c r="A2" s="21">
        <f>VLOOKUP(B2,Tabela4[#All],3,FALSE)</f>
        <v>7</v>
      </c>
      <c r="B2" s="1" t="s">
        <v>33</v>
      </c>
      <c r="C2" s="7" t="s">
        <v>0</v>
      </c>
      <c r="D2" s="7">
        <v>2</v>
      </c>
      <c r="E2" s="7" t="s">
        <v>0</v>
      </c>
      <c r="F2" s="7">
        <v>3</v>
      </c>
      <c r="G2" s="7" t="s">
        <v>0</v>
      </c>
      <c r="H2" s="7">
        <v>4</v>
      </c>
      <c r="I2" s="7" t="s">
        <v>0</v>
      </c>
      <c r="J2" s="7">
        <v>5</v>
      </c>
      <c r="K2" s="7" t="s">
        <v>0</v>
      </c>
      <c r="L2" s="8">
        <v>6</v>
      </c>
    </row>
    <row r="3" spans="1:12" ht="85">
      <c r="A3" s="134" t="s">
        <v>2</v>
      </c>
      <c r="B3" s="135">
        <v>0.32291666666666669</v>
      </c>
      <c r="C3" s="2">
        <f>VLOOKUP(D3,Tabela1[#All],2,FALSE)</f>
        <v>43</v>
      </c>
      <c r="D3" s="6" t="s">
        <v>194</v>
      </c>
      <c r="E3" s="2">
        <f>VLOOKUP(F3,Tabela1[#All],2,FALSE)</f>
        <v>47</v>
      </c>
      <c r="F3" s="6" t="s">
        <v>118</v>
      </c>
      <c r="G3" s="2">
        <f>VLOOKUP(H3,Tabela1[#All],2,FALSE)</f>
        <v>45</v>
      </c>
      <c r="H3" s="6" t="s">
        <v>116</v>
      </c>
      <c r="I3" s="2">
        <f>VLOOKUP(J3,Tabela1[#All],2,FALSE)</f>
        <v>45</v>
      </c>
      <c r="J3" s="6" t="s">
        <v>116</v>
      </c>
      <c r="K3" s="2">
        <f>VLOOKUP(L3,Tabela1[#All],2,FALSE)</f>
        <v>1</v>
      </c>
      <c r="L3" s="6" t="s">
        <v>64</v>
      </c>
    </row>
    <row r="4" spans="1:12" ht="16">
      <c r="A4" s="134"/>
      <c r="B4" s="135"/>
      <c r="C4" s="2">
        <f>VLOOKUP(D4,Tabela3[#All],2,FALSE)</f>
        <v>13</v>
      </c>
      <c r="D4" s="24" t="s">
        <v>151</v>
      </c>
      <c r="E4" s="2">
        <f>VLOOKUP(F4,Tabela3[#All],2,FALSE)</f>
        <v>2</v>
      </c>
      <c r="F4" s="24" t="s">
        <v>120</v>
      </c>
      <c r="G4" s="2">
        <f>VLOOKUP(H4,Tabela3[#All],2,FALSE)</f>
        <v>25</v>
      </c>
      <c r="H4" s="24" t="s">
        <v>181</v>
      </c>
      <c r="I4" s="2">
        <f>VLOOKUP(J4,Tabela3[#All],2,FALSE)</f>
        <v>25</v>
      </c>
      <c r="J4" s="24" t="s">
        <v>181</v>
      </c>
      <c r="K4" s="2">
        <f>VLOOKUP(L4,Tabela3[#All],2,FALSE)</f>
        <v>1</v>
      </c>
      <c r="L4" s="25" t="s">
        <v>65</v>
      </c>
    </row>
    <row r="5" spans="1:12" ht="85">
      <c r="A5" s="134" t="s">
        <v>3</v>
      </c>
      <c r="B5" s="135">
        <v>0.3576388888888889</v>
      </c>
      <c r="C5" s="2">
        <f>VLOOKUP(D5,Tabela1[#All],2,FALSE)</f>
        <v>43</v>
      </c>
      <c r="D5" s="6" t="s">
        <v>194</v>
      </c>
      <c r="E5" s="2">
        <f>VLOOKUP(F5,Tabela1[#All],2,FALSE)</f>
        <v>47</v>
      </c>
      <c r="F5" s="6" t="s">
        <v>118</v>
      </c>
      <c r="G5" s="2">
        <f>VLOOKUP(H5,Tabela1[#All],2,FALSE)</f>
        <v>45</v>
      </c>
      <c r="H5" s="6" t="s">
        <v>116</v>
      </c>
      <c r="I5" s="2">
        <f>VLOOKUP(J5,Tabela1[#All],2,FALSE)</f>
        <v>45</v>
      </c>
      <c r="J5" s="6" t="s">
        <v>116</v>
      </c>
      <c r="K5" s="2">
        <f>VLOOKUP(L5,Tabela1[#All],2,FALSE)</f>
        <v>44</v>
      </c>
      <c r="L5" s="6" t="s">
        <v>115</v>
      </c>
    </row>
    <row r="6" spans="1:12" ht="16">
      <c r="A6" s="134"/>
      <c r="B6" s="135"/>
      <c r="C6" s="2">
        <f>VLOOKUP(D6,Tabela3[#All],2,FALSE)</f>
        <v>13</v>
      </c>
      <c r="D6" s="24" t="s">
        <v>151</v>
      </c>
      <c r="E6" s="2">
        <f>VLOOKUP(F6,Tabela3[#All],2,FALSE)</f>
        <v>2</v>
      </c>
      <c r="F6" s="24" t="s">
        <v>120</v>
      </c>
      <c r="G6" s="2">
        <f>VLOOKUP(H6,Tabela3[#All],2,FALSE)</f>
        <v>25</v>
      </c>
      <c r="H6" s="24" t="s">
        <v>181</v>
      </c>
      <c r="I6" s="2">
        <f>VLOOKUP(J6,Tabela3[#All],2,FALSE)</f>
        <v>25</v>
      </c>
      <c r="J6" s="24" t="s">
        <v>181</v>
      </c>
      <c r="K6" s="2">
        <f>VLOOKUP(L6,Tabela3[#All],2,FALSE)</f>
        <v>21</v>
      </c>
      <c r="L6" s="25" t="s">
        <v>171</v>
      </c>
    </row>
    <row r="7" spans="1:12">
      <c r="A7" s="138" t="s">
        <v>4</v>
      </c>
      <c r="B7" s="139"/>
      <c r="C7" s="139"/>
      <c r="D7" s="139"/>
      <c r="E7" s="139"/>
      <c r="F7" s="139"/>
      <c r="G7" s="139"/>
      <c r="H7" s="139"/>
      <c r="I7" s="139"/>
      <c r="J7" s="139"/>
      <c r="K7" s="140"/>
      <c r="L7" s="141"/>
    </row>
    <row r="8" spans="1:12" ht="85">
      <c r="A8" s="134" t="s">
        <v>5</v>
      </c>
      <c r="B8" s="135">
        <v>0.39930555555555558</v>
      </c>
      <c r="C8" s="2">
        <f>VLOOKUP(D8,Tabela1[#All],2,FALSE)</f>
        <v>43</v>
      </c>
      <c r="D8" s="6" t="s">
        <v>194</v>
      </c>
      <c r="E8" s="2">
        <f>VLOOKUP(F8,Tabela1[#All],2,FALSE)</f>
        <v>50</v>
      </c>
      <c r="F8" s="6" t="s">
        <v>192</v>
      </c>
      <c r="G8" s="2">
        <f>VLOOKUP(H8,Tabela1[#All],2,FALSE)</f>
        <v>42</v>
      </c>
      <c r="H8" s="6" t="s">
        <v>195</v>
      </c>
      <c r="I8" s="2">
        <f>VLOOKUP(J8,Tabela1[#All],2,FALSE)</f>
        <v>50</v>
      </c>
      <c r="J8" s="6" t="s">
        <v>192</v>
      </c>
      <c r="K8" s="2">
        <f>VLOOKUP(L8,Tabela1[#All],2,FALSE)</f>
        <v>44</v>
      </c>
      <c r="L8" s="6" t="s">
        <v>115</v>
      </c>
    </row>
    <row r="9" spans="1:12" ht="16">
      <c r="A9" s="134"/>
      <c r="B9" s="135"/>
      <c r="C9" s="2">
        <f>VLOOKUP(D9,Tabela3[#All],2,FALSE)</f>
        <v>13</v>
      </c>
      <c r="D9" s="24" t="s">
        <v>151</v>
      </c>
      <c r="E9" s="2">
        <f>VLOOKUP(F9,Tabela3[#All],2,FALSE)</f>
        <v>22</v>
      </c>
      <c r="F9" s="24" t="s">
        <v>174</v>
      </c>
      <c r="G9" s="2">
        <f>VLOOKUP(H9,Tabela3[#All],2,FALSE)</f>
        <v>9</v>
      </c>
      <c r="H9" s="24" t="s">
        <v>140</v>
      </c>
      <c r="I9" s="2">
        <f>VLOOKUP(J9,Tabela3[#All],2,FALSE)</f>
        <v>22</v>
      </c>
      <c r="J9" s="24" t="s">
        <v>174</v>
      </c>
      <c r="K9" s="2">
        <f>VLOOKUP(L9,Tabela3[#All],2,FALSE)</f>
        <v>21</v>
      </c>
      <c r="L9" s="25" t="s">
        <v>171</v>
      </c>
    </row>
    <row r="10" spans="1:12" ht="85">
      <c r="A10" s="134" t="s">
        <v>6</v>
      </c>
      <c r="B10" s="135">
        <v>0.43402777777777773</v>
      </c>
      <c r="C10" s="2">
        <f>VLOOKUP(D10,Tabela1[#All],2,FALSE)</f>
        <v>43</v>
      </c>
      <c r="D10" s="6" t="s">
        <v>194</v>
      </c>
      <c r="E10" s="2">
        <f>VLOOKUP(F10,Tabela1[#All],2,FALSE)</f>
        <v>43</v>
      </c>
      <c r="F10" s="6" t="s">
        <v>194</v>
      </c>
      <c r="G10" s="2">
        <f>VLOOKUP(H10,Tabela1[#All],2,FALSE)</f>
        <v>42</v>
      </c>
      <c r="H10" s="6" t="s">
        <v>195</v>
      </c>
      <c r="I10" s="2">
        <f>VLOOKUP(J10,Tabela1[#All],2,FALSE)</f>
        <v>50</v>
      </c>
      <c r="J10" s="6" t="s">
        <v>192</v>
      </c>
      <c r="K10" s="2">
        <f>VLOOKUP(L10,Tabela1[#All],2,FALSE)</f>
        <v>44</v>
      </c>
      <c r="L10" s="6" t="s">
        <v>115</v>
      </c>
    </row>
    <row r="11" spans="1:12" ht="16">
      <c r="A11" s="134"/>
      <c r="B11" s="135"/>
      <c r="C11" s="2">
        <f>VLOOKUP(D11,Tabela3[#All],2,FALSE)</f>
        <v>13</v>
      </c>
      <c r="D11" s="24" t="s">
        <v>151</v>
      </c>
      <c r="E11" s="2">
        <f>VLOOKUP(F11,Tabela3[#All],2,FALSE)</f>
        <v>13</v>
      </c>
      <c r="F11" s="24" t="s">
        <v>151</v>
      </c>
      <c r="G11" s="2">
        <f>VLOOKUP(H11,Tabela3[#All],2,FALSE)</f>
        <v>9</v>
      </c>
      <c r="H11" s="24" t="s">
        <v>140</v>
      </c>
      <c r="I11" s="2">
        <f>VLOOKUP(J11,Tabela3[#All],2,FALSE)</f>
        <v>22</v>
      </c>
      <c r="J11" s="24" t="s">
        <v>174</v>
      </c>
      <c r="K11" s="2">
        <f>VLOOKUP(L11,Tabela3[#All],2,FALSE)</f>
        <v>21</v>
      </c>
      <c r="L11" s="25" t="s">
        <v>171</v>
      </c>
    </row>
    <row r="12" spans="1:12" ht="68">
      <c r="A12" s="134" t="s">
        <v>7</v>
      </c>
      <c r="B12" s="135">
        <v>0.46875</v>
      </c>
      <c r="C12" s="2">
        <f>VLOOKUP(D12,Tabela1[#All],2,FALSE)</f>
        <v>42</v>
      </c>
      <c r="D12" s="6" t="s">
        <v>195</v>
      </c>
      <c r="E12" s="2">
        <f>VLOOKUP(F12,Tabela1[#All],2,FALSE)</f>
        <v>51</v>
      </c>
      <c r="F12" s="6" t="s">
        <v>193</v>
      </c>
      <c r="G12" s="2">
        <f>VLOOKUP(H12,Tabela1[#All],2,FALSE)</f>
        <v>51</v>
      </c>
      <c r="H12" s="6" t="s">
        <v>193</v>
      </c>
      <c r="I12" s="2">
        <f>VLOOKUP(J12,Tabela1[#All],2,FALSE)</f>
        <v>50</v>
      </c>
      <c r="J12" s="6" t="s">
        <v>192</v>
      </c>
      <c r="K12" s="2">
        <f>VLOOKUP(L12,Tabela1[#All],2,FALSE)</f>
        <v>44</v>
      </c>
      <c r="L12" s="6" t="s">
        <v>115</v>
      </c>
    </row>
    <row r="13" spans="1:12" ht="17" thickBot="1">
      <c r="A13" s="136"/>
      <c r="B13" s="137"/>
      <c r="C13" s="23">
        <f>VLOOKUP(D13,Tabela3[#All],2,FALSE)</f>
        <v>9</v>
      </c>
      <c r="D13" s="24" t="s">
        <v>140</v>
      </c>
      <c r="E13" s="23">
        <f>VLOOKUP(F13,Tabela3[#All],2,FALSE)</f>
        <v>3</v>
      </c>
      <c r="F13" s="26" t="s">
        <v>121</v>
      </c>
      <c r="G13" s="23">
        <f>VLOOKUP(H13,Tabela3[#All],2,FALSE)</f>
        <v>3</v>
      </c>
      <c r="H13" s="26" t="s">
        <v>121</v>
      </c>
      <c r="I13" s="23">
        <f>VLOOKUP(J13,Tabela3[#All],2,FALSE)</f>
        <v>22</v>
      </c>
      <c r="J13" s="24" t="s">
        <v>174</v>
      </c>
      <c r="K13" s="23">
        <f>VLOOKUP(L13,Tabela3[#All],2,FALSE)</f>
        <v>21</v>
      </c>
      <c r="L13" s="25" t="s">
        <v>171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showInputMessage="1" showErrorMessage="1" xr:uid="{3AB09614-C99C-DF44-86FE-649ABFCCBB61}">
          <x14:formula1>
            <xm:f>Mock_Tables!$E$4:$E$100</xm:f>
          </x14:formula1>
          <xm:sqref>L6 L9 L11 L13 L4</xm:sqref>
        </x14:dataValidation>
        <x14:dataValidation type="list" allowBlank="1" showInputMessage="1" showErrorMessage="1" xr:uid="{0F18991D-9B33-47A4-9493-F357846BD6E9}">
          <x14:formula1>
            <xm:f>Mock_Tables!$E$4:$E$48</xm:f>
          </x14:formula1>
          <xm:sqref>H6 F13 F11 D4 D11 F4 H4 J6 H11 D13 F6 H9 J4 F9 D9 J11 D6 J13 J9 H13</xm:sqref>
        </x14:dataValidation>
        <x14:dataValidation type="list" allowBlank="1" showInputMessage="1" showErrorMessage="1" xr:uid="{43A708BE-BAFA-42DC-BEC2-23DF9E9F3A70}">
          <x14:formula1>
            <xm:f>Mock_Tables!$B$4:$B$100</xm:f>
          </x14:formula1>
          <xm:sqref>D3 L3 D12 D8 H3 L10 H10 F12 D5 L8 J3 H5 L12 J5 J10 L5 H12 F3 F5 F8 F10 J12 D10 J8 H8</xm:sqref>
        </x14:dataValidation>
        <x14:dataValidation type="list" allowBlank="1" showInputMessage="1" showErrorMessage="1" xr:uid="{6B326551-C5CB-46CC-B944-6D9C055C28AA}">
          <x14:formula1>
            <xm:f>Mock_Tables!$K$4:$K$48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54"/>
  <sheetViews>
    <sheetView zoomScaleNormal="70" workbookViewId="0">
      <selection activeCell="B13" sqref="B13"/>
    </sheetView>
  </sheetViews>
  <sheetFormatPr baseColWidth="10" defaultColWidth="9.1640625" defaultRowHeight="15" customHeight="1"/>
  <cols>
    <col min="1" max="1" width="2.5" customWidth="1"/>
    <col min="2" max="2" width="48.6640625" bestFit="1" customWidth="1"/>
    <col min="3" max="3" width="9.1640625" style="36"/>
    <col min="4" max="4" width="2.5" customWidth="1"/>
    <col min="5" max="5" width="26.6640625" style="68" bestFit="1" customWidth="1"/>
    <col min="6" max="6" width="5.5" style="36" bestFit="1" customWidth="1"/>
    <col min="7" max="7" width="23.1640625" style="15" bestFit="1" customWidth="1"/>
    <col min="8" max="8" width="23.1640625" style="15" customWidth="1"/>
    <col min="9" max="9" width="17.5" bestFit="1" customWidth="1"/>
    <col min="10" max="10" width="2.83203125" customWidth="1"/>
    <col min="11" max="12" width="13.6640625" customWidth="1"/>
    <col min="13" max="13" width="5.6640625" style="36" bestFit="1" customWidth="1"/>
    <col min="14" max="14" width="13.33203125" style="36" bestFit="1" customWidth="1"/>
    <col min="15" max="15" width="2.5" customWidth="1"/>
    <col min="16" max="16" width="26.5" bestFit="1" customWidth="1"/>
    <col min="17" max="17" width="4.83203125" style="36" bestFit="1" customWidth="1"/>
    <col min="18" max="18" width="2.5" customWidth="1"/>
    <col min="19" max="19" width="15.5" customWidth="1"/>
    <col min="20" max="20" width="15.5" style="36" customWidth="1"/>
    <col min="16384" max="16384" width="9.1640625" bestFit="1" customWidth="1"/>
  </cols>
  <sheetData>
    <row r="1" spans="2:20" ht="15" customHeight="1" thickBot="1"/>
    <row r="2" spans="2:20" ht="35.5" customHeight="1">
      <c r="B2" s="144" t="s">
        <v>16</v>
      </c>
      <c r="C2" s="146"/>
      <c r="D2" s="3"/>
      <c r="E2" s="144" t="s">
        <v>17</v>
      </c>
      <c r="F2" s="145"/>
      <c r="G2" s="145"/>
      <c r="H2" s="145"/>
      <c r="I2" s="146"/>
      <c r="K2" s="144" t="s">
        <v>18</v>
      </c>
      <c r="L2" s="145"/>
      <c r="M2" s="145"/>
      <c r="N2" s="146"/>
      <c r="P2" s="144" t="s">
        <v>19</v>
      </c>
      <c r="Q2" s="146"/>
      <c r="S2" s="147" t="s">
        <v>20</v>
      </c>
      <c r="T2" s="148"/>
    </row>
    <row r="3" spans="2:20">
      <c r="B3" s="19" t="s">
        <v>21</v>
      </c>
      <c r="C3" s="70" t="s">
        <v>0</v>
      </c>
      <c r="D3" s="5"/>
      <c r="E3" s="71" t="s">
        <v>22</v>
      </c>
      <c r="F3" s="82" t="s">
        <v>0</v>
      </c>
      <c r="G3" s="83" t="s">
        <v>66</v>
      </c>
      <c r="H3" s="83" t="s">
        <v>73</v>
      </c>
      <c r="I3" s="72" t="s">
        <v>68</v>
      </c>
      <c r="J3" s="5"/>
      <c r="K3" s="19" t="s">
        <v>21</v>
      </c>
      <c r="L3" s="80" t="s">
        <v>69</v>
      </c>
      <c r="M3" s="81" t="s">
        <v>0</v>
      </c>
      <c r="N3" s="70" t="s">
        <v>70</v>
      </c>
      <c r="O3" s="5"/>
      <c r="P3" s="19" t="s">
        <v>71</v>
      </c>
      <c r="Q3" s="70" t="s">
        <v>0</v>
      </c>
      <c r="S3" s="32" t="s">
        <v>23</v>
      </c>
      <c r="T3" s="69" t="s">
        <v>0</v>
      </c>
    </row>
    <row r="4" spans="2:20">
      <c r="B4" s="127" t="s">
        <v>64</v>
      </c>
      <c r="C4" s="128">
        <f>ROW() - 3</f>
        <v>1</v>
      </c>
      <c r="D4" s="12"/>
      <c r="E4" s="76" t="s">
        <v>65</v>
      </c>
      <c r="F4" s="15">
        <f>ROW() - 3</f>
        <v>1</v>
      </c>
      <c r="G4" s="12" t="s">
        <v>64</v>
      </c>
      <c r="H4" s="12" t="s">
        <v>64</v>
      </c>
      <c r="I4" s="13">
        <v>5</v>
      </c>
      <c r="J4" s="12"/>
      <c r="K4" s="12" t="s">
        <v>64</v>
      </c>
      <c r="L4" s="12">
        <v>0</v>
      </c>
      <c r="M4" s="15">
        <v>1</v>
      </c>
      <c r="N4" s="15">
        <v>0</v>
      </c>
      <c r="O4" s="12"/>
      <c r="P4" s="14" t="s">
        <v>184</v>
      </c>
      <c r="Q4" s="17">
        <v>1</v>
      </c>
      <c r="S4" s="37" t="s">
        <v>25</v>
      </c>
      <c r="T4" s="38">
        <v>1</v>
      </c>
    </row>
    <row r="5" spans="2:20">
      <c r="B5" s="76" t="s">
        <v>77</v>
      </c>
      <c r="C5" s="17">
        <f t="shared" ref="C5:C48" si="0">ROW() - 3</f>
        <v>2</v>
      </c>
      <c r="D5" s="12"/>
      <c r="E5" s="78" t="s">
        <v>120</v>
      </c>
      <c r="F5" s="15">
        <f t="shared" ref="F5:F28" si="1">ROW() - 3</f>
        <v>2</v>
      </c>
      <c r="G5" s="12" t="s">
        <v>119</v>
      </c>
      <c r="H5" s="125" t="s">
        <v>124</v>
      </c>
      <c r="I5" s="13">
        <v>5</v>
      </c>
      <c r="J5" s="12"/>
      <c r="K5" s="76" t="s">
        <v>24</v>
      </c>
      <c r="L5" s="12">
        <v>2</v>
      </c>
      <c r="M5" s="15">
        <v>2</v>
      </c>
      <c r="N5" s="17">
        <v>31</v>
      </c>
      <c r="O5" s="12"/>
      <c r="P5" s="14" t="s">
        <v>185</v>
      </c>
      <c r="Q5" s="17">
        <v>2</v>
      </c>
      <c r="S5" s="37" t="s">
        <v>27</v>
      </c>
      <c r="T5" s="38">
        <v>2</v>
      </c>
    </row>
    <row r="6" spans="2:20">
      <c r="B6" s="76" t="s">
        <v>78</v>
      </c>
      <c r="C6" s="17">
        <f t="shared" si="0"/>
        <v>3</v>
      </c>
      <c r="D6" s="12"/>
      <c r="E6" s="78" t="s">
        <v>121</v>
      </c>
      <c r="F6" s="15">
        <f t="shared" si="1"/>
        <v>3</v>
      </c>
      <c r="G6" s="12" t="s">
        <v>122</v>
      </c>
      <c r="H6" s="125" t="s">
        <v>123</v>
      </c>
      <c r="I6" s="13">
        <v>5</v>
      </c>
      <c r="J6" s="12"/>
      <c r="K6" s="76" t="s">
        <v>26</v>
      </c>
      <c r="L6" s="12">
        <v>2</v>
      </c>
      <c r="M6" s="15">
        <v>3</v>
      </c>
      <c r="N6" s="17">
        <v>31</v>
      </c>
      <c r="O6" s="12"/>
      <c r="P6" s="14" t="s">
        <v>186</v>
      </c>
      <c r="Q6" s="17">
        <v>3</v>
      </c>
      <c r="S6" s="37" t="s">
        <v>29</v>
      </c>
      <c r="T6" s="38">
        <v>3</v>
      </c>
    </row>
    <row r="7" spans="2:20">
      <c r="B7" s="76" t="s">
        <v>79</v>
      </c>
      <c r="C7" s="17">
        <f t="shared" si="0"/>
        <v>4</v>
      </c>
      <c r="D7" s="12"/>
      <c r="E7" s="78" t="s">
        <v>125</v>
      </c>
      <c r="F7" s="15">
        <f t="shared" si="1"/>
        <v>4</v>
      </c>
      <c r="G7" s="12" t="s">
        <v>126</v>
      </c>
      <c r="H7" s="125" t="s">
        <v>127</v>
      </c>
      <c r="I7" s="13">
        <v>5</v>
      </c>
      <c r="J7" s="12"/>
      <c r="K7" s="76" t="s">
        <v>28</v>
      </c>
      <c r="L7" s="12">
        <v>1</v>
      </c>
      <c r="M7" s="15">
        <v>4</v>
      </c>
      <c r="N7" s="17">
        <v>31</v>
      </c>
      <c r="O7" s="12"/>
      <c r="P7" s="14" t="s">
        <v>187</v>
      </c>
      <c r="Q7" s="17">
        <v>4</v>
      </c>
      <c r="S7" s="37" t="s">
        <v>31</v>
      </c>
      <c r="T7" s="38">
        <v>4</v>
      </c>
    </row>
    <row r="8" spans="2:20" ht="16" thickBot="1">
      <c r="B8" s="76" t="s">
        <v>80</v>
      </c>
      <c r="C8" s="17">
        <f t="shared" si="0"/>
        <v>5</v>
      </c>
      <c r="D8" s="12"/>
      <c r="E8" s="78" t="s">
        <v>128</v>
      </c>
      <c r="F8" s="15">
        <f t="shared" si="1"/>
        <v>5</v>
      </c>
      <c r="G8" s="12" t="s">
        <v>129</v>
      </c>
      <c r="H8" s="125" t="s">
        <v>130</v>
      </c>
      <c r="I8" s="13">
        <v>5</v>
      </c>
      <c r="J8" s="12"/>
      <c r="K8" s="76" t="s">
        <v>30</v>
      </c>
      <c r="L8" s="12">
        <v>1</v>
      </c>
      <c r="M8" s="15">
        <v>5</v>
      </c>
      <c r="N8" s="17">
        <v>31</v>
      </c>
      <c r="O8" s="12"/>
      <c r="P8" s="14" t="s">
        <v>188</v>
      </c>
      <c r="Q8" s="17">
        <v>5</v>
      </c>
      <c r="S8" s="39" t="s">
        <v>32</v>
      </c>
      <c r="T8" s="40">
        <v>5</v>
      </c>
    </row>
    <row r="9" spans="2:20" ht="16" thickBot="1">
      <c r="B9" s="76" t="s">
        <v>81</v>
      </c>
      <c r="C9" s="17">
        <f t="shared" si="0"/>
        <v>6</v>
      </c>
      <c r="D9" s="12"/>
      <c r="E9" s="78" t="s">
        <v>131</v>
      </c>
      <c r="F9" s="15">
        <f t="shared" si="1"/>
        <v>6</v>
      </c>
      <c r="G9" s="12" t="s">
        <v>132</v>
      </c>
      <c r="H9" s="125" t="s">
        <v>133</v>
      </c>
      <c r="I9" s="13">
        <v>5</v>
      </c>
      <c r="J9" s="12"/>
      <c r="K9" s="76" t="s">
        <v>13</v>
      </c>
      <c r="L9" s="12">
        <v>2</v>
      </c>
      <c r="M9" s="15">
        <v>6</v>
      </c>
      <c r="N9" s="17">
        <v>31</v>
      </c>
      <c r="O9" s="12"/>
      <c r="P9" s="16" t="s">
        <v>189</v>
      </c>
      <c r="Q9" s="17">
        <v>6</v>
      </c>
    </row>
    <row r="10" spans="2:20">
      <c r="B10" s="76" t="s">
        <v>82</v>
      </c>
      <c r="C10" s="17">
        <f t="shared" si="0"/>
        <v>7</v>
      </c>
      <c r="D10" s="12"/>
      <c r="E10" s="78" t="s">
        <v>134</v>
      </c>
      <c r="F10" s="15">
        <f t="shared" si="1"/>
        <v>7</v>
      </c>
      <c r="G10" s="12" t="s">
        <v>135</v>
      </c>
      <c r="H10" s="12" t="s">
        <v>136</v>
      </c>
      <c r="I10" s="13">
        <v>5</v>
      </c>
      <c r="J10" s="12"/>
      <c r="K10" s="76" t="s">
        <v>33</v>
      </c>
      <c r="L10" s="12">
        <v>2</v>
      </c>
      <c r="M10" s="15">
        <v>7</v>
      </c>
      <c r="N10" s="17">
        <v>31</v>
      </c>
      <c r="O10" s="12"/>
      <c r="Q10" s="15"/>
    </row>
    <row r="11" spans="2:20">
      <c r="B11" s="76" t="s">
        <v>83</v>
      </c>
      <c r="C11" s="17">
        <f t="shared" si="0"/>
        <v>8</v>
      </c>
      <c r="D11" s="12"/>
      <c r="E11" s="73" t="s">
        <v>142</v>
      </c>
      <c r="F11" s="15">
        <f t="shared" si="1"/>
        <v>8</v>
      </c>
      <c r="G11" s="15" t="s">
        <v>143</v>
      </c>
      <c r="H11" s="125" t="s">
        <v>138</v>
      </c>
      <c r="I11" s="13">
        <v>5</v>
      </c>
      <c r="J11" s="12"/>
      <c r="K11" s="76" t="s">
        <v>12</v>
      </c>
      <c r="L11" s="12">
        <v>1</v>
      </c>
      <c r="M11" s="15">
        <v>8</v>
      </c>
      <c r="N11" s="17">
        <v>31</v>
      </c>
      <c r="O11" s="12"/>
      <c r="Q11" s="15"/>
    </row>
    <row r="12" spans="2:20">
      <c r="B12" s="76" t="s">
        <v>10</v>
      </c>
      <c r="C12" s="17">
        <f t="shared" si="0"/>
        <v>9</v>
      </c>
      <c r="D12" s="12"/>
      <c r="E12" s="78" t="s">
        <v>140</v>
      </c>
      <c r="F12" s="15">
        <f t="shared" si="1"/>
        <v>9</v>
      </c>
      <c r="G12" s="12" t="s">
        <v>139</v>
      </c>
      <c r="H12" s="125" t="s">
        <v>141</v>
      </c>
      <c r="I12" s="13">
        <v>5</v>
      </c>
      <c r="J12" s="12"/>
      <c r="K12" s="76" t="s">
        <v>34</v>
      </c>
      <c r="L12" s="12">
        <v>1</v>
      </c>
      <c r="M12" s="15">
        <v>9</v>
      </c>
      <c r="N12" s="17">
        <v>31</v>
      </c>
      <c r="O12" s="12"/>
      <c r="Q12" s="15"/>
    </row>
    <row r="13" spans="2:20">
      <c r="B13" s="76" t="s">
        <v>84</v>
      </c>
      <c r="C13" s="17">
        <f t="shared" si="0"/>
        <v>10</v>
      </c>
      <c r="D13" s="12"/>
      <c r="E13" s="78" t="s">
        <v>137</v>
      </c>
      <c r="F13" s="15">
        <f t="shared" si="1"/>
        <v>10</v>
      </c>
      <c r="G13" s="12" t="s">
        <v>144</v>
      </c>
      <c r="H13" s="125" t="s">
        <v>145</v>
      </c>
      <c r="I13" s="13">
        <v>5</v>
      </c>
      <c r="J13" s="12"/>
      <c r="K13" s="76" t="s">
        <v>35</v>
      </c>
      <c r="L13" s="12">
        <v>2</v>
      </c>
      <c r="M13" s="15">
        <v>10</v>
      </c>
      <c r="N13" s="17">
        <v>31</v>
      </c>
      <c r="O13" s="12"/>
      <c r="Q13" s="15"/>
    </row>
    <row r="14" spans="2:20">
      <c r="B14" s="76" t="s">
        <v>85</v>
      </c>
      <c r="C14" s="17">
        <f t="shared" si="0"/>
        <v>11</v>
      </c>
      <c r="D14" s="12"/>
      <c r="E14" s="78" t="s">
        <v>146</v>
      </c>
      <c r="F14" s="15">
        <f t="shared" si="1"/>
        <v>11</v>
      </c>
      <c r="G14" s="12" t="s">
        <v>64</v>
      </c>
      <c r="H14" s="124" t="s">
        <v>147</v>
      </c>
      <c r="I14" s="13">
        <v>5</v>
      </c>
      <c r="J14" s="12"/>
      <c r="K14" s="76" t="s">
        <v>36</v>
      </c>
      <c r="L14" s="12">
        <v>2</v>
      </c>
      <c r="M14" s="15">
        <v>11</v>
      </c>
      <c r="N14" s="17">
        <v>31</v>
      </c>
      <c r="O14" s="12"/>
      <c r="Q14" s="15"/>
    </row>
    <row r="15" spans="2:20">
      <c r="B15" s="76" t="s">
        <v>86</v>
      </c>
      <c r="C15" s="17">
        <f t="shared" si="0"/>
        <v>12</v>
      </c>
      <c r="D15" s="12"/>
      <c r="E15" s="78" t="s">
        <v>148</v>
      </c>
      <c r="F15" s="15">
        <f t="shared" si="1"/>
        <v>12</v>
      </c>
      <c r="G15" s="12" t="s">
        <v>149</v>
      </c>
      <c r="H15" s="125" t="s">
        <v>150</v>
      </c>
      <c r="I15" s="13">
        <v>5</v>
      </c>
      <c r="J15" s="12"/>
      <c r="K15" s="76" t="s">
        <v>11</v>
      </c>
      <c r="L15" s="12">
        <v>1</v>
      </c>
      <c r="M15" s="15">
        <v>12</v>
      </c>
      <c r="N15" s="17">
        <v>31</v>
      </c>
      <c r="O15" s="12"/>
      <c r="Q15" s="15"/>
    </row>
    <row r="16" spans="2:20">
      <c r="B16" s="76" t="s">
        <v>87</v>
      </c>
      <c r="C16" s="17">
        <f t="shared" si="0"/>
        <v>13</v>
      </c>
      <c r="D16" s="12"/>
      <c r="E16" s="78" t="s">
        <v>151</v>
      </c>
      <c r="F16" s="15">
        <f t="shared" si="1"/>
        <v>13</v>
      </c>
      <c r="G16" s="12" t="s">
        <v>152</v>
      </c>
      <c r="H16" s="125" t="s">
        <v>153</v>
      </c>
      <c r="I16" s="13">
        <v>5</v>
      </c>
      <c r="J16" s="12"/>
      <c r="K16" s="76" t="s">
        <v>37</v>
      </c>
      <c r="L16" s="12">
        <v>1</v>
      </c>
      <c r="M16" s="15">
        <v>13</v>
      </c>
      <c r="N16" s="17">
        <v>31</v>
      </c>
      <c r="O16" s="12"/>
      <c r="Q16" s="15"/>
    </row>
    <row r="17" spans="2:17">
      <c r="B17" s="76" t="s">
        <v>88</v>
      </c>
      <c r="C17" s="17">
        <f t="shared" si="0"/>
        <v>14</v>
      </c>
      <c r="D17" s="12"/>
      <c r="E17" s="78" t="s">
        <v>154</v>
      </c>
      <c r="F17" s="15">
        <f t="shared" si="1"/>
        <v>14</v>
      </c>
      <c r="G17" s="15" t="s">
        <v>64</v>
      </c>
      <c r="H17" s="125" t="s">
        <v>155</v>
      </c>
      <c r="I17" s="13">
        <v>5</v>
      </c>
      <c r="J17" s="12"/>
      <c r="K17" s="76" t="s">
        <v>38</v>
      </c>
      <c r="L17" s="12">
        <v>2</v>
      </c>
      <c r="M17" s="15">
        <v>14</v>
      </c>
      <c r="N17" s="17">
        <v>31</v>
      </c>
      <c r="O17" s="12"/>
      <c r="Q17" s="15"/>
    </row>
    <row r="18" spans="2:17">
      <c r="B18" s="76" t="s">
        <v>89</v>
      </c>
      <c r="C18" s="17">
        <f t="shared" si="0"/>
        <v>15</v>
      </c>
      <c r="D18" s="12"/>
      <c r="E18" s="73" t="s">
        <v>156</v>
      </c>
      <c r="F18" s="15">
        <f t="shared" si="1"/>
        <v>15</v>
      </c>
      <c r="G18" s="12" t="s">
        <v>157</v>
      </c>
      <c r="H18" s="125" t="s">
        <v>158</v>
      </c>
      <c r="I18" s="13">
        <v>5</v>
      </c>
      <c r="J18" s="12"/>
      <c r="K18" s="76" t="s">
        <v>9</v>
      </c>
      <c r="L18" s="12">
        <v>2</v>
      </c>
      <c r="M18" s="15">
        <v>15</v>
      </c>
      <c r="N18" s="17">
        <v>31</v>
      </c>
      <c r="O18" s="12"/>
      <c r="Q18" s="15"/>
    </row>
    <row r="19" spans="2:17">
      <c r="B19" s="76" t="s">
        <v>90</v>
      </c>
      <c r="C19" s="17">
        <f t="shared" si="0"/>
        <v>16</v>
      </c>
      <c r="D19" s="12"/>
      <c r="E19" s="78" t="s">
        <v>159</v>
      </c>
      <c r="F19" s="15">
        <f t="shared" si="1"/>
        <v>16</v>
      </c>
      <c r="G19" s="15" t="s">
        <v>160</v>
      </c>
      <c r="H19" s="125" t="s">
        <v>161</v>
      </c>
      <c r="I19" s="13">
        <v>5</v>
      </c>
      <c r="J19" s="12"/>
      <c r="K19" s="76" t="s">
        <v>39</v>
      </c>
      <c r="L19" s="12">
        <v>1</v>
      </c>
      <c r="M19" s="15">
        <v>16</v>
      </c>
      <c r="N19" s="17">
        <v>31</v>
      </c>
      <c r="O19" s="12"/>
      <c r="Q19" s="15"/>
    </row>
    <row r="20" spans="2:17">
      <c r="B20" s="76" t="s">
        <v>76</v>
      </c>
      <c r="C20" s="17">
        <f t="shared" si="0"/>
        <v>17</v>
      </c>
      <c r="D20" s="12"/>
      <c r="E20" s="73" t="s">
        <v>162</v>
      </c>
      <c r="F20" s="15">
        <f t="shared" si="1"/>
        <v>17</v>
      </c>
      <c r="G20" s="15" t="s">
        <v>163</v>
      </c>
      <c r="H20" s="125" t="s">
        <v>164</v>
      </c>
      <c r="I20" s="13">
        <v>5</v>
      </c>
      <c r="J20" s="12"/>
      <c r="K20" s="76" t="s">
        <v>40</v>
      </c>
      <c r="L20" s="12">
        <v>1</v>
      </c>
      <c r="M20" s="15">
        <v>17</v>
      </c>
      <c r="N20" s="17">
        <v>31</v>
      </c>
      <c r="O20" s="12"/>
      <c r="Q20" s="15"/>
    </row>
    <row r="21" spans="2:17">
      <c r="B21" s="76" t="s">
        <v>91</v>
      </c>
      <c r="C21" s="17">
        <f t="shared" si="0"/>
        <v>18</v>
      </c>
      <c r="D21" s="12"/>
      <c r="E21" s="78" t="s">
        <v>165</v>
      </c>
      <c r="F21" s="15">
        <f t="shared" si="1"/>
        <v>18</v>
      </c>
      <c r="G21" s="15" t="s">
        <v>166</v>
      </c>
      <c r="H21" s="125" t="s">
        <v>167</v>
      </c>
      <c r="I21" s="13">
        <v>5</v>
      </c>
      <c r="J21" s="12"/>
      <c r="K21" s="76" t="s">
        <v>15</v>
      </c>
      <c r="L21" s="12">
        <v>2</v>
      </c>
      <c r="M21" s="15">
        <v>18</v>
      </c>
      <c r="N21" s="17">
        <v>31</v>
      </c>
      <c r="O21" s="12"/>
      <c r="Q21" s="15"/>
    </row>
    <row r="22" spans="2:17">
      <c r="B22" s="76" t="s">
        <v>92</v>
      </c>
      <c r="C22" s="17">
        <f t="shared" si="0"/>
        <v>19</v>
      </c>
      <c r="D22" s="12"/>
      <c r="E22" s="73" t="s">
        <v>168</v>
      </c>
      <c r="F22" s="15">
        <f t="shared" si="1"/>
        <v>19</v>
      </c>
      <c r="G22" s="12" t="s">
        <v>169</v>
      </c>
      <c r="H22" s="12" t="s">
        <v>170</v>
      </c>
      <c r="I22" s="13"/>
      <c r="J22" s="12"/>
      <c r="K22" s="76" t="s">
        <v>14</v>
      </c>
      <c r="L22" s="12">
        <v>2</v>
      </c>
      <c r="M22" s="15">
        <v>19</v>
      </c>
      <c r="N22" s="17">
        <v>31</v>
      </c>
      <c r="O22" s="12"/>
      <c r="Q22" s="15"/>
    </row>
    <row r="23" spans="2:17">
      <c r="B23" s="76" t="s">
        <v>93</v>
      </c>
      <c r="C23" s="17">
        <f t="shared" si="0"/>
        <v>20</v>
      </c>
      <c r="D23" s="12"/>
      <c r="E23" s="73" t="s">
        <v>8</v>
      </c>
      <c r="F23" s="15">
        <f t="shared" si="1"/>
        <v>20</v>
      </c>
      <c r="G23" s="15" t="s">
        <v>67</v>
      </c>
      <c r="H23" s="123" t="s">
        <v>74</v>
      </c>
      <c r="I23" s="13"/>
      <c r="J23" s="12"/>
      <c r="K23" s="76" t="s">
        <v>41</v>
      </c>
      <c r="L23" s="12">
        <v>1</v>
      </c>
      <c r="M23" s="15">
        <v>20</v>
      </c>
      <c r="N23" s="17">
        <v>31</v>
      </c>
      <c r="O23" s="12"/>
      <c r="Q23" s="15"/>
    </row>
    <row r="24" spans="2:17">
      <c r="B24" s="76" t="s">
        <v>94</v>
      </c>
      <c r="C24" s="17">
        <f t="shared" si="0"/>
        <v>21</v>
      </c>
      <c r="D24" s="12"/>
      <c r="E24" s="73" t="s">
        <v>171</v>
      </c>
      <c r="F24" s="15">
        <f t="shared" si="1"/>
        <v>21</v>
      </c>
      <c r="G24" s="15" t="s">
        <v>172</v>
      </c>
      <c r="H24" s="125" t="s">
        <v>173</v>
      </c>
      <c r="I24" s="13"/>
      <c r="J24" s="12"/>
      <c r="K24" s="76" t="s">
        <v>42</v>
      </c>
      <c r="L24" s="12">
        <v>1</v>
      </c>
      <c r="M24" s="15">
        <v>21</v>
      </c>
      <c r="N24" s="17">
        <v>31</v>
      </c>
      <c r="O24" s="12"/>
      <c r="Q24" s="15"/>
    </row>
    <row r="25" spans="2:17">
      <c r="B25" s="76" t="s">
        <v>95</v>
      </c>
      <c r="C25" s="17">
        <f t="shared" si="0"/>
        <v>22</v>
      </c>
      <c r="D25" s="12"/>
      <c r="E25" s="73" t="s">
        <v>174</v>
      </c>
      <c r="F25" s="15">
        <f t="shared" si="1"/>
        <v>22</v>
      </c>
      <c r="G25" s="15" t="s">
        <v>175</v>
      </c>
      <c r="H25" s="15" t="s">
        <v>176</v>
      </c>
      <c r="I25" s="13"/>
      <c r="J25" s="12"/>
      <c r="K25" s="76" t="s">
        <v>43</v>
      </c>
      <c r="L25" s="12">
        <v>2</v>
      </c>
      <c r="M25" s="15">
        <v>22</v>
      </c>
      <c r="N25" s="17">
        <v>31</v>
      </c>
      <c r="O25" s="12"/>
      <c r="Q25" s="15"/>
    </row>
    <row r="26" spans="2:17">
      <c r="B26" s="76" t="s">
        <v>96</v>
      </c>
      <c r="C26" s="17">
        <f t="shared" si="0"/>
        <v>23</v>
      </c>
      <c r="D26" s="12"/>
      <c r="E26" s="73" t="s">
        <v>177</v>
      </c>
      <c r="F26" s="15">
        <f t="shared" si="1"/>
        <v>23</v>
      </c>
      <c r="G26" s="15" t="s">
        <v>64</v>
      </c>
      <c r="H26" s="123" t="s">
        <v>179</v>
      </c>
      <c r="I26" s="13"/>
      <c r="J26" s="12"/>
      <c r="K26" s="76" t="s">
        <v>44</v>
      </c>
      <c r="L26" s="12">
        <v>2</v>
      </c>
      <c r="M26" s="15">
        <v>23</v>
      </c>
      <c r="N26" s="17">
        <v>31</v>
      </c>
      <c r="O26" s="12"/>
      <c r="Q26" s="15"/>
    </row>
    <row r="27" spans="2:17">
      <c r="B27" s="76" t="s">
        <v>97</v>
      </c>
      <c r="C27" s="17">
        <f t="shared" si="0"/>
        <v>24</v>
      </c>
      <c r="D27" s="12"/>
      <c r="E27" s="73" t="s">
        <v>178</v>
      </c>
      <c r="F27" s="15">
        <f t="shared" si="1"/>
        <v>24</v>
      </c>
      <c r="G27" s="15" t="s">
        <v>64</v>
      </c>
      <c r="H27" s="123" t="s">
        <v>180</v>
      </c>
      <c r="I27" s="13"/>
      <c r="J27" s="12"/>
      <c r="K27" s="76" t="s">
        <v>45</v>
      </c>
      <c r="L27" s="12">
        <v>2</v>
      </c>
      <c r="M27" s="15">
        <v>24</v>
      </c>
      <c r="N27" s="17">
        <v>31</v>
      </c>
      <c r="O27" s="12"/>
      <c r="Q27" s="15"/>
    </row>
    <row r="28" spans="2:17">
      <c r="B28" s="76" t="s">
        <v>98</v>
      </c>
      <c r="C28" s="17">
        <f t="shared" si="0"/>
        <v>25</v>
      </c>
      <c r="D28" s="12"/>
      <c r="E28" s="73" t="s">
        <v>181</v>
      </c>
      <c r="F28" s="15">
        <f t="shared" si="1"/>
        <v>25</v>
      </c>
      <c r="G28" s="15" t="s">
        <v>182</v>
      </c>
      <c r="H28" s="125" t="s">
        <v>183</v>
      </c>
      <c r="I28" s="13"/>
      <c r="J28" s="12"/>
      <c r="K28" s="76" t="s">
        <v>46</v>
      </c>
      <c r="L28" s="12">
        <v>2</v>
      </c>
      <c r="M28" s="15">
        <v>25</v>
      </c>
      <c r="N28" s="17">
        <v>31</v>
      </c>
      <c r="O28" s="12"/>
      <c r="Q28" s="15"/>
    </row>
    <row r="29" spans="2:17">
      <c r="B29" s="76" t="s">
        <v>99</v>
      </c>
      <c r="C29" s="17">
        <f t="shared" si="0"/>
        <v>26</v>
      </c>
      <c r="D29" s="12"/>
      <c r="E29" s="73"/>
      <c r="F29" s="15"/>
      <c r="I29" s="13"/>
      <c r="J29" s="12"/>
      <c r="K29" s="76" t="s">
        <v>47</v>
      </c>
      <c r="L29" s="12">
        <v>1</v>
      </c>
      <c r="M29" s="15">
        <v>26</v>
      </c>
      <c r="N29" s="17">
        <v>31</v>
      </c>
      <c r="O29" s="12"/>
      <c r="Q29" s="15"/>
    </row>
    <row r="30" spans="2:17">
      <c r="B30" s="76" t="s">
        <v>100</v>
      </c>
      <c r="C30" s="17">
        <f t="shared" si="0"/>
        <v>27</v>
      </c>
      <c r="D30" s="12"/>
      <c r="E30" s="73"/>
      <c r="F30" s="15"/>
      <c r="I30" s="13"/>
      <c r="J30" s="12"/>
      <c r="K30" s="76" t="s">
        <v>48</v>
      </c>
      <c r="L30" s="12">
        <v>1</v>
      </c>
      <c r="M30" s="15">
        <v>27</v>
      </c>
      <c r="N30" s="17">
        <v>31</v>
      </c>
      <c r="O30" s="12"/>
      <c r="Q30" s="15"/>
    </row>
    <row r="31" spans="2:17">
      <c r="B31" s="76" t="s">
        <v>101</v>
      </c>
      <c r="C31" s="17">
        <f t="shared" si="0"/>
        <v>28</v>
      </c>
      <c r="D31" s="12"/>
      <c r="E31" s="73"/>
      <c r="F31" s="15"/>
      <c r="I31" s="13"/>
      <c r="J31" s="12"/>
      <c r="K31" s="76" t="s">
        <v>72</v>
      </c>
      <c r="L31" s="12">
        <v>1</v>
      </c>
      <c r="M31" s="15">
        <v>28</v>
      </c>
      <c r="N31" s="17">
        <v>31</v>
      </c>
      <c r="O31" s="12"/>
      <c r="Q31" s="15"/>
    </row>
    <row r="32" spans="2:17">
      <c r="B32" s="76" t="s">
        <v>102</v>
      </c>
      <c r="C32" s="17">
        <f t="shared" si="0"/>
        <v>29</v>
      </c>
      <c r="D32" s="12"/>
      <c r="E32" s="73"/>
      <c r="F32" s="15"/>
      <c r="I32" s="13"/>
      <c r="J32" s="12"/>
      <c r="K32" s="76"/>
      <c r="L32" s="12"/>
      <c r="M32" s="15"/>
      <c r="N32" s="17"/>
      <c r="O32" s="12"/>
      <c r="Q32" s="15"/>
    </row>
    <row r="33" spans="2:14">
      <c r="B33" s="76" t="s">
        <v>103</v>
      </c>
      <c r="C33" s="17">
        <f t="shared" si="0"/>
        <v>30</v>
      </c>
      <c r="E33" s="73"/>
      <c r="F33" s="15"/>
      <c r="I33" s="13"/>
      <c r="K33" s="76"/>
      <c r="L33" s="12"/>
      <c r="M33" s="15"/>
      <c r="N33" s="17"/>
    </row>
    <row r="34" spans="2:14">
      <c r="B34" s="131" t="s">
        <v>104</v>
      </c>
      <c r="C34" s="17">
        <f t="shared" si="0"/>
        <v>31</v>
      </c>
      <c r="E34" s="73"/>
      <c r="F34" s="15"/>
      <c r="I34" s="13"/>
      <c r="K34" s="76"/>
      <c r="L34" s="12"/>
      <c r="M34" s="15"/>
      <c r="N34" s="17"/>
    </row>
    <row r="35" spans="2:14">
      <c r="B35" s="131" t="s">
        <v>105</v>
      </c>
      <c r="C35" s="17">
        <f t="shared" si="0"/>
        <v>32</v>
      </c>
      <c r="E35" s="73"/>
      <c r="F35" s="15"/>
      <c r="I35" s="13"/>
      <c r="K35" s="76"/>
      <c r="L35" s="12"/>
      <c r="M35" s="15"/>
      <c r="N35" s="17"/>
    </row>
    <row r="36" spans="2:14">
      <c r="B36" s="131" t="s">
        <v>106</v>
      </c>
      <c r="C36" s="17">
        <f t="shared" si="0"/>
        <v>33</v>
      </c>
      <c r="E36" s="73"/>
      <c r="F36" s="15"/>
      <c r="I36" s="13"/>
      <c r="K36" s="76"/>
      <c r="L36" s="12"/>
      <c r="M36" s="15"/>
      <c r="N36" s="17"/>
    </row>
    <row r="37" spans="2:14">
      <c r="B37" s="76" t="s">
        <v>107</v>
      </c>
      <c r="C37" s="17">
        <f t="shared" si="0"/>
        <v>34</v>
      </c>
      <c r="E37" s="73"/>
      <c r="F37" s="15"/>
      <c r="I37" s="13"/>
      <c r="K37" s="76"/>
      <c r="L37" s="12"/>
      <c r="M37" s="15"/>
      <c r="N37" s="17"/>
    </row>
    <row r="38" spans="2:14">
      <c r="B38" s="76" t="s">
        <v>108</v>
      </c>
      <c r="C38" s="17">
        <f t="shared" si="0"/>
        <v>35</v>
      </c>
      <c r="E38" s="73"/>
      <c r="F38" s="15"/>
      <c r="I38" s="13"/>
      <c r="K38" s="76"/>
      <c r="L38" s="12"/>
      <c r="M38" s="15"/>
      <c r="N38" s="17"/>
    </row>
    <row r="39" spans="2:14" ht="15" customHeight="1">
      <c r="B39" s="76" t="s">
        <v>109</v>
      </c>
      <c r="C39" s="17">
        <f t="shared" si="0"/>
        <v>36</v>
      </c>
      <c r="E39" s="73"/>
      <c r="F39" s="15"/>
      <c r="I39" s="13"/>
      <c r="K39" s="76"/>
      <c r="L39" s="12"/>
      <c r="M39" s="15"/>
      <c r="N39" s="17"/>
    </row>
    <row r="40" spans="2:14" ht="15" customHeight="1">
      <c r="B40" s="76" t="s">
        <v>110</v>
      </c>
      <c r="C40" s="17">
        <f t="shared" si="0"/>
        <v>37</v>
      </c>
      <c r="E40" s="73"/>
      <c r="F40" s="15"/>
      <c r="I40" s="13"/>
      <c r="K40" s="76"/>
      <c r="L40" s="12"/>
      <c r="M40" s="15"/>
      <c r="N40" s="17"/>
    </row>
    <row r="41" spans="2:14" ht="15" customHeight="1">
      <c r="B41" s="76" t="s">
        <v>111</v>
      </c>
      <c r="C41" s="17">
        <f t="shared" si="0"/>
        <v>38</v>
      </c>
      <c r="E41" s="73"/>
      <c r="F41" s="15"/>
      <c r="I41" s="13"/>
      <c r="K41" s="76"/>
      <c r="L41" s="12"/>
      <c r="M41" s="15"/>
      <c r="N41" s="17"/>
    </row>
    <row r="42" spans="2:14" ht="15" customHeight="1">
      <c r="B42" s="76" t="s">
        <v>112</v>
      </c>
      <c r="C42" s="17">
        <f t="shared" si="0"/>
        <v>39</v>
      </c>
      <c r="E42" s="73"/>
      <c r="F42" s="15"/>
      <c r="I42" s="13"/>
      <c r="K42" s="76"/>
      <c r="L42" s="12"/>
      <c r="M42" s="15"/>
      <c r="N42" s="17"/>
    </row>
    <row r="43" spans="2:14" ht="15" customHeight="1">
      <c r="B43" s="76" t="s">
        <v>113</v>
      </c>
      <c r="C43" s="17">
        <f t="shared" si="0"/>
        <v>40</v>
      </c>
      <c r="E43" s="73"/>
      <c r="F43" s="15"/>
      <c r="I43" s="13"/>
      <c r="K43" s="76"/>
      <c r="L43" s="12"/>
      <c r="M43" s="15"/>
      <c r="N43" s="17"/>
    </row>
    <row r="44" spans="2:14" ht="15" customHeight="1">
      <c r="B44" s="76" t="s">
        <v>114</v>
      </c>
      <c r="C44" s="17">
        <f t="shared" si="0"/>
        <v>41</v>
      </c>
      <c r="E44" s="73"/>
      <c r="F44" s="15"/>
      <c r="I44" s="13"/>
      <c r="K44" s="76"/>
      <c r="L44" s="12"/>
      <c r="M44" s="15"/>
      <c r="N44" s="17"/>
    </row>
    <row r="45" spans="2:14" ht="15" customHeight="1">
      <c r="B45" s="76" t="s">
        <v>195</v>
      </c>
      <c r="C45" s="17">
        <f t="shared" si="0"/>
        <v>42</v>
      </c>
      <c r="E45" s="73"/>
      <c r="F45" s="15"/>
      <c r="I45" s="13"/>
      <c r="K45" s="76"/>
      <c r="L45" s="12"/>
      <c r="M45" s="15"/>
      <c r="N45" s="17"/>
    </row>
    <row r="46" spans="2:14" ht="15" customHeight="1">
      <c r="B46" s="76" t="s">
        <v>194</v>
      </c>
      <c r="C46" s="17">
        <f t="shared" si="0"/>
        <v>43</v>
      </c>
      <c r="E46" s="73"/>
      <c r="F46" s="15"/>
      <c r="I46" s="13"/>
      <c r="K46" s="76"/>
      <c r="L46" s="12"/>
      <c r="M46" s="15"/>
      <c r="N46" s="17"/>
    </row>
    <row r="47" spans="2:14" ht="15" customHeight="1">
      <c r="B47" s="76" t="s">
        <v>115</v>
      </c>
      <c r="C47" s="17">
        <f t="shared" si="0"/>
        <v>44</v>
      </c>
      <c r="E47" s="73"/>
      <c r="F47" s="15"/>
      <c r="I47" s="13"/>
      <c r="K47" s="76"/>
      <c r="L47" s="12"/>
      <c r="M47" s="15"/>
      <c r="N47" s="17"/>
    </row>
    <row r="48" spans="2:14" ht="15" customHeight="1" thickBot="1">
      <c r="B48" s="76" t="s">
        <v>116</v>
      </c>
      <c r="C48" s="17">
        <f t="shared" si="0"/>
        <v>45</v>
      </c>
      <c r="E48" s="84"/>
      <c r="F48" s="74"/>
      <c r="G48" s="74"/>
      <c r="H48" s="74"/>
      <c r="I48" s="75"/>
      <c r="K48" s="79"/>
      <c r="L48" s="77"/>
      <c r="M48" s="74"/>
      <c r="N48" s="18"/>
    </row>
    <row r="49" spans="2:3" ht="15" customHeight="1">
      <c r="B49" s="129" t="s">
        <v>117</v>
      </c>
      <c r="C49" s="17">
        <f t="shared" ref="C49:C54" si="2">ROW() - 3</f>
        <v>46</v>
      </c>
    </row>
    <row r="50" spans="2:3" ht="15" customHeight="1" thickBot="1">
      <c r="B50" s="130" t="s">
        <v>118</v>
      </c>
      <c r="C50" s="18">
        <f t="shared" si="2"/>
        <v>47</v>
      </c>
    </row>
    <row r="51" spans="2:3" ht="15" customHeight="1">
      <c r="B51" s="126" t="s">
        <v>190</v>
      </c>
      <c r="C51" s="15">
        <f t="shared" si="2"/>
        <v>48</v>
      </c>
    </row>
    <row r="52" spans="2:3" ht="15" customHeight="1">
      <c r="B52" s="126" t="s">
        <v>191</v>
      </c>
      <c r="C52" s="15">
        <f t="shared" si="2"/>
        <v>49</v>
      </c>
    </row>
    <row r="53" spans="2:3" ht="15" customHeight="1">
      <c r="B53" s="126" t="s">
        <v>192</v>
      </c>
      <c r="C53" s="15">
        <f t="shared" si="2"/>
        <v>50</v>
      </c>
    </row>
    <row r="54" spans="2:3" ht="15" customHeight="1">
      <c r="B54" s="129" t="s">
        <v>193</v>
      </c>
      <c r="C54" s="15">
        <f t="shared" si="2"/>
        <v>51</v>
      </c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hyperlinks>
    <hyperlink ref="H14" r:id="rId1" xr:uid="{A69C3152-705A-3742-BB7E-2A4AB97667E8}"/>
    <hyperlink ref="H17" r:id="rId2" xr:uid="{231FD57F-4D73-5F4F-91C3-8574A22BCAEF}"/>
    <hyperlink ref="H6" r:id="rId3" display="maito:manuela.vasconcelos01@fatec.sp.gov.br" xr:uid="{5BB9ED44-8091-3D43-9758-342462FE21D8}"/>
    <hyperlink ref="H5" r:id="rId4" xr:uid="{DD541FFA-E921-E54D-B689-C4D49DBE57BA}"/>
    <hyperlink ref="H7" r:id="rId5" display="maito:erica.gouvea@fatec.sp.gov.br" xr:uid="{CC7733E4-142C-9748-AB65-9DA9BC1D8376}"/>
    <hyperlink ref="H8" r:id="rId6" display="maito:adriana.oliveira17@fatec.sp.gov.br" xr:uid="{B0F845E0-7344-BD45-A97A-89AD8FD163EB}"/>
    <hyperlink ref="H9" r:id="rId7" display="maito:emerson.cavalheiro@fatec.sp.gov.br" xr:uid="{7D8DCF9A-428A-364D-91AE-3582BC768DBE}"/>
    <hyperlink ref="H11" r:id="rId8" display="maito:daniel.chaim@fatec.sp.gov.br" xr:uid="{F8DE1999-4128-DB49-8128-7DFC258D7E80}"/>
    <hyperlink ref="H12" r:id="rId9" display="maito:henio.fontao@fatec.sp.gov.br" xr:uid="{25D17BF3-F781-E744-92E3-7C59063FA304}"/>
    <hyperlink ref="H13" r:id="rId10" display="maito:daniel.costa34@fatec.sp.gov.br" xr:uid="{EE59907A-11BC-E14C-AC5C-FE412D4C5F22}"/>
    <hyperlink ref="H15" r:id="rId11" xr:uid="{8BBC04B1-82CC-5A4D-8E2A-B12F9CA1BEE8}"/>
    <hyperlink ref="H16" r:id="rId12" display="maito:eloisa.lopes@fatec.sp.gov.br" xr:uid="{C6447905-DDEF-B842-84FD-48EA2960598F}"/>
    <hyperlink ref="H18" r:id="rId13" display="maito:cassia.cintra@fatec.sp.gov.br" xr:uid="{CA6CD594-CC44-B644-8E8A-A64ADA6663DB}"/>
    <hyperlink ref="H19" r:id="rId14" xr:uid="{32AAB358-A0B8-C240-B7A9-E08180DC315E}"/>
    <hyperlink ref="H20" r:id="rId15" xr:uid="{27A23E91-7AE8-8B4C-9346-87CA97B8E86B}"/>
    <hyperlink ref="H24" r:id="rId16" xr:uid="{F26D8117-2CD1-BA4B-A68D-0B1EA6BFF588}"/>
    <hyperlink ref="H26" r:id="rId17" xr:uid="{D2A39A16-1340-9D42-90F7-E7C51BE64774}"/>
    <hyperlink ref="H27" r:id="rId18" xr:uid="{9F8C97C5-6438-884C-91E7-9685B16F8011}"/>
    <hyperlink ref="H28" r:id="rId19" display="maito:alexandre.arantes@fatec.sp.gov.br" xr:uid="{B2F46F1B-3132-DA46-95DD-980E81ABF0F4}"/>
  </hyperlinks>
  <pageMargins left="0.511811024" right="0.511811024" top="0.78740157499999996" bottom="0.78740157499999996" header="0.31496062000000002" footer="0.31496062000000002"/>
  <pageSetup orientation="portrait" r:id="rId20"/>
  <tableParts count="5">
    <tablePart r:id="rId21"/>
    <tablePart r:id="rId22"/>
    <tablePart r:id="rId23"/>
    <tablePart r:id="rId24"/>
    <tablePart r:id="rId2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E1" workbookViewId="0">
      <selection activeCell="F143" sqref="F143"/>
    </sheetView>
  </sheetViews>
  <sheetFormatPr baseColWidth="10" defaultColWidth="9.1640625" defaultRowHeight="15"/>
  <cols>
    <col min="1" max="1" width="9.1640625" style="12"/>
    <col min="2" max="2" width="5" style="15" bestFit="1" customWidth="1"/>
    <col min="3" max="3" width="14.5" style="67" bestFit="1" customWidth="1"/>
    <col min="4" max="4" width="13.5" style="12" bestFit="1" customWidth="1"/>
    <col min="5" max="5" width="17.5" style="15" bestFit="1" customWidth="1"/>
    <col min="6" max="6" width="15.1640625" style="15" bestFit="1" customWidth="1"/>
    <col min="7" max="7" width="15" style="15" bestFit="1" customWidth="1"/>
    <col min="8" max="8" width="12.1640625" style="15" bestFit="1" customWidth="1"/>
    <col min="9" max="9" width="10.1640625" style="15" bestFit="1" customWidth="1"/>
    <col min="10" max="10" width="13.5" style="12" bestFit="1" customWidth="1"/>
    <col min="11" max="11" width="14.33203125" style="12" bestFit="1" customWidth="1"/>
    <col min="12" max="16384" width="9.1640625" style="12"/>
  </cols>
  <sheetData>
    <row r="1" spans="1:11" ht="26">
      <c r="B1" s="149" t="s">
        <v>75</v>
      </c>
      <c r="C1" s="150"/>
      <c r="D1" s="150"/>
      <c r="E1" s="150"/>
      <c r="F1" s="150"/>
      <c r="G1" s="150"/>
      <c r="H1" s="150"/>
      <c r="I1" s="150"/>
      <c r="J1" s="150"/>
      <c r="K1" s="151"/>
    </row>
    <row r="2" spans="1:11" ht="16" thickBot="1">
      <c r="A2" s="12" t="s">
        <v>49</v>
      </c>
      <c r="B2" s="87" t="s">
        <v>0</v>
      </c>
      <c r="C2" s="67" t="s">
        <v>50</v>
      </c>
      <c r="D2" s="12" t="s">
        <v>51</v>
      </c>
      <c r="E2" s="15" t="s">
        <v>23</v>
      </c>
      <c r="F2" s="15" t="s">
        <v>52</v>
      </c>
      <c r="G2" s="15" t="s">
        <v>53</v>
      </c>
      <c r="H2" s="15" t="s">
        <v>54</v>
      </c>
      <c r="I2" s="15" t="s">
        <v>55</v>
      </c>
      <c r="J2" s="12" t="s">
        <v>56</v>
      </c>
      <c r="K2" s="33" t="s">
        <v>57</v>
      </c>
    </row>
    <row r="3" spans="1:11">
      <c r="A3" s="93" t="s">
        <v>58</v>
      </c>
      <c r="B3" s="94">
        <v>1</v>
      </c>
      <c r="C3" s="95">
        <v>0.78125</v>
      </c>
      <c r="D3" s="96">
        <v>0.81597222222222221</v>
      </c>
      <c r="E3" s="97">
        <v>1</v>
      </c>
      <c r="F3" s="98">
        <f>'1_SEMESTRE'!C4</f>
        <v>2</v>
      </c>
      <c r="G3" s="99">
        <f>'1_SEMESTRE'!C3</f>
        <v>9</v>
      </c>
      <c r="H3" s="98">
        <f>'1_SEMESTRE'!D1</f>
        <v>1</v>
      </c>
      <c r="I3" s="98">
        <f>'1_SEMESTRE'!A2</f>
        <v>14</v>
      </c>
      <c r="J3" s="100" t="s">
        <v>59</v>
      </c>
      <c r="K3" s="101" t="s">
        <v>59</v>
      </c>
    </row>
    <row r="4" spans="1:11">
      <c r="A4" s="102" t="s">
        <v>60</v>
      </c>
      <c r="B4" s="45">
        <v>2</v>
      </c>
      <c r="C4" s="67">
        <v>0.81597222222222221</v>
      </c>
      <c r="D4" s="90">
        <v>0.85069444444444453</v>
      </c>
      <c r="E4" s="41">
        <v>1</v>
      </c>
      <c r="F4" s="15">
        <f>'1_SEMESTRE'!C6</f>
        <v>2</v>
      </c>
      <c r="G4" s="91">
        <f>'1_SEMESTRE'!C5</f>
        <v>9</v>
      </c>
      <c r="H4" s="92">
        <f>'1_SEMESTRE'!D1</f>
        <v>1</v>
      </c>
      <c r="I4" s="15">
        <f>'1_SEMESTRE'!A2</f>
        <v>14</v>
      </c>
      <c r="J4" s="12" t="s">
        <v>59</v>
      </c>
      <c r="K4" s="13" t="s">
        <v>59</v>
      </c>
    </row>
    <row r="5" spans="1:11">
      <c r="A5" s="103" t="s">
        <v>61</v>
      </c>
      <c r="B5" s="50">
        <v>3</v>
      </c>
      <c r="C5" s="67">
        <v>0.85763888888888884</v>
      </c>
      <c r="D5" s="90">
        <v>0.89236111111111116</v>
      </c>
      <c r="E5" s="41">
        <v>1</v>
      </c>
      <c r="F5" s="15">
        <f>'1_SEMESTRE'!C9</f>
        <v>2</v>
      </c>
      <c r="G5" s="91">
        <f>'1_SEMESTRE'!C8</f>
        <v>8</v>
      </c>
      <c r="H5" s="15">
        <f>'1_SEMESTRE'!D1</f>
        <v>1</v>
      </c>
      <c r="I5" s="15">
        <f>'1_SEMESTRE'!A2</f>
        <v>14</v>
      </c>
      <c r="J5" s="12" t="s">
        <v>59</v>
      </c>
      <c r="K5" s="13" t="s">
        <v>59</v>
      </c>
    </row>
    <row r="6" spans="1:11">
      <c r="A6" s="102" t="s">
        <v>62</v>
      </c>
      <c r="B6" s="45">
        <v>4</v>
      </c>
      <c r="C6" s="67">
        <v>0.89236111111111116</v>
      </c>
      <c r="D6" s="90">
        <v>0.92708333333333337</v>
      </c>
      <c r="E6" s="41">
        <v>1</v>
      </c>
      <c r="F6" s="15">
        <f>'1_SEMESTRE'!C11</f>
        <v>3</v>
      </c>
      <c r="G6" s="91">
        <f>'1_SEMESTRE'!C10</f>
        <v>5</v>
      </c>
      <c r="H6" s="15">
        <f>'1_SEMESTRE'!D1</f>
        <v>1</v>
      </c>
      <c r="I6" s="15">
        <f>'1_SEMESTRE'!A2</f>
        <v>14</v>
      </c>
      <c r="J6" s="12" t="s">
        <v>59</v>
      </c>
      <c r="K6" s="13" t="s">
        <v>59</v>
      </c>
    </row>
    <row r="7" spans="1:11">
      <c r="A7" s="103" t="s">
        <v>63</v>
      </c>
      <c r="B7" s="50">
        <f t="shared" ref="B7:B68" si="0">B6+1</f>
        <v>5</v>
      </c>
      <c r="C7" s="67">
        <v>0.92708333333333337</v>
      </c>
      <c r="D7" s="90">
        <v>0.96180555555555547</v>
      </c>
      <c r="E7" s="41">
        <v>1</v>
      </c>
      <c r="F7" s="15">
        <f>'1_SEMESTRE'!C13</f>
        <v>3</v>
      </c>
      <c r="G7" s="91">
        <f>'1_SEMESTRE'!C12</f>
        <v>5</v>
      </c>
      <c r="H7" s="15">
        <f>'1_SEMESTRE'!D1</f>
        <v>1</v>
      </c>
      <c r="I7" s="15">
        <f>'1_SEMESTRE'!A2</f>
        <v>14</v>
      </c>
      <c r="J7" s="12" t="s">
        <v>59</v>
      </c>
      <c r="K7" s="13" t="s">
        <v>59</v>
      </c>
    </row>
    <row r="8" spans="1:11">
      <c r="A8" s="102" t="s">
        <v>58</v>
      </c>
      <c r="B8" s="45">
        <f t="shared" si="0"/>
        <v>6</v>
      </c>
      <c r="C8" s="67">
        <v>0.78125</v>
      </c>
      <c r="D8" s="90">
        <v>0.81597222222222221</v>
      </c>
      <c r="E8" s="41">
        <v>2</v>
      </c>
      <c r="F8" s="15">
        <f>'1_SEMESTRE'!E4</f>
        <v>4</v>
      </c>
      <c r="G8" s="91">
        <f>'1_SEMESTRE'!E3</f>
        <v>7</v>
      </c>
      <c r="H8" s="15">
        <f>'1_SEMESTRE'!D1</f>
        <v>1</v>
      </c>
      <c r="I8" s="15">
        <f>'1_SEMESTRE'!A2</f>
        <v>14</v>
      </c>
      <c r="J8" s="12" t="s">
        <v>59</v>
      </c>
      <c r="K8" s="13" t="s">
        <v>59</v>
      </c>
    </row>
    <row r="9" spans="1:11">
      <c r="A9" s="103" t="s">
        <v>60</v>
      </c>
      <c r="B9" s="50">
        <f t="shared" si="0"/>
        <v>7</v>
      </c>
      <c r="C9" s="67">
        <v>0.81597222222222221</v>
      </c>
      <c r="D9" s="90">
        <v>0.85069444444444453</v>
      </c>
      <c r="E9" s="41">
        <v>2</v>
      </c>
      <c r="F9" s="15">
        <f>'1_SEMESTRE'!E4</f>
        <v>4</v>
      </c>
      <c r="G9" s="91">
        <f>'1_SEMESTRE'!E5</f>
        <v>7</v>
      </c>
      <c r="H9" s="15">
        <f>'1_SEMESTRE'!D1</f>
        <v>1</v>
      </c>
      <c r="I9" s="15">
        <f>'1_SEMESTRE'!A2</f>
        <v>14</v>
      </c>
      <c r="J9" s="12" t="s">
        <v>59</v>
      </c>
      <c r="K9" s="13" t="s">
        <v>59</v>
      </c>
    </row>
    <row r="10" spans="1:11">
      <c r="A10" s="102" t="s">
        <v>61</v>
      </c>
      <c r="B10" s="45">
        <f t="shared" si="0"/>
        <v>8</v>
      </c>
      <c r="C10" s="67">
        <v>0.85763888888888884</v>
      </c>
      <c r="D10" s="90">
        <v>0.89236111111111116</v>
      </c>
      <c r="E10" s="41">
        <v>2</v>
      </c>
      <c r="F10" s="15">
        <f>'1_SEMESTRE'!E9</f>
        <v>4</v>
      </c>
      <c r="G10" s="91">
        <f>'1_SEMESTRE'!E8</f>
        <v>7</v>
      </c>
      <c r="H10" s="15">
        <f>'1_SEMESTRE'!D1</f>
        <v>1</v>
      </c>
      <c r="I10" s="15">
        <f>'1_SEMESTRE'!A2</f>
        <v>14</v>
      </c>
      <c r="J10" s="12" t="s">
        <v>59</v>
      </c>
      <c r="K10" s="13" t="s">
        <v>59</v>
      </c>
    </row>
    <row r="11" spans="1:11">
      <c r="A11" s="103" t="s">
        <v>62</v>
      </c>
      <c r="B11" s="50">
        <f t="shared" si="0"/>
        <v>9</v>
      </c>
      <c r="C11" s="67">
        <v>0.89236111111111116</v>
      </c>
      <c r="D11" s="90">
        <v>0.92708333333333337</v>
      </c>
      <c r="E11" s="41">
        <v>2</v>
      </c>
      <c r="F11" s="15">
        <f>'1_SEMESTRE'!E11</f>
        <v>4</v>
      </c>
      <c r="G11" s="91">
        <f>'1_SEMESTRE'!E10</f>
        <v>7</v>
      </c>
      <c r="H11" s="15">
        <f>'1_SEMESTRE'!D1</f>
        <v>1</v>
      </c>
      <c r="I11" s="15">
        <f>'1_SEMESTRE'!A2</f>
        <v>14</v>
      </c>
      <c r="J11" s="12" t="s">
        <v>59</v>
      </c>
      <c r="K11" s="13" t="s">
        <v>59</v>
      </c>
    </row>
    <row r="12" spans="1:11">
      <c r="A12" s="102" t="s">
        <v>63</v>
      </c>
      <c r="B12" s="45">
        <f t="shared" si="0"/>
        <v>10</v>
      </c>
      <c r="C12" s="67">
        <v>0.92708333333333337</v>
      </c>
      <c r="D12" s="90">
        <v>0.96180555555555547</v>
      </c>
      <c r="E12" s="41">
        <v>2</v>
      </c>
      <c r="F12" s="15">
        <f>'1_SEMESTRE'!E13</f>
        <v>1</v>
      </c>
      <c r="G12" s="91">
        <f>'1_SEMESTRE'!E12</f>
        <v>1</v>
      </c>
      <c r="H12" s="15">
        <f>'1_SEMESTRE'!D1</f>
        <v>1</v>
      </c>
      <c r="I12" s="15">
        <f>'1_SEMESTRE'!A2</f>
        <v>14</v>
      </c>
      <c r="J12" s="12" t="s">
        <v>59</v>
      </c>
      <c r="K12" s="13" t="s">
        <v>59</v>
      </c>
    </row>
    <row r="13" spans="1:11">
      <c r="A13" s="103" t="s">
        <v>58</v>
      </c>
      <c r="B13" s="50">
        <f t="shared" si="0"/>
        <v>11</v>
      </c>
      <c r="C13" s="67">
        <v>0.78125</v>
      </c>
      <c r="D13" s="90">
        <v>0.81597222222222221</v>
      </c>
      <c r="E13" s="41">
        <v>3</v>
      </c>
      <c r="F13" s="15">
        <f>'1_SEMESTRE'!G4</f>
        <v>6</v>
      </c>
      <c r="G13" s="91">
        <f>'1_SEMESTRE'!G3</f>
        <v>4</v>
      </c>
      <c r="H13" s="15">
        <f>'1_SEMESTRE'!D1</f>
        <v>1</v>
      </c>
      <c r="I13" s="15">
        <f>'1_SEMESTRE'!A2</f>
        <v>14</v>
      </c>
      <c r="J13" s="12" t="s">
        <v>59</v>
      </c>
      <c r="K13" s="13" t="s">
        <v>59</v>
      </c>
    </row>
    <row r="14" spans="1:11">
      <c r="A14" s="102" t="s">
        <v>60</v>
      </c>
      <c r="B14" s="45">
        <f t="shared" si="0"/>
        <v>12</v>
      </c>
      <c r="C14" s="67">
        <v>0.81597222222222221</v>
      </c>
      <c r="D14" s="90">
        <v>0.85069444444444453</v>
      </c>
      <c r="E14" s="41">
        <v>3</v>
      </c>
      <c r="F14" s="15">
        <f>'1_SEMESTRE'!G6</f>
        <v>6</v>
      </c>
      <c r="G14" s="91">
        <f>'1_SEMESTRE'!G5</f>
        <v>4</v>
      </c>
      <c r="H14" s="15">
        <f>'1_SEMESTRE'!D1</f>
        <v>1</v>
      </c>
      <c r="I14" s="15">
        <f>'1_SEMESTRE'!A2</f>
        <v>14</v>
      </c>
      <c r="J14" s="12" t="s">
        <v>59</v>
      </c>
      <c r="K14" s="13" t="s">
        <v>59</v>
      </c>
    </row>
    <row r="15" spans="1:11">
      <c r="A15" s="103" t="s">
        <v>61</v>
      </c>
      <c r="B15" s="50">
        <f t="shared" si="0"/>
        <v>13</v>
      </c>
      <c r="C15" s="67">
        <v>0.85763888888888884</v>
      </c>
      <c r="D15" s="90">
        <v>0.89236111111111116</v>
      </c>
      <c r="E15" s="41">
        <v>3</v>
      </c>
      <c r="F15" s="15">
        <f>'1_SEMESTRE'!G9</f>
        <v>7</v>
      </c>
      <c r="G15" s="91">
        <f>'1_SEMESTRE'!G8</f>
        <v>2</v>
      </c>
      <c r="H15" s="15">
        <f>'1_SEMESTRE'!D1</f>
        <v>1</v>
      </c>
      <c r="I15" s="92">
        <f>'1_SEMESTRE'!A2</f>
        <v>14</v>
      </c>
      <c r="J15" s="12" t="s">
        <v>59</v>
      </c>
      <c r="K15" s="13" t="s">
        <v>59</v>
      </c>
    </row>
    <row r="16" spans="1:11">
      <c r="A16" s="102" t="s">
        <v>62</v>
      </c>
      <c r="B16" s="45">
        <f t="shared" si="0"/>
        <v>14</v>
      </c>
      <c r="C16" s="67">
        <v>0.89236111111111116</v>
      </c>
      <c r="D16" s="90">
        <v>0.92708333333333337</v>
      </c>
      <c r="E16" s="41">
        <v>3</v>
      </c>
      <c r="F16" s="15">
        <f>'1_SEMESTRE'!G11</f>
        <v>7</v>
      </c>
      <c r="G16" s="91">
        <f>'1_SEMESTRE'!G10</f>
        <v>2</v>
      </c>
      <c r="H16" s="15">
        <f>'1_SEMESTRE'!D1</f>
        <v>1</v>
      </c>
      <c r="I16" s="15">
        <f>'1_SEMESTRE'!A2</f>
        <v>14</v>
      </c>
      <c r="J16" s="12" t="s">
        <v>59</v>
      </c>
      <c r="K16" s="13" t="s">
        <v>59</v>
      </c>
    </row>
    <row r="17" spans="1:11">
      <c r="A17" s="103" t="s">
        <v>63</v>
      </c>
      <c r="B17" s="50">
        <f t="shared" si="0"/>
        <v>15</v>
      </c>
      <c r="C17" s="67">
        <v>0.92708333333333337</v>
      </c>
      <c r="D17" s="90">
        <v>0.96180555555555547</v>
      </c>
      <c r="E17" s="41">
        <v>3</v>
      </c>
      <c r="F17" s="15">
        <f>'1_SEMESTRE'!G13</f>
        <v>2</v>
      </c>
      <c r="G17" s="91">
        <f>'1_SEMESTRE'!G12</f>
        <v>8</v>
      </c>
      <c r="H17" s="15">
        <f>'1_SEMESTRE'!D1</f>
        <v>1</v>
      </c>
      <c r="I17" s="15">
        <f>'1_SEMESTRE'!A2</f>
        <v>14</v>
      </c>
      <c r="J17" s="12" t="s">
        <v>59</v>
      </c>
      <c r="K17" s="13" t="s">
        <v>59</v>
      </c>
    </row>
    <row r="18" spans="1:11">
      <c r="A18" s="102" t="s">
        <v>58</v>
      </c>
      <c r="B18" s="45">
        <f t="shared" si="0"/>
        <v>16</v>
      </c>
      <c r="C18" s="67">
        <v>0.78125</v>
      </c>
      <c r="D18" s="90">
        <v>0.81597222222222221</v>
      </c>
      <c r="E18" s="41">
        <v>4</v>
      </c>
      <c r="F18" s="15">
        <f>'1_SEMESTRE'!I4</f>
        <v>4</v>
      </c>
      <c r="G18" s="15">
        <f>'1_SEMESTRE'!I3</f>
        <v>7</v>
      </c>
      <c r="H18" s="15">
        <f>'1_SEMESTRE'!D1</f>
        <v>1</v>
      </c>
      <c r="I18" s="15">
        <f>'1_SEMESTRE'!A2</f>
        <v>14</v>
      </c>
      <c r="J18" s="12" t="s">
        <v>59</v>
      </c>
      <c r="K18" s="13" t="s">
        <v>59</v>
      </c>
    </row>
    <row r="19" spans="1:11">
      <c r="A19" s="103" t="s">
        <v>60</v>
      </c>
      <c r="B19" s="50">
        <f t="shared" si="0"/>
        <v>17</v>
      </c>
      <c r="C19" s="67">
        <v>0.81597222222222221</v>
      </c>
      <c r="D19" s="90">
        <v>0.85069444444444453</v>
      </c>
      <c r="E19" s="41">
        <v>4</v>
      </c>
      <c r="F19" s="15">
        <f>'1_SEMESTRE'!I6</f>
        <v>4</v>
      </c>
      <c r="G19" s="15">
        <f>'1_SEMESTRE'!I5</f>
        <v>7</v>
      </c>
      <c r="H19" s="15">
        <f>'1_SEMESTRE'!D1</f>
        <v>1</v>
      </c>
      <c r="I19" s="15">
        <f>'1_SEMESTRE'!A2</f>
        <v>14</v>
      </c>
      <c r="J19" s="12" t="s">
        <v>59</v>
      </c>
      <c r="K19" s="13" t="s">
        <v>59</v>
      </c>
    </row>
    <row r="20" spans="1:11">
      <c r="A20" s="102" t="s">
        <v>61</v>
      </c>
      <c r="B20" s="45">
        <f t="shared" si="0"/>
        <v>18</v>
      </c>
      <c r="C20" s="67">
        <v>0.85763888888888884</v>
      </c>
      <c r="D20" s="90">
        <v>0.89236111111111116</v>
      </c>
      <c r="E20" s="41">
        <v>4</v>
      </c>
      <c r="F20" s="15">
        <f>'1_SEMESTRE'!I9</f>
        <v>10</v>
      </c>
      <c r="G20" s="15">
        <f>'1_SEMESTRE'!I8</f>
        <v>6</v>
      </c>
      <c r="H20" s="15">
        <f>'1_SEMESTRE'!D1</f>
        <v>1</v>
      </c>
      <c r="I20" s="15">
        <f>'1_SEMESTRE'!A2</f>
        <v>14</v>
      </c>
      <c r="J20" s="12" t="s">
        <v>59</v>
      </c>
      <c r="K20" s="13" t="s">
        <v>59</v>
      </c>
    </row>
    <row r="21" spans="1:11">
      <c r="A21" s="103" t="s">
        <v>62</v>
      </c>
      <c r="B21" s="50">
        <f t="shared" si="0"/>
        <v>19</v>
      </c>
      <c r="C21" s="67">
        <v>0.89236111111111116</v>
      </c>
      <c r="D21" s="90">
        <v>0.92708333333333337</v>
      </c>
      <c r="E21" s="41">
        <v>4</v>
      </c>
      <c r="F21" s="15">
        <f>'1_SEMESTRE'!I11</f>
        <v>6</v>
      </c>
      <c r="G21" s="15">
        <f>'1_SEMESTRE'!I10</f>
        <v>4</v>
      </c>
      <c r="H21" s="15">
        <f>'1_SEMESTRE'!D1</f>
        <v>1</v>
      </c>
      <c r="I21" s="15">
        <f>'1_SEMESTRE'!A2</f>
        <v>14</v>
      </c>
      <c r="J21" s="12" t="s">
        <v>59</v>
      </c>
      <c r="K21" s="13" t="s">
        <v>59</v>
      </c>
    </row>
    <row r="22" spans="1:11">
      <c r="A22" s="102" t="s">
        <v>63</v>
      </c>
      <c r="B22" s="45">
        <f t="shared" si="0"/>
        <v>20</v>
      </c>
      <c r="C22" s="67">
        <v>0.92708333333333337</v>
      </c>
      <c r="D22" s="90">
        <v>0.96180555555555547</v>
      </c>
      <c r="E22" s="41">
        <v>4</v>
      </c>
      <c r="F22" s="15">
        <f>'1_SEMESTRE'!I13</f>
        <v>6</v>
      </c>
      <c r="G22" s="15">
        <f>'1_SEMESTRE'!I12</f>
        <v>4</v>
      </c>
      <c r="H22" s="15">
        <f>'1_SEMESTRE'!D1</f>
        <v>1</v>
      </c>
      <c r="I22" s="15">
        <f>'1_SEMESTRE'!A2</f>
        <v>14</v>
      </c>
      <c r="J22" s="12" t="s">
        <v>59</v>
      </c>
      <c r="K22" s="13" t="s">
        <v>59</v>
      </c>
    </row>
    <row r="23" spans="1:11">
      <c r="A23" s="103" t="s">
        <v>58</v>
      </c>
      <c r="B23" s="50">
        <f t="shared" si="0"/>
        <v>21</v>
      </c>
      <c r="C23" s="67">
        <v>0.78125</v>
      </c>
      <c r="D23" s="90">
        <v>0.81597222222222221</v>
      </c>
      <c r="E23" s="41">
        <v>5</v>
      </c>
      <c r="F23" s="15">
        <f>'1_SEMESTRE'!K4</f>
        <v>10</v>
      </c>
      <c r="G23" s="91">
        <f>'1_SEMESTRE'!K3</f>
        <v>6</v>
      </c>
      <c r="H23" s="15">
        <f>'1_SEMESTRE'!D1</f>
        <v>1</v>
      </c>
      <c r="I23" s="15">
        <f>'1_SEMESTRE'!A2</f>
        <v>14</v>
      </c>
      <c r="J23" s="12" t="s">
        <v>59</v>
      </c>
      <c r="K23" s="13" t="s">
        <v>59</v>
      </c>
    </row>
    <row r="24" spans="1:11">
      <c r="A24" s="102" t="s">
        <v>60</v>
      </c>
      <c r="B24" s="45">
        <f t="shared" si="0"/>
        <v>22</v>
      </c>
      <c r="C24" s="67">
        <v>0.81597222222222221</v>
      </c>
      <c r="D24" s="90">
        <v>0.85069444444444453</v>
      </c>
      <c r="E24" s="41">
        <v>5</v>
      </c>
      <c r="F24" s="15">
        <f>'1_SEMESTRE'!K6</f>
        <v>10</v>
      </c>
      <c r="G24" s="91">
        <f>'1_SEMESTRE'!K5</f>
        <v>6</v>
      </c>
      <c r="H24" s="15">
        <f>'1_SEMESTRE'!D1</f>
        <v>1</v>
      </c>
      <c r="I24" s="15">
        <f>'1_SEMESTRE'!A2</f>
        <v>14</v>
      </c>
      <c r="J24" s="12" t="s">
        <v>59</v>
      </c>
      <c r="K24" s="13" t="s">
        <v>59</v>
      </c>
    </row>
    <row r="25" spans="1:11">
      <c r="A25" s="104" t="s">
        <v>61</v>
      </c>
      <c r="B25" s="62">
        <f t="shared" si="0"/>
        <v>23</v>
      </c>
      <c r="C25" s="67">
        <v>0.85763888888888884</v>
      </c>
      <c r="D25" s="90">
        <v>0.89236111111111116</v>
      </c>
      <c r="E25" s="41">
        <v>5</v>
      </c>
      <c r="F25" s="15">
        <f>'1_SEMESTRE'!K9</f>
        <v>10</v>
      </c>
      <c r="G25" s="91">
        <f>'1_SEMESTRE'!K8</f>
        <v>6</v>
      </c>
      <c r="H25" s="15">
        <f>'1_SEMESTRE'!D1</f>
        <v>1</v>
      </c>
      <c r="I25" s="15">
        <f>'1_SEMESTRE'!A2</f>
        <v>14</v>
      </c>
      <c r="J25" s="12" t="s">
        <v>59</v>
      </c>
      <c r="K25" s="13" t="s">
        <v>59</v>
      </c>
    </row>
    <row r="26" spans="1:11">
      <c r="A26" s="102" t="s">
        <v>62</v>
      </c>
      <c r="B26" s="45">
        <f t="shared" si="0"/>
        <v>24</v>
      </c>
      <c r="C26" s="67">
        <v>0.89236111111111116</v>
      </c>
      <c r="D26" s="90">
        <v>0.92708333333333337</v>
      </c>
      <c r="E26" s="41">
        <v>5</v>
      </c>
      <c r="F26" s="15">
        <f>'1_SEMESTRE'!K11</f>
        <v>5</v>
      </c>
      <c r="G26" s="91">
        <f>'1_SEMESTRE'!K10</f>
        <v>3</v>
      </c>
      <c r="H26" s="15">
        <f>'1_SEMESTRE'!D1</f>
        <v>1</v>
      </c>
      <c r="I26" s="15">
        <f>'1_SEMESTRE'!A2</f>
        <v>14</v>
      </c>
      <c r="J26" s="12" t="s">
        <v>59</v>
      </c>
      <c r="K26" s="13" t="s">
        <v>59</v>
      </c>
    </row>
    <row r="27" spans="1:11" ht="16" thickBot="1">
      <c r="A27" s="105" t="s">
        <v>63</v>
      </c>
      <c r="B27" s="106">
        <f t="shared" si="0"/>
        <v>25</v>
      </c>
      <c r="C27" s="107">
        <v>0.92708333333333337</v>
      </c>
      <c r="D27" s="108">
        <v>0.96180555555555547</v>
      </c>
      <c r="E27" s="109">
        <v>5</v>
      </c>
      <c r="F27" s="74">
        <f>'1_SEMESTRE'!K13</f>
        <v>5</v>
      </c>
      <c r="G27" s="110">
        <f>'1_SEMESTRE'!K12</f>
        <v>3</v>
      </c>
      <c r="H27" s="74">
        <f>'1_SEMESTRE'!D1</f>
        <v>1</v>
      </c>
      <c r="I27" s="74">
        <f>'1_SEMESTRE'!A2</f>
        <v>14</v>
      </c>
      <c r="J27" s="77" t="s">
        <v>59</v>
      </c>
      <c r="K27" s="75" t="s">
        <v>59</v>
      </c>
    </row>
    <row r="28" spans="1:11">
      <c r="A28" s="93" t="s">
        <v>58</v>
      </c>
      <c r="B28" s="94">
        <f t="shared" si="0"/>
        <v>26</v>
      </c>
      <c r="C28" s="95">
        <v>0.78125</v>
      </c>
      <c r="D28" s="96">
        <v>0.81597222222222221</v>
      </c>
      <c r="E28" s="97">
        <v>1</v>
      </c>
      <c r="F28" s="98">
        <f>'2_SEMESTRE'!C4</f>
        <v>3</v>
      </c>
      <c r="G28" s="111">
        <f>'2_SEMESTRE'!C3</f>
        <v>11</v>
      </c>
      <c r="H28" s="97">
        <f>'2_SEMESTRE'!D1</f>
        <v>2</v>
      </c>
      <c r="I28" s="98">
        <f>'2_SEMESTRE'!A2</f>
        <v>15</v>
      </c>
      <c r="J28" s="100" t="s">
        <v>59</v>
      </c>
      <c r="K28" s="101" t="s">
        <v>59</v>
      </c>
    </row>
    <row r="29" spans="1:11">
      <c r="A29" s="102" t="s">
        <v>60</v>
      </c>
      <c r="B29" s="45">
        <f t="shared" si="0"/>
        <v>27</v>
      </c>
      <c r="C29" s="67">
        <v>0.81597222222222221</v>
      </c>
      <c r="D29" s="90">
        <v>0.85069444444444453</v>
      </c>
      <c r="E29" s="41">
        <v>1</v>
      </c>
      <c r="F29" s="15">
        <f>'2_SEMESTRE'!C6</f>
        <v>3</v>
      </c>
      <c r="G29" s="112">
        <f>'2_SEMESTRE'!C5</f>
        <v>11</v>
      </c>
      <c r="H29" s="41">
        <v>2</v>
      </c>
      <c r="I29" s="15">
        <f>'2_SEMESTRE'!A2</f>
        <v>15</v>
      </c>
      <c r="J29" s="12" t="s">
        <v>59</v>
      </c>
      <c r="K29" s="13" t="s">
        <v>59</v>
      </c>
    </row>
    <row r="30" spans="1:11">
      <c r="A30" s="103" t="s">
        <v>61</v>
      </c>
      <c r="B30" s="50">
        <f t="shared" si="0"/>
        <v>28</v>
      </c>
      <c r="C30" s="67">
        <v>0.85763888888888884</v>
      </c>
      <c r="D30" s="90">
        <v>0.89236111111111116</v>
      </c>
      <c r="E30" s="41">
        <v>1</v>
      </c>
      <c r="F30" s="15">
        <f>'2_SEMESTRE'!C9</f>
        <v>9</v>
      </c>
      <c r="G30" s="112">
        <f>'2_SEMESTRE'!C8</f>
        <v>14</v>
      </c>
      <c r="H30" s="41">
        <v>2</v>
      </c>
      <c r="I30" s="15">
        <f>'2_SEMESTRE'!A2</f>
        <v>15</v>
      </c>
      <c r="J30" s="12" t="s">
        <v>59</v>
      </c>
      <c r="K30" s="13" t="s">
        <v>59</v>
      </c>
    </row>
    <row r="31" spans="1:11">
      <c r="A31" s="102" t="s">
        <v>62</v>
      </c>
      <c r="B31" s="45">
        <f t="shared" si="0"/>
        <v>29</v>
      </c>
      <c r="C31" s="67">
        <v>0.89236111111111116</v>
      </c>
      <c r="D31" s="90">
        <v>0.92708333333333337</v>
      </c>
      <c r="E31" s="41">
        <v>1</v>
      </c>
      <c r="F31" s="15">
        <f>'2_SEMESTRE'!C11</f>
        <v>2</v>
      </c>
      <c r="G31" s="112">
        <f>'2_SEMESTRE'!C10</f>
        <v>18</v>
      </c>
      <c r="H31" s="41">
        <v>2</v>
      </c>
      <c r="I31" s="15">
        <f>'2_SEMESTRE'!A2</f>
        <v>15</v>
      </c>
      <c r="J31" s="12" t="s">
        <v>59</v>
      </c>
      <c r="K31" s="13" t="s">
        <v>59</v>
      </c>
    </row>
    <row r="32" spans="1:11">
      <c r="A32" s="103" t="s">
        <v>63</v>
      </c>
      <c r="B32" s="50">
        <f t="shared" si="0"/>
        <v>30</v>
      </c>
      <c r="C32" s="67">
        <v>0.92708333333333337</v>
      </c>
      <c r="D32" s="90">
        <v>0.96180555555555547</v>
      </c>
      <c r="E32" s="41">
        <v>1</v>
      </c>
      <c r="F32" s="15">
        <f>'2_SEMESTRE'!C13</f>
        <v>2</v>
      </c>
      <c r="G32" s="112">
        <f>'2_SEMESTRE'!C12</f>
        <v>18</v>
      </c>
      <c r="H32" s="41">
        <v>2</v>
      </c>
      <c r="I32" s="15">
        <f>'2_SEMESTRE'!A2</f>
        <v>15</v>
      </c>
      <c r="J32" s="12" t="s">
        <v>59</v>
      </c>
      <c r="K32" s="13" t="s">
        <v>59</v>
      </c>
    </row>
    <row r="33" spans="1:11">
      <c r="A33" s="102" t="s">
        <v>58</v>
      </c>
      <c r="B33" s="45">
        <f t="shared" si="0"/>
        <v>31</v>
      </c>
      <c r="C33" s="67">
        <v>0.78125</v>
      </c>
      <c r="D33" s="90">
        <v>0.81597222222222221</v>
      </c>
      <c r="E33" s="41">
        <v>2</v>
      </c>
      <c r="F33" s="15">
        <f>'2_SEMESTRE'!E4</f>
        <v>8</v>
      </c>
      <c r="G33" s="41">
        <f>'2_SEMESTRE'!E3</f>
        <v>13</v>
      </c>
      <c r="H33" s="41">
        <v>2</v>
      </c>
      <c r="I33" s="15">
        <f>'2_SEMESTRE'!A2</f>
        <v>15</v>
      </c>
      <c r="J33" s="12" t="s">
        <v>59</v>
      </c>
      <c r="K33" s="13" t="s">
        <v>59</v>
      </c>
    </row>
    <row r="34" spans="1:11">
      <c r="A34" s="103" t="s">
        <v>60</v>
      </c>
      <c r="B34" s="50">
        <f t="shared" si="0"/>
        <v>32</v>
      </c>
      <c r="C34" s="67">
        <v>0.81597222222222221</v>
      </c>
      <c r="D34" s="90">
        <v>0.85069444444444453</v>
      </c>
      <c r="E34" s="41">
        <v>2</v>
      </c>
      <c r="F34" s="15">
        <f>'2_SEMESTRE'!E6</f>
        <v>8</v>
      </c>
      <c r="G34" s="41">
        <f>'2_SEMESTRE'!E5</f>
        <v>13</v>
      </c>
      <c r="H34" s="41">
        <v>2</v>
      </c>
      <c r="I34" s="15">
        <f>'2_SEMESTRE'!A2</f>
        <v>15</v>
      </c>
      <c r="J34" s="12" t="s">
        <v>59</v>
      </c>
      <c r="K34" s="13" t="s">
        <v>59</v>
      </c>
    </row>
    <row r="35" spans="1:11">
      <c r="A35" s="102" t="s">
        <v>61</v>
      </c>
      <c r="B35" s="45">
        <f t="shared" si="0"/>
        <v>33</v>
      </c>
      <c r="C35" s="67">
        <v>0.85763888888888884</v>
      </c>
      <c r="D35" s="90">
        <v>0.89236111111111116</v>
      </c>
      <c r="E35" s="41">
        <v>2</v>
      </c>
      <c r="F35" s="15">
        <f>'2_SEMESTRE'!E9</f>
        <v>4</v>
      </c>
      <c r="G35" s="41">
        <f>'2_SEMESTRE'!E8</f>
        <v>16</v>
      </c>
      <c r="H35" s="41">
        <v>2</v>
      </c>
      <c r="I35" s="15">
        <f>'2_SEMESTRE'!A2</f>
        <v>15</v>
      </c>
      <c r="J35" s="12" t="s">
        <v>59</v>
      </c>
      <c r="K35" s="13" t="s">
        <v>59</v>
      </c>
    </row>
    <row r="36" spans="1:11">
      <c r="A36" s="103" t="s">
        <v>62</v>
      </c>
      <c r="B36" s="50">
        <f t="shared" si="0"/>
        <v>34</v>
      </c>
      <c r="C36" s="67">
        <v>0.89236111111111116</v>
      </c>
      <c r="D36" s="90">
        <v>0.92708333333333337</v>
      </c>
      <c r="E36" s="41">
        <v>2</v>
      </c>
      <c r="F36" s="15">
        <f>'2_SEMESTRE'!E11</f>
        <v>4</v>
      </c>
      <c r="G36" s="41">
        <f>'2_SEMESTRE'!E10</f>
        <v>16</v>
      </c>
      <c r="H36" s="41">
        <v>2</v>
      </c>
      <c r="I36" s="15">
        <f>'2_SEMESTRE'!A2</f>
        <v>15</v>
      </c>
      <c r="J36" s="12" t="s">
        <v>59</v>
      </c>
      <c r="K36" s="13" t="s">
        <v>59</v>
      </c>
    </row>
    <row r="37" spans="1:11">
      <c r="A37" s="102" t="s">
        <v>63</v>
      </c>
      <c r="B37" s="45">
        <f t="shared" si="0"/>
        <v>35</v>
      </c>
      <c r="C37" s="67">
        <v>0.92708333333333337</v>
      </c>
      <c r="D37" s="90">
        <v>0.96180555555555547</v>
      </c>
      <c r="E37" s="41">
        <v>2</v>
      </c>
      <c r="F37" s="15">
        <f>'2_SEMESTRE'!E13</f>
        <v>7</v>
      </c>
      <c r="G37" s="41">
        <f>'2_SEMESTRE'!E12</f>
        <v>10</v>
      </c>
      <c r="H37" s="41">
        <v>2</v>
      </c>
      <c r="I37" s="15">
        <f>'2_SEMESTRE'!A2</f>
        <v>15</v>
      </c>
      <c r="J37" s="12" t="s">
        <v>59</v>
      </c>
      <c r="K37" s="13" t="s">
        <v>59</v>
      </c>
    </row>
    <row r="38" spans="1:11">
      <c r="A38" s="103" t="s">
        <v>58</v>
      </c>
      <c r="B38" s="50">
        <f t="shared" si="0"/>
        <v>36</v>
      </c>
      <c r="C38" s="67">
        <v>0.78125</v>
      </c>
      <c r="D38" s="90">
        <v>0.81597222222222221</v>
      </c>
      <c r="E38" s="41">
        <v>3</v>
      </c>
      <c r="F38" s="15">
        <f>'2_SEMESTRE'!G4</f>
        <v>2</v>
      </c>
      <c r="G38" s="41">
        <f>'2_SEMESTRE'!G3</f>
        <v>17</v>
      </c>
      <c r="H38" s="41">
        <v>2</v>
      </c>
      <c r="I38" s="15">
        <f>'2_SEMESTRE'!A2</f>
        <v>15</v>
      </c>
      <c r="J38" s="12" t="s">
        <v>59</v>
      </c>
      <c r="K38" s="13" t="s">
        <v>59</v>
      </c>
    </row>
    <row r="39" spans="1:11">
      <c r="A39" s="102" t="s">
        <v>60</v>
      </c>
      <c r="B39" s="45">
        <f t="shared" si="0"/>
        <v>37</v>
      </c>
      <c r="C39" s="67">
        <v>0.81597222222222221</v>
      </c>
      <c r="D39" s="90">
        <v>0.85069444444444453</v>
      </c>
      <c r="E39" s="41">
        <v>3</v>
      </c>
      <c r="F39" s="15">
        <f>'2_SEMESTRE'!G6</f>
        <v>2</v>
      </c>
      <c r="G39" s="41">
        <f>'2_SEMESTRE'!G5</f>
        <v>17</v>
      </c>
      <c r="H39" s="41">
        <v>2</v>
      </c>
      <c r="I39" s="15">
        <f>'2_SEMESTRE'!A2</f>
        <v>15</v>
      </c>
      <c r="J39" s="12" t="s">
        <v>59</v>
      </c>
      <c r="K39" s="13" t="s">
        <v>59</v>
      </c>
    </row>
    <row r="40" spans="1:11">
      <c r="A40" s="103" t="s">
        <v>61</v>
      </c>
      <c r="B40" s="50">
        <f t="shared" si="0"/>
        <v>38</v>
      </c>
      <c r="C40" s="67">
        <v>0.85763888888888884</v>
      </c>
      <c r="D40" s="90">
        <v>0.89236111111111116</v>
      </c>
      <c r="E40" s="41">
        <v>3</v>
      </c>
      <c r="F40" s="15">
        <f>'2_SEMESTRE'!G9</f>
        <v>10</v>
      </c>
      <c r="G40" s="41">
        <f>'2_SEMESTRE'!G8</f>
        <v>15</v>
      </c>
      <c r="H40" s="41">
        <v>2</v>
      </c>
      <c r="I40" s="15">
        <f>'2_SEMESTRE'!A2</f>
        <v>15</v>
      </c>
      <c r="J40" s="12" t="s">
        <v>59</v>
      </c>
      <c r="K40" s="13" t="s">
        <v>59</v>
      </c>
    </row>
    <row r="41" spans="1:11">
      <c r="A41" s="102" t="s">
        <v>62</v>
      </c>
      <c r="B41" s="45">
        <f t="shared" si="0"/>
        <v>39</v>
      </c>
      <c r="C41" s="67">
        <v>0.89236111111111116</v>
      </c>
      <c r="D41" s="90">
        <v>0.92708333333333337</v>
      </c>
      <c r="E41" s="41">
        <v>3</v>
      </c>
      <c r="F41" s="15">
        <f>'2_SEMESTRE'!G11</f>
        <v>10</v>
      </c>
      <c r="G41" s="41">
        <f>'2_SEMESTRE'!G10</f>
        <v>15</v>
      </c>
      <c r="H41" s="41">
        <v>2</v>
      </c>
      <c r="I41" s="15">
        <f>'2_SEMESTRE'!A2</f>
        <v>15</v>
      </c>
      <c r="J41" s="12" t="s">
        <v>59</v>
      </c>
      <c r="K41" s="13" t="s">
        <v>59</v>
      </c>
    </row>
    <row r="42" spans="1:11">
      <c r="A42" s="103" t="s">
        <v>63</v>
      </c>
      <c r="B42" s="50">
        <f t="shared" si="0"/>
        <v>40</v>
      </c>
      <c r="C42" s="67">
        <v>0.92708333333333337</v>
      </c>
      <c r="D42" s="90">
        <v>0.96180555555555547</v>
      </c>
      <c r="E42" s="41">
        <v>3</v>
      </c>
      <c r="F42" s="15">
        <f>'2_SEMESTRE'!G13</f>
        <v>9</v>
      </c>
      <c r="G42" s="41">
        <f>'2_SEMESTRE'!G12</f>
        <v>14</v>
      </c>
      <c r="H42" s="41">
        <v>2</v>
      </c>
      <c r="I42" s="15">
        <f>'2_SEMESTRE'!A2</f>
        <v>15</v>
      </c>
      <c r="J42" s="12" t="s">
        <v>59</v>
      </c>
      <c r="K42" s="13" t="s">
        <v>59</v>
      </c>
    </row>
    <row r="43" spans="1:11">
      <c r="A43" s="102" t="s">
        <v>58</v>
      </c>
      <c r="B43" s="45">
        <f t="shared" si="0"/>
        <v>41</v>
      </c>
      <c r="C43" s="67">
        <v>0.78125</v>
      </c>
      <c r="D43" s="90">
        <v>0.81597222222222221</v>
      </c>
      <c r="E43" s="41">
        <v>4</v>
      </c>
      <c r="F43" s="15">
        <f>'2_SEMESTRE'!I4</f>
        <v>11</v>
      </c>
      <c r="G43" s="41">
        <f>'2_SEMESTRE'!I3</f>
        <v>12</v>
      </c>
      <c r="H43" s="41">
        <v>2</v>
      </c>
      <c r="I43" s="15">
        <f>'2_SEMESTRE'!A2</f>
        <v>15</v>
      </c>
      <c r="J43" s="12" t="s">
        <v>59</v>
      </c>
      <c r="K43" s="13" t="s">
        <v>59</v>
      </c>
    </row>
    <row r="44" spans="1:11">
      <c r="A44" s="103" t="s">
        <v>60</v>
      </c>
      <c r="B44" s="50">
        <f t="shared" si="0"/>
        <v>42</v>
      </c>
      <c r="C44" s="67">
        <v>0.81597222222222221</v>
      </c>
      <c r="D44" s="90">
        <v>0.85069444444444453</v>
      </c>
      <c r="E44" s="41">
        <v>4</v>
      </c>
      <c r="F44" s="15">
        <f>'2_SEMESTRE'!I6</f>
        <v>11</v>
      </c>
      <c r="G44" s="41">
        <f>'2_SEMESTRE'!I5</f>
        <v>12</v>
      </c>
      <c r="H44" s="41">
        <v>2</v>
      </c>
      <c r="I44" s="15">
        <f>'2_SEMESTRE'!A2</f>
        <v>15</v>
      </c>
      <c r="J44" s="12" t="s">
        <v>59</v>
      </c>
      <c r="K44" s="13" t="s">
        <v>59</v>
      </c>
    </row>
    <row r="45" spans="1:11">
      <c r="A45" s="102" t="s">
        <v>61</v>
      </c>
      <c r="B45" s="45">
        <f t="shared" si="0"/>
        <v>43</v>
      </c>
      <c r="C45" s="67">
        <v>0.85763888888888884</v>
      </c>
      <c r="D45" s="90">
        <v>0.89236111111111116</v>
      </c>
      <c r="E45" s="41">
        <v>4</v>
      </c>
      <c r="F45" s="15">
        <f>'2_SEMESTRE'!I9</f>
        <v>4</v>
      </c>
      <c r="G45" s="41">
        <f>'2_SEMESTRE'!I8</f>
        <v>16</v>
      </c>
      <c r="H45" s="41">
        <v>2</v>
      </c>
      <c r="I45" s="15">
        <f>'2_SEMESTRE'!A2</f>
        <v>15</v>
      </c>
      <c r="J45" s="12" t="s">
        <v>59</v>
      </c>
      <c r="K45" s="13" t="s">
        <v>59</v>
      </c>
    </row>
    <row r="46" spans="1:11">
      <c r="A46" s="103" t="s">
        <v>62</v>
      </c>
      <c r="B46" s="50">
        <f t="shared" si="0"/>
        <v>44</v>
      </c>
      <c r="C46" s="67">
        <v>0.89236111111111116</v>
      </c>
      <c r="D46" s="90">
        <v>0.92708333333333337</v>
      </c>
      <c r="E46" s="41">
        <v>4</v>
      </c>
      <c r="F46" s="15">
        <f>'2_SEMESTRE'!I11</f>
        <v>4</v>
      </c>
      <c r="G46" s="41">
        <f>'2_SEMESTRE'!I10</f>
        <v>16</v>
      </c>
      <c r="H46" s="41">
        <v>2</v>
      </c>
      <c r="I46" s="15">
        <f>'2_SEMESTRE'!A2</f>
        <v>15</v>
      </c>
      <c r="J46" s="12" t="s">
        <v>59</v>
      </c>
      <c r="K46" s="13" t="s">
        <v>59</v>
      </c>
    </row>
    <row r="47" spans="1:11">
      <c r="A47" s="102" t="s">
        <v>63</v>
      </c>
      <c r="B47" s="45">
        <f t="shared" si="0"/>
        <v>45</v>
      </c>
      <c r="C47" s="67">
        <v>0.92708333333333337</v>
      </c>
      <c r="D47" s="90">
        <v>0.96180555555555547</v>
      </c>
      <c r="E47" s="41">
        <v>4</v>
      </c>
      <c r="F47" s="15">
        <f>'2_SEMESTRE'!I13</f>
        <v>7</v>
      </c>
      <c r="G47" s="41">
        <f>'2_SEMESTRE'!I12</f>
        <v>10</v>
      </c>
      <c r="H47" s="41">
        <v>2</v>
      </c>
      <c r="I47" s="15">
        <f>'2_SEMESTRE'!A2</f>
        <v>15</v>
      </c>
      <c r="J47" s="12" t="s">
        <v>59</v>
      </c>
      <c r="K47" s="13" t="s">
        <v>59</v>
      </c>
    </row>
    <row r="48" spans="1:11">
      <c r="A48" s="103" t="s">
        <v>58</v>
      </c>
      <c r="B48" s="50">
        <f t="shared" si="0"/>
        <v>46</v>
      </c>
      <c r="C48" s="67">
        <v>0.78125</v>
      </c>
      <c r="D48" s="90">
        <v>0.81597222222222221</v>
      </c>
      <c r="E48" s="41">
        <v>5</v>
      </c>
      <c r="F48" s="15">
        <f>'2_SEMESTRE'!K4</f>
        <v>1</v>
      </c>
      <c r="G48" s="41">
        <f>'2_SEMESTRE'!K3</f>
        <v>1</v>
      </c>
      <c r="H48" s="41">
        <v>2</v>
      </c>
      <c r="I48" s="15">
        <f>'2_SEMESTRE'!A2</f>
        <v>15</v>
      </c>
      <c r="J48" s="12" t="s">
        <v>59</v>
      </c>
      <c r="K48" s="13" t="s">
        <v>59</v>
      </c>
    </row>
    <row r="49" spans="1:11">
      <c r="A49" s="102" t="s">
        <v>60</v>
      </c>
      <c r="B49" s="45">
        <f t="shared" si="0"/>
        <v>47</v>
      </c>
      <c r="C49" s="67">
        <v>0.81597222222222221</v>
      </c>
      <c r="D49" s="90">
        <v>0.85069444444444453</v>
      </c>
      <c r="E49" s="41">
        <v>5</v>
      </c>
      <c r="F49" s="15">
        <f>'2_SEMESTRE'!K6</f>
        <v>2</v>
      </c>
      <c r="G49" s="41">
        <f>'2_SEMESTRE'!K5</f>
        <v>17</v>
      </c>
      <c r="H49" s="41">
        <v>2</v>
      </c>
      <c r="I49" s="15">
        <f>'2_SEMESTRE'!A2</f>
        <v>15</v>
      </c>
      <c r="J49" s="12" t="s">
        <v>59</v>
      </c>
      <c r="K49" s="13" t="s">
        <v>59</v>
      </c>
    </row>
    <row r="50" spans="1:11">
      <c r="A50" s="104" t="s">
        <v>61</v>
      </c>
      <c r="B50" s="62">
        <f t="shared" si="0"/>
        <v>48</v>
      </c>
      <c r="C50" s="67">
        <v>0.85763888888888884</v>
      </c>
      <c r="D50" s="90">
        <v>0.89236111111111116</v>
      </c>
      <c r="E50" s="41">
        <v>5</v>
      </c>
      <c r="F50" s="15">
        <f>'2_SEMESTRE'!K9</f>
        <v>2</v>
      </c>
      <c r="G50" s="41">
        <f>'2_SEMESTRE'!K8</f>
        <v>17</v>
      </c>
      <c r="H50" s="41">
        <v>2</v>
      </c>
      <c r="I50" s="15">
        <f>'2_SEMESTRE'!A2</f>
        <v>15</v>
      </c>
      <c r="J50" s="12" t="s">
        <v>59</v>
      </c>
      <c r="K50" s="13" t="s">
        <v>59</v>
      </c>
    </row>
    <row r="51" spans="1:11">
      <c r="A51" s="102" t="s">
        <v>62</v>
      </c>
      <c r="B51" s="45">
        <f t="shared" si="0"/>
        <v>49</v>
      </c>
      <c r="C51" s="67">
        <v>0.89236111111111116</v>
      </c>
      <c r="D51" s="90">
        <v>0.92708333333333337</v>
      </c>
      <c r="E51" s="41">
        <v>5</v>
      </c>
      <c r="F51" s="15">
        <f>'2_SEMESTRE'!K11</f>
        <v>3</v>
      </c>
      <c r="G51" s="41">
        <f>'2_SEMESTRE'!K10</f>
        <v>11</v>
      </c>
      <c r="H51" s="41">
        <v>2</v>
      </c>
      <c r="I51" s="15">
        <f>'2_SEMESTRE'!A2</f>
        <v>15</v>
      </c>
      <c r="J51" s="12" t="s">
        <v>59</v>
      </c>
      <c r="K51" s="13" t="s">
        <v>59</v>
      </c>
    </row>
    <row r="52" spans="1:11" ht="16" thickBot="1">
      <c r="A52" s="105" t="s">
        <v>63</v>
      </c>
      <c r="B52" s="106">
        <f t="shared" si="0"/>
        <v>50</v>
      </c>
      <c r="C52" s="107">
        <v>0.92708333333333337</v>
      </c>
      <c r="D52" s="108">
        <v>0.96180555555555547</v>
      </c>
      <c r="E52" s="109">
        <v>5</v>
      </c>
      <c r="F52" s="74">
        <f>'2_SEMESTRE'!K13</f>
        <v>3</v>
      </c>
      <c r="G52" s="109">
        <f>'2_SEMESTRE'!K12</f>
        <v>11</v>
      </c>
      <c r="H52" s="109">
        <v>2</v>
      </c>
      <c r="I52" s="74">
        <f>'2_SEMESTRE'!A2</f>
        <v>15</v>
      </c>
      <c r="J52" s="77" t="s">
        <v>59</v>
      </c>
      <c r="K52" s="75" t="s">
        <v>59</v>
      </c>
    </row>
    <row r="53" spans="1:11">
      <c r="A53" s="93" t="s">
        <v>58</v>
      </c>
      <c r="B53" s="94">
        <f t="shared" si="0"/>
        <v>51</v>
      </c>
      <c r="C53" s="95">
        <v>0.78125</v>
      </c>
      <c r="D53" s="96">
        <v>0.81597222222222221</v>
      </c>
      <c r="E53" s="97">
        <v>1</v>
      </c>
      <c r="F53" s="98">
        <f>'3_SEMESTRE'!C4</f>
        <v>12</v>
      </c>
      <c r="G53" s="97">
        <f>'3_SEMESTRE'!C3</f>
        <v>25</v>
      </c>
      <c r="H53" s="97">
        <v>3</v>
      </c>
      <c r="I53" s="98">
        <f>'3_SEMESTRE'!A2</f>
        <v>4</v>
      </c>
      <c r="J53" s="100" t="s">
        <v>59</v>
      </c>
      <c r="K53" s="101" t="s">
        <v>59</v>
      </c>
    </row>
    <row r="54" spans="1:11">
      <c r="A54" s="102" t="s">
        <v>60</v>
      </c>
      <c r="B54" s="45">
        <f t="shared" si="0"/>
        <v>52</v>
      </c>
      <c r="C54" s="67">
        <v>0.81597222222222221</v>
      </c>
      <c r="D54" s="90">
        <v>0.85069444444444453</v>
      </c>
      <c r="E54" s="41">
        <v>1</v>
      </c>
      <c r="F54" s="15">
        <f>'3_SEMESTRE'!C6</f>
        <v>12</v>
      </c>
      <c r="G54" s="41">
        <f>'3_SEMESTRE'!C5</f>
        <v>25</v>
      </c>
      <c r="H54" s="41">
        <v>3</v>
      </c>
      <c r="I54" s="15">
        <f>'3_SEMESTRE'!A2</f>
        <v>4</v>
      </c>
      <c r="J54" s="12" t="s">
        <v>59</v>
      </c>
      <c r="K54" s="13" t="s">
        <v>59</v>
      </c>
    </row>
    <row r="55" spans="1:11">
      <c r="A55" s="103" t="s">
        <v>61</v>
      </c>
      <c r="B55" s="50">
        <f t="shared" si="0"/>
        <v>53</v>
      </c>
      <c r="C55" s="67">
        <v>0.85763888888888884</v>
      </c>
      <c r="D55" s="90">
        <v>0.89236111111111116</v>
      </c>
      <c r="E55" s="41">
        <v>1</v>
      </c>
      <c r="F55" s="15">
        <f>'3_SEMESTRE'!C9</f>
        <v>14</v>
      </c>
      <c r="G55" s="41">
        <f>'3_SEMESTRE'!C8</f>
        <v>22</v>
      </c>
      <c r="H55" s="41">
        <v>3</v>
      </c>
      <c r="I55" s="15">
        <f>'3_SEMESTRE'!A2</f>
        <v>4</v>
      </c>
      <c r="J55" s="12" t="s">
        <v>59</v>
      </c>
      <c r="K55" s="13" t="s">
        <v>59</v>
      </c>
    </row>
    <row r="56" spans="1:11">
      <c r="A56" s="102" t="s">
        <v>62</v>
      </c>
      <c r="B56" s="45">
        <f t="shared" si="0"/>
        <v>54</v>
      </c>
      <c r="C56" s="67">
        <v>0.89236111111111116</v>
      </c>
      <c r="D56" s="90">
        <v>0.92708333333333337</v>
      </c>
      <c r="E56" s="41">
        <v>1</v>
      </c>
      <c r="F56" s="15">
        <f>'3_SEMESTRE'!C11</f>
        <v>14</v>
      </c>
      <c r="G56" s="41">
        <f>'3_SEMESTRE'!C10</f>
        <v>22</v>
      </c>
      <c r="H56" s="41">
        <v>3</v>
      </c>
      <c r="I56" s="15">
        <f>'3_SEMESTRE'!A2</f>
        <v>4</v>
      </c>
      <c r="J56" s="12" t="s">
        <v>59</v>
      </c>
      <c r="K56" s="13" t="s">
        <v>59</v>
      </c>
    </row>
    <row r="57" spans="1:11">
      <c r="A57" s="103" t="s">
        <v>63</v>
      </c>
      <c r="B57" s="50">
        <f t="shared" si="0"/>
        <v>55</v>
      </c>
      <c r="C57" s="67">
        <v>0.92708333333333337</v>
      </c>
      <c r="D57" s="90">
        <v>0.96180555555555547</v>
      </c>
      <c r="E57" s="41">
        <v>1</v>
      </c>
      <c r="F57" s="15">
        <f>'3_SEMESTRE'!C13</f>
        <v>12</v>
      </c>
      <c r="G57" s="41">
        <f>'3_SEMESTRE'!C12</f>
        <v>19</v>
      </c>
      <c r="H57" s="41">
        <v>3</v>
      </c>
      <c r="I57" s="15">
        <f>'3_SEMESTRE'!A2</f>
        <v>4</v>
      </c>
      <c r="J57" s="12" t="s">
        <v>59</v>
      </c>
      <c r="K57" s="13" t="s">
        <v>59</v>
      </c>
    </row>
    <row r="58" spans="1:11">
      <c r="A58" s="102" t="s">
        <v>58</v>
      </c>
      <c r="B58" s="45">
        <f t="shared" si="0"/>
        <v>56</v>
      </c>
      <c r="C58" s="67">
        <v>0.78125</v>
      </c>
      <c r="D58" s="90">
        <v>0.81597222222222221</v>
      </c>
      <c r="E58" s="41">
        <v>2</v>
      </c>
      <c r="F58" s="15">
        <f>'3_SEMESTRE'!E4</f>
        <v>15</v>
      </c>
      <c r="G58" s="41">
        <f>'3_SEMESTRE'!E3</f>
        <v>20</v>
      </c>
      <c r="H58" s="41">
        <v>3</v>
      </c>
      <c r="I58" s="15">
        <f>'3_SEMESTRE'!A2</f>
        <v>4</v>
      </c>
      <c r="J58" s="12" t="s">
        <v>59</v>
      </c>
      <c r="K58" s="13" t="s">
        <v>59</v>
      </c>
    </row>
    <row r="59" spans="1:11">
      <c r="A59" s="103" t="s">
        <v>60</v>
      </c>
      <c r="B59" s="50">
        <f t="shared" si="0"/>
        <v>57</v>
      </c>
      <c r="C59" s="67">
        <v>0.81597222222222221</v>
      </c>
      <c r="D59" s="90">
        <v>0.85069444444444453</v>
      </c>
      <c r="E59" s="41">
        <v>2</v>
      </c>
      <c r="F59" s="15">
        <f>'3_SEMESTRE'!E6</f>
        <v>15</v>
      </c>
      <c r="G59" s="41">
        <f>'3_SEMESTRE'!E5</f>
        <v>20</v>
      </c>
      <c r="H59" s="41">
        <v>3</v>
      </c>
      <c r="I59" s="15">
        <f>'3_SEMESTRE'!A2</f>
        <v>4</v>
      </c>
      <c r="J59" s="12" t="s">
        <v>59</v>
      </c>
      <c r="K59" s="13" t="s">
        <v>59</v>
      </c>
    </row>
    <row r="60" spans="1:11">
      <c r="A60" s="102" t="s">
        <v>61</v>
      </c>
      <c r="B60" s="45">
        <f t="shared" si="0"/>
        <v>58</v>
      </c>
      <c r="C60" s="67">
        <v>0.85763888888888884</v>
      </c>
      <c r="D60" s="90">
        <v>0.89236111111111116</v>
      </c>
      <c r="E60" s="41">
        <v>2</v>
      </c>
      <c r="F60" s="15">
        <f>'3_SEMESTRE'!E9</f>
        <v>12</v>
      </c>
      <c r="G60" s="41">
        <f>'3_SEMESTRE'!E8</f>
        <v>19</v>
      </c>
      <c r="H60" s="41">
        <v>3</v>
      </c>
      <c r="I60" s="15">
        <f>'3_SEMESTRE'!A2</f>
        <v>4</v>
      </c>
      <c r="J60" s="12" t="s">
        <v>59</v>
      </c>
      <c r="K60" s="13" t="s">
        <v>59</v>
      </c>
    </row>
    <row r="61" spans="1:11">
      <c r="A61" s="103" t="s">
        <v>62</v>
      </c>
      <c r="B61" s="50">
        <f t="shared" si="0"/>
        <v>59</v>
      </c>
      <c r="C61" s="67">
        <v>0.89236111111111116</v>
      </c>
      <c r="D61" s="90">
        <v>0.92708333333333337</v>
      </c>
      <c r="E61" s="41">
        <v>2</v>
      </c>
      <c r="F61" s="15">
        <f>'3_SEMESTRE'!E11</f>
        <v>8</v>
      </c>
      <c r="G61" s="41">
        <f>'3_SEMESTRE'!E10</f>
        <v>26</v>
      </c>
      <c r="H61" s="41">
        <v>3</v>
      </c>
      <c r="I61" s="15">
        <f>'3_SEMESTRE'!A2</f>
        <v>4</v>
      </c>
      <c r="J61" s="12" t="s">
        <v>59</v>
      </c>
      <c r="K61" s="13" t="s">
        <v>59</v>
      </c>
    </row>
    <row r="62" spans="1:11">
      <c r="A62" s="102" t="s">
        <v>63</v>
      </c>
      <c r="B62" s="45">
        <f t="shared" si="0"/>
        <v>60</v>
      </c>
      <c r="C62" s="67">
        <v>0.92708333333333337</v>
      </c>
      <c r="D62" s="90">
        <v>0.96180555555555547</v>
      </c>
      <c r="E62" s="41">
        <v>2</v>
      </c>
      <c r="F62" s="15">
        <f>'3_SEMESTRE'!E13</f>
        <v>8</v>
      </c>
      <c r="G62" s="41">
        <f>'3_SEMESTRE'!E12</f>
        <v>26</v>
      </c>
      <c r="H62" s="41">
        <v>3</v>
      </c>
      <c r="I62" s="15">
        <f>'3_SEMESTRE'!A2</f>
        <v>4</v>
      </c>
      <c r="J62" s="12" t="s">
        <v>59</v>
      </c>
      <c r="K62" s="13" t="s">
        <v>59</v>
      </c>
    </row>
    <row r="63" spans="1:11">
      <c r="A63" s="103" t="s">
        <v>58</v>
      </c>
      <c r="B63" s="50">
        <f t="shared" si="0"/>
        <v>61</v>
      </c>
      <c r="C63" s="67">
        <v>0.78125</v>
      </c>
      <c r="D63" s="90">
        <v>0.81597222222222221</v>
      </c>
      <c r="E63" s="41">
        <v>3</v>
      </c>
      <c r="F63" s="15">
        <f>'3_SEMESTRE'!G4</f>
        <v>16</v>
      </c>
      <c r="G63" s="41">
        <f>'3_SEMESTRE'!G3</f>
        <v>23</v>
      </c>
      <c r="H63" s="41">
        <v>3</v>
      </c>
      <c r="I63" s="15">
        <f>'3_SEMESTRE'!A2</f>
        <v>4</v>
      </c>
      <c r="J63" s="12" t="s">
        <v>59</v>
      </c>
      <c r="K63" s="13" t="s">
        <v>59</v>
      </c>
    </row>
    <row r="64" spans="1:11">
      <c r="A64" s="102" t="s">
        <v>60</v>
      </c>
      <c r="B64" s="45">
        <f t="shared" si="0"/>
        <v>62</v>
      </c>
      <c r="C64" s="67">
        <v>0.81597222222222221</v>
      </c>
      <c r="D64" s="90">
        <v>0.85069444444444453</v>
      </c>
      <c r="E64" s="41">
        <v>3</v>
      </c>
      <c r="F64" s="15">
        <f>'3_SEMESTRE'!G6</f>
        <v>16</v>
      </c>
      <c r="G64" s="41">
        <f>'3_SEMESTRE'!G5</f>
        <v>23</v>
      </c>
      <c r="H64" s="41">
        <v>3</v>
      </c>
      <c r="I64" s="15">
        <f>'3_SEMESTRE'!A2</f>
        <v>4</v>
      </c>
      <c r="J64" s="12" t="s">
        <v>59</v>
      </c>
      <c r="K64" s="13" t="s">
        <v>59</v>
      </c>
    </row>
    <row r="65" spans="1:11">
      <c r="A65" s="103" t="s">
        <v>61</v>
      </c>
      <c r="B65" s="50">
        <f t="shared" si="0"/>
        <v>63</v>
      </c>
      <c r="C65" s="67">
        <v>0.85763888888888884</v>
      </c>
      <c r="D65" s="90">
        <v>0.89236111111111116</v>
      </c>
      <c r="E65" s="41">
        <v>3</v>
      </c>
      <c r="F65" s="15">
        <f>'3_SEMESTRE'!G9</f>
        <v>14</v>
      </c>
      <c r="G65" s="41">
        <f>'3_SEMESTRE'!G8</f>
        <v>24</v>
      </c>
      <c r="H65" s="41">
        <v>3</v>
      </c>
      <c r="I65" s="15">
        <f>'3_SEMESTRE'!A2</f>
        <v>4</v>
      </c>
      <c r="J65" s="12" t="s">
        <v>59</v>
      </c>
      <c r="K65" s="13" t="s">
        <v>59</v>
      </c>
    </row>
    <row r="66" spans="1:11">
      <c r="A66" s="102" t="s">
        <v>62</v>
      </c>
      <c r="B66" s="45">
        <f t="shared" si="0"/>
        <v>64</v>
      </c>
      <c r="C66" s="67">
        <v>0.89236111111111116</v>
      </c>
      <c r="D66" s="90">
        <v>0.92708333333333337</v>
      </c>
      <c r="E66" s="41">
        <v>3</v>
      </c>
      <c r="F66" s="15">
        <f>'3_SEMESTRE'!G11</f>
        <v>17</v>
      </c>
      <c r="G66" s="41">
        <f>'3_SEMESTRE'!G10</f>
        <v>21</v>
      </c>
      <c r="H66" s="41">
        <v>3</v>
      </c>
      <c r="I66" s="15">
        <f>'3_SEMESTRE'!A2</f>
        <v>4</v>
      </c>
      <c r="J66" s="12" t="s">
        <v>59</v>
      </c>
      <c r="K66" s="13" t="s">
        <v>59</v>
      </c>
    </row>
    <row r="67" spans="1:11">
      <c r="A67" s="103" t="s">
        <v>63</v>
      </c>
      <c r="B67" s="50">
        <f t="shared" si="0"/>
        <v>65</v>
      </c>
      <c r="C67" s="67">
        <v>0.92708333333333337</v>
      </c>
      <c r="D67" s="90">
        <v>0.96180555555555547</v>
      </c>
      <c r="E67" s="41">
        <v>3</v>
      </c>
      <c r="F67" s="15">
        <f>'3_SEMESTRE'!G13</f>
        <v>17</v>
      </c>
      <c r="G67" s="41">
        <f>'3_SEMESTRE'!G12</f>
        <v>21</v>
      </c>
      <c r="H67" s="41">
        <v>3</v>
      </c>
      <c r="I67" s="15">
        <f>'3_SEMESTRE'!A2</f>
        <v>4</v>
      </c>
      <c r="J67" s="12" t="s">
        <v>59</v>
      </c>
      <c r="K67" s="13" t="s">
        <v>59</v>
      </c>
    </row>
    <row r="68" spans="1:11">
      <c r="A68" s="102" t="s">
        <v>58</v>
      </c>
      <c r="B68" s="45">
        <f t="shared" si="0"/>
        <v>66</v>
      </c>
      <c r="C68" s="67">
        <v>0.78125</v>
      </c>
      <c r="D68" s="90">
        <v>0.81597222222222221</v>
      </c>
      <c r="E68" s="41">
        <v>4</v>
      </c>
      <c r="F68" s="15">
        <f>'3_SEMESTRE'!I4</f>
        <v>15</v>
      </c>
      <c r="G68" s="41">
        <f>'3_SEMESTRE'!I3</f>
        <v>20</v>
      </c>
      <c r="H68" s="41">
        <v>3</v>
      </c>
      <c r="I68" s="15">
        <f>'3_SEMESTRE'!A2</f>
        <v>4</v>
      </c>
      <c r="J68" s="12" t="s">
        <v>59</v>
      </c>
      <c r="K68" s="13" t="s">
        <v>59</v>
      </c>
    </row>
    <row r="69" spans="1:11">
      <c r="A69" s="103" t="s">
        <v>60</v>
      </c>
      <c r="B69" s="50">
        <f t="shared" ref="B69:B132" si="1">B68+1</f>
        <v>67</v>
      </c>
      <c r="C69" s="67">
        <v>0.81597222222222221</v>
      </c>
      <c r="D69" s="90">
        <v>0.85069444444444453</v>
      </c>
      <c r="E69" s="41">
        <v>4</v>
      </c>
      <c r="F69" s="15">
        <f>'3_SEMESTRE'!I6</f>
        <v>15</v>
      </c>
      <c r="G69" s="41">
        <v>5</v>
      </c>
      <c r="H69" s="41">
        <v>3</v>
      </c>
      <c r="I69" s="15">
        <f>'3_SEMESTRE'!A2</f>
        <v>4</v>
      </c>
      <c r="J69" s="12" t="s">
        <v>59</v>
      </c>
      <c r="K69" s="13" t="s">
        <v>59</v>
      </c>
    </row>
    <row r="70" spans="1:11">
      <c r="A70" s="102" t="s">
        <v>61</v>
      </c>
      <c r="B70" s="45">
        <f t="shared" si="1"/>
        <v>68</v>
      </c>
      <c r="C70" s="67">
        <v>0.85763888888888884</v>
      </c>
      <c r="D70" s="90">
        <v>0.89236111111111116</v>
      </c>
      <c r="E70" s="41">
        <v>4</v>
      </c>
      <c r="F70" s="15">
        <f>'3_SEMESTRE'!I9</f>
        <v>14</v>
      </c>
      <c r="G70" s="41">
        <v>8</v>
      </c>
      <c r="H70" s="41">
        <v>3</v>
      </c>
      <c r="I70" s="15">
        <f>'3_SEMESTRE'!A2</f>
        <v>4</v>
      </c>
      <c r="J70" s="12" t="s">
        <v>59</v>
      </c>
      <c r="K70" s="13" t="s">
        <v>59</v>
      </c>
    </row>
    <row r="71" spans="1:11">
      <c r="A71" s="103" t="s">
        <v>62</v>
      </c>
      <c r="B71" s="50">
        <f t="shared" si="1"/>
        <v>69</v>
      </c>
      <c r="C71" s="67">
        <v>0.89236111111111116</v>
      </c>
      <c r="D71" s="90">
        <v>0.92708333333333337</v>
      </c>
      <c r="E71" s="41">
        <v>4</v>
      </c>
      <c r="F71" s="15">
        <f>'3_SEMESTRE'!I11</f>
        <v>17</v>
      </c>
      <c r="G71" s="41">
        <v>10</v>
      </c>
      <c r="H71" s="41">
        <v>3</v>
      </c>
      <c r="I71" s="15">
        <f>'3_SEMESTRE'!A2</f>
        <v>4</v>
      </c>
      <c r="J71" s="12" t="s">
        <v>59</v>
      </c>
      <c r="K71" s="13" t="s">
        <v>59</v>
      </c>
    </row>
    <row r="72" spans="1:11">
      <c r="A72" s="102" t="s">
        <v>63</v>
      </c>
      <c r="B72" s="45">
        <f t="shared" si="1"/>
        <v>70</v>
      </c>
      <c r="C72" s="67">
        <v>0.92708333333333337</v>
      </c>
      <c r="D72" s="90">
        <v>0.96180555555555547</v>
      </c>
      <c r="E72" s="41">
        <v>4</v>
      </c>
      <c r="F72" s="15">
        <f>'3_SEMESTRE'!I13</f>
        <v>17</v>
      </c>
      <c r="G72" s="41">
        <v>12</v>
      </c>
      <c r="H72" s="41">
        <v>3</v>
      </c>
      <c r="I72" s="15">
        <f>'3_SEMESTRE'!A2</f>
        <v>4</v>
      </c>
      <c r="J72" s="12" t="s">
        <v>59</v>
      </c>
      <c r="K72" s="13" t="s">
        <v>59</v>
      </c>
    </row>
    <row r="73" spans="1:11">
      <c r="A73" s="103" t="s">
        <v>58</v>
      </c>
      <c r="B73" s="50">
        <f t="shared" si="1"/>
        <v>71</v>
      </c>
      <c r="C73" s="67">
        <v>0.78125</v>
      </c>
      <c r="D73" s="90">
        <v>0.81597222222222221</v>
      </c>
      <c r="E73" s="41">
        <v>5</v>
      </c>
      <c r="F73" s="15">
        <f>'3_SEMESTRE'!K4</f>
        <v>1</v>
      </c>
      <c r="G73" s="112">
        <f>'3_SEMESTRE'!K3</f>
        <v>1</v>
      </c>
      <c r="H73" s="41">
        <v>3</v>
      </c>
      <c r="I73" s="15">
        <f>'3_SEMESTRE'!A2</f>
        <v>4</v>
      </c>
      <c r="J73" s="12" t="s">
        <v>59</v>
      </c>
      <c r="K73" s="13" t="s">
        <v>59</v>
      </c>
    </row>
    <row r="74" spans="1:11">
      <c r="A74" s="102" t="s">
        <v>60</v>
      </c>
      <c r="B74" s="45">
        <f t="shared" si="1"/>
        <v>72</v>
      </c>
      <c r="C74" s="67">
        <v>0.81597222222222221</v>
      </c>
      <c r="D74" s="90">
        <v>0.85069444444444453</v>
      </c>
      <c r="E74" s="41">
        <v>5</v>
      </c>
      <c r="F74" s="15">
        <f>'3_SEMESTRE'!K6</f>
        <v>14</v>
      </c>
      <c r="G74" s="112">
        <f>'3_SEMESTRE'!K5</f>
        <v>22</v>
      </c>
      <c r="H74" s="41">
        <v>3</v>
      </c>
      <c r="I74" s="15">
        <f>'3_SEMESTRE'!A2</f>
        <v>4</v>
      </c>
      <c r="J74" s="12" t="s">
        <v>59</v>
      </c>
      <c r="K74" s="13" t="s">
        <v>59</v>
      </c>
    </row>
    <row r="75" spans="1:11">
      <c r="A75" s="104" t="s">
        <v>61</v>
      </c>
      <c r="B75" s="62">
        <f t="shared" si="1"/>
        <v>73</v>
      </c>
      <c r="C75" s="67">
        <v>0.85763888888888884</v>
      </c>
      <c r="D75" s="90">
        <v>0.89236111111111116</v>
      </c>
      <c r="E75" s="41">
        <v>5</v>
      </c>
      <c r="F75" s="15">
        <f>'3_SEMESTRE'!K9</f>
        <v>14</v>
      </c>
      <c r="G75" s="112">
        <f>'3_SEMESTRE'!K8</f>
        <v>22</v>
      </c>
      <c r="H75" s="41">
        <v>3</v>
      </c>
      <c r="I75" s="15">
        <f>'3_SEMESTRE'!A2</f>
        <v>4</v>
      </c>
      <c r="J75" s="12" t="s">
        <v>59</v>
      </c>
      <c r="K75" s="13" t="s">
        <v>59</v>
      </c>
    </row>
    <row r="76" spans="1:11">
      <c r="A76" s="102" t="s">
        <v>62</v>
      </c>
      <c r="B76" s="45">
        <f t="shared" si="1"/>
        <v>74</v>
      </c>
      <c r="C76" s="67">
        <v>0.89236111111111116</v>
      </c>
      <c r="D76" s="90">
        <v>0.92708333333333337</v>
      </c>
      <c r="E76" s="41">
        <v>5</v>
      </c>
      <c r="F76" s="15">
        <f>'3_SEMESTRE'!K11</f>
        <v>2</v>
      </c>
      <c r="G76" s="112">
        <f>'3_SEMESTRE'!K10</f>
        <v>27</v>
      </c>
      <c r="H76" s="41">
        <v>3</v>
      </c>
      <c r="I76" s="15">
        <f>'3_SEMESTRE'!A2</f>
        <v>4</v>
      </c>
      <c r="J76" s="12" t="s">
        <v>59</v>
      </c>
      <c r="K76" s="13" t="s">
        <v>59</v>
      </c>
    </row>
    <row r="77" spans="1:11" ht="16" thickBot="1">
      <c r="A77" s="105" t="s">
        <v>63</v>
      </c>
      <c r="B77" s="106">
        <f t="shared" si="1"/>
        <v>75</v>
      </c>
      <c r="C77" s="107">
        <v>0.92708333333333337</v>
      </c>
      <c r="D77" s="108">
        <v>0.96180555555555547</v>
      </c>
      <c r="E77" s="109">
        <v>5</v>
      </c>
      <c r="F77" s="74">
        <f>'3_SEMESTRE'!K13</f>
        <v>2</v>
      </c>
      <c r="G77" s="113">
        <f>'3_SEMESTRE'!K12</f>
        <v>27</v>
      </c>
      <c r="H77" s="109">
        <v>3</v>
      </c>
      <c r="I77" s="74">
        <f>'3_SEMESTRE'!A2</f>
        <v>4</v>
      </c>
      <c r="J77" s="77" t="s">
        <v>59</v>
      </c>
      <c r="K77" s="75" t="s">
        <v>59</v>
      </c>
    </row>
    <row r="78" spans="1:11">
      <c r="A78" s="93" t="s">
        <v>58</v>
      </c>
      <c r="B78" s="94">
        <f t="shared" si="1"/>
        <v>76</v>
      </c>
      <c r="C78" s="95">
        <v>0.78125</v>
      </c>
      <c r="D78" s="96">
        <v>0.81597222222222221</v>
      </c>
      <c r="E78" s="97">
        <v>1</v>
      </c>
      <c r="F78" s="98">
        <f>'4_SEMESTRE'!C4</f>
        <v>7</v>
      </c>
      <c r="G78" s="97">
        <f>'4_SEMESTRE'!C3</f>
        <v>30</v>
      </c>
      <c r="H78" s="97">
        <v>4</v>
      </c>
      <c r="I78" s="98">
        <f>'4_SEMESTRE'!A2</f>
        <v>5</v>
      </c>
      <c r="J78" s="100" t="s">
        <v>59</v>
      </c>
      <c r="K78" s="101" t="s">
        <v>59</v>
      </c>
    </row>
    <row r="79" spans="1:11">
      <c r="A79" s="102" t="s">
        <v>60</v>
      </c>
      <c r="B79" s="45">
        <f t="shared" si="1"/>
        <v>77</v>
      </c>
      <c r="C79" s="67">
        <v>0.81597222222222221</v>
      </c>
      <c r="D79" s="90">
        <v>0.85069444444444453</v>
      </c>
      <c r="E79" s="41">
        <v>1</v>
      </c>
      <c r="F79" s="15">
        <f>'4_SEMESTRE'!C6</f>
        <v>7</v>
      </c>
      <c r="G79" s="41">
        <f>'4_SEMESTRE'!C5</f>
        <v>30</v>
      </c>
      <c r="H79" s="41">
        <v>4</v>
      </c>
      <c r="I79" s="15">
        <f>'4_SEMESTRE'!A2</f>
        <v>5</v>
      </c>
      <c r="J79" s="12" t="s">
        <v>59</v>
      </c>
      <c r="K79" s="13" t="s">
        <v>59</v>
      </c>
    </row>
    <row r="80" spans="1:11">
      <c r="A80" s="103" t="s">
        <v>61</v>
      </c>
      <c r="B80" s="50">
        <f t="shared" si="1"/>
        <v>78</v>
      </c>
      <c r="C80" s="67">
        <v>0.85763888888888884</v>
      </c>
      <c r="D80" s="90">
        <v>0.89236111111111116</v>
      </c>
      <c r="E80" s="41">
        <v>1</v>
      </c>
      <c r="F80" s="15">
        <f>'4_SEMESTRE'!C9</f>
        <v>12</v>
      </c>
      <c r="G80" s="41">
        <f>'4_SEMESTRE'!C8</f>
        <v>28</v>
      </c>
      <c r="H80" s="41">
        <v>4</v>
      </c>
      <c r="I80" s="15">
        <f>'4_SEMESTRE'!A2</f>
        <v>5</v>
      </c>
      <c r="J80" s="12" t="s">
        <v>59</v>
      </c>
      <c r="K80" s="13" t="s">
        <v>59</v>
      </c>
    </row>
    <row r="81" spans="1:11">
      <c r="A81" s="102" t="s">
        <v>62</v>
      </c>
      <c r="B81" s="45">
        <f t="shared" si="1"/>
        <v>79</v>
      </c>
      <c r="C81" s="67">
        <v>0.89236111111111116</v>
      </c>
      <c r="D81" s="90">
        <v>0.92708333333333337</v>
      </c>
      <c r="E81" s="41">
        <v>1</v>
      </c>
      <c r="F81" s="15">
        <f>'4_SEMESTRE'!C11</f>
        <v>12</v>
      </c>
      <c r="G81" s="41">
        <f>'4_SEMESTRE'!C10</f>
        <v>28</v>
      </c>
      <c r="H81" s="41">
        <v>4</v>
      </c>
      <c r="I81" s="15">
        <f>'4_SEMESTRE'!A2</f>
        <v>5</v>
      </c>
      <c r="J81" s="12" t="s">
        <v>59</v>
      </c>
      <c r="K81" s="13" t="s">
        <v>59</v>
      </c>
    </row>
    <row r="82" spans="1:11">
      <c r="A82" s="103" t="s">
        <v>63</v>
      </c>
      <c r="B82" s="50">
        <f t="shared" si="1"/>
        <v>80</v>
      </c>
      <c r="C82" s="67">
        <v>0.92708333333333337</v>
      </c>
      <c r="D82" s="90">
        <v>0.96180555555555547</v>
      </c>
      <c r="E82" s="41">
        <v>1</v>
      </c>
      <c r="F82" s="15">
        <f>'4_SEMESTRE'!C13</f>
        <v>13</v>
      </c>
      <c r="G82" s="41">
        <f>'4_SEMESTRE'!C12</f>
        <v>31</v>
      </c>
      <c r="H82" s="41">
        <v>4</v>
      </c>
      <c r="I82" s="15">
        <f>'4_SEMESTRE'!A2</f>
        <v>5</v>
      </c>
      <c r="J82" s="12" t="s">
        <v>59</v>
      </c>
      <c r="K82" s="13" t="s">
        <v>59</v>
      </c>
    </row>
    <row r="83" spans="1:11">
      <c r="A83" s="102" t="s">
        <v>58</v>
      </c>
      <c r="B83" s="45">
        <f t="shared" si="1"/>
        <v>81</v>
      </c>
      <c r="C83" s="67">
        <v>0.78125</v>
      </c>
      <c r="D83" s="90">
        <v>0.81597222222222221</v>
      </c>
      <c r="E83" s="41">
        <v>2</v>
      </c>
      <c r="F83" s="15">
        <f>'4_SEMESTRE'!E4</f>
        <v>13</v>
      </c>
      <c r="G83" s="41">
        <f>'4_SEMESTRE'!E3</f>
        <v>31</v>
      </c>
      <c r="H83" s="41">
        <v>4</v>
      </c>
      <c r="I83" s="15">
        <f>'4_SEMESTRE'!A2</f>
        <v>5</v>
      </c>
      <c r="J83" s="12" t="s">
        <v>59</v>
      </c>
      <c r="K83" s="13" t="s">
        <v>59</v>
      </c>
    </row>
    <row r="84" spans="1:11">
      <c r="A84" s="103" t="s">
        <v>60</v>
      </c>
      <c r="B84" s="50">
        <f t="shared" si="1"/>
        <v>82</v>
      </c>
      <c r="C84" s="67">
        <v>0.81597222222222221</v>
      </c>
      <c r="D84" s="90">
        <v>0.85069444444444453</v>
      </c>
      <c r="E84" s="41">
        <v>2</v>
      </c>
      <c r="F84" s="15">
        <f>'4_SEMESTRE'!E6</f>
        <v>13</v>
      </c>
      <c r="G84" s="41">
        <f>'4_SEMESTRE'!E5</f>
        <v>31</v>
      </c>
      <c r="H84" s="41">
        <v>4</v>
      </c>
      <c r="I84" s="15">
        <f>'4_SEMESTRE'!A2</f>
        <v>5</v>
      </c>
      <c r="J84" s="12" t="s">
        <v>59</v>
      </c>
      <c r="K84" s="13" t="s">
        <v>59</v>
      </c>
    </row>
    <row r="85" spans="1:11">
      <c r="A85" s="102" t="s">
        <v>61</v>
      </c>
      <c r="B85" s="45">
        <f t="shared" si="1"/>
        <v>83</v>
      </c>
      <c r="C85" s="67">
        <v>0.85763888888888884</v>
      </c>
      <c r="D85" s="90">
        <v>0.89236111111111116</v>
      </c>
      <c r="E85" s="41">
        <v>2</v>
      </c>
      <c r="F85" s="15">
        <f>'4_SEMESTRE'!E9</f>
        <v>13</v>
      </c>
      <c r="G85" s="41">
        <f>'4_SEMESTRE'!E8</f>
        <v>31</v>
      </c>
      <c r="H85" s="41">
        <v>4</v>
      </c>
      <c r="I85" s="15">
        <f>'4_SEMESTRE'!A2</f>
        <v>5</v>
      </c>
      <c r="J85" s="12" t="s">
        <v>59</v>
      </c>
      <c r="K85" s="13" t="s">
        <v>59</v>
      </c>
    </row>
    <row r="86" spans="1:11">
      <c r="A86" s="103" t="s">
        <v>62</v>
      </c>
      <c r="B86" s="50">
        <f t="shared" si="1"/>
        <v>84</v>
      </c>
      <c r="C86" s="67">
        <v>0.89236111111111116</v>
      </c>
      <c r="D86" s="90">
        <v>0.92708333333333337</v>
      </c>
      <c r="E86" s="41">
        <v>2</v>
      </c>
      <c r="F86" s="15">
        <f>'4_SEMESTRE'!E11</f>
        <v>18</v>
      </c>
      <c r="G86" s="41">
        <f>'4_SEMESTRE'!E10</f>
        <v>33</v>
      </c>
      <c r="H86" s="41">
        <v>4</v>
      </c>
      <c r="I86" s="15">
        <f>'4_SEMESTRE'!A2</f>
        <v>5</v>
      </c>
      <c r="J86" s="12" t="s">
        <v>59</v>
      </c>
      <c r="K86" s="13" t="s">
        <v>59</v>
      </c>
    </row>
    <row r="87" spans="1:11">
      <c r="A87" s="102" t="s">
        <v>63</v>
      </c>
      <c r="B87" s="45">
        <f t="shared" si="1"/>
        <v>85</v>
      </c>
      <c r="C87" s="67">
        <v>0.92708333333333337</v>
      </c>
      <c r="D87" s="90">
        <v>0.96180555555555547</v>
      </c>
      <c r="E87" s="41">
        <v>2</v>
      </c>
      <c r="F87" s="15">
        <f>'4_SEMESTRE'!E13</f>
        <v>18</v>
      </c>
      <c r="G87" s="41">
        <f>'4_SEMESTRE'!E12</f>
        <v>33</v>
      </c>
      <c r="H87" s="41">
        <v>4</v>
      </c>
      <c r="I87" s="15">
        <f>'4_SEMESTRE'!A2</f>
        <v>5</v>
      </c>
      <c r="J87" s="12" t="s">
        <v>59</v>
      </c>
      <c r="K87" s="13" t="s">
        <v>59</v>
      </c>
    </row>
    <row r="88" spans="1:11">
      <c r="A88" s="103" t="s">
        <v>58</v>
      </c>
      <c r="B88" s="50">
        <f t="shared" si="1"/>
        <v>86</v>
      </c>
      <c r="C88" s="67">
        <v>0.78125</v>
      </c>
      <c r="D88" s="90">
        <v>0.81597222222222221</v>
      </c>
      <c r="E88" s="41">
        <v>3</v>
      </c>
      <c r="F88" s="15">
        <f>'4_SEMESTRE'!G4</f>
        <v>7</v>
      </c>
      <c r="G88" s="41">
        <f>'4_SEMESTRE'!G3</f>
        <v>30</v>
      </c>
      <c r="H88" s="41">
        <v>4</v>
      </c>
      <c r="I88" s="15">
        <f>'4_SEMESTRE'!A2</f>
        <v>5</v>
      </c>
      <c r="J88" s="12" t="s">
        <v>59</v>
      </c>
      <c r="K88" s="13" t="s">
        <v>59</v>
      </c>
    </row>
    <row r="89" spans="1:11">
      <c r="A89" s="102" t="s">
        <v>60</v>
      </c>
      <c r="B89" s="45">
        <f t="shared" si="1"/>
        <v>87</v>
      </c>
      <c r="C89" s="67">
        <v>0.81597222222222221</v>
      </c>
      <c r="D89" s="90">
        <v>0.85069444444444453</v>
      </c>
      <c r="E89" s="41">
        <v>3</v>
      </c>
      <c r="F89" s="15">
        <f>'4_SEMESTRE'!G6</f>
        <v>7</v>
      </c>
      <c r="G89" s="41">
        <f>'4_SEMESTRE'!G5</f>
        <v>30</v>
      </c>
      <c r="H89" s="41">
        <v>4</v>
      </c>
      <c r="I89" s="15">
        <f>'4_SEMESTRE'!A2</f>
        <v>5</v>
      </c>
      <c r="J89" s="12" t="s">
        <v>59</v>
      </c>
      <c r="K89" s="13" t="s">
        <v>59</v>
      </c>
    </row>
    <row r="90" spans="1:11">
      <c r="A90" s="103" t="s">
        <v>61</v>
      </c>
      <c r="B90" s="50">
        <f t="shared" si="1"/>
        <v>88</v>
      </c>
      <c r="C90" s="67">
        <v>0.85763888888888884</v>
      </c>
      <c r="D90" s="90">
        <v>0.89236111111111116</v>
      </c>
      <c r="E90" s="41">
        <v>3</v>
      </c>
      <c r="F90" s="15">
        <f>'4_SEMESTRE'!G9</f>
        <v>6</v>
      </c>
      <c r="G90" s="41">
        <f>'4_SEMESTRE'!G8</f>
        <v>29</v>
      </c>
      <c r="H90" s="41">
        <v>4</v>
      </c>
      <c r="I90" s="15">
        <f>'4_SEMESTRE'!A2</f>
        <v>5</v>
      </c>
      <c r="J90" s="12" t="s">
        <v>59</v>
      </c>
      <c r="K90" s="13" t="s">
        <v>59</v>
      </c>
    </row>
    <row r="91" spans="1:11">
      <c r="A91" s="102" t="s">
        <v>62</v>
      </c>
      <c r="B91" s="45">
        <f t="shared" si="1"/>
        <v>89</v>
      </c>
      <c r="C91" s="67">
        <v>0.89236111111111116</v>
      </c>
      <c r="D91" s="90">
        <v>0.92708333333333337</v>
      </c>
      <c r="E91" s="41">
        <v>3</v>
      </c>
      <c r="F91" s="15">
        <f>'4_SEMESTRE'!G11</f>
        <v>18</v>
      </c>
      <c r="G91" s="41">
        <f>'4_SEMESTRE'!G10</f>
        <v>33</v>
      </c>
      <c r="H91" s="41">
        <v>4</v>
      </c>
      <c r="I91" s="15">
        <f>'4_SEMESTRE'!A2</f>
        <v>5</v>
      </c>
      <c r="J91" s="12" t="s">
        <v>59</v>
      </c>
      <c r="K91" s="13" t="s">
        <v>59</v>
      </c>
    </row>
    <row r="92" spans="1:11">
      <c r="A92" s="103" t="s">
        <v>63</v>
      </c>
      <c r="B92" s="50">
        <f t="shared" si="1"/>
        <v>90</v>
      </c>
      <c r="C92" s="67">
        <v>0.92708333333333337</v>
      </c>
      <c r="D92" s="90">
        <v>0.96180555555555547</v>
      </c>
      <c r="E92" s="41">
        <v>3</v>
      </c>
      <c r="F92" s="15">
        <f>'4_SEMESTRE'!G13</f>
        <v>18</v>
      </c>
      <c r="G92" s="41">
        <f>'4_SEMESTRE'!G12</f>
        <v>33</v>
      </c>
      <c r="H92" s="41">
        <v>4</v>
      </c>
      <c r="I92" s="15">
        <f>'4_SEMESTRE'!A2</f>
        <v>5</v>
      </c>
      <c r="J92" s="12" t="s">
        <v>59</v>
      </c>
      <c r="K92" s="13" t="s">
        <v>59</v>
      </c>
    </row>
    <row r="93" spans="1:11">
      <c r="A93" s="102" t="s">
        <v>58</v>
      </c>
      <c r="B93" s="45">
        <f t="shared" si="1"/>
        <v>91</v>
      </c>
      <c r="C93" s="67">
        <v>0.78125</v>
      </c>
      <c r="D93" s="90">
        <v>0.81597222222222221</v>
      </c>
      <c r="E93" s="41">
        <v>4</v>
      </c>
      <c r="F93" s="15">
        <f>'4_SEMESTRE'!I4</f>
        <v>10</v>
      </c>
      <c r="G93" s="41">
        <f>'4_SEMESTRE'!I3</f>
        <v>48</v>
      </c>
      <c r="H93" s="41">
        <v>4</v>
      </c>
      <c r="I93" s="15">
        <f>'4_SEMESTRE'!A2</f>
        <v>5</v>
      </c>
      <c r="J93" s="12" t="s">
        <v>59</v>
      </c>
      <c r="K93" s="13" t="s">
        <v>59</v>
      </c>
    </row>
    <row r="94" spans="1:11">
      <c r="A94" s="103" t="s">
        <v>60</v>
      </c>
      <c r="B94" s="50">
        <f t="shared" si="1"/>
        <v>92</v>
      </c>
      <c r="C94" s="67">
        <v>0.81597222222222221</v>
      </c>
      <c r="D94" s="90">
        <v>0.85069444444444453</v>
      </c>
      <c r="E94" s="41">
        <v>4</v>
      </c>
      <c r="F94" s="15">
        <f>'4_SEMESTRE'!I6</f>
        <v>10</v>
      </c>
      <c r="G94" s="41">
        <f>'4_SEMESTRE'!I5</f>
        <v>48</v>
      </c>
      <c r="H94" s="41">
        <v>4</v>
      </c>
      <c r="I94" s="15">
        <f>'4_SEMESTRE'!A2</f>
        <v>5</v>
      </c>
      <c r="J94" s="12" t="s">
        <v>59</v>
      </c>
      <c r="K94" s="13" t="s">
        <v>59</v>
      </c>
    </row>
    <row r="95" spans="1:11">
      <c r="A95" s="102" t="s">
        <v>61</v>
      </c>
      <c r="B95" s="45">
        <f t="shared" si="1"/>
        <v>93</v>
      </c>
      <c r="C95" s="67">
        <v>0.85763888888888884</v>
      </c>
      <c r="D95" s="90">
        <v>0.89236111111111116</v>
      </c>
      <c r="E95" s="41">
        <v>4</v>
      </c>
      <c r="F95" s="15">
        <f>'4_SEMESTRE'!I9</f>
        <v>6</v>
      </c>
      <c r="G95" s="41">
        <f>'4_SEMESTRE'!I8</f>
        <v>29</v>
      </c>
      <c r="H95" s="41">
        <v>4</v>
      </c>
      <c r="I95" s="15">
        <f>'4_SEMESTRE'!A2</f>
        <v>5</v>
      </c>
      <c r="J95" s="12" t="s">
        <v>59</v>
      </c>
      <c r="K95" s="13" t="s">
        <v>59</v>
      </c>
    </row>
    <row r="96" spans="1:11">
      <c r="A96" s="103" t="s">
        <v>62</v>
      </c>
      <c r="B96" s="50">
        <f t="shared" si="1"/>
        <v>94</v>
      </c>
      <c r="C96" s="67">
        <v>0.89236111111111116</v>
      </c>
      <c r="D96" s="90">
        <v>0.92708333333333337</v>
      </c>
      <c r="E96" s="41">
        <v>4</v>
      </c>
      <c r="F96" s="15">
        <f>'4_SEMESTRE'!I11</f>
        <v>19</v>
      </c>
      <c r="G96" s="41">
        <f>'4_SEMESTRE'!I10</f>
        <v>34</v>
      </c>
      <c r="H96" s="41">
        <v>4</v>
      </c>
      <c r="I96" s="15">
        <f>'4_SEMESTRE'!A2</f>
        <v>5</v>
      </c>
      <c r="J96" s="12" t="s">
        <v>59</v>
      </c>
      <c r="K96" s="13" t="s">
        <v>59</v>
      </c>
    </row>
    <row r="97" spans="1:11">
      <c r="A97" s="102" t="s">
        <v>63</v>
      </c>
      <c r="B97" s="45">
        <f t="shared" si="1"/>
        <v>95</v>
      </c>
      <c r="C97" s="67">
        <v>0.92708333333333337</v>
      </c>
      <c r="D97" s="90">
        <v>0.96180555555555547</v>
      </c>
      <c r="E97" s="41">
        <v>4</v>
      </c>
      <c r="F97" s="15">
        <f>'4_SEMESTRE'!I13</f>
        <v>19</v>
      </c>
      <c r="G97" s="41">
        <f>'4_SEMESTRE'!I12</f>
        <v>34</v>
      </c>
      <c r="H97" s="41">
        <v>4</v>
      </c>
      <c r="I97" s="15">
        <f>'4_SEMESTRE'!A2</f>
        <v>5</v>
      </c>
      <c r="J97" s="12" t="s">
        <v>59</v>
      </c>
      <c r="K97" s="13" t="s">
        <v>59</v>
      </c>
    </row>
    <row r="98" spans="1:11">
      <c r="A98" s="103" t="s">
        <v>58</v>
      </c>
      <c r="B98" s="50">
        <f t="shared" si="1"/>
        <v>96</v>
      </c>
      <c r="C98" s="67">
        <v>0.78125</v>
      </c>
      <c r="D98" s="90">
        <v>0.81597222222222221</v>
      </c>
      <c r="E98" s="41">
        <v>5</v>
      </c>
      <c r="F98" s="15">
        <f>'4_SEMESTRE'!K4</f>
        <v>1</v>
      </c>
      <c r="G98" s="41">
        <f>'4_SEMESTRE'!K3</f>
        <v>1</v>
      </c>
      <c r="H98" s="41">
        <v>4</v>
      </c>
      <c r="I98" s="15">
        <f>'4_SEMESTRE'!A2</f>
        <v>5</v>
      </c>
      <c r="J98" s="12" t="s">
        <v>59</v>
      </c>
      <c r="K98" s="13" t="s">
        <v>59</v>
      </c>
    </row>
    <row r="99" spans="1:11">
      <c r="A99" s="102" t="s">
        <v>60</v>
      </c>
      <c r="B99" s="45">
        <f t="shared" si="1"/>
        <v>97</v>
      </c>
      <c r="C99" s="67">
        <v>0.81597222222222221</v>
      </c>
      <c r="D99" s="90">
        <v>0.85069444444444453</v>
      </c>
      <c r="E99" s="41">
        <v>5</v>
      </c>
      <c r="F99" s="15">
        <f>'4_SEMESTRE'!K6</f>
        <v>6</v>
      </c>
      <c r="G99" s="41">
        <f>'4_SEMESTRE'!K5</f>
        <v>29</v>
      </c>
      <c r="H99" s="41">
        <v>4</v>
      </c>
      <c r="I99" s="15">
        <f>'4_SEMESTRE'!A2</f>
        <v>5</v>
      </c>
      <c r="J99" s="12" t="s">
        <v>59</v>
      </c>
      <c r="K99" s="13" t="s">
        <v>59</v>
      </c>
    </row>
    <row r="100" spans="1:11">
      <c r="A100" s="104" t="s">
        <v>61</v>
      </c>
      <c r="B100" s="62">
        <f t="shared" si="1"/>
        <v>98</v>
      </c>
      <c r="C100" s="67">
        <v>0.85763888888888884</v>
      </c>
      <c r="D100" s="90">
        <v>0.89236111111111116</v>
      </c>
      <c r="E100" s="41">
        <v>5</v>
      </c>
      <c r="F100" s="15">
        <f>'4_SEMESTRE'!K9</f>
        <v>6</v>
      </c>
      <c r="G100" s="41">
        <f>'4_SEMESTRE'!K8</f>
        <v>29</v>
      </c>
      <c r="H100" s="41">
        <v>4</v>
      </c>
      <c r="I100" s="15">
        <f>'4_SEMESTRE'!A2</f>
        <v>5</v>
      </c>
      <c r="J100" s="12" t="s">
        <v>59</v>
      </c>
      <c r="K100" s="13" t="s">
        <v>59</v>
      </c>
    </row>
    <row r="101" spans="1:11">
      <c r="A101" s="102" t="s">
        <v>62</v>
      </c>
      <c r="B101" s="45">
        <f t="shared" si="1"/>
        <v>99</v>
      </c>
      <c r="C101" s="67">
        <v>0.89236111111111116</v>
      </c>
      <c r="D101" s="90">
        <v>0.92708333333333337</v>
      </c>
      <c r="E101" s="41">
        <v>5</v>
      </c>
      <c r="F101" s="15">
        <f>'4_SEMESTRE'!K11</f>
        <v>20</v>
      </c>
      <c r="G101" s="41">
        <f>'4_SEMESTRE'!K10</f>
        <v>32</v>
      </c>
      <c r="H101" s="41">
        <v>4</v>
      </c>
      <c r="I101" s="15">
        <f>'4_SEMESTRE'!A2</f>
        <v>5</v>
      </c>
      <c r="J101" s="12" t="s">
        <v>59</v>
      </c>
      <c r="K101" s="13" t="s">
        <v>59</v>
      </c>
    </row>
    <row r="102" spans="1:11" ht="16" thickBot="1">
      <c r="A102" s="105" t="s">
        <v>63</v>
      </c>
      <c r="B102" s="106">
        <f t="shared" si="1"/>
        <v>100</v>
      </c>
      <c r="C102" s="107">
        <v>0.92708333333333337</v>
      </c>
      <c r="D102" s="108">
        <v>0.96180555555555547</v>
      </c>
      <c r="E102" s="109">
        <v>5</v>
      </c>
      <c r="F102" s="74">
        <f>'4_SEMESTRE'!K13</f>
        <v>20</v>
      </c>
      <c r="G102" s="109">
        <f>'4_SEMESTRE'!K12</f>
        <v>32</v>
      </c>
      <c r="H102" s="109">
        <v>4</v>
      </c>
      <c r="I102" s="74">
        <f>'4_SEMESTRE'!A2</f>
        <v>5</v>
      </c>
      <c r="J102" s="77" t="s">
        <v>59</v>
      </c>
      <c r="K102" s="75" t="s">
        <v>59</v>
      </c>
    </row>
    <row r="103" spans="1:11">
      <c r="A103" s="93" t="s">
        <v>58</v>
      </c>
      <c r="B103" s="94">
        <f t="shared" si="1"/>
        <v>101</v>
      </c>
      <c r="C103" s="95">
        <v>0.78125</v>
      </c>
      <c r="D103" s="96">
        <v>0.81597222222222221</v>
      </c>
      <c r="E103" s="97">
        <v>1</v>
      </c>
      <c r="F103" s="98">
        <f>'5_SEMESTRE'!C4</f>
        <v>21</v>
      </c>
      <c r="G103" s="97">
        <f>'5_SEMESTRE'!C3</f>
        <v>37</v>
      </c>
      <c r="H103" s="97">
        <v>5</v>
      </c>
      <c r="I103" s="98">
        <f>'5_SEMESTRE'!A2</f>
        <v>6</v>
      </c>
      <c r="J103" s="100" t="s">
        <v>59</v>
      </c>
      <c r="K103" s="101" t="s">
        <v>59</v>
      </c>
    </row>
    <row r="104" spans="1:11">
      <c r="A104" s="102" t="s">
        <v>60</v>
      </c>
      <c r="B104" s="45">
        <f t="shared" si="1"/>
        <v>102</v>
      </c>
      <c r="C104" s="67">
        <v>0.81597222222222221</v>
      </c>
      <c r="D104" s="90">
        <v>0.85069444444444453</v>
      </c>
      <c r="E104" s="41">
        <v>1</v>
      </c>
      <c r="F104" s="15">
        <f>'5_SEMESTRE'!C6</f>
        <v>21</v>
      </c>
      <c r="G104" s="41">
        <f>'5_SEMESTRE'!C5</f>
        <v>37</v>
      </c>
      <c r="H104" s="41">
        <v>5</v>
      </c>
      <c r="I104" s="15">
        <f>'5_SEMESTRE'!A2</f>
        <v>6</v>
      </c>
      <c r="J104" s="12" t="s">
        <v>59</v>
      </c>
      <c r="K104" s="13" t="s">
        <v>59</v>
      </c>
    </row>
    <row r="105" spans="1:11">
      <c r="A105" s="103" t="s">
        <v>61</v>
      </c>
      <c r="B105" s="50">
        <f t="shared" si="1"/>
        <v>103</v>
      </c>
      <c r="C105" s="67">
        <v>0.85763888888888884</v>
      </c>
      <c r="D105" s="90">
        <v>0.89236111111111116</v>
      </c>
      <c r="E105" s="41">
        <v>1</v>
      </c>
      <c r="F105" s="15">
        <f>'5_SEMESTRE'!C9</f>
        <v>21</v>
      </c>
      <c r="G105" s="41">
        <f>'5_SEMESTRE'!C8</f>
        <v>37</v>
      </c>
      <c r="H105" s="41">
        <v>5</v>
      </c>
      <c r="I105" s="15">
        <f>'5_SEMESTRE'!A2</f>
        <v>6</v>
      </c>
      <c r="J105" s="12" t="s">
        <v>59</v>
      </c>
      <c r="K105" s="13" t="s">
        <v>59</v>
      </c>
    </row>
    <row r="106" spans="1:11">
      <c r="A106" s="102" t="s">
        <v>62</v>
      </c>
      <c r="B106" s="45">
        <f t="shared" si="1"/>
        <v>104</v>
      </c>
      <c r="C106" s="67">
        <v>0.89236111111111116</v>
      </c>
      <c r="D106" s="90">
        <v>0.92708333333333337</v>
      </c>
      <c r="E106" s="41">
        <v>1</v>
      </c>
      <c r="F106" s="15">
        <f>'5_SEMESTRE'!C11</f>
        <v>21</v>
      </c>
      <c r="G106" s="41">
        <f>'5_SEMESTRE'!C10</f>
        <v>37</v>
      </c>
      <c r="H106" s="41">
        <v>5</v>
      </c>
      <c r="I106" s="15">
        <f>'5_SEMESTRE'!A2</f>
        <v>6</v>
      </c>
      <c r="J106" s="12" t="s">
        <v>59</v>
      </c>
      <c r="K106" s="13" t="s">
        <v>59</v>
      </c>
    </row>
    <row r="107" spans="1:11">
      <c r="A107" s="103" t="s">
        <v>63</v>
      </c>
      <c r="B107" s="50">
        <f t="shared" si="1"/>
        <v>105</v>
      </c>
      <c r="C107" s="67">
        <v>0.92708333333333337</v>
      </c>
      <c r="D107" s="90">
        <v>0.96180555555555547</v>
      </c>
      <c r="E107" s="41">
        <v>1</v>
      </c>
      <c r="F107" s="15">
        <f>'5_SEMESTRE'!C13</f>
        <v>1</v>
      </c>
      <c r="G107" s="41">
        <f>'5_SEMESTRE'!C12</f>
        <v>1</v>
      </c>
      <c r="H107" s="41">
        <v>5</v>
      </c>
      <c r="I107" s="15">
        <f>'5_SEMESTRE'!A2</f>
        <v>6</v>
      </c>
      <c r="J107" s="12" t="s">
        <v>59</v>
      </c>
      <c r="K107" s="13" t="s">
        <v>59</v>
      </c>
    </row>
    <row r="108" spans="1:11">
      <c r="A108" s="102" t="s">
        <v>58</v>
      </c>
      <c r="B108" s="45">
        <f t="shared" si="1"/>
        <v>106</v>
      </c>
      <c r="C108" s="67">
        <v>0.78125</v>
      </c>
      <c r="D108" s="90">
        <v>0.81597222222222221</v>
      </c>
      <c r="E108" s="41">
        <v>2</v>
      </c>
      <c r="F108" s="15">
        <f>'5_SEMESTRE'!E4</f>
        <v>22</v>
      </c>
      <c r="G108" s="41">
        <f>'5_SEMESTRE'!E3</f>
        <v>36</v>
      </c>
      <c r="H108" s="41">
        <v>5</v>
      </c>
      <c r="I108" s="15">
        <f>'5_SEMESTRE'!A2</f>
        <v>6</v>
      </c>
      <c r="J108" s="12" t="s">
        <v>59</v>
      </c>
      <c r="K108" s="13" t="s">
        <v>59</v>
      </c>
    </row>
    <row r="109" spans="1:11">
      <c r="A109" s="103" t="s">
        <v>60</v>
      </c>
      <c r="B109" s="50">
        <f t="shared" si="1"/>
        <v>107</v>
      </c>
      <c r="C109" s="67">
        <v>0.81597222222222221</v>
      </c>
      <c r="D109" s="90">
        <v>0.85069444444444453</v>
      </c>
      <c r="E109" s="41">
        <v>2</v>
      </c>
      <c r="F109" s="15">
        <f>'5_SEMESTRE'!E6</f>
        <v>22</v>
      </c>
      <c r="G109" s="41">
        <f>'5_SEMESTRE'!E5</f>
        <v>36</v>
      </c>
      <c r="H109" s="41">
        <v>5</v>
      </c>
      <c r="I109" s="15">
        <f>'5_SEMESTRE'!A2</f>
        <v>6</v>
      </c>
      <c r="J109" s="12" t="s">
        <v>59</v>
      </c>
      <c r="K109" s="13" t="s">
        <v>59</v>
      </c>
    </row>
    <row r="110" spans="1:11">
      <c r="A110" s="102" t="s">
        <v>61</v>
      </c>
      <c r="B110" s="45">
        <f t="shared" si="1"/>
        <v>108</v>
      </c>
      <c r="C110" s="67">
        <v>0.85763888888888884</v>
      </c>
      <c r="D110" s="90">
        <v>0.89236111111111116</v>
      </c>
      <c r="E110" s="41">
        <v>2</v>
      </c>
      <c r="F110" s="15">
        <f>'5_SEMESTRE'!E9</f>
        <v>2</v>
      </c>
      <c r="G110" s="41">
        <f>'5_SEMESTRE'!E8</f>
        <v>41</v>
      </c>
      <c r="H110" s="41">
        <v>5</v>
      </c>
      <c r="I110" s="15">
        <f>'5_SEMESTRE'!A2</f>
        <v>6</v>
      </c>
      <c r="J110" s="12" t="s">
        <v>59</v>
      </c>
      <c r="K110" s="13" t="s">
        <v>59</v>
      </c>
    </row>
    <row r="111" spans="1:11">
      <c r="A111" s="103" t="s">
        <v>62</v>
      </c>
      <c r="B111" s="50">
        <f t="shared" si="1"/>
        <v>109</v>
      </c>
      <c r="C111" s="67">
        <v>0.89236111111111116</v>
      </c>
      <c r="D111" s="90">
        <v>0.92708333333333337</v>
      </c>
      <c r="E111" s="41">
        <v>2</v>
      </c>
      <c r="F111" s="15">
        <f>'5_SEMESTRE'!E11</f>
        <v>12</v>
      </c>
      <c r="G111" s="41">
        <f>'5_SEMESTRE'!E10</f>
        <v>39</v>
      </c>
      <c r="H111" s="41">
        <v>5</v>
      </c>
      <c r="I111" s="15">
        <f>'5_SEMESTRE'!A2</f>
        <v>6</v>
      </c>
      <c r="J111" s="12" t="s">
        <v>59</v>
      </c>
      <c r="K111" s="13" t="s">
        <v>59</v>
      </c>
    </row>
    <row r="112" spans="1:11">
      <c r="A112" s="102" t="s">
        <v>63</v>
      </c>
      <c r="B112" s="45">
        <f t="shared" si="1"/>
        <v>110</v>
      </c>
      <c r="C112" s="67">
        <v>0.92708333333333337</v>
      </c>
      <c r="D112" s="90">
        <v>0.96180555555555547</v>
      </c>
      <c r="E112" s="41">
        <v>2</v>
      </c>
      <c r="F112" s="15">
        <f>'5_SEMESTRE'!E13</f>
        <v>12</v>
      </c>
      <c r="G112" s="41">
        <f>'5_SEMESTRE'!E12</f>
        <v>39</v>
      </c>
      <c r="H112" s="41">
        <v>5</v>
      </c>
      <c r="I112" s="15">
        <f>'5_SEMESTRE'!A2</f>
        <v>6</v>
      </c>
      <c r="J112" s="12" t="s">
        <v>59</v>
      </c>
      <c r="K112" s="13" t="s">
        <v>59</v>
      </c>
    </row>
    <row r="113" spans="1:11">
      <c r="A113" s="103" t="s">
        <v>58</v>
      </c>
      <c r="B113" s="50">
        <f t="shared" si="1"/>
        <v>111</v>
      </c>
      <c r="C113" s="67">
        <v>0.78125</v>
      </c>
      <c r="D113" s="90">
        <v>0.81597222222222221</v>
      </c>
      <c r="E113" s="41">
        <v>3</v>
      </c>
      <c r="F113" s="15">
        <f>'5_SEMESTRE'!G4</f>
        <v>11</v>
      </c>
      <c r="G113" s="41">
        <f>'5_SEMESTRE'!G3</f>
        <v>35</v>
      </c>
      <c r="H113" s="41">
        <v>5</v>
      </c>
      <c r="I113" s="15">
        <f>'5_SEMESTRE'!A2</f>
        <v>6</v>
      </c>
      <c r="J113" s="12" t="s">
        <v>59</v>
      </c>
      <c r="K113" s="13" t="s">
        <v>59</v>
      </c>
    </row>
    <row r="114" spans="1:11">
      <c r="A114" s="102" t="s">
        <v>60</v>
      </c>
      <c r="B114" s="45">
        <f t="shared" si="1"/>
        <v>112</v>
      </c>
      <c r="C114" s="67">
        <v>0.81597222222222221</v>
      </c>
      <c r="D114" s="90">
        <v>0.85069444444444453</v>
      </c>
      <c r="E114" s="41">
        <v>3</v>
      </c>
      <c r="F114" s="15">
        <f>'5_SEMESTRE'!G6</f>
        <v>11</v>
      </c>
      <c r="G114" s="41">
        <f>'5_SEMESTRE'!G5</f>
        <v>35</v>
      </c>
      <c r="H114" s="41">
        <v>5</v>
      </c>
      <c r="I114" s="15">
        <f>'5_SEMESTRE'!A2</f>
        <v>6</v>
      </c>
      <c r="J114" s="12" t="s">
        <v>59</v>
      </c>
      <c r="K114" s="13" t="s">
        <v>59</v>
      </c>
    </row>
    <row r="115" spans="1:11">
      <c r="A115" s="103" t="s">
        <v>61</v>
      </c>
      <c r="B115" s="50">
        <f t="shared" si="1"/>
        <v>113</v>
      </c>
      <c r="C115" s="67">
        <v>0.85763888888888884</v>
      </c>
      <c r="D115" s="90">
        <v>0.89236111111111116</v>
      </c>
      <c r="E115" s="41">
        <v>3</v>
      </c>
      <c r="F115" s="15">
        <f>'5_SEMESTRE'!G9</f>
        <v>2</v>
      </c>
      <c r="G115" s="41">
        <f>'5_SEMESTRE'!G8</f>
        <v>41</v>
      </c>
      <c r="H115" s="41">
        <v>5</v>
      </c>
      <c r="I115" s="15">
        <f>'5_SEMESTRE'!A2</f>
        <v>6</v>
      </c>
      <c r="J115" s="12" t="s">
        <v>59</v>
      </c>
      <c r="K115" s="13" t="s">
        <v>59</v>
      </c>
    </row>
    <row r="116" spans="1:11">
      <c r="A116" s="102" t="s">
        <v>62</v>
      </c>
      <c r="B116" s="45">
        <f t="shared" si="1"/>
        <v>114</v>
      </c>
      <c r="C116" s="67">
        <v>0.89236111111111116</v>
      </c>
      <c r="D116" s="90">
        <v>0.92708333333333337</v>
      </c>
      <c r="E116" s="41">
        <v>3</v>
      </c>
      <c r="F116" s="15">
        <f>'5_SEMESTRE'!G11</f>
        <v>16</v>
      </c>
      <c r="G116" s="41">
        <f>'5_SEMESTRE'!G10</f>
        <v>38</v>
      </c>
      <c r="H116" s="41">
        <v>5</v>
      </c>
      <c r="I116" s="15">
        <f>'5_SEMESTRE'!A2</f>
        <v>6</v>
      </c>
      <c r="J116" s="12" t="s">
        <v>59</v>
      </c>
      <c r="K116" s="13" t="s">
        <v>59</v>
      </c>
    </row>
    <row r="117" spans="1:11">
      <c r="A117" s="103" t="s">
        <v>63</v>
      </c>
      <c r="B117" s="50">
        <f t="shared" si="1"/>
        <v>115</v>
      </c>
      <c r="C117" s="67">
        <v>0.92708333333333337</v>
      </c>
      <c r="D117" s="90">
        <v>0.96180555555555547</v>
      </c>
      <c r="E117" s="41">
        <v>3</v>
      </c>
      <c r="F117" s="15">
        <f>'5_SEMESTRE'!G13</f>
        <v>16</v>
      </c>
      <c r="G117" s="41">
        <f>'5_SEMESTRE'!G12</f>
        <v>38</v>
      </c>
      <c r="H117" s="41">
        <v>5</v>
      </c>
      <c r="I117" s="15">
        <f>'5_SEMESTRE'!A2</f>
        <v>6</v>
      </c>
      <c r="J117" s="12" t="s">
        <v>59</v>
      </c>
      <c r="K117" s="13" t="s">
        <v>59</v>
      </c>
    </row>
    <row r="118" spans="1:11">
      <c r="A118" s="102" t="s">
        <v>58</v>
      </c>
      <c r="B118" s="45">
        <f t="shared" si="1"/>
        <v>116</v>
      </c>
      <c r="C118" s="67">
        <v>0.78125</v>
      </c>
      <c r="D118" s="90">
        <v>0.81597222222222221</v>
      </c>
      <c r="E118" s="41">
        <v>4</v>
      </c>
      <c r="F118" s="15">
        <f>'5_SEMESTRE'!I4</f>
        <v>22</v>
      </c>
      <c r="G118" s="41">
        <f>'5_SEMESTRE'!I3</f>
        <v>36</v>
      </c>
      <c r="H118" s="41">
        <v>5</v>
      </c>
      <c r="I118" s="15">
        <f>'5_SEMESTRE'!A2</f>
        <v>6</v>
      </c>
      <c r="J118" s="12" t="s">
        <v>59</v>
      </c>
      <c r="K118" s="13" t="s">
        <v>59</v>
      </c>
    </row>
    <row r="119" spans="1:11">
      <c r="A119" s="103" t="s">
        <v>60</v>
      </c>
      <c r="B119" s="50">
        <f t="shared" si="1"/>
        <v>117</v>
      </c>
      <c r="C119" s="67">
        <v>0.81597222222222221</v>
      </c>
      <c r="D119" s="90">
        <v>0.85069444444444453</v>
      </c>
      <c r="E119" s="41">
        <v>4</v>
      </c>
      <c r="F119" s="15">
        <f>'5_SEMESTRE'!I6</f>
        <v>22</v>
      </c>
      <c r="G119" s="41">
        <f>'5_SEMESTRE'!I5</f>
        <v>36</v>
      </c>
      <c r="H119" s="41">
        <v>5</v>
      </c>
      <c r="I119" s="15">
        <f>'5_SEMESTRE'!A2</f>
        <v>6</v>
      </c>
      <c r="J119" s="12" t="s">
        <v>59</v>
      </c>
      <c r="K119" s="13" t="s">
        <v>59</v>
      </c>
    </row>
    <row r="120" spans="1:11">
      <c r="A120" s="102" t="s">
        <v>61</v>
      </c>
      <c r="B120" s="45">
        <f t="shared" si="1"/>
        <v>118</v>
      </c>
      <c r="C120" s="67">
        <v>0.85763888888888884</v>
      </c>
      <c r="D120" s="90">
        <v>0.89236111111111116</v>
      </c>
      <c r="E120" s="41">
        <v>4</v>
      </c>
      <c r="F120" s="15">
        <f>'5_SEMESTRE'!I9</f>
        <v>11</v>
      </c>
      <c r="G120" s="41">
        <f>'5_SEMESTRE'!I8</f>
        <v>35</v>
      </c>
      <c r="H120" s="41">
        <v>5</v>
      </c>
      <c r="I120" s="15">
        <f>'5_SEMESTRE'!A2</f>
        <v>6</v>
      </c>
      <c r="J120" s="12" t="s">
        <v>59</v>
      </c>
      <c r="K120" s="13" t="s">
        <v>59</v>
      </c>
    </row>
    <row r="121" spans="1:11">
      <c r="A121" s="103" t="s">
        <v>62</v>
      </c>
      <c r="B121" s="50">
        <f t="shared" si="1"/>
        <v>119</v>
      </c>
      <c r="C121" s="67">
        <v>0.89236111111111116</v>
      </c>
      <c r="D121" s="90">
        <v>0.92708333333333337</v>
      </c>
      <c r="E121" s="41">
        <v>4</v>
      </c>
      <c r="F121" s="15">
        <f>'5_SEMESTRE'!I11</f>
        <v>11</v>
      </c>
      <c r="G121" s="41">
        <f>'5_SEMESTRE'!I10</f>
        <v>35</v>
      </c>
      <c r="H121" s="41">
        <v>5</v>
      </c>
      <c r="I121" s="15">
        <f>'5_SEMESTRE'!A2</f>
        <v>6</v>
      </c>
      <c r="J121" s="12" t="s">
        <v>59</v>
      </c>
      <c r="K121" s="13" t="s">
        <v>59</v>
      </c>
    </row>
    <row r="122" spans="1:11">
      <c r="A122" s="102" t="s">
        <v>63</v>
      </c>
      <c r="B122" s="45">
        <f t="shared" si="1"/>
        <v>120</v>
      </c>
      <c r="C122" s="67">
        <v>0.92708333333333337</v>
      </c>
      <c r="D122" s="90">
        <v>0.96180555555555547</v>
      </c>
      <c r="E122" s="41">
        <v>4</v>
      </c>
      <c r="F122" s="15">
        <f>'5_SEMESTRE'!I13</f>
        <v>23</v>
      </c>
      <c r="G122" s="41">
        <f>'5_SEMESTRE'!I12</f>
        <v>40</v>
      </c>
      <c r="H122" s="41">
        <v>5</v>
      </c>
      <c r="I122" s="15">
        <f>'5_SEMESTRE'!A2</f>
        <v>6</v>
      </c>
      <c r="J122" s="12" t="s">
        <v>59</v>
      </c>
      <c r="K122" s="13" t="s">
        <v>59</v>
      </c>
    </row>
    <row r="123" spans="1:11">
      <c r="A123" s="103" t="s">
        <v>58</v>
      </c>
      <c r="B123" s="50">
        <f t="shared" si="1"/>
        <v>121</v>
      </c>
      <c r="C123" s="67">
        <v>0.78125</v>
      </c>
      <c r="D123" s="90">
        <v>0.81597222222222221</v>
      </c>
      <c r="E123" s="41">
        <v>5</v>
      </c>
      <c r="F123" s="15">
        <f>'5_SEMESTRE'!K4</f>
        <v>23</v>
      </c>
      <c r="G123" s="41">
        <f>'5_SEMESTRE'!K3</f>
        <v>40</v>
      </c>
      <c r="H123" s="41">
        <v>5</v>
      </c>
      <c r="I123" s="15">
        <f>'5_SEMESTRE'!A2</f>
        <v>6</v>
      </c>
      <c r="J123" s="12" t="s">
        <v>59</v>
      </c>
      <c r="K123" s="13" t="s">
        <v>59</v>
      </c>
    </row>
    <row r="124" spans="1:11">
      <c r="A124" s="102" t="s">
        <v>60</v>
      </c>
      <c r="B124" s="45">
        <f t="shared" si="1"/>
        <v>122</v>
      </c>
      <c r="C124" s="67">
        <v>0.81597222222222221</v>
      </c>
      <c r="D124" s="90">
        <v>0.85069444444444453</v>
      </c>
      <c r="E124" s="41">
        <v>5</v>
      </c>
      <c r="F124" s="15">
        <f>'5_SEMESTRE'!K6</f>
        <v>23</v>
      </c>
      <c r="G124" s="41">
        <f>'5_SEMESTRE'!K5</f>
        <v>40</v>
      </c>
      <c r="H124" s="41">
        <v>5</v>
      </c>
      <c r="I124" s="15">
        <f>'5_SEMESTRE'!A2</f>
        <v>6</v>
      </c>
      <c r="J124" s="12" t="s">
        <v>59</v>
      </c>
      <c r="K124" s="13" t="s">
        <v>59</v>
      </c>
    </row>
    <row r="125" spans="1:11">
      <c r="A125" s="104" t="s">
        <v>61</v>
      </c>
      <c r="B125" s="62">
        <f t="shared" si="1"/>
        <v>123</v>
      </c>
      <c r="C125" s="67">
        <v>0.85763888888888884</v>
      </c>
      <c r="D125" s="90">
        <v>0.89236111111111116</v>
      </c>
      <c r="E125" s="41">
        <v>5</v>
      </c>
      <c r="F125" s="15">
        <f>'5_SEMESTRE'!K9</f>
        <v>23</v>
      </c>
      <c r="G125" s="41">
        <f>'5_SEMESTRE'!K8</f>
        <v>40</v>
      </c>
      <c r="H125" s="41">
        <v>5</v>
      </c>
      <c r="I125" s="15">
        <f>'5_SEMESTRE'!A2</f>
        <v>6</v>
      </c>
      <c r="J125" s="12" t="s">
        <v>59</v>
      </c>
      <c r="K125" s="13" t="s">
        <v>59</v>
      </c>
    </row>
    <row r="126" spans="1:11">
      <c r="A126" s="102" t="s">
        <v>62</v>
      </c>
      <c r="B126" s="45">
        <f t="shared" si="1"/>
        <v>124</v>
      </c>
      <c r="C126" s="67">
        <v>0.89236111111111116</v>
      </c>
      <c r="D126" s="90">
        <v>0.92708333333333337</v>
      </c>
      <c r="E126" s="41">
        <v>5</v>
      </c>
      <c r="F126" s="15">
        <f>'5_SEMESTRE'!K11</f>
        <v>24</v>
      </c>
      <c r="G126" s="41">
        <f>'5_SEMESTRE'!K10</f>
        <v>49</v>
      </c>
      <c r="H126" s="41">
        <v>5</v>
      </c>
      <c r="I126" s="15">
        <f>'5_SEMESTRE'!A2</f>
        <v>6</v>
      </c>
      <c r="J126" s="12" t="s">
        <v>59</v>
      </c>
      <c r="K126" s="13" t="s">
        <v>59</v>
      </c>
    </row>
    <row r="127" spans="1:11" ht="16" thickBot="1">
      <c r="A127" s="105" t="s">
        <v>63</v>
      </c>
      <c r="B127" s="106">
        <f t="shared" si="1"/>
        <v>125</v>
      </c>
      <c r="C127" s="107">
        <v>0.92708333333333337</v>
      </c>
      <c r="D127" s="108">
        <v>0.96180555555555547</v>
      </c>
      <c r="E127" s="109">
        <v>5</v>
      </c>
      <c r="F127" s="74">
        <f>'5_SEMESTRE'!K13</f>
        <v>24</v>
      </c>
      <c r="G127" s="109">
        <f>'5_SEMESTRE'!K12</f>
        <v>49</v>
      </c>
      <c r="H127" s="109">
        <v>5</v>
      </c>
      <c r="I127" s="74">
        <f>'5_SEMESTRE'!A2</f>
        <v>6</v>
      </c>
      <c r="J127" s="77" t="s">
        <v>59</v>
      </c>
      <c r="K127" s="75" t="s">
        <v>59</v>
      </c>
    </row>
    <row r="128" spans="1:11">
      <c r="A128" s="88" t="s">
        <v>58</v>
      </c>
      <c r="B128" s="89">
        <f t="shared" si="1"/>
        <v>126</v>
      </c>
      <c r="C128" s="119">
        <v>0.78125</v>
      </c>
      <c r="D128" s="120">
        <v>0.81597222222222221</v>
      </c>
      <c r="E128" s="114">
        <v>1</v>
      </c>
      <c r="F128" s="89">
        <f>'6_SEMESTRE'!C4</f>
        <v>13</v>
      </c>
      <c r="G128" s="115">
        <f>'6_SEMESTRE'!C3</f>
        <v>43</v>
      </c>
      <c r="H128" s="116">
        <v>6</v>
      </c>
      <c r="I128" s="89">
        <f>'6_SEMESTRE'!A2</f>
        <v>7</v>
      </c>
      <c r="J128" s="117" t="s">
        <v>59</v>
      </c>
      <c r="K128" s="118" t="s">
        <v>59</v>
      </c>
    </row>
    <row r="129" spans="1:11">
      <c r="A129" s="53" t="s">
        <v>60</v>
      </c>
      <c r="B129" s="45">
        <f t="shared" si="1"/>
        <v>127</v>
      </c>
      <c r="C129" s="85">
        <v>0.81597222222222221</v>
      </c>
      <c r="D129" s="35">
        <v>0.85069444444444453</v>
      </c>
      <c r="E129" s="64">
        <v>1</v>
      </c>
      <c r="F129" s="45">
        <f>'6_SEMESTRE'!C6</f>
        <v>13</v>
      </c>
      <c r="G129" s="44">
        <f>'6_SEMESTRE'!C5</f>
        <v>43</v>
      </c>
      <c r="H129" s="44">
        <v>6</v>
      </c>
      <c r="I129" s="45">
        <f>'6_SEMESTRE'!A2</f>
        <v>7</v>
      </c>
      <c r="J129" s="46" t="s">
        <v>59</v>
      </c>
      <c r="K129" s="47" t="s">
        <v>59</v>
      </c>
    </row>
    <row r="130" spans="1:11">
      <c r="A130" s="54" t="s">
        <v>61</v>
      </c>
      <c r="B130" s="50">
        <f t="shared" si="1"/>
        <v>128</v>
      </c>
      <c r="C130" s="86">
        <v>0.85763888888888884</v>
      </c>
      <c r="D130" s="34">
        <v>0.89236111111111116</v>
      </c>
      <c r="E130" s="65">
        <v>1</v>
      </c>
      <c r="F130" s="45">
        <f>'6_SEMESTRE'!C9</f>
        <v>13</v>
      </c>
      <c r="G130" s="44">
        <f>'6_SEMESTRE'!C8</f>
        <v>43</v>
      </c>
      <c r="H130" s="44">
        <v>6</v>
      </c>
      <c r="I130" s="50">
        <f>'6_SEMESTRE'!A2</f>
        <v>7</v>
      </c>
      <c r="J130" s="48" t="s">
        <v>59</v>
      </c>
      <c r="K130" s="49" t="s">
        <v>59</v>
      </c>
    </row>
    <row r="131" spans="1:11">
      <c r="A131" s="53" t="s">
        <v>62</v>
      </c>
      <c r="B131" s="45">
        <f t="shared" si="1"/>
        <v>129</v>
      </c>
      <c r="C131" s="85">
        <v>0.89236111111111116</v>
      </c>
      <c r="D131" s="35">
        <v>0.92708333333333337</v>
      </c>
      <c r="E131" s="64">
        <v>1</v>
      </c>
      <c r="F131" s="45">
        <f>'6_SEMESTRE'!C11</f>
        <v>13</v>
      </c>
      <c r="G131" s="44">
        <f>'6_SEMESTRE'!C10</f>
        <v>43</v>
      </c>
      <c r="H131" s="44">
        <v>6</v>
      </c>
      <c r="I131" s="45">
        <f>'6_SEMESTRE'!A2</f>
        <v>7</v>
      </c>
      <c r="J131" s="46" t="s">
        <v>59</v>
      </c>
      <c r="K131" s="47" t="s">
        <v>59</v>
      </c>
    </row>
    <row r="132" spans="1:11">
      <c r="A132" s="54" t="s">
        <v>63</v>
      </c>
      <c r="B132" s="50">
        <f t="shared" si="1"/>
        <v>130</v>
      </c>
      <c r="C132" s="86">
        <v>0.92708333333333337</v>
      </c>
      <c r="D132" s="34">
        <v>0.96180555555555547</v>
      </c>
      <c r="E132" s="65">
        <v>1</v>
      </c>
      <c r="F132" s="45">
        <f>'6_SEMESTRE'!C13</f>
        <v>9</v>
      </c>
      <c r="G132" s="44">
        <f>'6_SEMESTRE'!C12</f>
        <v>42</v>
      </c>
      <c r="H132" s="44">
        <v>6</v>
      </c>
      <c r="I132" s="50">
        <f>'6_SEMESTRE'!A2</f>
        <v>7</v>
      </c>
      <c r="J132" s="48" t="s">
        <v>59</v>
      </c>
      <c r="K132" s="49" t="s">
        <v>59</v>
      </c>
    </row>
    <row r="133" spans="1:11">
      <c r="A133" s="53" t="s">
        <v>58</v>
      </c>
      <c r="B133" s="45">
        <f t="shared" ref="B133:B152" si="2">B132+1</f>
        <v>131</v>
      </c>
      <c r="C133" s="85">
        <v>0.78125</v>
      </c>
      <c r="D133" s="35">
        <v>0.81597222222222221</v>
      </c>
      <c r="E133" s="64">
        <v>2</v>
      </c>
      <c r="F133" s="45">
        <f>'6_SEMESTRE'!E4</f>
        <v>2</v>
      </c>
      <c r="G133" s="44">
        <f>'6_SEMESTRE'!E3</f>
        <v>47</v>
      </c>
      <c r="H133" s="44">
        <v>6</v>
      </c>
      <c r="I133" s="45">
        <f>'6_SEMESTRE'!A2</f>
        <v>7</v>
      </c>
      <c r="J133" s="46" t="s">
        <v>59</v>
      </c>
      <c r="K133" s="47" t="s">
        <v>59</v>
      </c>
    </row>
    <row r="134" spans="1:11">
      <c r="A134" s="54" t="s">
        <v>60</v>
      </c>
      <c r="B134" s="50">
        <f t="shared" si="2"/>
        <v>132</v>
      </c>
      <c r="C134" s="86">
        <v>0.81597222222222221</v>
      </c>
      <c r="D134" s="34">
        <v>0.85069444444444453</v>
      </c>
      <c r="E134" s="65">
        <v>2</v>
      </c>
      <c r="F134" s="45">
        <f>'6_SEMESTRE'!E6</f>
        <v>2</v>
      </c>
      <c r="G134" s="44">
        <f>'6_SEMESTRE'!E5</f>
        <v>47</v>
      </c>
      <c r="H134" s="44">
        <v>6</v>
      </c>
      <c r="I134" s="50">
        <f>'6_SEMESTRE'!A2</f>
        <v>7</v>
      </c>
      <c r="J134" s="48" t="s">
        <v>59</v>
      </c>
      <c r="K134" s="49" t="s">
        <v>59</v>
      </c>
    </row>
    <row r="135" spans="1:11">
      <c r="A135" s="53" t="s">
        <v>61</v>
      </c>
      <c r="B135" s="45">
        <f t="shared" si="2"/>
        <v>133</v>
      </c>
      <c r="C135" s="85">
        <v>0.85763888888888884</v>
      </c>
      <c r="D135" s="35">
        <v>0.89236111111111116</v>
      </c>
      <c r="E135" s="64">
        <v>2</v>
      </c>
      <c r="F135" s="45">
        <f>'6_SEMESTRE'!E9</f>
        <v>22</v>
      </c>
      <c r="G135" s="44">
        <f>'6_SEMESTRE'!E8</f>
        <v>50</v>
      </c>
      <c r="H135" s="44">
        <v>6</v>
      </c>
      <c r="I135" s="45">
        <f>'6_SEMESTRE'!A2</f>
        <v>7</v>
      </c>
      <c r="J135" s="46" t="s">
        <v>59</v>
      </c>
      <c r="K135" s="47" t="s">
        <v>59</v>
      </c>
    </row>
    <row r="136" spans="1:11">
      <c r="A136" s="54" t="s">
        <v>62</v>
      </c>
      <c r="B136" s="50">
        <f t="shared" si="2"/>
        <v>134</v>
      </c>
      <c r="C136" s="86">
        <v>0.89236111111111116</v>
      </c>
      <c r="D136" s="34">
        <v>0.92708333333333337</v>
      </c>
      <c r="E136" s="65">
        <v>2</v>
      </c>
      <c r="F136" s="45">
        <f>'6_SEMESTRE'!E11</f>
        <v>13</v>
      </c>
      <c r="G136" s="44">
        <f>'6_SEMESTRE'!E10</f>
        <v>43</v>
      </c>
      <c r="H136" s="44">
        <v>6</v>
      </c>
      <c r="I136" s="50">
        <f>'6_SEMESTRE'!A2</f>
        <v>7</v>
      </c>
      <c r="J136" s="48" t="s">
        <v>59</v>
      </c>
      <c r="K136" s="49" t="s">
        <v>59</v>
      </c>
    </row>
    <row r="137" spans="1:11">
      <c r="A137" s="53" t="s">
        <v>63</v>
      </c>
      <c r="B137" s="45">
        <f t="shared" si="2"/>
        <v>135</v>
      </c>
      <c r="C137" s="85">
        <v>0.92708333333333337</v>
      </c>
      <c r="D137" s="35">
        <v>0.96180555555555547</v>
      </c>
      <c r="E137" s="64">
        <v>2</v>
      </c>
      <c r="F137" s="45">
        <f>'6_SEMESTRE'!E13</f>
        <v>3</v>
      </c>
      <c r="G137" s="44">
        <f>'6_SEMESTRE'!E12</f>
        <v>51</v>
      </c>
      <c r="H137" s="44">
        <v>6</v>
      </c>
      <c r="I137" s="45">
        <f>'6_SEMESTRE'!A2</f>
        <v>7</v>
      </c>
      <c r="J137" s="46" t="s">
        <v>59</v>
      </c>
      <c r="K137" s="47" t="s">
        <v>59</v>
      </c>
    </row>
    <row r="138" spans="1:11">
      <c r="A138" s="54" t="s">
        <v>58</v>
      </c>
      <c r="B138" s="50">
        <f t="shared" si="2"/>
        <v>136</v>
      </c>
      <c r="C138" s="86">
        <v>0.78125</v>
      </c>
      <c r="D138" s="34">
        <v>0.81597222222222221</v>
      </c>
      <c r="E138" s="65">
        <v>3</v>
      </c>
      <c r="F138" s="50">
        <f>'6_SEMESTRE'!G4</f>
        <v>25</v>
      </c>
      <c r="G138" s="43">
        <f>'6_SEMESTRE'!G3</f>
        <v>45</v>
      </c>
      <c r="H138" s="44">
        <v>6</v>
      </c>
      <c r="I138" s="50">
        <f>'6_SEMESTRE'!A2</f>
        <v>7</v>
      </c>
      <c r="J138" s="48" t="s">
        <v>59</v>
      </c>
      <c r="K138" s="49" t="s">
        <v>59</v>
      </c>
    </row>
    <row r="139" spans="1:11">
      <c r="A139" s="53" t="s">
        <v>60</v>
      </c>
      <c r="B139" s="45">
        <f t="shared" si="2"/>
        <v>137</v>
      </c>
      <c r="C139" s="85">
        <v>0.81597222222222221</v>
      </c>
      <c r="D139" s="35">
        <v>0.85069444444444453</v>
      </c>
      <c r="E139" s="64">
        <v>3</v>
      </c>
      <c r="F139" s="50">
        <f>'6_SEMESTRE'!G6</f>
        <v>25</v>
      </c>
      <c r="G139" s="43">
        <f>'6_SEMESTRE'!G5</f>
        <v>45</v>
      </c>
      <c r="H139" s="44">
        <v>6</v>
      </c>
      <c r="I139" s="45">
        <f>'6_SEMESTRE'!A2</f>
        <v>7</v>
      </c>
      <c r="J139" s="46" t="s">
        <v>59</v>
      </c>
      <c r="K139" s="47" t="s">
        <v>59</v>
      </c>
    </row>
    <row r="140" spans="1:11">
      <c r="A140" s="54" t="s">
        <v>61</v>
      </c>
      <c r="B140" s="50">
        <f t="shared" si="2"/>
        <v>138</v>
      </c>
      <c r="C140" s="86">
        <v>0.85763888888888884</v>
      </c>
      <c r="D140" s="34">
        <v>0.89236111111111116</v>
      </c>
      <c r="E140" s="65">
        <v>3</v>
      </c>
      <c r="F140" s="50">
        <f>'6_SEMESTRE'!G9</f>
        <v>9</v>
      </c>
      <c r="G140" s="43">
        <f>'6_SEMESTRE'!G8</f>
        <v>42</v>
      </c>
      <c r="H140" s="44">
        <v>6</v>
      </c>
      <c r="I140" s="50">
        <f>'6_SEMESTRE'!A2</f>
        <v>7</v>
      </c>
      <c r="J140" s="48" t="s">
        <v>59</v>
      </c>
      <c r="K140" s="49" t="s">
        <v>59</v>
      </c>
    </row>
    <row r="141" spans="1:11">
      <c r="A141" s="53" t="s">
        <v>62</v>
      </c>
      <c r="B141" s="45">
        <f t="shared" si="2"/>
        <v>139</v>
      </c>
      <c r="C141" s="85">
        <v>0.89236111111111116</v>
      </c>
      <c r="D141" s="35">
        <v>0.92708333333333337</v>
      </c>
      <c r="E141" s="64">
        <v>3</v>
      </c>
      <c r="F141" s="50">
        <f>'6_SEMESTRE'!G11</f>
        <v>9</v>
      </c>
      <c r="G141" s="43">
        <f>'6_SEMESTRE'!G10</f>
        <v>42</v>
      </c>
      <c r="H141" s="44">
        <v>6</v>
      </c>
      <c r="I141" s="45">
        <f>'6_SEMESTRE'!A2</f>
        <v>7</v>
      </c>
      <c r="J141" s="46" t="s">
        <v>59</v>
      </c>
      <c r="K141" s="47" t="s">
        <v>59</v>
      </c>
    </row>
    <row r="142" spans="1:11">
      <c r="A142" s="54" t="s">
        <v>63</v>
      </c>
      <c r="B142" s="50">
        <f t="shared" si="2"/>
        <v>140</v>
      </c>
      <c r="C142" s="86">
        <v>0.92708333333333337</v>
      </c>
      <c r="D142" s="34">
        <v>0.96180555555555547</v>
      </c>
      <c r="E142" s="65">
        <v>3</v>
      </c>
      <c r="F142" s="50">
        <f>'6_SEMESTRE'!G13</f>
        <v>3</v>
      </c>
      <c r="G142" s="43">
        <f>'6_SEMESTRE'!G12</f>
        <v>51</v>
      </c>
      <c r="H142" s="44">
        <v>6</v>
      </c>
      <c r="I142" s="50">
        <f>'6_SEMESTRE'!A2</f>
        <v>7</v>
      </c>
      <c r="J142" s="48" t="s">
        <v>59</v>
      </c>
      <c r="K142" s="49" t="s">
        <v>59</v>
      </c>
    </row>
    <row r="143" spans="1:11">
      <c r="A143" s="53" t="s">
        <v>58</v>
      </c>
      <c r="B143" s="45">
        <f t="shared" si="2"/>
        <v>141</v>
      </c>
      <c r="C143" s="85">
        <v>0.78125</v>
      </c>
      <c r="D143" s="35">
        <v>0.81597222222222221</v>
      </c>
      <c r="E143" s="64">
        <v>4</v>
      </c>
      <c r="F143" s="45">
        <f>'6_SEMESTRE'!I4</f>
        <v>25</v>
      </c>
      <c r="G143" s="44">
        <f>'6_SEMESTRE'!I3</f>
        <v>45</v>
      </c>
      <c r="H143" s="44">
        <v>6</v>
      </c>
      <c r="I143" s="45">
        <f>'6_SEMESTRE'!A2</f>
        <v>7</v>
      </c>
      <c r="J143" s="46" t="s">
        <v>59</v>
      </c>
      <c r="K143" s="47" t="s">
        <v>59</v>
      </c>
    </row>
    <row r="144" spans="1:11">
      <c r="A144" s="54" t="s">
        <v>60</v>
      </c>
      <c r="B144" s="50">
        <f t="shared" si="2"/>
        <v>142</v>
      </c>
      <c r="C144" s="86">
        <v>0.81597222222222221</v>
      </c>
      <c r="D144" s="34">
        <v>0.85069444444444453</v>
      </c>
      <c r="E144" s="65">
        <v>4</v>
      </c>
      <c r="F144" s="45">
        <f>'6_SEMESTRE'!I6</f>
        <v>25</v>
      </c>
      <c r="G144" s="44">
        <f>'6_SEMESTRE'!I5</f>
        <v>45</v>
      </c>
      <c r="H144" s="44">
        <v>6</v>
      </c>
      <c r="I144" s="50">
        <f>'6_SEMESTRE'!A2</f>
        <v>7</v>
      </c>
      <c r="J144" s="48" t="s">
        <v>59</v>
      </c>
      <c r="K144" s="49" t="s">
        <v>59</v>
      </c>
    </row>
    <row r="145" spans="1:11">
      <c r="A145" s="53" t="s">
        <v>61</v>
      </c>
      <c r="B145" s="45">
        <f t="shared" si="2"/>
        <v>143</v>
      </c>
      <c r="C145" s="85">
        <v>0.85763888888888884</v>
      </c>
      <c r="D145" s="35">
        <v>0.89236111111111116</v>
      </c>
      <c r="E145" s="64">
        <v>4</v>
      </c>
      <c r="F145" s="45">
        <f>'6_SEMESTRE'!I9</f>
        <v>22</v>
      </c>
      <c r="G145" s="44">
        <f>'6_SEMESTRE'!I8</f>
        <v>50</v>
      </c>
      <c r="H145" s="44">
        <v>6</v>
      </c>
      <c r="I145" s="45">
        <f>'6_SEMESTRE'!A2</f>
        <v>7</v>
      </c>
      <c r="J145" s="46" t="s">
        <v>59</v>
      </c>
      <c r="K145" s="47" t="s">
        <v>59</v>
      </c>
    </row>
    <row r="146" spans="1:11">
      <c r="A146" s="54" t="s">
        <v>62</v>
      </c>
      <c r="B146" s="50">
        <f t="shared" si="2"/>
        <v>144</v>
      </c>
      <c r="C146" s="86">
        <v>0.89236111111111116</v>
      </c>
      <c r="D146" s="34">
        <v>0.92708333333333337</v>
      </c>
      <c r="E146" s="65">
        <v>4</v>
      </c>
      <c r="F146" s="45">
        <f>'6_SEMESTRE'!I11</f>
        <v>22</v>
      </c>
      <c r="G146" s="44">
        <f>'6_SEMESTRE'!I10</f>
        <v>50</v>
      </c>
      <c r="H146" s="44">
        <v>6</v>
      </c>
      <c r="I146" s="50">
        <f>'6_SEMESTRE'!A2</f>
        <v>7</v>
      </c>
      <c r="J146" s="48" t="s">
        <v>59</v>
      </c>
      <c r="K146" s="49" t="s">
        <v>59</v>
      </c>
    </row>
    <row r="147" spans="1:11">
      <c r="A147" s="53" t="s">
        <v>63</v>
      </c>
      <c r="B147" s="45">
        <f t="shared" si="2"/>
        <v>145</v>
      </c>
      <c r="C147" s="85">
        <v>0.92708333333333337</v>
      </c>
      <c r="D147" s="35">
        <v>0.96180555555555547</v>
      </c>
      <c r="E147" s="64">
        <v>4</v>
      </c>
      <c r="F147" s="45">
        <f>'6_SEMESTRE'!I13</f>
        <v>22</v>
      </c>
      <c r="G147" s="44">
        <f>'6_SEMESTRE'!I12</f>
        <v>50</v>
      </c>
      <c r="H147" s="44">
        <v>6</v>
      </c>
      <c r="I147" s="45">
        <f>'6_SEMESTRE'!A2</f>
        <v>7</v>
      </c>
      <c r="J147" s="46" t="s">
        <v>59</v>
      </c>
      <c r="K147" s="47" t="s">
        <v>59</v>
      </c>
    </row>
    <row r="148" spans="1:11">
      <c r="A148" s="54" t="s">
        <v>58</v>
      </c>
      <c r="B148" s="50">
        <f t="shared" si="2"/>
        <v>146</v>
      </c>
      <c r="C148" s="86">
        <v>0.78125</v>
      </c>
      <c r="D148" s="34">
        <v>0.81597222222222221</v>
      </c>
      <c r="E148" s="65">
        <v>5</v>
      </c>
      <c r="F148" s="50">
        <f>'6_SEMESTRE'!K4</f>
        <v>1</v>
      </c>
      <c r="G148" s="43">
        <f>'6_SEMESTRE'!K3</f>
        <v>1</v>
      </c>
      <c r="H148" s="44">
        <v>6</v>
      </c>
      <c r="I148" s="50">
        <f>'6_SEMESTRE'!A2</f>
        <v>7</v>
      </c>
      <c r="J148" s="48" t="s">
        <v>59</v>
      </c>
      <c r="K148" s="49" t="s">
        <v>59</v>
      </c>
    </row>
    <row r="149" spans="1:11">
      <c r="A149" s="53" t="s">
        <v>60</v>
      </c>
      <c r="B149" s="45">
        <f t="shared" si="2"/>
        <v>147</v>
      </c>
      <c r="C149" s="85">
        <v>0.81597222222222221</v>
      </c>
      <c r="D149" s="35">
        <v>0.85069444444444453</v>
      </c>
      <c r="E149" s="64">
        <v>5</v>
      </c>
      <c r="F149" s="50">
        <f>'6_SEMESTRE'!K6</f>
        <v>21</v>
      </c>
      <c r="G149" s="43">
        <f>'6_SEMESTRE'!K5</f>
        <v>44</v>
      </c>
      <c r="H149" s="44">
        <v>6</v>
      </c>
      <c r="I149" s="45">
        <f>'6_SEMESTRE'!A2</f>
        <v>7</v>
      </c>
      <c r="J149" s="46" t="s">
        <v>59</v>
      </c>
      <c r="K149" s="47" t="s">
        <v>59</v>
      </c>
    </row>
    <row r="150" spans="1:11">
      <c r="A150" s="55" t="s">
        <v>61</v>
      </c>
      <c r="B150" s="62">
        <f t="shared" si="2"/>
        <v>148</v>
      </c>
      <c r="C150" s="86">
        <v>0.85763888888888884</v>
      </c>
      <c r="D150" s="34">
        <v>0.89236111111111116</v>
      </c>
      <c r="E150" s="65">
        <v>5</v>
      </c>
      <c r="F150" s="50">
        <f>'6_SEMESTRE'!K9</f>
        <v>21</v>
      </c>
      <c r="G150" s="43">
        <f>'6_SEMESTRE'!K8</f>
        <v>44</v>
      </c>
      <c r="H150" s="44">
        <v>6</v>
      </c>
      <c r="I150" s="62">
        <f>'6_SEMESTRE'!A2</f>
        <v>7</v>
      </c>
      <c r="J150" s="51" t="s">
        <v>59</v>
      </c>
      <c r="K150" s="52" t="s">
        <v>59</v>
      </c>
    </row>
    <row r="151" spans="1:11">
      <c r="A151" s="53" t="s">
        <v>62</v>
      </c>
      <c r="B151" s="45">
        <f t="shared" si="2"/>
        <v>149</v>
      </c>
      <c r="C151" s="85">
        <v>0.89236111111111116</v>
      </c>
      <c r="D151" s="35">
        <v>0.92708333333333337</v>
      </c>
      <c r="E151" s="64">
        <v>5</v>
      </c>
      <c r="F151" s="50">
        <f>'6_SEMESTRE'!K11</f>
        <v>21</v>
      </c>
      <c r="G151" s="43">
        <f>'6_SEMESTRE'!K10</f>
        <v>44</v>
      </c>
      <c r="H151" s="44">
        <v>6</v>
      </c>
      <c r="I151" s="45">
        <f>'6_SEMESTRE'!A2</f>
        <v>7</v>
      </c>
      <c r="J151" s="46" t="s">
        <v>59</v>
      </c>
      <c r="K151" s="47" t="s">
        <v>59</v>
      </c>
    </row>
    <row r="152" spans="1:11" ht="16" thickBot="1">
      <c r="A152" s="56" t="s">
        <v>63</v>
      </c>
      <c r="B152" s="63">
        <f t="shared" si="2"/>
        <v>150</v>
      </c>
      <c r="C152" s="121">
        <v>0.92708333333333337</v>
      </c>
      <c r="D152" s="122">
        <v>0.96180555555555547</v>
      </c>
      <c r="E152" s="66">
        <v>5</v>
      </c>
      <c r="F152" s="58">
        <f>'6_SEMESTRE'!K13</f>
        <v>21</v>
      </c>
      <c r="G152" s="57">
        <f>'6_SEMESTRE'!K12</f>
        <v>44</v>
      </c>
      <c r="H152" s="59">
        <v>6</v>
      </c>
      <c r="I152" s="58">
        <f>'6_SEMESTRE'!A2</f>
        <v>7</v>
      </c>
      <c r="J152" s="60" t="s">
        <v>59</v>
      </c>
      <c r="K152" s="61" t="s">
        <v>59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Props1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customXml/itemProps2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Microsoft Office User</cp:lastModifiedBy>
  <cp:revision/>
  <cp:lastPrinted>2023-08-02T01:54:46Z</cp:lastPrinted>
  <dcterms:created xsi:type="dcterms:W3CDTF">2023-03-18T22:03:04Z</dcterms:created>
  <dcterms:modified xsi:type="dcterms:W3CDTF">2023-11-13T22:15:56Z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