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tables/table2.xml" ContentType="application/vnd.openxmlformats-officedocument.spreadsheetml.table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tables/table3.xml" ContentType="application/vnd.openxmlformats-officedocument.spreadsheetml.table+xml"/>
  <Override PartName="/xl/comments3.xml" ContentType="application/vnd.openxmlformats-officedocument.spreadsheetml.comments+xml"/>
  <Override PartName="/xl/threadedComments/threadedComment3.xml" ContentType="application/vnd.ms-excel.threadedcomment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tables/table4.xml" ContentType="application/vnd.openxmlformats-officedocument.spreadsheetml.table+xml"/>
  <Override PartName="/xl/comments4.xml" ContentType="application/vnd.openxmlformats-officedocument.spreadsheetml.comments+xml"/>
  <Override PartName="/xl/threadedComments/threadedComment4.xml" ContentType="application/vnd.ms-excel.threadedcomment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ables/table5.xml" ContentType="application/vnd.openxmlformats-officedocument.spreadsheetml.table+xml"/>
  <Override PartName="/xl/comments5.xml" ContentType="application/vnd.openxmlformats-officedocument.spreadsheetml.comments+xml"/>
  <Override PartName="/xl/threadedComments/threadedComment5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wise\Desktop\School Files\RStudio Projects\Earthworm_Independent_Project_2024\"/>
    </mc:Choice>
  </mc:AlternateContent>
  <xr:revisionPtr revIDLastSave="0" documentId="13_ncr:1_{D6F1888D-E2AC-4195-BEDC-1D1DB884AEF9}" xr6:coauthVersionLast="47" xr6:coauthVersionMax="47" xr10:uidLastSave="{00000000-0000-0000-0000-000000000000}"/>
  <bookViews>
    <workbookView xWindow="3000" yWindow="504" windowWidth="19236" windowHeight="12504" xr2:uid="{00000000-000D-0000-FFFF-FFFF00000000}"/>
  </bookViews>
  <sheets>
    <sheet name="Soil - CN" sheetId="1" r:id="rId1"/>
    <sheet name="Soil density" sheetId="3" r:id="rId2"/>
    <sheet name="Litter - mass, CN" sheetId="2" r:id="rId3"/>
    <sheet name="Litter - individual bags" sheetId="4" r:id="rId4"/>
    <sheet name="Final depth" sheetId="5" r:id="rId5"/>
  </sheets>
  <calcPr calcId="191028"/>
  <pivotCaches>
    <pivotCache cacheId="0" r:id="rId6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" i="3" l="1"/>
  <c r="D3" i="3"/>
  <c r="D8" i="3"/>
  <c r="D9" i="3"/>
  <c r="D10" i="3"/>
  <c r="D11" i="3"/>
  <c r="D4" i="3"/>
  <c r="D5" i="3"/>
  <c r="D6" i="3"/>
  <c r="D7" i="3"/>
  <c r="D12" i="3"/>
  <c r="D13" i="3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tc={18FF23A7-CE26-4788-9A0F-091B8CA79EBA}</author>
    <author>tc={BECE6450-3EAA-406E-807D-AC0DEC082C81}</author>
  </authors>
  <commentList>
    <comment ref="E1" authorId="0" shapeId="0" xr:uid="{18FF23A7-CE26-4788-9A0F-091B8CA79EBA}">
      <text>
        <t>[Threaded comment]
Your version of Excel allows you to read this threaded comment; however, any edits to it will get removed if the file is opened in a newer version of Excel. Learn more: https://go.microsoft.com/fwlink/?linkid=870924
Comment:
    Mass of subsample only...needed since soil  analyzed for CN was dried at 100C whereas the larger cores were dried at 60C.</t>
      </text>
    </comment>
    <comment ref="F1" authorId="1" shapeId="0" xr:uid="{BECE6450-3EAA-406E-807D-AC0DEC082C81}">
      <text>
        <t>[Threaded comment]
Your version of Excel allows you to read this threaded comment; however, any edits to it will get removed if the file is opened in a newer version of Excel. Learn more: https://go.microsoft.com/fwlink/?linkid=870924
Comment:
    Mass of subsample only...needed since soil  analyzed for CN was dried at 100C whereas the larger cores were dried at 60C.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tc={FD5F634C-0ED3-4DB0-A4A3-44FDB24321A8}</author>
    <author>tc={760B8901-21DD-4542-A62D-6EB3E289BCD3}</author>
  </authors>
  <commentList>
    <comment ref="D1" authorId="0" shapeId="0" xr:uid="{FD5F634C-0ED3-4DB0-A4A3-44FDB24321A8}">
      <text>
        <t>[Threaded comment]
Your version of Excel allows you to read this threaded comment; however, any edits to it will get removed if the file is opened in a newer version of Excel. Learn more: https://go.microsoft.com/fwlink/?linkid=870924
Comment:
    Bag masses have been subtracted (9.06 or 3.24 g)</t>
      </text>
    </comment>
    <comment ref="E1" authorId="1" shapeId="0" xr:uid="{760B8901-21DD-4542-A62D-6EB3E289BCD3}">
      <text>
        <t>[Threaded comment]
Your version of Excel allows you to read this threaded comment; however, any edits to it will get removed if the file is opened in a newer version of Excel. Learn more: https://go.microsoft.com/fwlink/?linkid=870924
Comment:
    Need lookup table for diameter and height!</t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tc={A52137A2-E84B-46AF-BABE-0BE92E54365B}</author>
    <author>tc={911D769E-029D-437A-91B8-45A79A600D35}</author>
    <author>tc={1AE405DC-E90B-47E3-9405-68A3C4A321D8}</author>
  </authors>
  <commentList>
    <comment ref="C1" authorId="0" shapeId="0" xr:uid="{A52137A2-E84B-46AF-BABE-0BE92E54365B}">
      <text>
        <t>[Threaded comment]
Your version of Excel allows you to read this threaded comment; however, any edits to it will get removed if the file is opened in a newer version of Excel. Learn more: https://go.microsoft.com/fwlink/?linkid=870924
Comment:
    Note that 0015 is missing</t>
      </text>
    </comment>
    <comment ref="D1" authorId="1" shapeId="0" xr:uid="{911D769E-029D-437A-91B8-45A79A600D35}">
      <text>
        <t>[Threaded comment]
Your version of Excel allows you to read this threaded comment; however, any edits to it will get removed if the file is opened in a newer version of Excel. Learn more: https://go.microsoft.com/fwlink/?linkid=870924
Comment:
    These are sums of samples labeled Litter and Duff, since they were combined when grinding (see sheet with individual bags for breakdown)</t>
      </text>
    </comment>
    <comment ref="H12" authorId="2" shapeId="0" xr:uid="{1AE405DC-E90B-47E3-9405-68A3C4A321D8}">
      <text>
        <t>[Threaded comment]
Your version of Excel allows you to read this threaded comment; however, any edits to it will get removed if the file is opened in a newer version of Excel. Learn more: https://go.microsoft.com/fwlink/?linkid=870924
Comment:
    Not a reasonable value for leaf litter</t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tc={172EA7F9-2390-4B58-8DEE-741FD75B0CA8}</author>
    <author>tc={59E8B7C8-E748-4109-8392-1521AE827073}</author>
  </authors>
  <commentList>
    <comment ref="F4" authorId="0" shapeId="0" xr:uid="{172EA7F9-2390-4B58-8DEE-741FD75B0CA8}">
      <text>
        <t>[Threaded comment]
Your version of Excel allows you to read this threaded comment; however, any edits to it will get removed if the file is opened in a newer version of Excel. Learn more: https://go.microsoft.com/fwlink/?linkid=870924
Comment:
    I don't know why we have two sets of litter masses. They are mostly well correlated though.</t>
      </text>
    </comment>
    <comment ref="F35" authorId="1" shapeId="0" xr:uid="{59E8B7C8-E748-4109-8392-1521AE827073}">
      <text>
        <t>[Threaded comment]
Your version of Excel allows you to read this threaded comment; however, any edits to it will get removed if the file is opened in a newer version of Excel. Learn more: https://go.microsoft.com/fwlink/?linkid=870924
Comment:
    This appears to be the sum of both bags labeled duff.</t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tc={13494A60-A84B-44DE-8CAF-A191825560EE}</author>
    <author>tc={9232CE91-3578-4575-BA6B-1029203A4077}</author>
  </authors>
  <commentList>
    <comment ref="D10" authorId="0" shapeId="0" xr:uid="{13494A60-A84B-44DE-8CAF-A191825560EE}">
      <text>
        <t>[Threaded comment]
Your version of Excel allows you to read this threaded comment; however, any edits to it will get removed if the file is opened in a newer version of Excel. Learn more: https://go.microsoft.com/fwlink/?linkid=870924
Comment:
    Sampling not done below 20 cm</t>
      </text>
    </comment>
    <comment ref="D11" authorId="1" shapeId="0" xr:uid="{9232CE91-3578-4575-BA6B-1029203A4077}">
      <text>
        <t>[Threaded comment]
Your version of Excel allows you to read this threaded comment; however, any edits to it will get removed if the file is opened in a newer version of Excel. Learn more: https://go.microsoft.com/fwlink/?linkid=870924
Comment:
    Sampled 20+ didn't record a max depth</t>
      </text>
    </comment>
  </commentList>
</comments>
</file>

<file path=xl/sharedStrings.xml><?xml version="1.0" encoding="utf-8"?>
<sst xmlns="http://schemas.openxmlformats.org/spreadsheetml/2006/main" count="485" uniqueCount="61">
  <si>
    <t>ShortID</t>
  </si>
  <si>
    <t>Site</t>
  </si>
  <si>
    <t>Quadrat</t>
  </si>
  <si>
    <t>TFO</t>
  </si>
  <si>
    <t>0-10</t>
  </si>
  <si>
    <t>10-20</t>
  </si>
  <si>
    <t>20+</t>
  </si>
  <si>
    <t>Robbins</t>
  </si>
  <si>
    <t>20-50</t>
  </si>
  <si>
    <t>50-100</t>
  </si>
  <si>
    <t>100+</t>
  </si>
  <si>
    <t>50+</t>
  </si>
  <si>
    <t>Meadow</t>
  </si>
  <si>
    <t>Quad</t>
  </si>
  <si>
    <t>Depth</t>
  </si>
  <si>
    <t>Mass (g)</t>
  </si>
  <si>
    <t>Cylinder ID</t>
  </si>
  <si>
    <t>Short ID</t>
  </si>
  <si>
    <t>%N</t>
  </si>
  <si>
    <t>%C</t>
  </si>
  <si>
    <t>%N_rep</t>
  </si>
  <si>
    <t>%C_rep</t>
  </si>
  <si>
    <t>0005</t>
  </si>
  <si>
    <t>0102</t>
  </si>
  <si>
    <t>0107</t>
  </si>
  <si>
    <t>0112</t>
  </si>
  <si>
    <t>0117</t>
  </si>
  <si>
    <t>0204</t>
  </si>
  <si>
    <t>0209</t>
  </si>
  <si>
    <t>0214</t>
  </si>
  <si>
    <t>0306</t>
  </si>
  <si>
    <t>0311</t>
  </si>
  <si>
    <t>0408</t>
  </si>
  <si>
    <t>0413</t>
  </si>
  <si>
    <t>0505</t>
  </si>
  <si>
    <t>0510</t>
  </si>
  <si>
    <t>0607</t>
  </si>
  <si>
    <t>0709</t>
  </si>
  <si>
    <t>0908</t>
  </si>
  <si>
    <t>Focal</t>
  </si>
  <si>
    <t>0101</t>
  </si>
  <si>
    <t>0103</t>
  </si>
  <si>
    <t>0105</t>
  </si>
  <si>
    <t>0300</t>
  </si>
  <si>
    <t>0302</t>
  </si>
  <si>
    <t>Individual bag masses</t>
  </si>
  <si>
    <t>Sum by quadrat</t>
  </si>
  <si>
    <t>Litter/Duff</t>
  </si>
  <si>
    <t>Mass2 (g)</t>
  </si>
  <si>
    <t>Outlier</t>
  </si>
  <si>
    <t>Row Labels</t>
  </si>
  <si>
    <t>Sum of Mass (g)</t>
  </si>
  <si>
    <t>Litter</t>
  </si>
  <si>
    <t>Duff</t>
  </si>
  <si>
    <t>Grand Total</t>
  </si>
  <si>
    <t>x</t>
  </si>
  <si>
    <t>Date Sampled</t>
  </si>
  <si>
    <t>Quadrant</t>
  </si>
  <si>
    <t>Mass_(g)_60</t>
  </si>
  <si>
    <t>Mass_(g)_100</t>
  </si>
  <si>
    <t>Depth_(cm)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</si>
</sst>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"/>
  </numFmts>
  <fonts count="5" x14ac:knownFonts="1">
    <font>
      <sz val="11"/>
      <color theme="1"/>
      <name val="Calibri"/>
      <family val="2"/>
      <scheme val="minor"/>
    </font>
    <font>
      <sz val="11"/>
      <color rgb="FF444444"/>
      <name val="Calibri"/>
      <family val="2"/>
    </font>
    <font>
      <b/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49" fontId="0" fillId="0" borderId="0" xfId="0" applyNumberFormat="1"/>
    <xf numFmtId="0" fontId="1" fillId="0" borderId="0" xfId="0" applyFont="1"/>
    <xf numFmtId="14" fontId="0" fillId="0" borderId="0" xfId="0" applyNumberFormat="1"/>
    <xf numFmtId="164" fontId="0" fillId="0" borderId="0" xfId="0" applyNumberFormat="1"/>
    <xf numFmtId="0" fontId="2" fillId="0" borderId="0" xfId="0" applyFont="1"/>
    <xf numFmtId="0" fontId="3" fillId="0" borderId="0" xfId="0" applyFont="1" applyAlignment="1">
      <alignment vertical="top"/>
    </xf>
    <xf numFmtId="2" fontId="0" fillId="0" borderId="0" xfId="0" applyNumberFormat="1"/>
    <xf numFmtId="0" fontId="0" fillId="0" borderId="0" xfId="0" applyAlignment="1">
      <alignment vertical="top"/>
    </xf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49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1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" fontId="0" fillId="0" borderId="0" xfId="0" quotePrefix="1" applyNumberFormat="1" applyAlignment="1">
      <alignment horizontal="left"/>
    </xf>
    <xf numFmtId="2" fontId="0" fillId="0" borderId="0" xfId="0" applyNumberFormat="1" applyAlignment="1">
      <alignment horizontal="left"/>
    </xf>
  </cellXfs>
  <cellStyles count="1">
    <cellStyle name="Normal" xfId="0" builtinId="0"/>
  </cellStyles>
  <dxfs count="22">
    <dxf>
      <numFmt numFmtId="164" formatCode="0000"/>
      <alignment horizontal="center" vertical="bottom" textRotation="0" wrapText="0" indent="0" justifyLastLine="0" shrinkToFit="0" readingOrder="0"/>
    </dxf>
    <dxf>
      <numFmt numFmtId="19" formatCode="m/d/yyyy"/>
    </dxf>
    <dxf>
      <numFmt numFmtId="19" formatCode="m/d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</dxf>
    <dxf>
      <numFmt numFmtId="164" formatCode="0000"/>
    </dxf>
    <dxf>
      <numFmt numFmtId="2" formatCode="0.00"/>
    </dxf>
    <dxf>
      <numFmt numFmtId="2" formatCode="0.00"/>
    </dxf>
    <dxf>
      <numFmt numFmtId="0" formatCode="General"/>
    </dxf>
    <dxf>
      <numFmt numFmtId="30" formatCode="@"/>
    </dxf>
    <dxf>
      <alignment horizontal="left" vertical="bottom" textRotation="0" wrapText="0" indent="0" justifyLastLine="0" shrinkToFit="0" readingOrder="0"/>
    </dxf>
    <dxf>
      <numFmt numFmtId="2" formatCode="0.00"/>
      <alignment horizontal="left" vertical="bottom" textRotation="0" wrapText="0" indent="0" justifyLastLine="0" shrinkToFit="0" readingOrder="0"/>
    </dxf>
    <dxf>
      <numFmt numFmtId="21" formatCode="d\-mmm"/>
      <alignment horizontal="left" vertical="bottom" textRotation="0" wrapText="0" indent="0" justifyLastLine="0" shrinkToFit="0" readingOrder="0"/>
    </dxf>
    <dxf>
      <numFmt numFmtId="164" formatCode="0000"/>
      <alignment horizontal="left" vertical="bottom" textRotation="0" wrapText="0" indent="0" justifyLastLine="0" shrinkToFit="0" readingOrder="0"/>
    </dxf>
    <dxf>
      <numFmt numFmtId="19" formatCode="m/d/yyyy"/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30" formatCode="@"/>
    </dxf>
    <dxf>
      <numFmt numFmtId="30" formatCode="@"/>
      <alignment horizontal="center" vertical="bottom" textRotation="0" wrapText="0" indent="0" justifyLastLine="0" shrinkToFit="0" readingOrder="0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microsoft.com/office/2017/10/relationships/person" Target="persons/perso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Relationship Id="rId14" Type="http://schemas.openxmlformats.org/officeDocument/2006/relationships/customXml" Target="../customXml/item3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'Litter - individual bags'!$E$24:$E$58</c:f>
              <c:numCache>
                <c:formatCode>General</c:formatCode>
                <c:ptCount val="35"/>
                <c:pt idx="0">
                  <c:v>0.13</c:v>
                </c:pt>
                <c:pt idx="1">
                  <c:v>0.35</c:v>
                </c:pt>
                <c:pt idx="2">
                  <c:v>59.05</c:v>
                </c:pt>
                <c:pt idx="3">
                  <c:v>0.62</c:v>
                </c:pt>
                <c:pt idx="4">
                  <c:v>54.83</c:v>
                </c:pt>
                <c:pt idx="5">
                  <c:v>2.83</c:v>
                </c:pt>
                <c:pt idx="6">
                  <c:v>4.12</c:v>
                </c:pt>
                <c:pt idx="7">
                  <c:v>1.5</c:v>
                </c:pt>
                <c:pt idx="8">
                  <c:v>0.88</c:v>
                </c:pt>
                <c:pt idx="9">
                  <c:v>0.63</c:v>
                </c:pt>
                <c:pt idx="10">
                  <c:v>38.590000000000003</c:v>
                </c:pt>
                <c:pt idx="11">
                  <c:v>22.25</c:v>
                </c:pt>
                <c:pt idx="12">
                  <c:v>1.67</c:v>
                </c:pt>
                <c:pt idx="13">
                  <c:v>28.68</c:v>
                </c:pt>
                <c:pt idx="14">
                  <c:v>3.66</c:v>
                </c:pt>
                <c:pt idx="15">
                  <c:v>60.05</c:v>
                </c:pt>
                <c:pt idx="16">
                  <c:v>14.38</c:v>
                </c:pt>
                <c:pt idx="17">
                  <c:v>20.309999999999999</c:v>
                </c:pt>
                <c:pt idx="18">
                  <c:v>1.1000000000000001</c:v>
                </c:pt>
                <c:pt idx="19">
                  <c:v>54.46</c:v>
                </c:pt>
                <c:pt idx="20">
                  <c:v>11.82</c:v>
                </c:pt>
                <c:pt idx="21">
                  <c:v>13.12</c:v>
                </c:pt>
                <c:pt idx="22">
                  <c:v>6.12</c:v>
                </c:pt>
                <c:pt idx="23">
                  <c:v>45.52</c:v>
                </c:pt>
                <c:pt idx="24">
                  <c:v>23.24</c:v>
                </c:pt>
                <c:pt idx="25">
                  <c:v>57.27</c:v>
                </c:pt>
                <c:pt idx="26">
                  <c:v>1.48</c:v>
                </c:pt>
                <c:pt idx="27">
                  <c:v>49.85</c:v>
                </c:pt>
                <c:pt idx="28">
                  <c:v>3.05</c:v>
                </c:pt>
                <c:pt idx="29">
                  <c:v>11.6</c:v>
                </c:pt>
                <c:pt idx="30">
                  <c:v>1.1100000000000001</c:v>
                </c:pt>
                <c:pt idx="31">
                  <c:v>50.49</c:v>
                </c:pt>
                <c:pt idx="32">
                  <c:v>1.1000000000000001</c:v>
                </c:pt>
                <c:pt idx="33">
                  <c:v>64.84</c:v>
                </c:pt>
                <c:pt idx="34">
                  <c:v>10.31</c:v>
                </c:pt>
              </c:numCache>
            </c:numRef>
          </c:xVal>
          <c:yVal>
            <c:numRef>
              <c:f>'Litter - individual bags'!$F$24:$F$58</c:f>
              <c:numCache>
                <c:formatCode>0.00</c:formatCode>
                <c:ptCount val="35"/>
                <c:pt idx="0">
                  <c:v>1.0883</c:v>
                </c:pt>
                <c:pt idx="1">
                  <c:v>0.2903</c:v>
                </c:pt>
                <c:pt idx="2">
                  <c:v>59.4983</c:v>
                </c:pt>
                <c:pt idx="3">
                  <c:v>0.43030000000000002</c:v>
                </c:pt>
                <c:pt idx="4">
                  <c:v>55.087299999999999</c:v>
                </c:pt>
                <c:pt idx="5">
                  <c:v>2.5783</c:v>
                </c:pt>
                <c:pt idx="6">
                  <c:v>4.0133000000000001</c:v>
                </c:pt>
                <c:pt idx="7">
                  <c:v>1.3252999999999999</c:v>
                </c:pt>
                <c:pt idx="8">
                  <c:v>0.71530000000000005</c:v>
                </c:pt>
                <c:pt idx="9">
                  <c:v>0.59630000000000005</c:v>
                </c:pt>
                <c:pt idx="11">
                  <c:v>70.947299999999998</c:v>
                </c:pt>
                <c:pt idx="12">
                  <c:v>1.6012999999999999</c:v>
                </c:pt>
                <c:pt idx="13">
                  <c:v>28.972300000000001</c:v>
                </c:pt>
                <c:pt idx="14">
                  <c:v>3.7292999999999998</c:v>
                </c:pt>
                <c:pt idx="15">
                  <c:v>61.658299999999997</c:v>
                </c:pt>
                <c:pt idx="16">
                  <c:v>14.696300000000001</c:v>
                </c:pt>
                <c:pt idx="17">
                  <c:v>20.584299999999999</c:v>
                </c:pt>
                <c:pt idx="18">
                  <c:v>0.6653</c:v>
                </c:pt>
                <c:pt idx="19">
                  <c:v>55.095300000000002</c:v>
                </c:pt>
                <c:pt idx="20">
                  <c:v>12.2203</c:v>
                </c:pt>
                <c:pt idx="21">
                  <c:v>13.5223</c:v>
                </c:pt>
                <c:pt idx="22">
                  <c:v>6.2042999999999999</c:v>
                </c:pt>
                <c:pt idx="23">
                  <c:v>37.710599999999999</c:v>
                </c:pt>
                <c:pt idx="24">
                  <c:v>14.810600000000001</c:v>
                </c:pt>
                <c:pt idx="25">
                  <c:v>57.853299999999997</c:v>
                </c:pt>
                <c:pt idx="26">
                  <c:v>1.4533</c:v>
                </c:pt>
                <c:pt idx="27">
                  <c:v>59.136299999999999</c:v>
                </c:pt>
                <c:pt idx="28">
                  <c:v>2.9712999999999998</c:v>
                </c:pt>
                <c:pt idx="29">
                  <c:v>12.001300000000001</c:v>
                </c:pt>
                <c:pt idx="30">
                  <c:v>0.9113</c:v>
                </c:pt>
                <c:pt idx="31">
                  <c:v>59.441299999999998</c:v>
                </c:pt>
                <c:pt idx="32">
                  <c:v>0.93230000000000002</c:v>
                </c:pt>
                <c:pt idx="33">
                  <c:v>66.152299999999997</c:v>
                </c:pt>
                <c:pt idx="34">
                  <c:v>10.3193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CF2-4E38-868C-A44288C282F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72211088"/>
        <c:axId val="1697071312"/>
      </c:scatterChart>
      <c:valAx>
        <c:axId val="87221108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97071312"/>
        <c:crosses val="autoZero"/>
        <c:crossBetween val="midCat"/>
      </c:valAx>
      <c:valAx>
        <c:axId val="16970713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7221108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209550</xdr:colOff>
      <xdr:row>37</xdr:row>
      <xdr:rowOff>66675</xdr:rowOff>
    </xdr:from>
    <xdr:to>
      <xdr:col>13</xdr:col>
      <xdr:colOff>47625</xdr:colOff>
      <xdr:row>53</xdr:row>
      <xdr:rowOff>128587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26C603F-A79B-774A-9A54-DA9A2D2005E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Josh Caplan" id="{1F459AA2-F16C-41F1-BE73-7D74A7771682}" userId="S::tuh19714@temple.edu::27f363f1-f734-4b2d-aaae-60a3443c0eb7" providerId="AD"/>
</personList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Josh Caplan" refreshedDate="45190.85024201389" createdVersion="8" refreshedVersion="8" minRefreshableVersion="3" recordCount="54" xr:uid="{82233194-764D-4665-8500-31A142F41957}">
  <cacheSource type="worksheet">
    <worksheetSource name="Table2"/>
  </cacheSource>
  <cacheFields count="4">
    <cacheField name="Site" numFmtId="0">
      <sharedItems count="3">
        <s v="Robbins"/>
        <s v="TFO"/>
        <s v="Meadow"/>
      </sharedItems>
    </cacheField>
    <cacheField name="Quad" numFmtId="164">
      <sharedItems containsMixedTypes="1" containsNumber="1" containsInteger="1" minValue="5" maxValue="908" count="23">
        <n v="107"/>
        <n v="101"/>
        <n v="302"/>
        <n v="103"/>
        <n v="105"/>
        <n v="306"/>
        <n v="102"/>
        <n v="300"/>
        <n v="5"/>
        <n v="204"/>
        <n v="505"/>
        <n v="214"/>
        <n v="709"/>
        <n v="311"/>
        <n v="112"/>
        <n v="117"/>
        <n v="413"/>
        <n v="209"/>
        <n v="607"/>
        <n v="408"/>
        <n v="908"/>
        <n v="510"/>
        <s v="Focal"/>
      </sharedItems>
    </cacheField>
    <cacheField name="Litter/Duff" numFmtId="0">
      <sharedItems/>
    </cacheField>
    <cacheField name="Mass (g)" numFmtId="0">
      <sharedItems containsSemiMixedTypes="0" containsString="0" containsNumber="1" minValue="0.13" maxValue="75.989999999999995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4">
  <r>
    <x v="0"/>
    <x v="0"/>
    <s v="Litter"/>
    <n v="32.76"/>
  </r>
  <r>
    <x v="0"/>
    <x v="1"/>
    <s v="Litter"/>
    <n v="25.55"/>
  </r>
  <r>
    <x v="0"/>
    <x v="2"/>
    <s v="Litter"/>
    <n v="44.65"/>
  </r>
  <r>
    <x v="0"/>
    <x v="3"/>
    <s v="Litter"/>
    <n v="61.5"/>
  </r>
  <r>
    <x v="0"/>
    <x v="4"/>
    <s v="Litter"/>
    <n v="59.2"/>
  </r>
  <r>
    <x v="0"/>
    <x v="1"/>
    <s v="Duff"/>
    <n v="40.799999999999997"/>
  </r>
  <r>
    <x v="1"/>
    <x v="5"/>
    <s v="Litter"/>
    <n v="1.1000000000000001"/>
  </r>
  <r>
    <x v="0"/>
    <x v="0"/>
    <s v="Litter"/>
    <n v="23.99"/>
  </r>
  <r>
    <x v="0"/>
    <x v="2"/>
    <s v="Litter"/>
    <n v="51.8"/>
  </r>
  <r>
    <x v="0"/>
    <x v="2"/>
    <s v="Litter"/>
    <n v="55.99"/>
  </r>
  <r>
    <x v="0"/>
    <x v="1"/>
    <s v="Litter"/>
    <n v="30.91"/>
  </r>
  <r>
    <x v="1"/>
    <x v="6"/>
    <s v="Duff"/>
    <n v="59.05"/>
  </r>
  <r>
    <x v="0"/>
    <x v="7"/>
    <s v="Litter"/>
    <n v="74.03"/>
  </r>
  <r>
    <x v="0"/>
    <x v="4"/>
    <s v="Litter"/>
    <n v="61.77"/>
  </r>
  <r>
    <x v="1"/>
    <x v="0"/>
    <s v="Litter"/>
    <n v="2.83"/>
  </r>
  <r>
    <x v="1"/>
    <x v="8"/>
    <s v="Litter"/>
    <n v="0.35"/>
  </r>
  <r>
    <x v="0"/>
    <x v="4"/>
    <s v="Litter"/>
    <n v="75.989999999999995"/>
  </r>
  <r>
    <x v="1"/>
    <x v="8"/>
    <s v="Duff"/>
    <n v="0.13"/>
  </r>
  <r>
    <x v="1"/>
    <x v="9"/>
    <s v="Duff"/>
    <n v="38.590000000000003"/>
  </r>
  <r>
    <x v="1"/>
    <x v="10"/>
    <s v="Duff"/>
    <n v="57.27"/>
  </r>
  <r>
    <x v="1"/>
    <x v="11"/>
    <s v="Duff"/>
    <n v="60.05"/>
  </r>
  <r>
    <x v="0"/>
    <x v="3"/>
    <s v="Litter"/>
    <n v="49.92"/>
  </r>
  <r>
    <x v="0"/>
    <x v="7"/>
    <s v="Litter"/>
    <n v="60.63"/>
  </r>
  <r>
    <x v="0"/>
    <x v="0"/>
    <s v="Duff"/>
    <n v="17.05"/>
  </r>
  <r>
    <x v="0"/>
    <x v="7"/>
    <s v="Litter"/>
    <n v="53.24"/>
  </r>
  <r>
    <x v="1"/>
    <x v="12"/>
    <s v="Duff"/>
    <n v="50.49"/>
  </r>
  <r>
    <x v="1"/>
    <x v="0"/>
    <s v="Duff"/>
    <n v="54.83"/>
  </r>
  <r>
    <x v="1"/>
    <x v="13"/>
    <s v="Litter"/>
    <n v="11.82"/>
  </r>
  <r>
    <x v="1"/>
    <x v="11"/>
    <s v="Litter"/>
    <n v="14.38"/>
  </r>
  <r>
    <x v="1"/>
    <x v="14"/>
    <s v="Duff"/>
    <n v="4.12"/>
  </r>
  <r>
    <x v="1"/>
    <x v="10"/>
    <s v="Litter"/>
    <n v="1.48"/>
  </r>
  <r>
    <x v="0"/>
    <x v="3"/>
    <s v="Litter"/>
    <n v="55.55"/>
  </r>
  <r>
    <x v="1"/>
    <x v="9"/>
    <s v="Duff"/>
    <n v="22.25"/>
  </r>
  <r>
    <x v="1"/>
    <x v="15"/>
    <s v="Litter"/>
    <n v="0.63"/>
  </r>
  <r>
    <x v="1"/>
    <x v="16"/>
    <s v="Duff"/>
    <n v="45.52"/>
  </r>
  <r>
    <x v="1"/>
    <x v="5"/>
    <s v="Duff"/>
    <n v="20.309999999999999"/>
  </r>
  <r>
    <x v="1"/>
    <x v="17"/>
    <s v="Duff"/>
    <n v="28.68"/>
  </r>
  <r>
    <x v="1"/>
    <x v="9"/>
    <s v="Litter"/>
    <n v="1.67"/>
  </r>
  <r>
    <x v="1"/>
    <x v="6"/>
    <s v="Litter"/>
    <n v="0.62"/>
  </r>
  <r>
    <x v="1"/>
    <x v="18"/>
    <s v="Duff"/>
    <n v="11.6"/>
  </r>
  <r>
    <x v="1"/>
    <x v="19"/>
    <s v="Litter"/>
    <n v="6.12"/>
  </r>
  <r>
    <x v="1"/>
    <x v="20"/>
    <s v="Litter"/>
    <n v="10.31"/>
  </r>
  <r>
    <x v="1"/>
    <x v="13"/>
    <s v="Duff"/>
    <n v="54.46"/>
  </r>
  <r>
    <x v="1"/>
    <x v="15"/>
    <s v="Duff"/>
    <n v="0.88"/>
  </r>
  <r>
    <x v="1"/>
    <x v="14"/>
    <s v="Litter"/>
    <n v="1.5"/>
  </r>
  <r>
    <x v="1"/>
    <x v="17"/>
    <s v="Litter"/>
    <n v="3.66"/>
  </r>
  <r>
    <x v="1"/>
    <x v="19"/>
    <s v="Duff"/>
    <n v="13.12"/>
  </r>
  <r>
    <x v="1"/>
    <x v="20"/>
    <s v="Duff"/>
    <n v="64.84"/>
  </r>
  <r>
    <x v="1"/>
    <x v="16"/>
    <s v="Litter"/>
    <n v="23.24"/>
  </r>
  <r>
    <x v="1"/>
    <x v="12"/>
    <s v="Litter"/>
    <n v="1.1000000000000001"/>
  </r>
  <r>
    <x v="1"/>
    <x v="21"/>
    <s v="Litter"/>
    <n v="3.05"/>
  </r>
  <r>
    <x v="1"/>
    <x v="18"/>
    <s v="Litter"/>
    <n v="1.1100000000000001"/>
  </r>
  <r>
    <x v="1"/>
    <x v="21"/>
    <s v="Duff"/>
    <n v="49.85"/>
  </r>
  <r>
    <x v="2"/>
    <x v="22"/>
    <s v="Debris"/>
    <n v="19.12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4BD662E-390E-4330-AAD5-9E51B642A8D9}" name="PivotTable2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I4:J32" firstHeaderRow="1" firstDataRow="1" firstDataCol="1"/>
  <pivotFields count="4">
    <pivotField axis="axisRow" showAll="0">
      <items count="4">
        <item x="2"/>
        <item x="0"/>
        <item x="1"/>
        <item t="default"/>
      </items>
    </pivotField>
    <pivotField axis="axisRow" showAll="0">
      <items count="24">
        <item x="8"/>
        <item x="1"/>
        <item x="6"/>
        <item x="3"/>
        <item x="4"/>
        <item x="0"/>
        <item x="14"/>
        <item x="15"/>
        <item x="9"/>
        <item x="17"/>
        <item x="11"/>
        <item x="7"/>
        <item x="2"/>
        <item x="5"/>
        <item x="13"/>
        <item x="19"/>
        <item x="16"/>
        <item x="10"/>
        <item x="21"/>
        <item x="18"/>
        <item x="12"/>
        <item x="20"/>
        <item x="22"/>
        <item t="default"/>
      </items>
    </pivotField>
    <pivotField showAll="0"/>
    <pivotField dataField="1" showAll="0"/>
  </pivotFields>
  <rowFields count="2">
    <field x="0"/>
    <field x="1"/>
  </rowFields>
  <rowItems count="28">
    <i>
      <x/>
    </i>
    <i r="1">
      <x v="22"/>
    </i>
    <i>
      <x v="1"/>
    </i>
    <i r="1">
      <x v="1"/>
    </i>
    <i r="1">
      <x v="3"/>
    </i>
    <i r="1">
      <x v="4"/>
    </i>
    <i r="1">
      <x v="5"/>
    </i>
    <i r="1">
      <x v="11"/>
    </i>
    <i r="1">
      <x v="12"/>
    </i>
    <i>
      <x v="2"/>
    </i>
    <i r="1">
      <x/>
    </i>
    <i r="1">
      <x v="2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3"/>
    </i>
    <i r="1">
      <x v="14"/>
    </i>
    <i r="1">
      <x v="15"/>
    </i>
    <i r="1">
      <x v="16"/>
    </i>
    <i r="1">
      <x v="17"/>
    </i>
    <i r="1">
      <x v="18"/>
    </i>
    <i r="1">
      <x v="19"/>
    </i>
    <i r="1">
      <x v="20"/>
    </i>
    <i r="1">
      <x v="21"/>
    </i>
    <i t="grand">
      <x/>
    </i>
  </rowItems>
  <colItems count="1">
    <i/>
  </colItems>
  <dataFields count="1">
    <dataField name="Sum of Mass (g)" fld="3" baseField="0" baseItem="0"/>
  </dataField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1A634D7-B76F-4EF4-A104-7527B90B6527}" name="Table4" displayName="Table4" ref="A1:H82" totalsRowShown="0">
  <autoFilter ref="A1:H82" xr:uid="{11A634D7-B76F-4EF4-A104-7527B90B6527}">
    <filterColumn colId="2">
      <filters>
        <filter val="0101"/>
        <filter val="0103"/>
        <filter val="0105"/>
        <filter val="0107"/>
        <filter val="0117"/>
        <filter val="0204"/>
        <filter val="0214"/>
        <filter val="0300"/>
        <filter val="0306"/>
      </filters>
    </filterColumn>
  </autoFilter>
  <tableColumns count="8">
    <tableColumn id="1" xr3:uid="{8E8F13D0-01FA-4F32-A1C2-FC56F7EE7342}" name="ShortID"/>
    <tableColumn id="2" xr3:uid="{E864F63C-C5C4-4E7B-BCDC-F09352292EFB}" name="Site"/>
    <tableColumn id="3" xr3:uid="{4CF93954-54E5-4980-89BE-0F18F7D792BE}" name="Quadrat" dataDxfId="21"/>
    <tableColumn id="4" xr3:uid="{6DC68461-DD02-4A60-A1D2-06D71EB33B9A}" name="Depth_(cm)" dataDxfId="20"/>
    <tableColumn id="5" xr3:uid="{66ACBF7E-AAF3-4ED1-A088-1D726C93CB25}" name="Mass_(g)_60" dataDxfId="19"/>
    <tableColumn id="6" xr3:uid="{5D2E020E-55FA-4723-9E3F-56F48714992F}" name="Mass_(g)_100" dataDxfId="18"/>
    <tableColumn id="7" xr3:uid="{44F14FB2-E2ED-496F-AC09-F2523AE643E6}" name="%N" dataDxfId="17"/>
    <tableColumn id="8" xr3:uid="{1CB718F3-A304-4DE8-BE2B-5D08862870D3}" name="%C" dataDxfId="16"/>
  </tableColumns>
  <tableStyleInfo name="TableStyleMedium3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5A2650AF-08C2-4AEB-A96A-79EAC0ADA0BB}" name="Table3" displayName="Table3" ref="A1:E49" totalsRowShown="0" dataDxfId="15">
  <autoFilter ref="A1:E49" xr:uid="{5A2650AF-08C2-4AEB-A96A-79EAC0ADA0BB}"/>
  <tableColumns count="5">
    <tableColumn id="1" xr3:uid="{0C67B384-0F67-4D49-88A9-AE5D05036B5D}" name="Site" dataDxfId="14"/>
    <tableColumn id="2" xr3:uid="{0534BDF4-C203-4DCE-BD3A-886E61DCDA18}" name="Quad" dataDxfId="13"/>
    <tableColumn id="3" xr3:uid="{0AEBF41E-2282-4592-AB99-EFCAA4059206}" name="Depth" dataDxfId="12"/>
    <tableColumn id="4" xr3:uid="{078803DC-C386-454D-880C-F9353E2A773D}" name="Mass (g)" dataDxfId="11"/>
    <tableColumn id="5" xr3:uid="{C3A201EA-5126-4C2C-BD6F-AF673A62AD22}" name="Cylinder ID" dataDxfId="10"/>
  </tableColumns>
  <tableStyleInfo name="TableStyleMedium5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DBB4117-E026-4536-92C7-5E5A66F58CFA}" name="Table1" displayName="Table1" ref="A1:H25" totalsRowShown="0">
  <autoFilter ref="A1:H25" xr:uid="{BDBB4117-E026-4536-92C7-5E5A66F58CFA}"/>
  <tableColumns count="8">
    <tableColumn id="1" xr3:uid="{3D5A960C-BA82-4CF9-811A-344F496CCB0A}" name="Short ID"/>
    <tableColumn id="2" xr3:uid="{7B2FDBB3-EB97-4D77-B99A-2C37EA627847}" name="Site"/>
    <tableColumn id="3" xr3:uid="{351AE0BD-0C5A-4000-A614-21696932025D}" name="Quad" dataDxfId="9"/>
    <tableColumn id="4" xr3:uid="{C929E0E1-B704-4789-B54C-5FB12990582C}" name="Mass (g)" dataDxfId="8"/>
    <tableColumn id="5" xr3:uid="{B00E115F-F5FC-4E07-8D07-9D76FCDECFA3}" name="%N" dataDxfId="7"/>
    <tableColumn id="6" xr3:uid="{38AFCBA3-B7DC-4EB1-A27A-9205BB8AAE92}" name="%C" dataDxfId="6"/>
    <tableColumn id="7" xr3:uid="{9C316E90-27DB-40F7-9D05-D34D3808C2FB}" name="%N_rep"/>
    <tableColumn id="8" xr3:uid="{E7D6FF43-B78B-4627-AED4-74F52616F71C}" name="%C_rep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547FBAB-21A7-4E63-AF24-A234015292EB}" name="Table2" displayName="Table2" ref="B4:G58" totalsRowShown="0">
  <autoFilter ref="B4:G58" xr:uid="{C547FBAB-21A7-4E63-AF24-A234015292EB}"/>
  <sortState xmlns:xlrd2="http://schemas.microsoft.com/office/spreadsheetml/2017/richdata2" ref="B5:E58">
    <sortCondition ref="B5:B58"/>
    <sortCondition ref="C5:C58"/>
    <sortCondition ref="D5:D58"/>
  </sortState>
  <tableColumns count="6">
    <tableColumn id="1" xr3:uid="{1BACD98A-707D-46D4-BAEE-201F73C1B792}" name="Site"/>
    <tableColumn id="2" xr3:uid="{E71B49A6-5871-4841-B186-E1059FFE5316}" name="Quad" dataDxfId="5"/>
    <tableColumn id="3" xr3:uid="{43CF95FE-CC5D-4602-A96C-E8B6DFCBFAFE}" name="Litter/Duff"/>
    <tableColumn id="4" xr3:uid="{87330F06-E5DC-4AE4-949A-DEA29E5CFF91}" name="Mass (g)"/>
    <tableColumn id="10" xr3:uid="{6F1C1113-4F1C-4DDE-BD1E-DED6BF2793FA}" name="Mass2 (g)" dataDxfId="4"/>
    <tableColumn id="11" xr3:uid="{BDB566AF-B51B-41A1-AD0B-E1C186AFCB9C}" name="Outlier" dataDxfId="3"/>
  </tableColumns>
  <tableStyleInfo name="TableStyleMedium5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65D52AC0-33B1-4657-906E-D9A6789824C5}" name="Table5" displayName="Table5" ref="A1:D26" totalsRowShown="0">
  <autoFilter ref="A1:D26" xr:uid="{65D52AC0-33B1-4657-906E-D9A6789824C5}"/>
  <sortState xmlns:xlrd2="http://schemas.microsoft.com/office/spreadsheetml/2017/richdata2" ref="A2:D26">
    <sortCondition ref="B2:B26"/>
    <sortCondition ref="C2:C26"/>
  </sortState>
  <tableColumns count="4">
    <tableColumn id="1" xr3:uid="{85964AB1-9D4C-424C-A15E-4A13C8BD2EA8}" name="Date Sampled" dataDxfId="2"/>
    <tableColumn id="2" xr3:uid="{2AEE790F-5AF3-4AFC-8BE7-0F0F3CE5FAB5}" name="Site" dataDxfId="1"/>
    <tableColumn id="3" xr3:uid="{2A38FD42-095D-425C-9021-2CE84A14A00B}" name="Quadrant" dataDxfId="0"/>
    <tableColumn id="4" xr3:uid="{CDC7183D-E7D0-4806-B8AC-07016E5DB7C1}" name="Depth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E1" dT="2023-12-15T19:36:22.93" personId="{1F459AA2-F16C-41F1-BE73-7D74A7771682}" id="{18FF23A7-CE26-4788-9A0F-091B8CA79EBA}">
    <text>Mass of subsample only...needed since soil  analyzed for CN was dried at 100C whereas the larger cores were dried at 60C.</text>
  </threadedComment>
  <threadedComment ref="F1" dT="2023-12-15T19:36:30.30" personId="{1F459AA2-F16C-41F1-BE73-7D74A7771682}" id="{BECE6450-3EAA-406E-807D-AC0DEC082C81}">
    <text>Mass of subsample only...needed since soil  analyzed for CN was dried at 100C whereas the larger cores were dried at 60C.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D1" dT="2023-12-15T20:08:05.15" personId="{1F459AA2-F16C-41F1-BE73-7D74A7771682}" id="{FD5F634C-0ED3-4DB0-A4A3-44FDB24321A8}">
    <text>Bag masses have been subtracted (9.06 or 3.24 g)</text>
  </threadedComment>
  <threadedComment ref="E1" dT="2023-12-15T20:05:54.42" personId="{1F459AA2-F16C-41F1-BE73-7D74A7771682}" id="{760B8901-21DD-4542-A62D-6EB3E289BCD3}">
    <text>Need lookup table for diameter and height!</text>
  </threadedComment>
</ThreadedComments>
</file>

<file path=xl/threadedComments/threadedComment3.xml><?xml version="1.0" encoding="utf-8"?>
<ThreadedComments xmlns="http://schemas.microsoft.com/office/spreadsheetml/2018/threadedcomments" xmlns:x="http://schemas.openxmlformats.org/spreadsheetml/2006/main">
  <threadedComment ref="C1" dT="2023-12-15T20:34:34.71" personId="{1F459AA2-F16C-41F1-BE73-7D74A7771682}" id="{A52137A2-E84B-46AF-BABE-0BE92E54365B}">
    <text>Note that 0015 is missing</text>
  </threadedComment>
  <threadedComment ref="D1" dT="2023-12-15T19:42:47.12" personId="{1F459AA2-F16C-41F1-BE73-7D74A7771682}" id="{911D769E-029D-437A-91B8-45A79A600D35}">
    <text>These are sums of samples labeled Litter and Duff, since they were combined when grinding (see sheet with individual bags for breakdown)</text>
  </threadedComment>
  <threadedComment ref="H12" dT="2023-12-15T19:40:02.43" personId="{1F459AA2-F16C-41F1-BE73-7D74A7771682}" id="{1AE405DC-E90B-47E3-9405-68A3C4A321D8}">
    <text>Not a reasonable value for leaf litter</text>
  </threadedComment>
</ThreadedComments>
</file>

<file path=xl/threadedComments/threadedComment4.xml><?xml version="1.0" encoding="utf-8"?>
<ThreadedComments xmlns="http://schemas.microsoft.com/office/spreadsheetml/2018/threadedcomments" xmlns:x="http://schemas.openxmlformats.org/spreadsheetml/2006/main">
  <threadedComment ref="F4" dT="2023-12-15T20:44:45.95" personId="{1F459AA2-F16C-41F1-BE73-7D74A7771682}" id="{172EA7F9-2390-4B58-8DEE-741FD75B0CA8}">
    <text>I don't know why we have two sets of litter masses. They are mostly well correlated though.</text>
  </threadedComment>
  <threadedComment ref="F35" dT="2023-12-15T20:45:57.77" personId="{1F459AA2-F16C-41F1-BE73-7D74A7771682}" id="{59E8B7C8-E748-4109-8392-1521AE827073}">
    <text>This appears to be the sum of both bags labeled duff.</text>
  </threadedComment>
</ThreadedComments>
</file>

<file path=xl/threadedComments/threadedComment5.xml><?xml version="1.0" encoding="utf-8"?>
<ThreadedComments xmlns="http://schemas.microsoft.com/office/spreadsheetml/2018/threadedcomments" xmlns:x="http://schemas.openxmlformats.org/spreadsheetml/2006/main">
  <threadedComment ref="D10" dT="2023-12-15T20:19:18.57" personId="{1F459AA2-F16C-41F1-BE73-7D74A7771682}" id="{13494A60-A84B-44DE-8CAF-A191825560EE}">
    <text>Sampling not done below 20 cm</text>
  </threadedComment>
  <threadedComment ref="D11" dT="2023-12-15T20:19:40.35" personId="{1F459AA2-F16C-41F1-BE73-7D74A7771682}" id="{9232CE91-3578-4575-BA6B-1029203A4077}">
    <text>Sampled 20+ didn't record a max depth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5" Type="http://schemas.microsoft.com/office/2017/10/relationships/threadedComment" Target="../threadedComments/threadedComment1.xml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table" Target="../tables/table2.xml"/><Relationship Id="rId1" Type="http://schemas.openxmlformats.org/officeDocument/2006/relationships/vmlDrawing" Target="../drawings/vmlDrawing2.vml"/><Relationship Id="rId4" Type="http://schemas.microsoft.com/office/2017/10/relationships/threadedComment" Target="../threadedComments/threadedComment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table" Target="../tables/table3.xml"/><Relationship Id="rId1" Type="http://schemas.openxmlformats.org/officeDocument/2006/relationships/vmlDrawing" Target="../drawings/vmlDrawing3.vml"/><Relationship Id="rId4" Type="http://schemas.microsoft.com/office/2017/10/relationships/threadedComment" Target="../threadedComments/threadedComment3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7" Type="http://schemas.microsoft.com/office/2017/10/relationships/threadedComment" Target="../threadedComments/threadedComment4.xml"/><Relationship Id="rId2" Type="http://schemas.openxmlformats.org/officeDocument/2006/relationships/printerSettings" Target="../printerSettings/printerSettings2.bin"/><Relationship Id="rId1" Type="http://schemas.openxmlformats.org/officeDocument/2006/relationships/pivotTable" Target="../pivotTables/pivotTable1.xml"/><Relationship Id="rId6" Type="http://schemas.openxmlformats.org/officeDocument/2006/relationships/comments" Target="../comments4.xml"/><Relationship Id="rId5" Type="http://schemas.openxmlformats.org/officeDocument/2006/relationships/table" Target="../tables/table4.xml"/><Relationship Id="rId4" Type="http://schemas.openxmlformats.org/officeDocument/2006/relationships/vmlDrawing" Target="../drawings/vmlDrawing4.v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table" Target="../tables/table5.xml"/><Relationship Id="rId1" Type="http://schemas.openxmlformats.org/officeDocument/2006/relationships/vmlDrawing" Target="../drawings/vmlDrawing5.vml"/><Relationship Id="rId4" Type="http://schemas.microsoft.com/office/2017/10/relationships/threadedComment" Target="../threadedComments/threadedComment5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2"/>
  <sheetViews>
    <sheetView tabSelected="1" zoomScale="180" zoomScaleNormal="180" workbookViewId="0">
      <selection activeCell="D1" sqref="D1"/>
    </sheetView>
  </sheetViews>
  <sheetFormatPr defaultRowHeight="14.4" x14ac:dyDescent="0.3"/>
  <cols>
    <col min="1" max="1" width="9.109375" customWidth="1"/>
    <col min="2" max="2" width="10.109375" customWidth="1"/>
    <col min="3" max="3" width="10.88671875" style="12" customWidth="1"/>
    <col min="4" max="4" width="12.44140625" customWidth="1"/>
    <col min="5" max="5" width="17.33203125" style="12" customWidth="1"/>
    <col min="6" max="6" width="13.88671875" style="12" customWidth="1"/>
    <col min="7" max="8" width="8.6640625" style="12"/>
  </cols>
  <sheetData>
    <row r="1" spans="1:9" ht="15.6" x14ac:dyDescent="0.3">
      <c r="A1" t="s">
        <v>0</v>
      </c>
      <c r="B1" t="s">
        <v>1</v>
      </c>
      <c r="C1" s="12" t="s">
        <v>2</v>
      </c>
      <c r="D1" t="s">
        <v>60</v>
      </c>
      <c r="E1" s="12" t="s">
        <v>58</v>
      </c>
      <c r="F1" s="12" t="s">
        <v>59</v>
      </c>
      <c r="G1" s="12" t="s">
        <v>18</v>
      </c>
      <c r="H1" s="12" t="s">
        <v>19</v>
      </c>
      <c r="I1" s="5"/>
    </row>
    <row r="2" spans="1:9" ht="15.6" hidden="1" x14ac:dyDescent="0.3">
      <c r="A2">
        <v>1</v>
      </c>
      <c r="B2" t="s">
        <v>3</v>
      </c>
      <c r="C2" s="13">
        <v>5</v>
      </c>
      <c r="D2" s="1" t="s">
        <v>4</v>
      </c>
      <c r="E2" s="12">
        <v>7.52</v>
      </c>
      <c r="F2" s="12">
        <v>7.36</v>
      </c>
      <c r="G2" s="15">
        <v>0.10701903700828552</v>
      </c>
      <c r="H2" s="15">
        <v>1.9208216667175293</v>
      </c>
      <c r="I2" s="6"/>
    </row>
    <row r="3" spans="1:9" ht="15.6" hidden="1" x14ac:dyDescent="0.3">
      <c r="A3">
        <v>2</v>
      </c>
      <c r="B3" t="s">
        <v>3</v>
      </c>
      <c r="C3" s="13">
        <v>5</v>
      </c>
      <c r="D3" s="1" t="s">
        <v>5</v>
      </c>
      <c r="E3" s="12">
        <v>8.8699999999999992</v>
      </c>
      <c r="F3" s="12">
        <v>8.67</v>
      </c>
      <c r="G3" s="15">
        <v>6.1444040387868881E-2</v>
      </c>
      <c r="H3" s="15">
        <v>1.1981402635574341</v>
      </c>
      <c r="I3" s="6"/>
    </row>
    <row r="4" spans="1:9" ht="15.6" hidden="1" x14ac:dyDescent="0.3">
      <c r="A4">
        <v>3</v>
      </c>
      <c r="B4" t="s">
        <v>3</v>
      </c>
      <c r="C4" s="13">
        <v>5</v>
      </c>
      <c r="D4" s="1" t="s">
        <v>6</v>
      </c>
      <c r="E4" s="12">
        <v>6.98</v>
      </c>
      <c r="F4" s="12">
        <v>6.82</v>
      </c>
      <c r="G4" s="15">
        <v>2.2234551608562469E-2</v>
      </c>
      <c r="H4" s="15">
        <v>0.39969485998153687</v>
      </c>
      <c r="I4" s="6"/>
    </row>
    <row r="5" spans="1:9" ht="15.6" hidden="1" x14ac:dyDescent="0.3">
      <c r="A5">
        <v>4</v>
      </c>
      <c r="B5" t="s">
        <v>3</v>
      </c>
      <c r="C5" s="13">
        <v>15</v>
      </c>
      <c r="D5" s="1" t="s">
        <v>4</v>
      </c>
      <c r="E5" s="12">
        <v>7.66</v>
      </c>
      <c r="F5" s="12">
        <v>7.45</v>
      </c>
      <c r="G5" s="15">
        <v>0.17008793354034424</v>
      </c>
      <c r="H5" s="15">
        <v>2.185985803604126</v>
      </c>
      <c r="I5" s="6"/>
    </row>
    <row r="6" spans="1:9" ht="15.6" hidden="1" x14ac:dyDescent="0.3">
      <c r="A6">
        <v>5</v>
      </c>
      <c r="B6" t="s">
        <v>3</v>
      </c>
      <c r="C6" s="13">
        <v>15</v>
      </c>
      <c r="D6" s="1" t="s">
        <v>5</v>
      </c>
      <c r="E6" s="12">
        <v>8.32</v>
      </c>
      <c r="F6" s="12">
        <v>8.1199999999999992</v>
      </c>
      <c r="G6" s="15">
        <v>0.10041086375713348</v>
      </c>
      <c r="H6" s="15">
        <v>1.3231923580169678</v>
      </c>
      <c r="I6" s="6"/>
    </row>
    <row r="7" spans="1:9" ht="15.6" hidden="1" x14ac:dyDescent="0.3">
      <c r="A7">
        <v>6</v>
      </c>
      <c r="B7" t="s">
        <v>3</v>
      </c>
      <c r="C7" s="13">
        <v>102</v>
      </c>
      <c r="D7" s="1" t="s">
        <v>4</v>
      </c>
      <c r="E7" s="12">
        <v>7.39</v>
      </c>
      <c r="F7" s="12">
        <v>7.22</v>
      </c>
      <c r="G7" s="15">
        <v>0.30323055386543274</v>
      </c>
      <c r="H7" s="15">
        <v>3.9766204357147217</v>
      </c>
      <c r="I7" s="6"/>
    </row>
    <row r="8" spans="1:9" ht="15.6" hidden="1" x14ac:dyDescent="0.3">
      <c r="A8">
        <v>7</v>
      </c>
      <c r="B8" t="s">
        <v>3</v>
      </c>
      <c r="C8" s="13">
        <v>102</v>
      </c>
      <c r="D8" s="1" t="s">
        <v>5</v>
      </c>
      <c r="E8" s="12">
        <v>6.04</v>
      </c>
      <c r="F8" s="12">
        <v>5.84</v>
      </c>
      <c r="G8" s="15">
        <v>0.1969427764415741</v>
      </c>
      <c r="H8" s="15">
        <v>2.7763943672180176</v>
      </c>
      <c r="I8" s="6"/>
    </row>
    <row r="9" spans="1:9" ht="15.6" hidden="1" x14ac:dyDescent="0.3">
      <c r="A9">
        <v>8</v>
      </c>
      <c r="B9" t="s">
        <v>3</v>
      </c>
      <c r="C9" s="13">
        <v>102</v>
      </c>
      <c r="D9" s="1" t="s">
        <v>6</v>
      </c>
      <c r="E9" s="12">
        <v>6.34</v>
      </c>
      <c r="F9" s="12">
        <v>6.23</v>
      </c>
      <c r="G9" s="15">
        <v>4.0202878415584564E-2</v>
      </c>
      <c r="H9" s="15">
        <v>0.7716374397277832</v>
      </c>
      <c r="I9" s="6"/>
    </row>
    <row r="10" spans="1:9" ht="15.6" x14ac:dyDescent="0.3">
      <c r="A10">
        <v>9</v>
      </c>
      <c r="B10" t="s">
        <v>3</v>
      </c>
      <c r="C10" s="13">
        <v>107</v>
      </c>
      <c r="D10" s="1" t="s">
        <v>4</v>
      </c>
      <c r="E10" s="12">
        <v>7.45</v>
      </c>
      <c r="F10" s="12">
        <v>7.21</v>
      </c>
      <c r="G10" s="15">
        <v>0.26572945713996887</v>
      </c>
      <c r="H10" s="15">
        <v>4.1447435484992132</v>
      </c>
      <c r="I10" s="6"/>
    </row>
    <row r="11" spans="1:9" ht="15.6" x14ac:dyDescent="0.3">
      <c r="A11">
        <v>10</v>
      </c>
      <c r="B11" t="s">
        <v>3</v>
      </c>
      <c r="C11" s="13">
        <v>107</v>
      </c>
      <c r="D11" s="1" t="s">
        <v>5</v>
      </c>
      <c r="E11" s="12">
        <v>7.43</v>
      </c>
      <c r="F11" s="12">
        <v>7.23</v>
      </c>
      <c r="G11" s="15">
        <v>0.14471808075904846</v>
      </c>
      <c r="H11" s="15">
        <v>2.5729544162750244</v>
      </c>
      <c r="I11" s="6"/>
    </row>
    <row r="12" spans="1:9" ht="15.6" x14ac:dyDescent="0.3">
      <c r="A12">
        <v>11</v>
      </c>
      <c r="B12" t="s">
        <v>3</v>
      </c>
      <c r="C12" s="13">
        <v>107</v>
      </c>
      <c r="D12" s="1" t="s">
        <v>6</v>
      </c>
      <c r="E12" s="12">
        <v>8.16</v>
      </c>
      <c r="F12" s="12">
        <v>8.02</v>
      </c>
      <c r="G12" s="15">
        <v>2.6446333155035973E-2</v>
      </c>
      <c r="H12" s="15">
        <v>0.50831514596939087</v>
      </c>
      <c r="I12" s="6"/>
    </row>
    <row r="13" spans="1:9" ht="15.6" hidden="1" x14ac:dyDescent="0.3">
      <c r="A13">
        <v>12</v>
      </c>
      <c r="B13" t="s">
        <v>3</v>
      </c>
      <c r="C13" s="13">
        <v>112</v>
      </c>
      <c r="D13" s="1" t="s">
        <v>4</v>
      </c>
      <c r="E13" s="12">
        <v>6.48</v>
      </c>
      <c r="F13" s="12">
        <v>6.24</v>
      </c>
      <c r="G13" s="15">
        <v>0.21532052755355835</v>
      </c>
      <c r="H13" s="15">
        <v>3.4978876113891602</v>
      </c>
      <c r="I13" s="6"/>
    </row>
    <row r="14" spans="1:9" ht="15.6" hidden="1" x14ac:dyDescent="0.3">
      <c r="A14">
        <v>13</v>
      </c>
      <c r="B14" t="s">
        <v>3</v>
      </c>
      <c r="C14" s="13">
        <v>112</v>
      </c>
      <c r="D14" s="1" t="s">
        <v>5</v>
      </c>
      <c r="E14" s="12">
        <v>8.7100000000000009</v>
      </c>
      <c r="F14" s="12">
        <v>8.4499999999999993</v>
      </c>
      <c r="G14" s="15">
        <v>0.18469676375389099</v>
      </c>
      <c r="H14" s="15">
        <v>2.4500834941864014</v>
      </c>
      <c r="I14" s="6"/>
    </row>
    <row r="15" spans="1:9" ht="15.6" hidden="1" x14ac:dyDescent="0.3">
      <c r="A15">
        <v>14</v>
      </c>
      <c r="B15" t="s">
        <v>3</v>
      </c>
      <c r="C15" s="13">
        <v>112</v>
      </c>
      <c r="D15" s="1" t="s">
        <v>6</v>
      </c>
      <c r="E15" s="12">
        <v>8.93</v>
      </c>
      <c r="F15" s="12">
        <v>8.73</v>
      </c>
      <c r="G15" s="15">
        <v>6.1940442770719528E-2</v>
      </c>
      <c r="H15" s="15">
        <v>0.91722959280014038</v>
      </c>
      <c r="I15" s="6"/>
    </row>
    <row r="16" spans="1:9" ht="15.6" x14ac:dyDescent="0.3">
      <c r="A16">
        <v>15</v>
      </c>
      <c r="B16" t="s">
        <v>3</v>
      </c>
      <c r="C16" s="13">
        <v>117</v>
      </c>
      <c r="D16" s="1" t="s">
        <v>4</v>
      </c>
      <c r="E16" s="12">
        <v>8.6</v>
      </c>
      <c r="F16" s="12">
        <v>8.26</v>
      </c>
      <c r="G16" s="15">
        <v>0.21612203121185303</v>
      </c>
      <c r="H16" s="15">
        <v>3.0900626182556152</v>
      </c>
      <c r="I16" s="6"/>
    </row>
    <row r="17" spans="1:9" ht="15.6" x14ac:dyDescent="0.3">
      <c r="A17">
        <v>16</v>
      </c>
      <c r="B17" t="s">
        <v>3</v>
      </c>
      <c r="C17" s="13">
        <v>117</v>
      </c>
      <c r="D17" s="1" t="s">
        <v>5</v>
      </c>
      <c r="E17" s="12">
        <v>6.94</v>
      </c>
      <c r="F17" s="12">
        <v>6.7</v>
      </c>
      <c r="G17" s="15">
        <v>0.13694591820240021</v>
      </c>
      <c r="H17" s="15">
        <v>4.1522707939147949</v>
      </c>
      <c r="I17" s="6"/>
    </row>
    <row r="18" spans="1:9" ht="15.6" x14ac:dyDescent="0.3">
      <c r="A18">
        <v>17</v>
      </c>
      <c r="B18" t="s">
        <v>3</v>
      </c>
      <c r="C18" s="13">
        <v>117</v>
      </c>
      <c r="D18" s="1" t="s">
        <v>6</v>
      </c>
      <c r="E18" s="12">
        <v>7.84</v>
      </c>
      <c r="F18" s="12">
        <v>7.57</v>
      </c>
      <c r="G18" s="15">
        <v>6.3289731740951538E-2</v>
      </c>
      <c r="H18" s="15">
        <v>1.2586518526077271</v>
      </c>
      <c r="I18" s="6"/>
    </row>
    <row r="19" spans="1:9" ht="15.6" x14ac:dyDescent="0.3">
      <c r="A19">
        <v>18</v>
      </c>
      <c r="B19" t="s">
        <v>3</v>
      </c>
      <c r="C19" s="13">
        <v>204</v>
      </c>
      <c r="D19" s="1" t="s">
        <v>4</v>
      </c>
      <c r="E19" s="12">
        <v>8.85</v>
      </c>
      <c r="F19" s="12">
        <v>8.61</v>
      </c>
      <c r="G19" s="15">
        <v>0.11129482835531235</v>
      </c>
      <c r="H19" s="15">
        <v>2.0898036956787109</v>
      </c>
      <c r="I19" s="6"/>
    </row>
    <row r="20" spans="1:9" ht="15.6" x14ac:dyDescent="0.3">
      <c r="A20">
        <v>19</v>
      </c>
      <c r="B20" t="s">
        <v>3</v>
      </c>
      <c r="C20" s="13">
        <v>204</v>
      </c>
      <c r="D20" s="1" t="s">
        <v>5</v>
      </c>
      <c r="E20" s="12">
        <v>9.24</v>
      </c>
      <c r="F20" s="12">
        <v>9.0500000000000007</v>
      </c>
      <c r="G20" s="15">
        <v>0.21844369173049927</v>
      </c>
      <c r="H20" s="15">
        <v>3.7631340026855469</v>
      </c>
      <c r="I20" s="6"/>
    </row>
    <row r="21" spans="1:9" ht="15.6" x14ac:dyDescent="0.3">
      <c r="A21">
        <v>20</v>
      </c>
      <c r="B21" t="s">
        <v>3</v>
      </c>
      <c r="C21" s="13">
        <v>204</v>
      </c>
      <c r="D21" s="1" t="s">
        <v>6</v>
      </c>
      <c r="E21" s="12">
        <v>9.51</v>
      </c>
      <c r="F21" s="12">
        <v>9.32</v>
      </c>
      <c r="G21" s="15">
        <v>6.2815368175506592E-2</v>
      </c>
      <c r="H21" s="15">
        <v>0.82977789640426636</v>
      </c>
      <c r="I21" s="6"/>
    </row>
    <row r="22" spans="1:9" ht="15.6" hidden="1" x14ac:dyDescent="0.3">
      <c r="A22">
        <v>21</v>
      </c>
      <c r="B22" t="s">
        <v>3</v>
      </c>
      <c r="C22" s="13">
        <v>209</v>
      </c>
      <c r="D22" s="1" t="s">
        <v>4</v>
      </c>
      <c r="E22" s="12">
        <v>8.1199999999999992</v>
      </c>
      <c r="F22" s="12">
        <v>7.94</v>
      </c>
      <c r="G22" s="15">
        <v>0.13162210583686829</v>
      </c>
      <c r="H22" s="15">
        <v>1.6832543611526489</v>
      </c>
      <c r="I22" s="6"/>
    </row>
    <row r="23" spans="1:9" ht="15.6" hidden="1" x14ac:dyDescent="0.3">
      <c r="A23">
        <v>22</v>
      </c>
      <c r="B23" t="s">
        <v>3</v>
      </c>
      <c r="C23" s="13">
        <v>209</v>
      </c>
      <c r="D23" s="1" t="s">
        <v>5</v>
      </c>
      <c r="E23" s="12">
        <v>12.97</v>
      </c>
      <c r="F23" s="12">
        <v>12.74</v>
      </c>
      <c r="G23" s="15">
        <v>0.11114674806594849</v>
      </c>
      <c r="H23" s="15">
        <v>1.8980032205581665</v>
      </c>
      <c r="I23" s="6"/>
    </row>
    <row r="24" spans="1:9" ht="15.6" hidden="1" x14ac:dyDescent="0.3">
      <c r="A24">
        <v>23</v>
      </c>
      <c r="B24" t="s">
        <v>3</v>
      </c>
      <c r="C24" s="13">
        <v>209</v>
      </c>
      <c r="D24" s="1" t="s">
        <v>6</v>
      </c>
      <c r="E24" s="12">
        <v>12.18</v>
      </c>
      <c r="F24" s="12">
        <v>12.02</v>
      </c>
      <c r="G24" s="15">
        <v>1.8216423690319061E-2</v>
      </c>
      <c r="H24" s="15">
        <v>0.36938706040382385</v>
      </c>
      <c r="I24" s="6"/>
    </row>
    <row r="25" spans="1:9" ht="15.6" x14ac:dyDescent="0.3">
      <c r="A25">
        <v>24</v>
      </c>
      <c r="B25" t="s">
        <v>3</v>
      </c>
      <c r="C25" s="13">
        <v>214</v>
      </c>
      <c r="D25" s="1" t="s">
        <v>4</v>
      </c>
      <c r="E25" s="12">
        <v>9.75</v>
      </c>
      <c r="F25" s="12">
        <v>9.52</v>
      </c>
      <c r="G25" s="15">
        <v>0.20310833305120468</v>
      </c>
      <c r="H25" s="15">
        <v>3.4475945234298706</v>
      </c>
      <c r="I25" s="6"/>
    </row>
    <row r="26" spans="1:9" ht="15.6" x14ac:dyDescent="0.3">
      <c r="A26">
        <v>25</v>
      </c>
      <c r="B26" t="s">
        <v>3</v>
      </c>
      <c r="C26" s="13">
        <v>214</v>
      </c>
      <c r="D26" s="1" t="s">
        <v>5</v>
      </c>
      <c r="E26" s="12">
        <v>13.55</v>
      </c>
      <c r="F26" s="12">
        <v>12.27</v>
      </c>
      <c r="G26" s="15">
        <v>9.2875964939594269E-2</v>
      </c>
      <c r="H26" s="15">
        <v>1.8526532649993896</v>
      </c>
      <c r="I26" s="6"/>
    </row>
    <row r="27" spans="1:9" ht="15.6" x14ac:dyDescent="0.3">
      <c r="A27">
        <v>26</v>
      </c>
      <c r="B27" t="s">
        <v>3</v>
      </c>
      <c r="C27" s="13">
        <v>214</v>
      </c>
      <c r="D27" s="1" t="s">
        <v>6</v>
      </c>
      <c r="E27" s="12">
        <v>9.2100000000000009</v>
      </c>
      <c r="F27" s="12">
        <v>9.06</v>
      </c>
      <c r="G27" s="15">
        <v>3.7356235086917877E-2</v>
      </c>
      <c r="H27" s="15">
        <v>0.81108564138412476</v>
      </c>
      <c r="I27" s="6"/>
    </row>
    <row r="28" spans="1:9" ht="15.6" x14ac:dyDescent="0.3">
      <c r="A28">
        <v>27</v>
      </c>
      <c r="B28" t="s">
        <v>3</v>
      </c>
      <c r="C28" s="13">
        <v>306</v>
      </c>
      <c r="D28" s="1" t="s">
        <v>4</v>
      </c>
      <c r="E28" s="12">
        <v>7.45</v>
      </c>
      <c r="F28" s="12">
        <v>7.27</v>
      </c>
      <c r="G28" s="15">
        <v>0.18023578822612762</v>
      </c>
      <c r="H28" s="15">
        <v>2.7952444553375244</v>
      </c>
      <c r="I28" s="6"/>
    </row>
    <row r="29" spans="1:9" ht="15.6" x14ac:dyDescent="0.3">
      <c r="A29">
        <v>28</v>
      </c>
      <c r="B29" t="s">
        <v>3</v>
      </c>
      <c r="C29" s="13">
        <v>306</v>
      </c>
      <c r="D29" s="1" t="s">
        <v>5</v>
      </c>
      <c r="E29" s="12">
        <v>10.23</v>
      </c>
      <c r="F29" s="12">
        <v>10.06</v>
      </c>
      <c r="G29" s="15">
        <v>7.9904422163963318E-2</v>
      </c>
      <c r="H29" s="15">
        <v>1.4486371278762817</v>
      </c>
      <c r="I29" s="6"/>
    </row>
    <row r="30" spans="1:9" x14ac:dyDescent="0.3">
      <c r="A30">
        <v>29</v>
      </c>
      <c r="B30" t="s">
        <v>3</v>
      </c>
      <c r="C30" s="13">
        <v>306</v>
      </c>
      <c r="D30" s="1" t="s">
        <v>6</v>
      </c>
      <c r="E30" s="12">
        <v>9.41</v>
      </c>
      <c r="F30" s="12">
        <v>9.26</v>
      </c>
      <c r="G30" s="15">
        <v>0.04</v>
      </c>
      <c r="H30" s="15">
        <v>0.74</v>
      </c>
      <c r="I30" s="8"/>
    </row>
    <row r="31" spans="1:9" ht="15.6" hidden="1" x14ac:dyDescent="0.3">
      <c r="A31">
        <v>30</v>
      </c>
      <c r="B31" t="s">
        <v>3</v>
      </c>
      <c r="C31" s="13">
        <v>311</v>
      </c>
      <c r="D31" s="1" t="s">
        <v>4</v>
      </c>
      <c r="E31" s="12">
        <v>5.21</v>
      </c>
      <c r="F31" s="12">
        <v>5.05</v>
      </c>
      <c r="G31" s="15">
        <v>0.2383778768462963</v>
      </c>
      <c r="H31" s="15">
        <v>3.8822351718492576</v>
      </c>
      <c r="I31" s="6"/>
    </row>
    <row r="32" spans="1:9" ht="15.6" hidden="1" x14ac:dyDescent="0.3">
      <c r="A32">
        <v>31</v>
      </c>
      <c r="B32" t="s">
        <v>3</v>
      </c>
      <c r="C32" s="13">
        <v>311</v>
      </c>
      <c r="D32" s="1" t="s">
        <v>5</v>
      </c>
      <c r="E32" s="12">
        <v>5.33</v>
      </c>
      <c r="F32" s="12">
        <v>5.27</v>
      </c>
      <c r="G32" s="15">
        <v>0.10503492586296265</v>
      </c>
      <c r="H32" s="15">
        <v>1.6521007565812689</v>
      </c>
      <c r="I32" s="6"/>
    </row>
    <row r="33" spans="1:9" ht="15.6" hidden="1" x14ac:dyDescent="0.3">
      <c r="A33">
        <v>32</v>
      </c>
      <c r="B33" t="s">
        <v>3</v>
      </c>
      <c r="C33" s="13">
        <v>311</v>
      </c>
      <c r="D33" s="1" t="s">
        <v>6</v>
      </c>
      <c r="E33" s="12">
        <v>4.72</v>
      </c>
      <c r="F33" s="12">
        <v>4.63</v>
      </c>
      <c r="G33" s="15">
        <v>2.0010249796771306E-2</v>
      </c>
      <c r="H33" s="15">
        <v>0.31598384472751617</v>
      </c>
      <c r="I33" s="6"/>
    </row>
    <row r="34" spans="1:9" ht="15.6" hidden="1" x14ac:dyDescent="0.3">
      <c r="A34">
        <v>33</v>
      </c>
      <c r="B34" t="s">
        <v>3</v>
      </c>
      <c r="C34" s="13">
        <v>408</v>
      </c>
      <c r="D34" s="1" t="s">
        <v>4</v>
      </c>
      <c r="E34" s="12">
        <v>6.45</v>
      </c>
      <c r="F34" s="12">
        <v>6.28</v>
      </c>
      <c r="G34" s="15">
        <v>0.26240937147679821</v>
      </c>
      <c r="H34" s="15">
        <v>3.8047423930053199</v>
      </c>
      <c r="I34" s="6"/>
    </row>
    <row r="35" spans="1:9" ht="15.6" hidden="1" x14ac:dyDescent="0.3">
      <c r="A35">
        <v>34</v>
      </c>
      <c r="B35" t="s">
        <v>3</v>
      </c>
      <c r="C35" s="13">
        <v>408</v>
      </c>
      <c r="D35" s="1" t="s">
        <v>5</v>
      </c>
      <c r="E35" s="12">
        <v>7.71</v>
      </c>
      <c r="F35" s="12">
        <v>7.55</v>
      </c>
      <c r="G35" s="15">
        <v>0.15180669830693119</v>
      </c>
      <c r="H35" s="15">
        <v>2.1853468957587192</v>
      </c>
      <c r="I35" s="6"/>
    </row>
    <row r="36" spans="1:9" ht="15.6" hidden="1" x14ac:dyDescent="0.3">
      <c r="A36">
        <v>35</v>
      </c>
      <c r="B36" t="s">
        <v>3</v>
      </c>
      <c r="C36" s="13">
        <v>408</v>
      </c>
      <c r="D36" s="1" t="s">
        <v>6</v>
      </c>
      <c r="E36" s="12">
        <v>7.54</v>
      </c>
      <c r="F36" s="12">
        <v>7.44</v>
      </c>
      <c r="G36" s="15">
        <v>5.2275502761556507E-2</v>
      </c>
      <c r="H36" s="15">
        <v>1.1916384991920821</v>
      </c>
      <c r="I36" s="6"/>
    </row>
    <row r="37" spans="1:9" ht="15.6" hidden="1" x14ac:dyDescent="0.3">
      <c r="A37">
        <v>36</v>
      </c>
      <c r="B37" t="s">
        <v>3</v>
      </c>
      <c r="C37" s="13">
        <v>413</v>
      </c>
      <c r="D37" s="1" t="s">
        <v>4</v>
      </c>
      <c r="E37" s="12">
        <v>5.7</v>
      </c>
      <c r="F37" s="12">
        <v>5.56</v>
      </c>
      <c r="G37" s="15">
        <v>0.363101378592664</v>
      </c>
      <c r="H37" s="15">
        <v>5.2170227412630981</v>
      </c>
      <c r="I37" s="6"/>
    </row>
    <row r="38" spans="1:9" ht="15.6" hidden="1" x14ac:dyDescent="0.3">
      <c r="A38">
        <v>37</v>
      </c>
      <c r="B38" t="s">
        <v>3</v>
      </c>
      <c r="C38" s="13">
        <v>413</v>
      </c>
      <c r="D38" s="1" t="s">
        <v>5</v>
      </c>
      <c r="E38" s="12">
        <v>8.98</v>
      </c>
      <c r="F38" s="12">
        <v>8.82</v>
      </c>
      <c r="G38" s="15">
        <v>0.1475838512779955</v>
      </c>
      <c r="H38" s="15">
        <v>2.6256141248946472</v>
      </c>
      <c r="I38" s="6"/>
    </row>
    <row r="39" spans="1:9" ht="15.6" hidden="1" x14ac:dyDescent="0.3">
      <c r="A39">
        <v>38</v>
      </c>
      <c r="B39" t="s">
        <v>3</v>
      </c>
      <c r="C39" s="13">
        <v>413</v>
      </c>
      <c r="D39" s="1" t="s">
        <v>6</v>
      </c>
      <c r="E39" s="12">
        <v>6.72</v>
      </c>
      <c r="F39" s="12">
        <v>6.61</v>
      </c>
      <c r="G39" s="15">
        <v>4.6657537093714008E-2</v>
      </c>
      <c r="H39" s="15">
        <v>0.91175388348389974</v>
      </c>
      <c r="I39" s="6"/>
    </row>
    <row r="40" spans="1:9" ht="15.6" hidden="1" x14ac:dyDescent="0.3">
      <c r="A40">
        <v>39</v>
      </c>
      <c r="B40" t="s">
        <v>3</v>
      </c>
      <c r="C40" s="13">
        <v>505</v>
      </c>
      <c r="D40" s="1" t="s">
        <v>4</v>
      </c>
      <c r="E40" s="12">
        <v>6.16</v>
      </c>
      <c r="F40" s="12">
        <v>6.03</v>
      </c>
      <c r="G40" s="15">
        <v>0.26218756608332011</v>
      </c>
      <c r="H40" s="15">
        <v>4.115794181279675</v>
      </c>
      <c r="I40" s="6"/>
    </row>
    <row r="41" spans="1:9" ht="15.6" hidden="1" x14ac:dyDescent="0.3">
      <c r="A41">
        <v>40</v>
      </c>
      <c r="B41" t="s">
        <v>3</v>
      </c>
      <c r="C41" s="13">
        <v>505</v>
      </c>
      <c r="D41" s="1" t="s">
        <v>5</v>
      </c>
      <c r="E41" s="12">
        <v>6.2</v>
      </c>
      <c r="F41" s="12">
        <v>6.16</v>
      </c>
      <c r="G41" s="15">
        <v>0.15720250215183071</v>
      </c>
      <c r="H41" s="15">
        <v>2.6968456317151976</v>
      </c>
      <c r="I41" s="6"/>
    </row>
    <row r="42" spans="1:9" ht="15.6" hidden="1" x14ac:dyDescent="0.3">
      <c r="A42">
        <v>41</v>
      </c>
      <c r="B42" t="s">
        <v>3</v>
      </c>
      <c r="C42" s="13">
        <v>510</v>
      </c>
      <c r="D42" s="1" t="s">
        <v>6</v>
      </c>
      <c r="E42" s="12">
        <v>8.92</v>
      </c>
      <c r="F42" s="12">
        <v>8.76</v>
      </c>
      <c r="G42" s="15">
        <v>8.2998240590181821E-2</v>
      </c>
      <c r="H42" s="15">
        <v>1.419726388360711</v>
      </c>
      <c r="I42" s="6"/>
    </row>
    <row r="43" spans="1:9" ht="15.6" hidden="1" x14ac:dyDescent="0.3">
      <c r="A43">
        <v>42</v>
      </c>
      <c r="B43" t="s">
        <v>3</v>
      </c>
      <c r="C43" s="13">
        <v>505</v>
      </c>
      <c r="D43" s="1" t="s">
        <v>6</v>
      </c>
      <c r="E43" s="12">
        <v>10.94</v>
      </c>
      <c r="F43" s="12">
        <v>10.78</v>
      </c>
      <c r="G43" s="15">
        <v>8.9085497232350652E-2</v>
      </c>
      <c r="H43" s="15">
        <v>1.6079805625116546</v>
      </c>
      <c r="I43" s="6"/>
    </row>
    <row r="44" spans="1:9" ht="15.6" hidden="1" x14ac:dyDescent="0.3">
      <c r="A44">
        <v>43</v>
      </c>
      <c r="B44" t="s">
        <v>3</v>
      </c>
      <c r="C44" s="13">
        <v>510</v>
      </c>
      <c r="D44" s="1" t="s">
        <v>4</v>
      </c>
      <c r="E44" s="12">
        <v>14.41</v>
      </c>
      <c r="F44" s="12">
        <v>14.07</v>
      </c>
      <c r="G44" s="15">
        <v>0.25584698391217281</v>
      </c>
      <c r="H44" s="15">
        <v>3.4144841523586655</v>
      </c>
      <c r="I44" s="6"/>
    </row>
    <row r="45" spans="1:9" ht="15.6" hidden="1" x14ac:dyDescent="0.3">
      <c r="A45">
        <v>44</v>
      </c>
      <c r="B45" t="s">
        <v>3</v>
      </c>
      <c r="C45" s="13">
        <v>510</v>
      </c>
      <c r="D45" s="1" t="s">
        <v>5</v>
      </c>
      <c r="E45" s="12">
        <v>11.49</v>
      </c>
      <c r="F45" s="12">
        <v>11.33</v>
      </c>
      <c r="G45" s="15">
        <v>0.1327697555438932</v>
      </c>
      <c r="H45" s="15">
        <v>1.7962208781568192</v>
      </c>
      <c r="I45" s="6"/>
    </row>
    <row r="46" spans="1:9" ht="15.6" hidden="1" x14ac:dyDescent="0.3">
      <c r="A46">
        <v>45</v>
      </c>
      <c r="B46" t="s">
        <v>3</v>
      </c>
      <c r="C46" s="13">
        <v>607</v>
      </c>
      <c r="D46" s="1" t="s">
        <v>4</v>
      </c>
      <c r="E46" s="12">
        <v>13.72</v>
      </c>
      <c r="F46" s="12">
        <v>13.52</v>
      </c>
      <c r="G46" s="15">
        <v>0.17127125337719917</v>
      </c>
      <c r="H46" s="15">
        <v>2.4956243634223938</v>
      </c>
      <c r="I46" s="6"/>
    </row>
    <row r="47" spans="1:9" ht="15.6" hidden="1" x14ac:dyDescent="0.3">
      <c r="A47">
        <v>46</v>
      </c>
      <c r="B47" t="s">
        <v>3</v>
      </c>
      <c r="C47" s="13">
        <v>607</v>
      </c>
      <c r="D47" s="1" t="s">
        <v>5</v>
      </c>
      <c r="E47" s="12">
        <v>8.35</v>
      </c>
      <c r="F47" s="12">
        <v>8.1999999999999993</v>
      </c>
      <c r="G47" s="15">
        <v>6.980549730360508E-2</v>
      </c>
      <c r="H47" s="15">
        <v>1.1091492176055908</v>
      </c>
      <c r="I47" s="6"/>
    </row>
    <row r="48" spans="1:9" ht="15.6" hidden="1" x14ac:dyDescent="0.3">
      <c r="A48">
        <v>47</v>
      </c>
      <c r="B48" t="s">
        <v>3</v>
      </c>
      <c r="C48" s="13">
        <v>607</v>
      </c>
      <c r="D48" s="1" t="s">
        <v>6</v>
      </c>
      <c r="E48" s="12">
        <v>7.12</v>
      </c>
      <c r="F48" s="12">
        <v>7.01</v>
      </c>
      <c r="G48" s="15">
        <v>3.4387725405395031E-2</v>
      </c>
      <c r="H48" s="15">
        <v>0.46169867366552353</v>
      </c>
      <c r="I48" s="6"/>
    </row>
    <row r="49" spans="1:9" ht="15.6" hidden="1" x14ac:dyDescent="0.3">
      <c r="A49">
        <v>48</v>
      </c>
      <c r="B49" t="s">
        <v>3</v>
      </c>
      <c r="C49" s="13">
        <v>709</v>
      </c>
      <c r="D49" s="1" t="s">
        <v>6</v>
      </c>
      <c r="E49" s="12">
        <v>10.56</v>
      </c>
      <c r="F49" s="12">
        <v>10.42</v>
      </c>
      <c r="G49" s="15">
        <v>0.10780057869851589</v>
      </c>
      <c r="H49" s="15">
        <v>1.7306555211544037</v>
      </c>
      <c r="I49" s="6"/>
    </row>
    <row r="50" spans="1:9" ht="15.6" hidden="1" x14ac:dyDescent="0.3">
      <c r="A50">
        <v>49</v>
      </c>
      <c r="B50" t="s">
        <v>3</v>
      </c>
      <c r="C50" s="13">
        <v>709</v>
      </c>
      <c r="D50" s="1" t="s">
        <v>5</v>
      </c>
      <c r="E50" s="12">
        <v>11.41</v>
      </c>
      <c r="F50" s="12">
        <v>11.3</v>
      </c>
      <c r="G50" s="15">
        <v>0.17291244119405746</v>
      </c>
      <c r="H50" s="15">
        <v>2.4024300575256348</v>
      </c>
      <c r="I50" s="6"/>
    </row>
    <row r="51" spans="1:9" ht="15.6" hidden="1" x14ac:dyDescent="0.3">
      <c r="A51">
        <v>50</v>
      </c>
      <c r="B51" t="s">
        <v>3</v>
      </c>
      <c r="C51" s="13">
        <v>709</v>
      </c>
      <c r="D51" s="1" t="s">
        <v>4</v>
      </c>
      <c r="E51" s="12">
        <v>10.77</v>
      </c>
      <c r="F51" s="12">
        <v>10.7</v>
      </c>
      <c r="G51" s="15">
        <v>0.25918728113174438</v>
      </c>
      <c r="H51" s="15">
        <v>3.7191119194030762</v>
      </c>
      <c r="I51" s="6"/>
    </row>
    <row r="52" spans="1:9" ht="15.6" hidden="1" x14ac:dyDescent="0.3">
      <c r="A52">
        <v>51</v>
      </c>
      <c r="B52" t="s">
        <v>3</v>
      </c>
      <c r="C52" s="13">
        <v>908</v>
      </c>
      <c r="D52" s="1" t="s">
        <v>4</v>
      </c>
      <c r="E52" s="12">
        <v>11.41</v>
      </c>
      <c r="F52" s="12">
        <v>11.33</v>
      </c>
      <c r="G52" s="15">
        <v>0.33191242441534996</v>
      </c>
      <c r="H52" s="15">
        <v>4.6006725430488586</v>
      </c>
      <c r="I52" s="6"/>
    </row>
    <row r="53" spans="1:9" ht="15.6" hidden="1" x14ac:dyDescent="0.3">
      <c r="A53">
        <v>52</v>
      </c>
      <c r="B53" t="s">
        <v>3</v>
      </c>
      <c r="C53" s="13">
        <v>908</v>
      </c>
      <c r="D53" s="1" t="s">
        <v>5</v>
      </c>
      <c r="E53" s="12">
        <v>11.49</v>
      </c>
      <c r="F53" s="12">
        <v>11.47</v>
      </c>
      <c r="G53" s="15">
        <v>5.2350952289998531E-2</v>
      </c>
      <c r="H53" s="15">
        <v>1.0334619581699371</v>
      </c>
      <c r="I53" s="6"/>
    </row>
    <row r="54" spans="1:9" ht="15.6" hidden="1" x14ac:dyDescent="0.3">
      <c r="A54">
        <v>53</v>
      </c>
      <c r="B54" t="s">
        <v>3</v>
      </c>
      <c r="C54" s="13">
        <v>908</v>
      </c>
      <c r="D54" s="1" t="s">
        <v>6</v>
      </c>
      <c r="E54" s="12">
        <v>11.13</v>
      </c>
      <c r="F54" s="12">
        <v>11.15</v>
      </c>
      <c r="G54" s="15">
        <v>0.13672074303030968</v>
      </c>
      <c r="H54" s="15">
        <v>2.3729366660118103</v>
      </c>
      <c r="I54" s="6"/>
    </row>
    <row r="55" spans="1:9" ht="15.6" hidden="1" x14ac:dyDescent="0.3">
      <c r="A55">
        <v>54</v>
      </c>
      <c r="B55" t="s">
        <v>7</v>
      </c>
      <c r="C55" s="13">
        <v>302</v>
      </c>
      <c r="D55" s="1" t="s">
        <v>4</v>
      </c>
      <c r="E55" s="12">
        <v>10.76</v>
      </c>
      <c r="F55" s="12">
        <v>10.68</v>
      </c>
      <c r="G55" s="15">
        <v>0.32894196361303329</v>
      </c>
      <c r="H55" s="15">
        <v>4.6131439208984375</v>
      </c>
      <c r="I55" s="6"/>
    </row>
    <row r="56" spans="1:9" ht="15.6" hidden="1" x14ac:dyDescent="0.3">
      <c r="A56">
        <v>55</v>
      </c>
      <c r="B56" t="s">
        <v>7</v>
      </c>
      <c r="C56" s="13">
        <v>302</v>
      </c>
      <c r="D56" s="1" t="s">
        <v>5</v>
      </c>
      <c r="E56" s="12">
        <v>12.22</v>
      </c>
      <c r="F56" s="12">
        <v>12.19</v>
      </c>
      <c r="G56" s="15">
        <v>0.11851925402879715</v>
      </c>
      <c r="H56" s="15">
        <v>2.0597183704376221</v>
      </c>
      <c r="I56" s="6"/>
    </row>
    <row r="57" spans="1:9" ht="15.6" hidden="1" x14ac:dyDescent="0.3">
      <c r="A57">
        <v>56</v>
      </c>
      <c r="B57" t="s">
        <v>7</v>
      </c>
      <c r="C57" s="13">
        <v>302</v>
      </c>
      <c r="D57" s="1" t="s">
        <v>8</v>
      </c>
      <c r="E57" s="12">
        <v>13.75</v>
      </c>
      <c r="F57" s="12">
        <v>13.8</v>
      </c>
      <c r="G57" s="15">
        <v>2.8178302571177483E-2</v>
      </c>
      <c r="H57" s="15">
        <v>0.51724535226821899</v>
      </c>
      <c r="I57" s="6"/>
    </row>
    <row r="58" spans="1:9" ht="15.6" hidden="1" x14ac:dyDescent="0.3">
      <c r="A58">
        <v>57</v>
      </c>
      <c r="B58" t="s">
        <v>7</v>
      </c>
      <c r="C58" s="13">
        <v>302</v>
      </c>
      <c r="D58" s="1" t="s">
        <v>9</v>
      </c>
      <c r="E58" s="12">
        <v>14.14</v>
      </c>
      <c r="F58" s="12">
        <v>14.17</v>
      </c>
      <c r="G58" s="15">
        <v>1.1940127238631248E-2</v>
      </c>
      <c r="H58" s="15">
        <v>0.11893835663795471</v>
      </c>
      <c r="I58" s="6"/>
    </row>
    <row r="59" spans="1:9" ht="15.6" hidden="1" x14ac:dyDescent="0.3">
      <c r="A59">
        <v>58</v>
      </c>
      <c r="B59" t="s">
        <v>7</v>
      </c>
      <c r="C59" s="13">
        <v>302</v>
      </c>
      <c r="D59" s="1" t="s">
        <v>10</v>
      </c>
      <c r="E59" s="12">
        <v>12.97</v>
      </c>
      <c r="F59" s="12">
        <v>13</v>
      </c>
      <c r="G59" s="15">
        <v>1.4844832010567188E-2</v>
      </c>
      <c r="H59" s="15">
        <v>0.32407841086387634</v>
      </c>
      <c r="I59" s="6"/>
    </row>
    <row r="60" spans="1:9" ht="15.6" x14ac:dyDescent="0.3">
      <c r="A60">
        <v>59</v>
      </c>
      <c r="B60" t="s">
        <v>7</v>
      </c>
      <c r="C60" s="13">
        <v>101</v>
      </c>
      <c r="D60" s="1" t="s">
        <v>4</v>
      </c>
      <c r="E60" s="12">
        <v>11.42</v>
      </c>
      <c r="F60" s="12">
        <v>11.41</v>
      </c>
      <c r="G60" s="15">
        <v>0.31081012884775799</v>
      </c>
      <c r="H60" s="15">
        <v>4.8123667240142822</v>
      </c>
      <c r="I60" s="6"/>
    </row>
    <row r="61" spans="1:9" ht="15.6" x14ac:dyDescent="0.3">
      <c r="A61">
        <v>60</v>
      </c>
      <c r="B61" t="s">
        <v>7</v>
      </c>
      <c r="C61" s="13">
        <v>101</v>
      </c>
      <c r="D61" s="1" t="s">
        <v>5</v>
      </c>
      <c r="E61" s="12">
        <v>11.17</v>
      </c>
      <c r="F61" s="12">
        <v>11.16</v>
      </c>
      <c r="G61" s="15">
        <v>0.220842644572258</v>
      </c>
      <c r="H61" s="15">
        <v>3.7891161441802979</v>
      </c>
      <c r="I61" s="6"/>
    </row>
    <row r="62" spans="1:9" ht="15.6" x14ac:dyDescent="0.3">
      <c r="A62">
        <v>61</v>
      </c>
      <c r="B62" t="s">
        <v>7</v>
      </c>
      <c r="C62" s="13">
        <v>101</v>
      </c>
      <c r="D62" s="1" t="s">
        <v>6</v>
      </c>
      <c r="E62" s="12">
        <v>10.69</v>
      </c>
      <c r="F62" s="12">
        <v>10.57</v>
      </c>
      <c r="G62" s="15">
        <v>0.15991608798503876</v>
      </c>
      <c r="H62" s="15">
        <v>4.4723496437072754</v>
      </c>
      <c r="I62" s="6"/>
    </row>
    <row r="63" spans="1:9" x14ac:dyDescent="0.3">
      <c r="A63">
        <v>62</v>
      </c>
      <c r="B63" t="s">
        <v>7</v>
      </c>
      <c r="C63" s="13">
        <v>105</v>
      </c>
      <c r="D63" s="1" t="s">
        <v>4</v>
      </c>
      <c r="E63" s="12">
        <v>9.4600000000000009</v>
      </c>
      <c r="F63" s="12">
        <v>9.0399999999999991</v>
      </c>
      <c r="G63" s="15">
        <v>1.3743979930877686</v>
      </c>
      <c r="H63" s="15">
        <v>12.715918439620348</v>
      </c>
      <c r="I63" s="8"/>
    </row>
    <row r="64" spans="1:9" ht="15.6" x14ac:dyDescent="0.3">
      <c r="A64">
        <v>63</v>
      </c>
      <c r="B64" t="s">
        <v>7</v>
      </c>
      <c r="C64" s="13">
        <v>105</v>
      </c>
      <c r="D64" s="1" t="s">
        <v>5</v>
      </c>
      <c r="E64" s="12">
        <v>12.18</v>
      </c>
      <c r="F64" s="12">
        <v>12</v>
      </c>
      <c r="G64" s="15">
        <v>0.26471802592277527</v>
      </c>
      <c r="H64" s="15">
        <v>4.8316049575805664</v>
      </c>
      <c r="I64" s="6"/>
    </row>
    <row r="65" spans="1:9" ht="15.6" x14ac:dyDescent="0.3">
      <c r="A65">
        <v>64</v>
      </c>
      <c r="B65" t="s">
        <v>7</v>
      </c>
      <c r="C65" s="13">
        <v>105</v>
      </c>
      <c r="D65" s="1" t="s">
        <v>8</v>
      </c>
      <c r="E65" s="12">
        <v>11.22</v>
      </c>
      <c r="F65" s="12">
        <v>11.15</v>
      </c>
      <c r="G65" s="15">
        <v>3.938756138086319E-2</v>
      </c>
      <c r="H65" s="15">
        <v>1.0251214504241943</v>
      </c>
      <c r="I65" s="6"/>
    </row>
    <row r="66" spans="1:9" ht="15.6" x14ac:dyDescent="0.3">
      <c r="A66">
        <v>65</v>
      </c>
      <c r="B66" t="s">
        <v>7</v>
      </c>
      <c r="C66" s="13">
        <v>105</v>
      </c>
      <c r="D66" s="1" t="s">
        <v>11</v>
      </c>
      <c r="E66" s="12">
        <v>11.26</v>
      </c>
      <c r="F66" s="12">
        <v>11.18</v>
      </c>
      <c r="G66" s="15">
        <v>1.3950710883364081E-2</v>
      </c>
      <c r="H66" s="15">
        <v>0.28300866857171059</v>
      </c>
      <c r="I66" s="6"/>
    </row>
    <row r="67" spans="1:9" ht="15.6" x14ac:dyDescent="0.3">
      <c r="A67">
        <v>66</v>
      </c>
      <c r="B67" t="s">
        <v>7</v>
      </c>
      <c r="C67" s="13">
        <v>103</v>
      </c>
      <c r="D67" s="1" t="s">
        <v>4</v>
      </c>
      <c r="E67" s="12">
        <v>9.34</v>
      </c>
      <c r="F67" s="12">
        <v>9.18</v>
      </c>
      <c r="G67" s="15">
        <v>0.2942967414855957</v>
      </c>
      <c r="H67" s="15">
        <v>5.5962483410181658</v>
      </c>
      <c r="I67" s="6"/>
    </row>
    <row r="68" spans="1:9" ht="15.6" x14ac:dyDescent="0.3">
      <c r="A68">
        <v>67</v>
      </c>
      <c r="B68" t="s">
        <v>7</v>
      </c>
      <c r="C68" s="13">
        <v>103</v>
      </c>
      <c r="D68" s="1" t="s">
        <v>5</v>
      </c>
      <c r="E68" s="12">
        <v>11.18</v>
      </c>
      <c r="F68" s="12">
        <v>11.06</v>
      </c>
      <c r="G68" s="15">
        <v>0.16190963983535767</v>
      </c>
      <c r="H68" s="15">
        <v>3.2283825874328613</v>
      </c>
      <c r="I68" s="6"/>
    </row>
    <row r="69" spans="1:9" ht="15.6" x14ac:dyDescent="0.3">
      <c r="A69">
        <v>68</v>
      </c>
      <c r="B69" t="s">
        <v>7</v>
      </c>
      <c r="C69" s="13">
        <v>103</v>
      </c>
      <c r="D69" s="1" t="s">
        <v>8</v>
      </c>
      <c r="E69" s="12">
        <v>12.7</v>
      </c>
      <c r="F69" s="12">
        <v>12.57</v>
      </c>
      <c r="G69" s="15">
        <v>3.4369457513093948E-2</v>
      </c>
      <c r="H69" s="15">
        <v>0.76419508457183838</v>
      </c>
      <c r="I69" s="6"/>
    </row>
    <row r="70" spans="1:9" ht="15.6" x14ac:dyDescent="0.3">
      <c r="A70">
        <v>69</v>
      </c>
      <c r="B70" t="s">
        <v>7</v>
      </c>
      <c r="C70" s="13">
        <v>103</v>
      </c>
      <c r="D70" s="1" t="s">
        <v>11</v>
      </c>
      <c r="E70" s="12">
        <v>10.98</v>
      </c>
      <c r="F70" s="12">
        <v>10.88</v>
      </c>
      <c r="G70" s="15">
        <v>1.984003372490406E-2</v>
      </c>
      <c r="H70" s="15">
        <v>0.38397997617721558</v>
      </c>
      <c r="I70" s="6"/>
    </row>
    <row r="71" spans="1:9" ht="15.6" x14ac:dyDescent="0.3">
      <c r="A71">
        <v>70</v>
      </c>
      <c r="B71" t="s">
        <v>7</v>
      </c>
      <c r="C71" s="13">
        <v>107</v>
      </c>
      <c r="D71" s="1" t="s">
        <v>4</v>
      </c>
      <c r="E71" s="12">
        <v>10.58</v>
      </c>
      <c r="F71" s="12">
        <v>10.48</v>
      </c>
      <c r="G71" s="15">
        <v>0.12720532715320587</v>
      </c>
      <c r="H71" s="15">
        <v>2.0463912487030029</v>
      </c>
      <c r="I71" s="6"/>
    </row>
    <row r="72" spans="1:9" ht="15.6" x14ac:dyDescent="0.3">
      <c r="A72">
        <v>71</v>
      </c>
      <c r="B72" t="s">
        <v>7</v>
      </c>
      <c r="C72" s="13">
        <v>107</v>
      </c>
      <c r="D72" s="1" t="s">
        <v>5</v>
      </c>
      <c r="E72" s="12">
        <v>12.31</v>
      </c>
      <c r="F72" s="12">
        <v>12.2</v>
      </c>
      <c r="G72" s="15">
        <v>5.958610400557518E-2</v>
      </c>
      <c r="H72" s="15">
        <v>1.0807708501815796</v>
      </c>
      <c r="I72" s="6"/>
    </row>
    <row r="73" spans="1:9" ht="15.6" x14ac:dyDescent="0.3">
      <c r="A73">
        <v>72</v>
      </c>
      <c r="B73" t="s">
        <v>7</v>
      </c>
      <c r="C73" s="13">
        <v>107</v>
      </c>
      <c r="D73" s="1" t="s">
        <v>6</v>
      </c>
      <c r="E73" s="12">
        <v>14.48</v>
      </c>
      <c r="F73" s="12">
        <v>14.27</v>
      </c>
      <c r="G73" s="15">
        <v>3.5463523119688034E-2</v>
      </c>
      <c r="H73" s="15">
        <v>0.76708376407623291</v>
      </c>
      <c r="I73" s="6"/>
    </row>
    <row r="74" spans="1:9" ht="15.6" x14ac:dyDescent="0.3">
      <c r="A74">
        <v>73</v>
      </c>
      <c r="B74" t="s">
        <v>7</v>
      </c>
      <c r="C74" s="13">
        <v>300</v>
      </c>
      <c r="D74" s="1" t="s">
        <v>4</v>
      </c>
      <c r="E74" s="12">
        <v>8.58</v>
      </c>
      <c r="F74" s="12">
        <v>8.3699999999999992</v>
      </c>
      <c r="G74" s="15">
        <v>0.41237688064575195</v>
      </c>
      <c r="H74" s="15">
        <v>5.7712837163170461</v>
      </c>
      <c r="I74" s="6"/>
    </row>
    <row r="75" spans="1:9" ht="15.6" x14ac:dyDescent="0.3">
      <c r="A75">
        <v>74</v>
      </c>
      <c r="B75" t="s">
        <v>7</v>
      </c>
      <c r="C75" s="13">
        <v>300</v>
      </c>
      <c r="D75" s="1" t="s">
        <v>5</v>
      </c>
      <c r="E75" s="12">
        <v>10.6</v>
      </c>
      <c r="F75" s="12">
        <v>10.39</v>
      </c>
      <c r="G75" s="15">
        <v>0.17107787728309631</v>
      </c>
      <c r="H75" s="15">
        <v>2.6244246959686279</v>
      </c>
      <c r="I75" s="6"/>
    </row>
    <row r="76" spans="1:9" ht="15.6" x14ac:dyDescent="0.3">
      <c r="A76">
        <v>75</v>
      </c>
      <c r="B76" t="s">
        <v>7</v>
      </c>
      <c r="C76" s="13">
        <v>300</v>
      </c>
      <c r="D76" s="1" t="s">
        <v>8</v>
      </c>
      <c r="E76" s="12">
        <v>11.17</v>
      </c>
      <c r="F76" s="12">
        <v>11.05</v>
      </c>
      <c r="G76" s="15">
        <v>2.8139730915427208E-2</v>
      </c>
      <c r="H76" s="15">
        <v>0.43474474549293518</v>
      </c>
      <c r="I76" s="6"/>
    </row>
    <row r="77" spans="1:9" ht="15.6" x14ac:dyDescent="0.3">
      <c r="A77">
        <v>76</v>
      </c>
      <c r="B77" t="s">
        <v>7</v>
      </c>
      <c r="C77" s="13">
        <v>300</v>
      </c>
      <c r="D77" s="1" t="s">
        <v>9</v>
      </c>
      <c r="E77" s="12">
        <v>11.3</v>
      </c>
      <c r="F77" s="12">
        <v>11.09</v>
      </c>
      <c r="G77" s="15">
        <v>1.0625757277011871E-2</v>
      </c>
      <c r="H77" s="15">
        <v>9.3953423202037811E-2</v>
      </c>
      <c r="I77" s="6"/>
    </row>
    <row r="78" spans="1:9" ht="15.6" x14ac:dyDescent="0.3">
      <c r="A78">
        <v>77</v>
      </c>
      <c r="B78" t="s">
        <v>7</v>
      </c>
      <c r="C78" s="13">
        <v>300</v>
      </c>
      <c r="D78" s="1" t="s">
        <v>10</v>
      </c>
      <c r="E78" s="12">
        <v>10.36</v>
      </c>
      <c r="F78" s="12">
        <v>10.199999999999999</v>
      </c>
      <c r="G78" s="15">
        <v>1.1771324090659618E-2</v>
      </c>
      <c r="H78" s="15">
        <v>0.14310845732688904</v>
      </c>
      <c r="I78" s="6"/>
    </row>
    <row r="79" spans="1:9" ht="15.6" hidden="1" x14ac:dyDescent="0.3">
      <c r="A79">
        <v>78</v>
      </c>
      <c r="B79" t="s">
        <v>12</v>
      </c>
      <c r="C79" s="14"/>
      <c r="D79" s="1" t="s">
        <v>4</v>
      </c>
      <c r="E79" s="12">
        <v>7.28</v>
      </c>
      <c r="G79" s="15">
        <v>0.22551576793193817</v>
      </c>
      <c r="H79" s="15">
        <v>2.1421301364898682</v>
      </c>
      <c r="I79" s="6"/>
    </row>
    <row r="80" spans="1:9" ht="15.6" hidden="1" x14ac:dyDescent="0.3">
      <c r="A80">
        <v>79</v>
      </c>
      <c r="B80" t="s">
        <v>12</v>
      </c>
      <c r="C80" s="14"/>
      <c r="D80" s="1" t="s">
        <v>5</v>
      </c>
      <c r="E80" s="12">
        <v>11.16</v>
      </c>
      <c r="G80" s="15">
        <v>0.13892035558819771</v>
      </c>
      <c r="H80" s="15">
        <v>1.261872798204422</v>
      </c>
      <c r="I80" s="6"/>
    </row>
    <row r="81" spans="1:9" ht="15.6" hidden="1" x14ac:dyDescent="0.3">
      <c r="A81">
        <v>80</v>
      </c>
      <c r="B81" t="s">
        <v>12</v>
      </c>
      <c r="C81" s="14"/>
      <c r="D81" s="1" t="s">
        <v>8</v>
      </c>
      <c r="E81" s="12">
        <v>10.79</v>
      </c>
      <c r="G81" s="15">
        <v>4.4695418328046799E-2</v>
      </c>
      <c r="H81" s="15">
        <v>0.38333970308303833</v>
      </c>
      <c r="I81" s="6"/>
    </row>
    <row r="82" spans="1:9" ht="15.6" hidden="1" x14ac:dyDescent="0.3">
      <c r="A82">
        <v>81</v>
      </c>
      <c r="B82" t="s">
        <v>12</v>
      </c>
      <c r="C82" s="14"/>
      <c r="D82" s="1" t="s">
        <v>9</v>
      </c>
      <c r="E82" s="12">
        <v>11.13</v>
      </c>
      <c r="G82" s="15">
        <v>2.3951735347509384E-2</v>
      </c>
      <c r="H82" s="15">
        <v>0.10477489978075027</v>
      </c>
      <c r="I82" s="6"/>
    </row>
  </sheetData>
  <pageMargins left="0.7" right="0.7" top="0.75" bottom="0.75" header="0.3" footer="0.3"/>
  <pageSetup orientation="portrait" r:id="rId1"/>
  <legacy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8037E3-B65A-44C2-A88E-63351D9BFFED}">
  <dimension ref="A1:K49"/>
  <sheetViews>
    <sheetView workbookViewId="0">
      <selection activeCell="D1" sqref="D1"/>
    </sheetView>
  </sheetViews>
  <sheetFormatPr defaultRowHeight="14.4" x14ac:dyDescent="0.3"/>
  <cols>
    <col min="1" max="1" width="14" customWidth="1"/>
    <col min="4" max="4" width="16.33203125" customWidth="1"/>
    <col min="5" max="6" width="14.88671875" customWidth="1"/>
    <col min="7" max="7" width="18" bestFit="1" customWidth="1"/>
    <col min="8" max="8" width="14.5546875" customWidth="1"/>
  </cols>
  <sheetData>
    <row r="1" spans="1:11" x14ac:dyDescent="0.3">
      <c r="A1" t="s">
        <v>1</v>
      </c>
      <c r="B1" t="s">
        <v>13</v>
      </c>
      <c r="C1" t="s">
        <v>14</v>
      </c>
      <c r="D1" t="s">
        <v>15</v>
      </c>
      <c r="E1" t="s">
        <v>16</v>
      </c>
      <c r="K1" s="2"/>
    </row>
    <row r="2" spans="1:11" x14ac:dyDescent="0.3">
      <c r="A2" s="16" t="s">
        <v>7</v>
      </c>
      <c r="B2" s="17">
        <v>101</v>
      </c>
      <c r="C2" s="17" t="s">
        <v>4</v>
      </c>
      <c r="D2" s="10">
        <f>SUM(116.61-3.24)</f>
        <v>113.37</v>
      </c>
      <c r="E2" s="10">
        <v>28</v>
      </c>
    </row>
    <row r="3" spans="1:11" x14ac:dyDescent="0.3">
      <c r="A3" s="16" t="s">
        <v>7</v>
      </c>
      <c r="B3" s="17">
        <v>101</v>
      </c>
      <c r="C3" s="18" t="s">
        <v>5</v>
      </c>
      <c r="D3" s="10">
        <f>SUM(137.41-3.24)</f>
        <v>134.16999999999999</v>
      </c>
      <c r="E3" s="10">
        <v>28</v>
      </c>
    </row>
    <row r="4" spans="1:11" x14ac:dyDescent="0.3">
      <c r="A4" s="16" t="s">
        <v>7</v>
      </c>
      <c r="B4" s="17">
        <v>103</v>
      </c>
      <c r="C4" s="17" t="s">
        <v>4</v>
      </c>
      <c r="D4" s="10">
        <f>SUM(129.97-3.24)</f>
        <v>126.73</v>
      </c>
      <c r="E4" s="10">
        <v>23</v>
      </c>
    </row>
    <row r="5" spans="1:11" x14ac:dyDescent="0.3">
      <c r="A5" s="16" t="s">
        <v>7</v>
      </c>
      <c r="B5" s="17">
        <v>103</v>
      </c>
      <c r="C5" s="18" t="s">
        <v>5</v>
      </c>
      <c r="D5" s="10">
        <f>SUM(158.97-3.24)</f>
        <v>155.72999999999999</v>
      </c>
      <c r="E5" s="10">
        <v>23</v>
      </c>
    </row>
    <row r="6" spans="1:11" x14ac:dyDescent="0.3">
      <c r="A6" s="16" t="s">
        <v>7</v>
      </c>
      <c r="B6" s="17">
        <v>105</v>
      </c>
      <c r="C6" s="17" t="s">
        <v>4</v>
      </c>
      <c r="D6" s="10">
        <f>SUM(69.6-3.24)</f>
        <v>66.36</v>
      </c>
      <c r="E6" s="10">
        <v>23</v>
      </c>
    </row>
    <row r="7" spans="1:11" x14ac:dyDescent="0.3">
      <c r="A7" s="16" t="s">
        <v>7</v>
      </c>
      <c r="B7" s="17">
        <v>105</v>
      </c>
      <c r="C7" s="18" t="s">
        <v>5</v>
      </c>
      <c r="D7" s="10">
        <f>SUM(149.19-3.24)</f>
        <v>145.94999999999999</v>
      </c>
      <c r="E7" s="10">
        <v>23</v>
      </c>
    </row>
    <row r="8" spans="1:11" x14ac:dyDescent="0.3">
      <c r="A8" s="16" t="s">
        <v>7</v>
      </c>
      <c r="B8" s="17">
        <v>107</v>
      </c>
      <c r="C8" s="17" t="s">
        <v>4</v>
      </c>
      <c r="D8" s="10">
        <f>SUM(208.8-3.24)</f>
        <v>205.56</v>
      </c>
      <c r="E8" s="10">
        <v>28</v>
      </c>
    </row>
    <row r="9" spans="1:11" x14ac:dyDescent="0.3">
      <c r="A9" s="16" t="s">
        <v>7</v>
      </c>
      <c r="B9" s="17">
        <v>107</v>
      </c>
      <c r="C9" s="18" t="s">
        <v>5</v>
      </c>
      <c r="D9" s="10">
        <f>SUM(246.1-3.24)</f>
        <v>242.85999999999999</v>
      </c>
      <c r="E9" s="10">
        <v>28</v>
      </c>
    </row>
    <row r="10" spans="1:11" x14ac:dyDescent="0.3">
      <c r="A10" s="16" t="s">
        <v>7</v>
      </c>
      <c r="B10" s="17">
        <v>300</v>
      </c>
      <c r="C10" s="17" t="s">
        <v>4</v>
      </c>
      <c r="D10" s="10">
        <f>SUM(118.75-3.24)</f>
        <v>115.51</v>
      </c>
      <c r="E10" s="10">
        <v>23</v>
      </c>
    </row>
    <row r="11" spans="1:11" x14ac:dyDescent="0.3">
      <c r="A11" s="16" t="s">
        <v>7</v>
      </c>
      <c r="B11" s="17">
        <v>300</v>
      </c>
      <c r="C11" s="18" t="s">
        <v>5</v>
      </c>
      <c r="D11" s="10">
        <f>SUM(167.45-3.24)</f>
        <v>164.20999999999998</v>
      </c>
      <c r="E11" s="10">
        <v>23</v>
      </c>
    </row>
    <row r="12" spans="1:11" x14ac:dyDescent="0.3">
      <c r="A12" s="16" t="s">
        <v>7</v>
      </c>
      <c r="B12" s="17">
        <v>302</v>
      </c>
      <c r="C12" s="17" t="s">
        <v>4</v>
      </c>
      <c r="D12" s="10">
        <f>SUM(129.1-3.24)</f>
        <v>125.86</v>
      </c>
      <c r="E12" s="10">
        <v>23</v>
      </c>
    </row>
    <row r="13" spans="1:11" x14ac:dyDescent="0.3">
      <c r="A13" s="16" t="s">
        <v>7</v>
      </c>
      <c r="B13" s="17">
        <v>302</v>
      </c>
      <c r="C13" s="18" t="s">
        <v>5</v>
      </c>
      <c r="D13" s="10">
        <f>SUM(165.9-3.24)</f>
        <v>162.66</v>
      </c>
      <c r="E13" s="10">
        <v>23</v>
      </c>
    </row>
    <row r="14" spans="1:11" x14ac:dyDescent="0.3">
      <c r="A14" s="16" t="s">
        <v>3</v>
      </c>
      <c r="B14" s="17">
        <v>5</v>
      </c>
      <c r="C14" s="17" t="s">
        <v>4</v>
      </c>
      <c r="D14" s="19">
        <v>172.52529999999999</v>
      </c>
      <c r="E14" s="10">
        <v>23</v>
      </c>
    </row>
    <row r="15" spans="1:11" x14ac:dyDescent="0.3">
      <c r="A15" s="16" t="s">
        <v>3</v>
      </c>
      <c r="B15" s="17">
        <v>5</v>
      </c>
      <c r="C15" s="18" t="s">
        <v>5</v>
      </c>
      <c r="D15" s="19">
        <v>231.21629999999999</v>
      </c>
      <c r="E15" s="10">
        <v>28</v>
      </c>
    </row>
    <row r="16" spans="1:11" x14ac:dyDescent="0.3">
      <c r="A16" s="16" t="s">
        <v>3</v>
      </c>
      <c r="B16" s="17">
        <v>15</v>
      </c>
      <c r="C16" s="17" t="s">
        <v>4</v>
      </c>
      <c r="D16" s="19">
        <v>210.76730000000001</v>
      </c>
      <c r="E16" s="10"/>
    </row>
    <row r="17" spans="1:5" x14ac:dyDescent="0.3">
      <c r="A17" s="16" t="s">
        <v>3</v>
      </c>
      <c r="B17" s="17">
        <v>15</v>
      </c>
      <c r="C17" s="18" t="s">
        <v>5</v>
      </c>
      <c r="D17" s="19">
        <v>221.26329999999999</v>
      </c>
      <c r="E17" s="10"/>
    </row>
    <row r="18" spans="1:5" x14ac:dyDescent="0.3">
      <c r="A18" s="16" t="s">
        <v>3</v>
      </c>
      <c r="B18" s="17">
        <v>102</v>
      </c>
      <c r="C18" s="17" t="s">
        <v>4</v>
      </c>
      <c r="D18" s="19">
        <v>182.2253</v>
      </c>
      <c r="E18" s="10">
        <v>20</v>
      </c>
    </row>
    <row r="19" spans="1:5" x14ac:dyDescent="0.3">
      <c r="A19" s="16" t="s">
        <v>3</v>
      </c>
      <c r="B19" s="17">
        <v>102</v>
      </c>
      <c r="C19" s="18" t="s">
        <v>5</v>
      </c>
      <c r="D19" s="19">
        <v>205.50129999999999</v>
      </c>
      <c r="E19" s="10">
        <v>28</v>
      </c>
    </row>
    <row r="20" spans="1:5" x14ac:dyDescent="0.3">
      <c r="A20" s="16" t="s">
        <v>3</v>
      </c>
      <c r="B20" s="17">
        <v>107</v>
      </c>
      <c r="C20" s="17" t="s">
        <v>4</v>
      </c>
      <c r="D20" s="19">
        <v>145.62430000000001</v>
      </c>
      <c r="E20" s="10">
        <v>28</v>
      </c>
    </row>
    <row r="21" spans="1:5" x14ac:dyDescent="0.3">
      <c r="A21" s="16" t="s">
        <v>3</v>
      </c>
      <c r="B21" s="17">
        <v>107</v>
      </c>
      <c r="C21" s="18" t="s">
        <v>5</v>
      </c>
      <c r="D21" s="19">
        <v>189.82929999999999</v>
      </c>
      <c r="E21" s="10">
        <v>23</v>
      </c>
    </row>
    <row r="22" spans="1:5" x14ac:dyDescent="0.3">
      <c r="A22" s="16" t="s">
        <v>3</v>
      </c>
      <c r="B22" s="17">
        <v>112</v>
      </c>
      <c r="C22" s="17" t="s">
        <v>4</v>
      </c>
      <c r="D22" s="19">
        <v>178.38130000000001</v>
      </c>
      <c r="E22" s="10">
        <v>5</v>
      </c>
    </row>
    <row r="23" spans="1:5" x14ac:dyDescent="0.3">
      <c r="A23" s="16" t="s">
        <v>3</v>
      </c>
      <c r="B23" s="17">
        <v>112</v>
      </c>
      <c r="C23" s="18" t="s">
        <v>5</v>
      </c>
      <c r="D23" s="19">
        <v>173.98830000000001</v>
      </c>
      <c r="E23" s="10">
        <v>23</v>
      </c>
    </row>
    <row r="24" spans="1:5" x14ac:dyDescent="0.3">
      <c r="A24" s="16" t="s">
        <v>3</v>
      </c>
      <c r="B24" s="17">
        <v>117</v>
      </c>
      <c r="C24" s="17" t="s">
        <v>4</v>
      </c>
      <c r="D24" s="19">
        <v>183.3843</v>
      </c>
      <c r="E24" s="10">
        <v>23</v>
      </c>
    </row>
    <row r="25" spans="1:5" x14ac:dyDescent="0.3">
      <c r="A25" s="16" t="s">
        <v>3</v>
      </c>
      <c r="B25" s="17">
        <v>117</v>
      </c>
      <c r="C25" s="18" t="s">
        <v>5</v>
      </c>
      <c r="D25" s="19">
        <v>126.5873</v>
      </c>
      <c r="E25" s="10">
        <v>5</v>
      </c>
    </row>
    <row r="26" spans="1:5" x14ac:dyDescent="0.3">
      <c r="A26" s="16" t="s">
        <v>3</v>
      </c>
      <c r="B26" s="17">
        <v>204</v>
      </c>
      <c r="C26" s="17" t="s">
        <v>4</v>
      </c>
      <c r="D26" s="19">
        <v>147.87129999999999</v>
      </c>
      <c r="E26" s="10">
        <v>20</v>
      </c>
    </row>
    <row r="27" spans="1:5" x14ac:dyDescent="0.3">
      <c r="A27" s="16" t="s">
        <v>3</v>
      </c>
      <c r="B27" s="17">
        <v>204</v>
      </c>
      <c r="C27" s="18" t="s">
        <v>5</v>
      </c>
      <c r="D27" s="19">
        <v>188.9693</v>
      </c>
      <c r="E27" s="10">
        <v>28</v>
      </c>
    </row>
    <row r="28" spans="1:5" x14ac:dyDescent="0.3">
      <c r="A28" s="16" t="s">
        <v>3</v>
      </c>
      <c r="B28" s="17">
        <v>209</v>
      </c>
      <c r="C28" s="17" t="s">
        <v>4</v>
      </c>
      <c r="D28" s="19">
        <v>181.02529999999999</v>
      </c>
      <c r="E28" s="10">
        <v>20</v>
      </c>
    </row>
    <row r="29" spans="1:5" x14ac:dyDescent="0.3">
      <c r="A29" s="16" t="s">
        <v>3</v>
      </c>
      <c r="B29" s="17">
        <v>209</v>
      </c>
      <c r="C29" s="18" t="s">
        <v>5</v>
      </c>
      <c r="D29" s="19">
        <v>199.47130000000001</v>
      </c>
      <c r="E29" s="10">
        <v>5</v>
      </c>
    </row>
    <row r="30" spans="1:5" x14ac:dyDescent="0.3">
      <c r="A30" s="16" t="s">
        <v>3</v>
      </c>
      <c r="B30" s="17">
        <v>214</v>
      </c>
      <c r="C30" s="17" t="s">
        <v>4</v>
      </c>
      <c r="D30" s="19">
        <v>162.12629999999999</v>
      </c>
      <c r="E30" s="10">
        <v>23</v>
      </c>
    </row>
    <row r="31" spans="1:5" x14ac:dyDescent="0.3">
      <c r="A31" s="16" t="s">
        <v>3</v>
      </c>
      <c r="B31" s="17">
        <v>214</v>
      </c>
      <c r="C31" s="18" t="s">
        <v>5</v>
      </c>
      <c r="D31" s="19">
        <v>175.54929999999999</v>
      </c>
      <c r="E31" s="10">
        <v>5</v>
      </c>
    </row>
    <row r="32" spans="1:5" x14ac:dyDescent="0.3">
      <c r="A32" s="16" t="s">
        <v>3</v>
      </c>
      <c r="B32" s="17">
        <v>306</v>
      </c>
      <c r="C32" s="17" t="s">
        <v>4</v>
      </c>
      <c r="D32" s="19">
        <v>145.11529999999999</v>
      </c>
      <c r="E32" s="10">
        <v>20</v>
      </c>
    </row>
    <row r="33" spans="1:5" x14ac:dyDescent="0.3">
      <c r="A33" s="16" t="s">
        <v>3</v>
      </c>
      <c r="B33" s="17">
        <v>306</v>
      </c>
      <c r="C33" s="18" t="s">
        <v>5</v>
      </c>
      <c r="D33" s="19">
        <v>216.6113</v>
      </c>
      <c r="E33" s="10">
        <v>23</v>
      </c>
    </row>
    <row r="34" spans="1:5" x14ac:dyDescent="0.3">
      <c r="A34" s="16" t="s">
        <v>3</v>
      </c>
      <c r="B34" s="17">
        <v>311</v>
      </c>
      <c r="C34" s="17" t="s">
        <v>4</v>
      </c>
      <c r="D34" s="19">
        <v>161.9263</v>
      </c>
      <c r="E34" s="10">
        <v>23</v>
      </c>
    </row>
    <row r="35" spans="1:5" x14ac:dyDescent="0.3">
      <c r="A35" s="16" t="s">
        <v>3</v>
      </c>
      <c r="B35" s="17">
        <v>311</v>
      </c>
      <c r="C35" s="18" t="s">
        <v>5</v>
      </c>
      <c r="D35" s="19">
        <v>186.49930000000001</v>
      </c>
      <c r="E35" s="10">
        <v>5</v>
      </c>
    </row>
    <row r="36" spans="1:5" x14ac:dyDescent="0.3">
      <c r="A36" s="16" t="s">
        <v>3</v>
      </c>
      <c r="B36" s="17">
        <v>408</v>
      </c>
      <c r="C36" s="17" t="s">
        <v>4</v>
      </c>
      <c r="D36" s="19">
        <v>163.07429999999999</v>
      </c>
      <c r="E36" s="10">
        <v>23</v>
      </c>
    </row>
    <row r="37" spans="1:5" x14ac:dyDescent="0.3">
      <c r="A37" s="16" t="s">
        <v>3</v>
      </c>
      <c r="B37" s="17">
        <v>408</v>
      </c>
      <c r="C37" s="18" t="s">
        <v>5</v>
      </c>
      <c r="D37" s="19">
        <v>169.90530000000001</v>
      </c>
      <c r="E37" s="10">
        <v>20</v>
      </c>
    </row>
    <row r="38" spans="1:5" x14ac:dyDescent="0.3">
      <c r="A38" s="16" t="s">
        <v>3</v>
      </c>
      <c r="B38" s="17">
        <v>413</v>
      </c>
      <c r="C38" s="17" t="s">
        <v>4</v>
      </c>
      <c r="D38" s="19">
        <v>118.45359999999999</v>
      </c>
      <c r="E38" s="10">
        <v>5</v>
      </c>
    </row>
    <row r="39" spans="1:5" x14ac:dyDescent="0.3">
      <c r="A39" s="16" t="s">
        <v>3</v>
      </c>
      <c r="B39" s="17">
        <v>413</v>
      </c>
      <c r="C39" s="18" t="s">
        <v>5</v>
      </c>
      <c r="D39" s="19">
        <v>120.9986</v>
      </c>
      <c r="E39" s="10">
        <v>23</v>
      </c>
    </row>
    <row r="40" spans="1:5" x14ac:dyDescent="0.3">
      <c r="A40" s="16" t="s">
        <v>3</v>
      </c>
      <c r="B40" s="17">
        <v>505</v>
      </c>
      <c r="C40" s="17" t="s">
        <v>4</v>
      </c>
      <c r="D40" s="19">
        <v>124.2033</v>
      </c>
      <c r="E40" s="10">
        <v>23</v>
      </c>
    </row>
    <row r="41" spans="1:5" x14ac:dyDescent="0.3">
      <c r="A41" s="16" t="s">
        <v>3</v>
      </c>
      <c r="B41" s="17">
        <v>505</v>
      </c>
      <c r="C41" s="18" t="s">
        <v>5</v>
      </c>
      <c r="D41" s="19">
        <v>163.5213</v>
      </c>
      <c r="E41" s="10">
        <v>28</v>
      </c>
    </row>
    <row r="42" spans="1:5" x14ac:dyDescent="0.3">
      <c r="A42" s="16" t="s">
        <v>3</v>
      </c>
      <c r="B42" s="17">
        <v>510</v>
      </c>
      <c r="C42" s="17" t="s">
        <v>4</v>
      </c>
      <c r="D42" s="19">
        <v>153.48929999999999</v>
      </c>
      <c r="E42" s="10">
        <v>23</v>
      </c>
    </row>
    <row r="43" spans="1:5" x14ac:dyDescent="0.3">
      <c r="A43" s="16" t="s">
        <v>3</v>
      </c>
      <c r="B43" s="17">
        <v>510</v>
      </c>
      <c r="C43" s="18" t="s">
        <v>5</v>
      </c>
      <c r="D43" s="19">
        <v>167.24529999999999</v>
      </c>
      <c r="E43" s="10">
        <v>28</v>
      </c>
    </row>
    <row r="44" spans="1:5" x14ac:dyDescent="0.3">
      <c r="A44" s="16" t="s">
        <v>3</v>
      </c>
      <c r="B44" s="17">
        <v>607</v>
      </c>
      <c r="C44" s="17" t="s">
        <v>4</v>
      </c>
      <c r="D44" s="19">
        <v>170.92429999999999</v>
      </c>
      <c r="E44" s="10">
        <v>28</v>
      </c>
    </row>
    <row r="45" spans="1:5" x14ac:dyDescent="0.3">
      <c r="A45" s="16" t="s">
        <v>3</v>
      </c>
      <c r="B45" s="17">
        <v>607</v>
      </c>
      <c r="C45" s="18" t="s">
        <v>5</v>
      </c>
      <c r="D45" s="19">
        <v>198.54130000000001</v>
      </c>
      <c r="E45" s="10">
        <v>28</v>
      </c>
    </row>
    <row r="46" spans="1:5" x14ac:dyDescent="0.3">
      <c r="A46" s="16" t="s">
        <v>3</v>
      </c>
      <c r="B46" s="17">
        <v>709</v>
      </c>
      <c r="C46" s="17" t="s">
        <v>4</v>
      </c>
      <c r="D46" s="19">
        <v>149.43629999999999</v>
      </c>
      <c r="E46" s="10">
        <v>28</v>
      </c>
    </row>
    <row r="47" spans="1:5" x14ac:dyDescent="0.3">
      <c r="A47" s="16" t="s">
        <v>3</v>
      </c>
      <c r="B47" s="17">
        <v>709</v>
      </c>
      <c r="C47" s="18" t="s">
        <v>5</v>
      </c>
      <c r="D47" s="19">
        <v>188.6003</v>
      </c>
      <c r="E47" s="10">
        <v>28</v>
      </c>
    </row>
    <row r="48" spans="1:5" x14ac:dyDescent="0.3">
      <c r="A48" s="16" t="s">
        <v>3</v>
      </c>
      <c r="B48" s="17">
        <v>908</v>
      </c>
      <c r="C48" s="17" t="s">
        <v>4</v>
      </c>
      <c r="D48" s="19">
        <v>141.2603</v>
      </c>
      <c r="E48" s="10">
        <v>5</v>
      </c>
    </row>
    <row r="49" spans="1:5" x14ac:dyDescent="0.3">
      <c r="A49" s="16" t="s">
        <v>3</v>
      </c>
      <c r="B49" s="17">
        <v>908</v>
      </c>
      <c r="C49" s="18" t="s">
        <v>5</v>
      </c>
      <c r="D49" s="19">
        <v>190.9213</v>
      </c>
      <c r="E49" s="10"/>
    </row>
  </sheetData>
  <sortState xmlns:xlrd2="http://schemas.microsoft.com/office/spreadsheetml/2017/richdata2" ref="A2:E49">
    <sortCondition ref="A2:A49"/>
    <sortCondition ref="B2:B49"/>
  </sortState>
  <pageMargins left="0.7" right="0.7" top="0.75" bottom="0.75" header="0.3" footer="0.3"/>
  <legacyDrawing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45F085-3A01-4CD3-A3A2-843AF2DE67EC}">
  <dimension ref="A1:H25"/>
  <sheetViews>
    <sheetView workbookViewId="0">
      <selection activeCell="L18" sqref="L18"/>
    </sheetView>
  </sheetViews>
  <sheetFormatPr defaultRowHeight="14.4" x14ac:dyDescent="0.3"/>
  <cols>
    <col min="1" max="1" width="10.6640625" bestFit="1" customWidth="1"/>
    <col min="4" max="4" width="10.88671875" bestFit="1" customWidth="1"/>
    <col min="5" max="8" width="8.44140625" customWidth="1"/>
    <col min="9" max="11" width="6.109375" bestFit="1" customWidth="1"/>
    <col min="12" max="12" width="5.44140625" bestFit="1" customWidth="1"/>
    <col min="13" max="16" width="6.109375" bestFit="1" customWidth="1"/>
    <col min="17" max="17" width="11.6640625" bestFit="1" customWidth="1"/>
  </cols>
  <sheetData>
    <row r="1" spans="1:8" x14ac:dyDescent="0.3">
      <c r="A1" t="s">
        <v>17</v>
      </c>
      <c r="B1" t="s">
        <v>1</v>
      </c>
      <c r="C1" t="s">
        <v>13</v>
      </c>
      <c r="D1" t="s">
        <v>15</v>
      </c>
      <c r="E1" t="s">
        <v>18</v>
      </c>
      <c r="F1" t="s">
        <v>19</v>
      </c>
      <c r="G1" t="s">
        <v>20</v>
      </c>
      <c r="H1" t="s">
        <v>21</v>
      </c>
    </row>
    <row r="2" spans="1:8" x14ac:dyDescent="0.3">
      <c r="A2">
        <v>82</v>
      </c>
      <c r="B2" t="s">
        <v>3</v>
      </c>
      <c r="C2" s="1" t="s">
        <v>22</v>
      </c>
      <c r="D2">
        <v>0.48</v>
      </c>
      <c r="E2" s="7">
        <v>2.0815746784210205</v>
      </c>
      <c r="F2" s="7">
        <v>42.360202789306641</v>
      </c>
    </row>
    <row r="3" spans="1:8" x14ac:dyDescent="0.3">
      <c r="A3">
        <v>83</v>
      </c>
      <c r="B3" t="s">
        <v>3</v>
      </c>
      <c r="C3" s="1" t="s">
        <v>23</v>
      </c>
      <c r="D3">
        <v>59.669999999999995</v>
      </c>
      <c r="E3" s="7">
        <v>0.94338870048522949</v>
      </c>
      <c r="F3" s="7">
        <v>28.217308044433594</v>
      </c>
    </row>
    <row r="4" spans="1:8" x14ac:dyDescent="0.3">
      <c r="A4">
        <v>84</v>
      </c>
      <c r="B4" t="s">
        <v>3</v>
      </c>
      <c r="C4" s="1" t="s">
        <v>24</v>
      </c>
      <c r="D4">
        <v>57.66</v>
      </c>
      <c r="E4" s="7">
        <v>0.90477913618087769</v>
      </c>
      <c r="F4" s="7">
        <v>27.605701446533203</v>
      </c>
    </row>
    <row r="5" spans="1:8" x14ac:dyDescent="0.3">
      <c r="A5">
        <v>85</v>
      </c>
      <c r="B5" t="s">
        <v>3</v>
      </c>
      <c r="C5" s="1" t="s">
        <v>25</v>
      </c>
      <c r="D5">
        <v>5.62</v>
      </c>
      <c r="E5" s="7">
        <v>1.5142163038253784</v>
      </c>
      <c r="F5" s="7">
        <v>36.226943969726563</v>
      </c>
    </row>
    <row r="6" spans="1:8" x14ac:dyDescent="0.3">
      <c r="A6">
        <v>86</v>
      </c>
      <c r="B6" t="s">
        <v>3</v>
      </c>
      <c r="C6" s="1" t="s">
        <v>26</v>
      </c>
      <c r="D6">
        <v>1.51</v>
      </c>
      <c r="E6" s="7">
        <v>1.1178597211837769</v>
      </c>
      <c r="F6" s="7">
        <v>29.44127082824707</v>
      </c>
      <c r="G6" s="7">
        <v>1.1469855308532715</v>
      </c>
      <c r="H6" s="7">
        <v>29.261568069458008</v>
      </c>
    </row>
    <row r="7" spans="1:8" x14ac:dyDescent="0.3">
      <c r="A7">
        <v>87</v>
      </c>
      <c r="B7" t="s">
        <v>3</v>
      </c>
      <c r="C7" s="1" t="s">
        <v>27</v>
      </c>
      <c r="D7">
        <v>62.510000000000005</v>
      </c>
      <c r="E7" s="7">
        <v>1.3955956697463989</v>
      </c>
      <c r="F7" s="7">
        <v>40.036098480224609</v>
      </c>
    </row>
    <row r="8" spans="1:8" x14ac:dyDescent="0.3">
      <c r="A8">
        <v>88</v>
      </c>
      <c r="B8" t="s">
        <v>3</v>
      </c>
      <c r="C8" s="1" t="s">
        <v>28</v>
      </c>
      <c r="D8">
        <v>32.340000000000003</v>
      </c>
      <c r="E8" s="7">
        <v>1.2344878911972046</v>
      </c>
      <c r="F8" s="7">
        <v>31.792776107788086</v>
      </c>
    </row>
    <row r="9" spans="1:8" x14ac:dyDescent="0.3">
      <c r="A9">
        <v>89</v>
      </c>
      <c r="B9" t="s">
        <v>3</v>
      </c>
      <c r="C9" s="1" t="s">
        <v>29</v>
      </c>
      <c r="D9">
        <v>74.429999999999993</v>
      </c>
      <c r="E9" s="7">
        <v>1.6046730279922485</v>
      </c>
      <c r="F9" s="7">
        <v>42.734250725850806</v>
      </c>
    </row>
    <row r="10" spans="1:8" x14ac:dyDescent="0.3">
      <c r="A10">
        <v>90</v>
      </c>
      <c r="B10" t="s">
        <v>3</v>
      </c>
      <c r="C10" s="1" t="s">
        <v>30</v>
      </c>
      <c r="D10">
        <v>21.41</v>
      </c>
      <c r="E10" s="7">
        <v>1.3651672601699829</v>
      </c>
      <c r="F10" s="7">
        <v>43.888568328502238</v>
      </c>
    </row>
    <row r="11" spans="1:8" x14ac:dyDescent="0.3">
      <c r="A11">
        <v>91</v>
      </c>
      <c r="B11" t="s">
        <v>3</v>
      </c>
      <c r="C11" s="1" t="s">
        <v>31</v>
      </c>
      <c r="D11">
        <v>66.28</v>
      </c>
      <c r="E11" s="7">
        <v>1.0729340314865112</v>
      </c>
      <c r="F11" s="7">
        <v>32.45684814453125</v>
      </c>
    </row>
    <row r="12" spans="1:8" x14ac:dyDescent="0.3">
      <c r="A12">
        <v>92</v>
      </c>
      <c r="B12" t="s">
        <v>3</v>
      </c>
      <c r="C12" s="1" t="s">
        <v>32</v>
      </c>
      <c r="D12">
        <v>19.239999999999998</v>
      </c>
      <c r="E12" s="7">
        <v>1.7108712196350098</v>
      </c>
      <c r="F12" s="7">
        <v>42.694114685058594</v>
      </c>
      <c r="G12" s="7">
        <v>1.8678464889526367</v>
      </c>
      <c r="H12" s="7">
        <v>3.8822351718492576</v>
      </c>
    </row>
    <row r="13" spans="1:8" x14ac:dyDescent="0.3">
      <c r="A13">
        <v>93</v>
      </c>
      <c r="B13" t="s">
        <v>3</v>
      </c>
      <c r="C13" s="1" t="s">
        <v>33</v>
      </c>
      <c r="D13">
        <v>68.760000000000005</v>
      </c>
      <c r="E13" s="7">
        <v>1.4978364706039429</v>
      </c>
      <c r="F13" s="7">
        <v>42.274517059326172</v>
      </c>
    </row>
    <row r="14" spans="1:8" x14ac:dyDescent="0.3">
      <c r="A14">
        <v>94</v>
      </c>
      <c r="B14" t="s">
        <v>3</v>
      </c>
      <c r="C14" s="1" t="s">
        <v>34</v>
      </c>
      <c r="D14">
        <v>58.75</v>
      </c>
    </row>
    <row r="15" spans="1:8" x14ac:dyDescent="0.3">
      <c r="A15">
        <v>95</v>
      </c>
      <c r="B15" t="s">
        <v>3</v>
      </c>
      <c r="C15" s="1" t="s">
        <v>35</v>
      </c>
      <c r="D15">
        <v>52.9</v>
      </c>
      <c r="E15" s="7">
        <v>1.4181708097457886</v>
      </c>
      <c r="F15" s="7">
        <v>40.719764709472656</v>
      </c>
    </row>
    <row r="16" spans="1:8" x14ac:dyDescent="0.3">
      <c r="A16">
        <v>96</v>
      </c>
      <c r="B16" t="s">
        <v>3</v>
      </c>
      <c r="C16" s="1" t="s">
        <v>36</v>
      </c>
      <c r="D16">
        <v>12.709999999999999</v>
      </c>
      <c r="E16" s="7">
        <v>1.1972047090530396</v>
      </c>
      <c r="F16" s="7">
        <v>43.465755462646484</v>
      </c>
    </row>
    <row r="17" spans="1:6" x14ac:dyDescent="0.3">
      <c r="A17">
        <v>97</v>
      </c>
      <c r="B17" t="s">
        <v>3</v>
      </c>
      <c r="C17" s="1" t="s">
        <v>37</v>
      </c>
      <c r="D17">
        <v>51.59</v>
      </c>
      <c r="E17" s="7">
        <v>1.3205839395523071</v>
      </c>
      <c r="F17" s="7">
        <v>33.92291259765625</v>
      </c>
    </row>
    <row r="18" spans="1:6" x14ac:dyDescent="0.3">
      <c r="A18">
        <v>98</v>
      </c>
      <c r="B18" t="s">
        <v>3</v>
      </c>
      <c r="C18" s="1" t="s">
        <v>38</v>
      </c>
      <c r="D18">
        <v>75.150000000000006</v>
      </c>
      <c r="E18" s="7">
        <v>1.2051351070404053</v>
      </c>
      <c r="F18" s="7">
        <v>44.184207916259766</v>
      </c>
    </row>
    <row r="19" spans="1:6" x14ac:dyDescent="0.3">
      <c r="A19">
        <v>99</v>
      </c>
      <c r="B19" t="s">
        <v>12</v>
      </c>
      <c r="C19" s="1" t="s">
        <v>39</v>
      </c>
      <c r="D19">
        <v>19.12</v>
      </c>
      <c r="E19" s="7">
        <v>1.7410829663276672</v>
      </c>
      <c r="F19" s="7">
        <v>40.711311340332031</v>
      </c>
    </row>
    <row r="20" spans="1:6" x14ac:dyDescent="0.3">
      <c r="A20">
        <v>100</v>
      </c>
      <c r="B20" t="s">
        <v>7</v>
      </c>
      <c r="C20" s="1" t="s">
        <v>40</v>
      </c>
      <c r="D20">
        <v>97.259999999999991</v>
      </c>
      <c r="E20" s="7">
        <v>1.3354970216751099</v>
      </c>
      <c r="F20" s="7">
        <v>39.781105041503906</v>
      </c>
    </row>
    <row r="21" spans="1:6" x14ac:dyDescent="0.3">
      <c r="A21">
        <v>101</v>
      </c>
      <c r="B21" t="s">
        <v>7</v>
      </c>
      <c r="C21" s="1" t="s">
        <v>41</v>
      </c>
      <c r="D21">
        <v>166.97</v>
      </c>
      <c r="E21" s="7">
        <v>1.2826744318008423</v>
      </c>
      <c r="F21" s="7">
        <v>42.978061676025391</v>
      </c>
    </row>
    <row r="22" spans="1:6" x14ac:dyDescent="0.3">
      <c r="A22">
        <v>102</v>
      </c>
      <c r="B22" t="s">
        <v>7</v>
      </c>
      <c r="C22" s="1" t="s">
        <v>42</v>
      </c>
      <c r="D22">
        <v>196.95999999999998</v>
      </c>
      <c r="E22" s="7">
        <v>1.5258539915084839</v>
      </c>
      <c r="F22" s="7">
        <v>45.678321838378906</v>
      </c>
    </row>
    <row r="23" spans="1:6" x14ac:dyDescent="0.3">
      <c r="A23">
        <v>103</v>
      </c>
      <c r="B23" t="s">
        <v>7</v>
      </c>
      <c r="C23" s="1" t="s">
        <v>24</v>
      </c>
      <c r="D23">
        <v>73.8</v>
      </c>
      <c r="E23" s="7">
        <v>1.0279278755187988</v>
      </c>
      <c r="F23" s="7">
        <v>41.406047821044922</v>
      </c>
    </row>
    <row r="24" spans="1:6" x14ac:dyDescent="0.3">
      <c r="A24">
        <v>104</v>
      </c>
      <c r="B24" t="s">
        <v>7</v>
      </c>
      <c r="C24" s="1" t="s">
        <v>43</v>
      </c>
      <c r="D24">
        <v>187.9</v>
      </c>
      <c r="E24" s="7">
        <v>1.1359622478485107</v>
      </c>
      <c r="F24" s="7">
        <v>28.693429946899414</v>
      </c>
    </row>
    <row r="25" spans="1:6" x14ac:dyDescent="0.3">
      <c r="A25">
        <v>105</v>
      </c>
      <c r="B25" t="s">
        <v>7</v>
      </c>
      <c r="C25" s="1" t="s">
        <v>44</v>
      </c>
      <c r="D25">
        <v>152.44</v>
      </c>
      <c r="E25" s="7">
        <v>0.96622247993946075</v>
      </c>
      <c r="F25" s="7">
        <v>22.360308647155762</v>
      </c>
    </row>
  </sheetData>
  <phoneticPr fontId="4" type="noConversion"/>
  <pageMargins left="0.7" right="0.7" top="0.75" bottom="0.75" header="0.3" footer="0.3"/>
  <legacyDrawing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638C17-DA21-496A-8012-A2C0A23082C3}">
  <dimension ref="B2:K58"/>
  <sheetViews>
    <sheetView topLeftCell="A13" workbookViewId="0">
      <selection activeCell="G35" sqref="G35"/>
    </sheetView>
  </sheetViews>
  <sheetFormatPr defaultRowHeight="14.4" x14ac:dyDescent="0.3"/>
  <cols>
    <col min="4" max="4" width="11.5546875" customWidth="1"/>
    <col min="5" max="5" width="9.88671875" customWidth="1"/>
    <col min="9" max="9" width="12.44140625" bestFit="1" customWidth="1"/>
    <col min="10" max="10" width="14.109375" bestFit="1" customWidth="1"/>
  </cols>
  <sheetData>
    <row r="2" spans="2:10" x14ac:dyDescent="0.3">
      <c r="B2" t="s">
        <v>45</v>
      </c>
      <c r="I2" t="s">
        <v>46</v>
      </c>
    </row>
    <row r="4" spans="2:10" x14ac:dyDescent="0.3">
      <c r="B4" t="s">
        <v>1</v>
      </c>
      <c r="C4" t="s">
        <v>13</v>
      </c>
      <c r="D4" t="s">
        <v>47</v>
      </c>
      <c r="E4" t="s">
        <v>15</v>
      </c>
      <c r="F4" t="s">
        <v>48</v>
      </c>
      <c r="G4" t="s">
        <v>49</v>
      </c>
      <c r="I4" s="9" t="s">
        <v>50</v>
      </c>
      <c r="J4" t="s">
        <v>51</v>
      </c>
    </row>
    <row r="5" spans="2:10" x14ac:dyDescent="0.3">
      <c r="B5" t="s">
        <v>12</v>
      </c>
      <c r="C5" s="4" t="s">
        <v>39</v>
      </c>
      <c r="D5" t="s">
        <v>52</v>
      </c>
      <c r="E5">
        <v>19.12</v>
      </c>
      <c r="I5" s="10" t="s">
        <v>12</v>
      </c>
      <c r="J5">
        <v>19.12</v>
      </c>
    </row>
    <row r="6" spans="2:10" x14ac:dyDescent="0.3">
      <c r="B6" t="s">
        <v>7</v>
      </c>
      <c r="C6" s="4">
        <v>101</v>
      </c>
      <c r="D6" t="s">
        <v>53</v>
      </c>
      <c r="E6">
        <v>40.799999999999997</v>
      </c>
      <c r="I6" s="11" t="s">
        <v>39</v>
      </c>
      <c r="J6">
        <v>19.12</v>
      </c>
    </row>
    <row r="7" spans="2:10" x14ac:dyDescent="0.3">
      <c r="B7" t="s">
        <v>7</v>
      </c>
      <c r="C7" s="4">
        <v>101</v>
      </c>
      <c r="D7" t="s">
        <v>52</v>
      </c>
      <c r="E7">
        <v>25.55</v>
      </c>
      <c r="I7" s="10" t="s">
        <v>7</v>
      </c>
      <c r="J7">
        <v>875.32999999999993</v>
      </c>
    </row>
    <row r="8" spans="2:10" x14ac:dyDescent="0.3">
      <c r="B8" t="s">
        <v>7</v>
      </c>
      <c r="C8" s="4">
        <v>101</v>
      </c>
      <c r="D8" t="s">
        <v>52</v>
      </c>
      <c r="E8">
        <v>30.91</v>
      </c>
      <c r="I8" s="11">
        <v>101</v>
      </c>
      <c r="J8">
        <v>97.259999999999991</v>
      </c>
    </row>
    <row r="9" spans="2:10" x14ac:dyDescent="0.3">
      <c r="B9" t="s">
        <v>7</v>
      </c>
      <c r="C9" s="4">
        <v>103</v>
      </c>
      <c r="D9" t="s">
        <v>52</v>
      </c>
      <c r="E9">
        <v>61.5</v>
      </c>
      <c r="I9" s="11">
        <v>103</v>
      </c>
      <c r="J9">
        <v>166.97</v>
      </c>
    </row>
    <row r="10" spans="2:10" x14ac:dyDescent="0.3">
      <c r="B10" t="s">
        <v>7</v>
      </c>
      <c r="C10" s="4">
        <v>103</v>
      </c>
      <c r="D10" t="s">
        <v>52</v>
      </c>
      <c r="E10">
        <v>49.92</v>
      </c>
      <c r="I10" s="11">
        <v>105</v>
      </c>
      <c r="J10">
        <v>196.95999999999998</v>
      </c>
    </row>
    <row r="11" spans="2:10" x14ac:dyDescent="0.3">
      <c r="B11" t="s">
        <v>7</v>
      </c>
      <c r="C11" s="4">
        <v>103</v>
      </c>
      <c r="D11" t="s">
        <v>52</v>
      </c>
      <c r="E11">
        <v>55.55</v>
      </c>
      <c r="I11" s="11">
        <v>107</v>
      </c>
      <c r="J11">
        <v>73.8</v>
      </c>
    </row>
    <row r="12" spans="2:10" x14ac:dyDescent="0.3">
      <c r="B12" t="s">
        <v>7</v>
      </c>
      <c r="C12" s="4">
        <v>105</v>
      </c>
      <c r="D12" t="s">
        <v>52</v>
      </c>
      <c r="E12">
        <v>59.2</v>
      </c>
      <c r="I12" s="11">
        <v>300</v>
      </c>
      <c r="J12">
        <v>187.9</v>
      </c>
    </row>
    <row r="13" spans="2:10" x14ac:dyDescent="0.3">
      <c r="B13" t="s">
        <v>7</v>
      </c>
      <c r="C13" s="4">
        <v>105</v>
      </c>
      <c r="D13" t="s">
        <v>52</v>
      </c>
      <c r="E13">
        <v>61.77</v>
      </c>
      <c r="I13" s="11">
        <v>302</v>
      </c>
      <c r="J13">
        <v>152.44</v>
      </c>
    </row>
    <row r="14" spans="2:10" x14ac:dyDescent="0.3">
      <c r="B14" t="s">
        <v>7</v>
      </c>
      <c r="C14" s="4">
        <v>105</v>
      </c>
      <c r="D14" t="s">
        <v>52</v>
      </c>
      <c r="E14">
        <v>75.989999999999995</v>
      </c>
      <c r="I14" s="10" t="s">
        <v>3</v>
      </c>
      <c r="J14">
        <v>721.01</v>
      </c>
    </row>
    <row r="15" spans="2:10" x14ac:dyDescent="0.3">
      <c r="B15" t="s">
        <v>7</v>
      </c>
      <c r="C15" s="4">
        <v>107</v>
      </c>
      <c r="D15" t="s">
        <v>53</v>
      </c>
      <c r="E15">
        <v>17.05</v>
      </c>
      <c r="I15" s="11">
        <v>5</v>
      </c>
      <c r="J15">
        <v>0.48</v>
      </c>
    </row>
    <row r="16" spans="2:10" x14ac:dyDescent="0.3">
      <c r="B16" t="s">
        <v>7</v>
      </c>
      <c r="C16" s="4">
        <v>107</v>
      </c>
      <c r="D16" t="s">
        <v>52</v>
      </c>
      <c r="E16">
        <v>32.76</v>
      </c>
      <c r="I16" s="11">
        <v>102</v>
      </c>
      <c r="J16">
        <v>59.669999999999995</v>
      </c>
    </row>
    <row r="17" spans="2:10" x14ac:dyDescent="0.3">
      <c r="B17" t="s">
        <v>7</v>
      </c>
      <c r="C17" s="4">
        <v>107</v>
      </c>
      <c r="D17" t="s">
        <v>52</v>
      </c>
      <c r="E17">
        <v>23.99</v>
      </c>
      <c r="I17" s="11">
        <v>107</v>
      </c>
      <c r="J17">
        <v>57.66</v>
      </c>
    </row>
    <row r="18" spans="2:10" x14ac:dyDescent="0.3">
      <c r="B18" t="s">
        <v>7</v>
      </c>
      <c r="C18" s="4">
        <v>300</v>
      </c>
      <c r="D18" t="s">
        <v>52</v>
      </c>
      <c r="E18">
        <v>74.03</v>
      </c>
      <c r="I18" s="11">
        <v>112</v>
      </c>
      <c r="J18">
        <v>5.62</v>
      </c>
    </row>
    <row r="19" spans="2:10" x14ac:dyDescent="0.3">
      <c r="B19" t="s">
        <v>7</v>
      </c>
      <c r="C19" s="4">
        <v>300</v>
      </c>
      <c r="D19" t="s">
        <v>52</v>
      </c>
      <c r="E19">
        <v>60.63</v>
      </c>
      <c r="I19" s="11">
        <v>117</v>
      </c>
      <c r="J19">
        <v>1.51</v>
      </c>
    </row>
    <row r="20" spans="2:10" x14ac:dyDescent="0.3">
      <c r="B20" t="s">
        <v>7</v>
      </c>
      <c r="C20" s="4">
        <v>300</v>
      </c>
      <c r="D20" t="s">
        <v>52</v>
      </c>
      <c r="E20">
        <v>53.24</v>
      </c>
      <c r="I20" s="11">
        <v>204</v>
      </c>
      <c r="J20">
        <v>62.510000000000005</v>
      </c>
    </row>
    <row r="21" spans="2:10" x14ac:dyDescent="0.3">
      <c r="B21" t="s">
        <v>7</v>
      </c>
      <c r="C21" s="4">
        <v>302</v>
      </c>
      <c r="D21" t="s">
        <v>52</v>
      </c>
      <c r="E21">
        <v>44.65</v>
      </c>
      <c r="I21" s="11">
        <v>209</v>
      </c>
      <c r="J21">
        <v>32.340000000000003</v>
      </c>
    </row>
    <row r="22" spans="2:10" x14ac:dyDescent="0.3">
      <c r="B22" t="s">
        <v>7</v>
      </c>
      <c r="C22" s="4">
        <v>302</v>
      </c>
      <c r="D22" t="s">
        <v>52</v>
      </c>
      <c r="E22">
        <v>51.8</v>
      </c>
      <c r="I22" s="11">
        <v>214</v>
      </c>
      <c r="J22">
        <v>74.429999999999993</v>
      </c>
    </row>
    <row r="23" spans="2:10" x14ac:dyDescent="0.3">
      <c r="B23" t="s">
        <v>7</v>
      </c>
      <c r="C23" s="4">
        <v>302</v>
      </c>
      <c r="D23" t="s">
        <v>52</v>
      </c>
      <c r="E23">
        <v>55.99</v>
      </c>
      <c r="I23" s="11">
        <v>306</v>
      </c>
      <c r="J23">
        <v>21.41</v>
      </c>
    </row>
    <row r="24" spans="2:10" x14ac:dyDescent="0.3">
      <c r="B24" t="s">
        <v>3</v>
      </c>
      <c r="C24" s="4">
        <v>5</v>
      </c>
      <c r="D24" t="s">
        <v>53</v>
      </c>
      <c r="E24">
        <v>0.13</v>
      </c>
      <c r="F24" s="7">
        <v>1.0883</v>
      </c>
      <c r="I24" s="11">
        <v>311</v>
      </c>
      <c r="J24">
        <v>66.28</v>
      </c>
    </row>
    <row r="25" spans="2:10" x14ac:dyDescent="0.3">
      <c r="B25" t="s">
        <v>3</v>
      </c>
      <c r="C25" s="4">
        <v>5</v>
      </c>
      <c r="D25" t="s">
        <v>52</v>
      </c>
      <c r="E25">
        <v>0.35</v>
      </c>
      <c r="F25" s="7">
        <v>0.2903</v>
      </c>
      <c r="I25" s="11">
        <v>408</v>
      </c>
      <c r="J25">
        <v>19.239999999999998</v>
      </c>
    </row>
    <row r="26" spans="2:10" x14ac:dyDescent="0.3">
      <c r="B26" t="s">
        <v>3</v>
      </c>
      <c r="C26" s="4">
        <v>102</v>
      </c>
      <c r="D26" t="s">
        <v>53</v>
      </c>
      <c r="E26">
        <v>59.05</v>
      </c>
      <c r="F26" s="7">
        <v>59.4983</v>
      </c>
      <c r="I26" s="11">
        <v>413</v>
      </c>
      <c r="J26">
        <v>68.760000000000005</v>
      </c>
    </row>
    <row r="27" spans="2:10" x14ac:dyDescent="0.3">
      <c r="B27" t="s">
        <v>3</v>
      </c>
      <c r="C27" s="4">
        <v>102</v>
      </c>
      <c r="D27" t="s">
        <v>52</v>
      </c>
      <c r="E27">
        <v>0.62</v>
      </c>
      <c r="F27" s="7">
        <v>0.43030000000000002</v>
      </c>
      <c r="I27" s="11">
        <v>505</v>
      </c>
      <c r="J27">
        <v>58.75</v>
      </c>
    </row>
    <row r="28" spans="2:10" x14ac:dyDescent="0.3">
      <c r="B28" t="s">
        <v>3</v>
      </c>
      <c r="C28" s="4">
        <v>107</v>
      </c>
      <c r="D28" t="s">
        <v>53</v>
      </c>
      <c r="E28">
        <v>54.83</v>
      </c>
      <c r="F28" s="7">
        <v>55.087299999999999</v>
      </c>
      <c r="I28" s="11">
        <v>510</v>
      </c>
      <c r="J28">
        <v>52.9</v>
      </c>
    </row>
    <row r="29" spans="2:10" x14ac:dyDescent="0.3">
      <c r="B29" t="s">
        <v>3</v>
      </c>
      <c r="C29" s="4">
        <v>107</v>
      </c>
      <c r="D29" t="s">
        <v>52</v>
      </c>
      <c r="E29">
        <v>2.83</v>
      </c>
      <c r="F29" s="7">
        <v>2.5783</v>
      </c>
      <c r="I29" s="11">
        <v>607</v>
      </c>
      <c r="J29">
        <v>12.709999999999999</v>
      </c>
    </row>
    <row r="30" spans="2:10" x14ac:dyDescent="0.3">
      <c r="B30" t="s">
        <v>3</v>
      </c>
      <c r="C30" s="4">
        <v>112</v>
      </c>
      <c r="D30" t="s">
        <v>53</v>
      </c>
      <c r="E30">
        <v>4.12</v>
      </c>
      <c r="F30" s="7">
        <v>4.0133000000000001</v>
      </c>
      <c r="I30" s="11">
        <v>709</v>
      </c>
      <c r="J30">
        <v>51.59</v>
      </c>
    </row>
    <row r="31" spans="2:10" x14ac:dyDescent="0.3">
      <c r="B31" t="s">
        <v>3</v>
      </c>
      <c r="C31" s="4">
        <v>112</v>
      </c>
      <c r="D31" t="s">
        <v>52</v>
      </c>
      <c r="E31">
        <v>1.5</v>
      </c>
      <c r="F31" s="7">
        <v>1.3252999999999999</v>
      </c>
      <c r="I31" s="11">
        <v>908</v>
      </c>
      <c r="J31">
        <v>75.150000000000006</v>
      </c>
    </row>
    <row r="32" spans="2:10" x14ac:dyDescent="0.3">
      <c r="B32" t="s">
        <v>3</v>
      </c>
      <c r="C32" s="4">
        <v>117</v>
      </c>
      <c r="D32" t="s">
        <v>53</v>
      </c>
      <c r="E32">
        <v>0.88</v>
      </c>
      <c r="F32" s="7">
        <v>0.71530000000000005</v>
      </c>
      <c r="I32" s="10" t="s">
        <v>54</v>
      </c>
      <c r="J32">
        <v>1615.4600000000003</v>
      </c>
    </row>
    <row r="33" spans="2:11" x14ac:dyDescent="0.3">
      <c r="B33" t="s">
        <v>3</v>
      </c>
      <c r="C33" s="4">
        <v>117</v>
      </c>
      <c r="D33" t="s">
        <v>52</v>
      </c>
      <c r="E33">
        <v>0.63</v>
      </c>
      <c r="F33" s="7">
        <v>0.59630000000000005</v>
      </c>
    </row>
    <row r="34" spans="2:11" x14ac:dyDescent="0.3">
      <c r="B34" t="s">
        <v>3</v>
      </c>
      <c r="C34" s="4">
        <v>204</v>
      </c>
      <c r="D34" t="s">
        <v>53</v>
      </c>
      <c r="E34">
        <v>38.590000000000003</v>
      </c>
      <c r="F34" s="7"/>
    </row>
    <row r="35" spans="2:11" x14ac:dyDescent="0.3">
      <c r="B35" t="s">
        <v>3</v>
      </c>
      <c r="C35" s="4">
        <v>204</v>
      </c>
      <c r="D35" t="s">
        <v>53</v>
      </c>
      <c r="E35">
        <v>22.25</v>
      </c>
      <c r="F35" s="7">
        <v>70.947299999999998</v>
      </c>
    </row>
    <row r="36" spans="2:11" x14ac:dyDescent="0.3">
      <c r="B36" t="s">
        <v>3</v>
      </c>
      <c r="C36" s="4">
        <v>204</v>
      </c>
      <c r="D36" t="s">
        <v>52</v>
      </c>
      <c r="E36">
        <v>1.67</v>
      </c>
      <c r="F36" s="7">
        <v>1.6012999999999999</v>
      </c>
    </row>
    <row r="37" spans="2:11" x14ac:dyDescent="0.3">
      <c r="B37" t="s">
        <v>3</v>
      </c>
      <c r="C37" s="4">
        <v>209</v>
      </c>
      <c r="D37" t="s">
        <v>53</v>
      </c>
      <c r="E37">
        <v>28.68</v>
      </c>
      <c r="F37" s="7">
        <v>28.972300000000001</v>
      </c>
    </row>
    <row r="38" spans="2:11" x14ac:dyDescent="0.3">
      <c r="B38" t="s">
        <v>3</v>
      </c>
      <c r="C38" s="4">
        <v>209</v>
      </c>
      <c r="D38" t="s">
        <v>52</v>
      </c>
      <c r="E38">
        <v>3.66</v>
      </c>
      <c r="F38" s="7">
        <v>3.7292999999999998</v>
      </c>
    </row>
    <row r="39" spans="2:11" x14ac:dyDescent="0.3">
      <c r="B39" t="s">
        <v>3</v>
      </c>
      <c r="C39" s="4">
        <v>214</v>
      </c>
      <c r="D39" t="s">
        <v>53</v>
      </c>
      <c r="E39">
        <v>60.05</v>
      </c>
      <c r="F39" s="7">
        <v>61.658299999999997</v>
      </c>
    </row>
    <row r="40" spans="2:11" x14ac:dyDescent="0.3">
      <c r="B40" t="s">
        <v>3</v>
      </c>
      <c r="C40" s="4">
        <v>214</v>
      </c>
      <c r="D40" t="s">
        <v>52</v>
      </c>
      <c r="E40">
        <v>14.38</v>
      </c>
      <c r="F40" s="7">
        <v>14.696300000000001</v>
      </c>
      <c r="I40" s="3"/>
      <c r="J40" s="13"/>
      <c r="K40" s="13"/>
    </row>
    <row r="41" spans="2:11" x14ac:dyDescent="0.3">
      <c r="B41" t="s">
        <v>3</v>
      </c>
      <c r="C41" s="4">
        <v>306</v>
      </c>
      <c r="D41" t="s">
        <v>53</v>
      </c>
      <c r="E41">
        <v>20.309999999999999</v>
      </c>
      <c r="F41" s="7">
        <v>20.584299999999999</v>
      </c>
      <c r="I41" s="3"/>
      <c r="J41" s="13"/>
      <c r="K41" s="13"/>
    </row>
    <row r="42" spans="2:11" x14ac:dyDescent="0.3">
      <c r="B42" t="s">
        <v>3</v>
      </c>
      <c r="C42" s="4">
        <v>306</v>
      </c>
      <c r="D42" t="s">
        <v>52</v>
      </c>
      <c r="E42">
        <v>1.1000000000000001</v>
      </c>
      <c r="F42" s="7">
        <v>0.6653</v>
      </c>
    </row>
    <row r="43" spans="2:11" x14ac:dyDescent="0.3">
      <c r="B43" t="s">
        <v>3</v>
      </c>
      <c r="C43" s="4">
        <v>311</v>
      </c>
      <c r="D43" t="s">
        <v>53</v>
      </c>
      <c r="E43">
        <v>54.46</v>
      </c>
      <c r="F43" s="7">
        <v>55.095300000000002</v>
      </c>
    </row>
    <row r="44" spans="2:11" x14ac:dyDescent="0.3">
      <c r="B44" t="s">
        <v>3</v>
      </c>
      <c r="C44" s="4">
        <v>311</v>
      </c>
      <c r="D44" t="s">
        <v>52</v>
      </c>
      <c r="E44">
        <v>11.82</v>
      </c>
      <c r="F44" s="7">
        <v>12.2203</v>
      </c>
    </row>
    <row r="45" spans="2:11" x14ac:dyDescent="0.3">
      <c r="B45" t="s">
        <v>3</v>
      </c>
      <c r="C45" s="4">
        <v>408</v>
      </c>
      <c r="D45" t="s">
        <v>53</v>
      </c>
      <c r="E45">
        <v>13.12</v>
      </c>
      <c r="F45" s="7">
        <v>13.5223</v>
      </c>
    </row>
    <row r="46" spans="2:11" x14ac:dyDescent="0.3">
      <c r="B46" t="s">
        <v>3</v>
      </c>
      <c r="C46" s="4">
        <v>408</v>
      </c>
      <c r="D46" t="s">
        <v>52</v>
      </c>
      <c r="E46">
        <v>6.12</v>
      </c>
      <c r="F46" s="7">
        <v>6.2042999999999999</v>
      </c>
    </row>
    <row r="47" spans="2:11" x14ac:dyDescent="0.3">
      <c r="B47" t="s">
        <v>3</v>
      </c>
      <c r="C47" s="4">
        <v>413</v>
      </c>
      <c r="D47" t="s">
        <v>53</v>
      </c>
      <c r="E47">
        <v>45.52</v>
      </c>
      <c r="F47" s="7">
        <v>37.710599999999999</v>
      </c>
      <c r="G47" t="s">
        <v>55</v>
      </c>
    </row>
    <row r="48" spans="2:11" x14ac:dyDescent="0.3">
      <c r="B48" t="s">
        <v>3</v>
      </c>
      <c r="C48" s="4">
        <v>413</v>
      </c>
      <c r="D48" t="s">
        <v>52</v>
      </c>
      <c r="E48">
        <v>23.24</v>
      </c>
      <c r="F48" s="7">
        <v>14.810600000000001</v>
      </c>
      <c r="G48" t="s">
        <v>55</v>
      </c>
    </row>
    <row r="49" spans="2:7" x14ac:dyDescent="0.3">
      <c r="B49" t="s">
        <v>3</v>
      </c>
      <c r="C49" s="4">
        <v>505</v>
      </c>
      <c r="D49" t="s">
        <v>53</v>
      </c>
      <c r="E49">
        <v>57.27</v>
      </c>
      <c r="F49" s="7">
        <v>57.853299999999997</v>
      </c>
    </row>
    <row r="50" spans="2:7" x14ac:dyDescent="0.3">
      <c r="B50" t="s">
        <v>3</v>
      </c>
      <c r="C50" s="4">
        <v>505</v>
      </c>
      <c r="D50" t="s">
        <v>52</v>
      </c>
      <c r="E50">
        <v>1.48</v>
      </c>
      <c r="F50" s="7">
        <v>1.4533</v>
      </c>
    </row>
    <row r="51" spans="2:7" x14ac:dyDescent="0.3">
      <c r="B51" t="s">
        <v>3</v>
      </c>
      <c r="C51" s="4">
        <v>510</v>
      </c>
      <c r="D51" t="s">
        <v>53</v>
      </c>
      <c r="E51">
        <v>49.85</v>
      </c>
      <c r="F51" s="7">
        <v>59.136299999999999</v>
      </c>
      <c r="G51" t="s">
        <v>55</v>
      </c>
    </row>
    <row r="52" spans="2:7" x14ac:dyDescent="0.3">
      <c r="B52" t="s">
        <v>3</v>
      </c>
      <c r="C52" s="4">
        <v>510</v>
      </c>
      <c r="D52" t="s">
        <v>52</v>
      </c>
      <c r="E52">
        <v>3.05</v>
      </c>
      <c r="F52" s="7">
        <v>2.9712999999999998</v>
      </c>
    </row>
    <row r="53" spans="2:7" x14ac:dyDescent="0.3">
      <c r="B53" t="s">
        <v>3</v>
      </c>
      <c r="C53" s="4">
        <v>607</v>
      </c>
      <c r="D53" t="s">
        <v>53</v>
      </c>
      <c r="E53">
        <v>11.6</v>
      </c>
      <c r="F53" s="7">
        <v>12.001300000000001</v>
      </c>
    </row>
    <row r="54" spans="2:7" x14ac:dyDescent="0.3">
      <c r="B54" t="s">
        <v>3</v>
      </c>
      <c r="C54" s="4">
        <v>607</v>
      </c>
      <c r="D54" t="s">
        <v>52</v>
      </c>
      <c r="E54">
        <v>1.1100000000000001</v>
      </c>
      <c r="F54" s="7">
        <v>0.9113</v>
      </c>
    </row>
    <row r="55" spans="2:7" x14ac:dyDescent="0.3">
      <c r="B55" t="s">
        <v>3</v>
      </c>
      <c r="C55" s="4">
        <v>709</v>
      </c>
      <c r="D55" t="s">
        <v>53</v>
      </c>
      <c r="E55">
        <v>50.49</v>
      </c>
      <c r="F55" s="7">
        <v>59.441299999999998</v>
      </c>
      <c r="G55" t="s">
        <v>55</v>
      </c>
    </row>
    <row r="56" spans="2:7" x14ac:dyDescent="0.3">
      <c r="B56" t="s">
        <v>3</v>
      </c>
      <c r="C56" s="4">
        <v>709</v>
      </c>
      <c r="D56" t="s">
        <v>52</v>
      </c>
      <c r="E56">
        <v>1.1000000000000001</v>
      </c>
      <c r="F56" s="7">
        <v>0.93230000000000002</v>
      </c>
    </row>
    <row r="57" spans="2:7" x14ac:dyDescent="0.3">
      <c r="B57" t="s">
        <v>3</v>
      </c>
      <c r="C57" s="4">
        <v>908</v>
      </c>
      <c r="D57" t="s">
        <v>53</v>
      </c>
      <c r="E57">
        <v>64.84</v>
      </c>
      <c r="F57" s="7">
        <v>66.152299999999997</v>
      </c>
    </row>
    <row r="58" spans="2:7" x14ac:dyDescent="0.3">
      <c r="B58" t="s">
        <v>3</v>
      </c>
      <c r="C58" s="4">
        <v>908</v>
      </c>
      <c r="D58" t="s">
        <v>52</v>
      </c>
      <c r="E58">
        <v>10.31</v>
      </c>
      <c r="F58" s="7">
        <v>10.3193</v>
      </c>
    </row>
  </sheetData>
  <phoneticPr fontId="4" type="noConversion"/>
  <pageMargins left="0.7" right="0.7" top="0.75" bottom="0.75" header="0.3" footer="0.3"/>
  <pageSetup orientation="portrait" r:id="rId2"/>
  <drawing r:id="rId3"/>
  <legacyDrawing r:id="rId4"/>
  <tableParts count="1">
    <tablePart r:id="rId5"/>
  </tablePart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653904-2392-4493-B0E2-72B66C43D08D}">
  <dimension ref="A1:D26"/>
  <sheetViews>
    <sheetView zoomScale="180" zoomScaleNormal="180" workbookViewId="0">
      <selection activeCell="D8" sqref="D8"/>
    </sheetView>
  </sheetViews>
  <sheetFormatPr defaultRowHeight="14.4" x14ac:dyDescent="0.3"/>
  <cols>
    <col min="1" max="1" width="15.44140625" customWidth="1"/>
    <col min="3" max="3" width="11.44140625" customWidth="1"/>
    <col min="4" max="4" width="10.5546875" customWidth="1"/>
  </cols>
  <sheetData>
    <row r="1" spans="1:4" x14ac:dyDescent="0.3">
      <c r="A1" s="3" t="s">
        <v>56</v>
      </c>
      <c r="B1" s="3" t="s">
        <v>1</v>
      </c>
      <c r="C1" s="13" t="s">
        <v>57</v>
      </c>
      <c r="D1" t="s">
        <v>14</v>
      </c>
    </row>
    <row r="2" spans="1:4" x14ac:dyDescent="0.3">
      <c r="A2" s="3">
        <v>44882</v>
      </c>
      <c r="B2" s="3" t="s">
        <v>12</v>
      </c>
      <c r="C2" s="12" t="s">
        <v>39</v>
      </c>
      <c r="D2">
        <v>100</v>
      </c>
    </row>
    <row r="3" spans="1:4" x14ac:dyDescent="0.3">
      <c r="A3" s="3">
        <v>44818</v>
      </c>
      <c r="B3" s="3" t="s">
        <v>7</v>
      </c>
      <c r="C3" s="13">
        <v>101</v>
      </c>
      <c r="D3">
        <v>89</v>
      </c>
    </row>
    <row r="4" spans="1:4" x14ac:dyDescent="0.3">
      <c r="A4" s="3">
        <v>44839</v>
      </c>
      <c r="B4" s="3" t="s">
        <v>7</v>
      </c>
      <c r="C4" s="13">
        <v>103</v>
      </c>
      <c r="D4">
        <v>76</v>
      </c>
    </row>
    <row r="5" spans="1:4" x14ac:dyDescent="0.3">
      <c r="A5" s="3">
        <v>44839</v>
      </c>
      <c r="B5" s="3" t="s">
        <v>7</v>
      </c>
      <c r="C5" s="13">
        <v>105</v>
      </c>
      <c r="D5">
        <v>78</v>
      </c>
    </row>
    <row r="6" spans="1:4" x14ac:dyDescent="0.3">
      <c r="A6" s="3">
        <v>44818</v>
      </c>
      <c r="B6" s="3" t="s">
        <v>7</v>
      </c>
      <c r="C6" s="13">
        <v>107</v>
      </c>
      <c r="D6">
        <v>42</v>
      </c>
    </row>
    <row r="7" spans="1:4" x14ac:dyDescent="0.3">
      <c r="A7" s="3">
        <v>44839</v>
      </c>
      <c r="B7" s="3" t="s">
        <v>7</v>
      </c>
      <c r="C7" s="13">
        <v>300</v>
      </c>
      <c r="D7">
        <v>107</v>
      </c>
    </row>
    <row r="8" spans="1:4" x14ac:dyDescent="0.3">
      <c r="A8" s="3">
        <v>44839</v>
      </c>
      <c r="B8" s="3" t="s">
        <v>7</v>
      </c>
      <c r="C8" s="13">
        <v>302</v>
      </c>
      <c r="D8">
        <v>127</v>
      </c>
    </row>
    <row r="9" spans="1:4" x14ac:dyDescent="0.3">
      <c r="A9" s="3">
        <v>44768</v>
      </c>
      <c r="B9" s="3" t="s">
        <v>3</v>
      </c>
      <c r="C9" s="13">
        <v>5</v>
      </c>
      <c r="D9">
        <v>47</v>
      </c>
    </row>
    <row r="10" spans="1:4" x14ac:dyDescent="0.3">
      <c r="A10" s="3">
        <v>44753</v>
      </c>
      <c r="B10" s="3" t="s">
        <v>3</v>
      </c>
      <c r="C10" s="13">
        <v>15</v>
      </c>
    </row>
    <row r="11" spans="1:4" x14ac:dyDescent="0.3">
      <c r="A11" s="3">
        <v>44768</v>
      </c>
      <c r="B11" s="3" t="s">
        <v>3</v>
      </c>
      <c r="C11" s="13">
        <v>102</v>
      </c>
    </row>
    <row r="12" spans="1:4" x14ac:dyDescent="0.3">
      <c r="A12" s="3">
        <v>44768</v>
      </c>
      <c r="B12" s="3" t="s">
        <v>3</v>
      </c>
      <c r="C12" s="13">
        <v>107</v>
      </c>
      <c r="D12">
        <v>51</v>
      </c>
    </row>
    <row r="13" spans="1:4" x14ac:dyDescent="0.3">
      <c r="A13" s="3">
        <v>44756</v>
      </c>
      <c r="B13" s="3" t="s">
        <v>3</v>
      </c>
      <c r="C13" s="13">
        <v>112</v>
      </c>
      <c r="D13">
        <v>50</v>
      </c>
    </row>
    <row r="14" spans="1:4" x14ac:dyDescent="0.3">
      <c r="A14" s="3">
        <v>44755</v>
      </c>
      <c r="B14" s="3" t="s">
        <v>3</v>
      </c>
      <c r="C14" s="13">
        <v>117</v>
      </c>
      <c r="D14">
        <v>50</v>
      </c>
    </row>
    <row r="15" spans="1:4" x14ac:dyDescent="0.3">
      <c r="A15" s="3">
        <v>44768</v>
      </c>
      <c r="B15" s="3" t="s">
        <v>3</v>
      </c>
      <c r="C15" s="13">
        <v>204</v>
      </c>
      <c r="D15">
        <v>29</v>
      </c>
    </row>
    <row r="16" spans="1:4" x14ac:dyDescent="0.3">
      <c r="A16" s="3">
        <v>44767</v>
      </c>
      <c r="B16" s="3" t="s">
        <v>3</v>
      </c>
      <c r="C16" s="13">
        <v>209</v>
      </c>
      <c r="D16">
        <v>33</v>
      </c>
    </row>
    <row r="17" spans="1:4" x14ac:dyDescent="0.3">
      <c r="A17" s="3">
        <v>44756</v>
      </c>
      <c r="B17" s="3" t="s">
        <v>3</v>
      </c>
      <c r="C17" s="13">
        <v>214</v>
      </c>
      <c r="D17">
        <v>38</v>
      </c>
    </row>
    <row r="18" spans="1:4" x14ac:dyDescent="0.3">
      <c r="A18" s="3">
        <v>44768</v>
      </c>
      <c r="B18" s="3" t="s">
        <v>3</v>
      </c>
      <c r="C18" s="13">
        <v>306</v>
      </c>
      <c r="D18">
        <v>50</v>
      </c>
    </row>
    <row r="19" spans="1:4" x14ac:dyDescent="0.3">
      <c r="A19" s="3">
        <v>44761</v>
      </c>
      <c r="B19" s="3" t="s">
        <v>3</v>
      </c>
      <c r="C19" s="13">
        <v>311</v>
      </c>
      <c r="D19">
        <v>45</v>
      </c>
    </row>
    <row r="20" spans="1:4" x14ac:dyDescent="0.3">
      <c r="A20" s="3">
        <v>44767</v>
      </c>
      <c r="B20" s="3" t="s">
        <v>3</v>
      </c>
      <c r="C20" s="13">
        <v>408</v>
      </c>
      <c r="D20">
        <v>50</v>
      </c>
    </row>
    <row r="21" spans="1:4" x14ac:dyDescent="0.3">
      <c r="A21" s="3">
        <v>44756</v>
      </c>
      <c r="B21" s="3" t="s">
        <v>3</v>
      </c>
      <c r="C21" s="13">
        <v>413</v>
      </c>
      <c r="D21">
        <v>50</v>
      </c>
    </row>
    <row r="22" spans="1:4" x14ac:dyDescent="0.3">
      <c r="A22" s="3">
        <v>44767</v>
      </c>
      <c r="B22" s="3" t="s">
        <v>3</v>
      </c>
      <c r="C22" s="13">
        <v>505</v>
      </c>
      <c r="D22">
        <v>40</v>
      </c>
    </row>
    <row r="23" spans="1:4" x14ac:dyDescent="0.3">
      <c r="A23" s="3">
        <v>44761</v>
      </c>
      <c r="B23" s="3" t="s">
        <v>3</v>
      </c>
      <c r="C23" s="13">
        <v>510</v>
      </c>
      <c r="D23">
        <v>30</v>
      </c>
    </row>
    <row r="24" spans="1:4" x14ac:dyDescent="0.3">
      <c r="A24" s="3">
        <v>44767</v>
      </c>
      <c r="B24" s="3" t="s">
        <v>3</v>
      </c>
      <c r="C24" s="13">
        <v>607</v>
      </c>
      <c r="D24">
        <v>40</v>
      </c>
    </row>
    <row r="25" spans="1:4" x14ac:dyDescent="0.3">
      <c r="A25" s="3">
        <v>44763</v>
      </c>
      <c r="B25" s="3" t="s">
        <v>3</v>
      </c>
      <c r="C25" s="13">
        <v>709</v>
      </c>
      <c r="D25">
        <v>28</v>
      </c>
    </row>
    <row r="26" spans="1:4" x14ac:dyDescent="0.3">
      <c r="A26" s="3">
        <v>44763</v>
      </c>
      <c r="B26" s="3" t="s">
        <v>3</v>
      </c>
      <c r="C26" s="13">
        <v>908</v>
      </c>
      <c r="D26">
        <v>35</v>
      </c>
    </row>
  </sheetData>
  <pageMargins left="0.7" right="0.7" top="0.75" bottom="0.75" header="0.3" footer="0.3"/>
  <legacyDrawing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97b7979e-4d0f-4e2f-9497-56d58c5535c6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310732610FD544582D9650E02988BCA" ma:contentTypeVersion="10" ma:contentTypeDescription="Create a new document." ma:contentTypeScope="" ma:versionID="2f8ed2957ed89d98be27072148245e59">
  <xsd:schema xmlns:xsd="http://www.w3.org/2001/XMLSchema" xmlns:xs="http://www.w3.org/2001/XMLSchema" xmlns:p="http://schemas.microsoft.com/office/2006/metadata/properties" xmlns:ns2="97b7979e-4d0f-4e2f-9497-56d58c5535c6" targetNamespace="http://schemas.microsoft.com/office/2006/metadata/properties" ma:root="true" ma:fieldsID="b3a9be611698c7549640e191e05f49a5" ns2:_="">
    <xsd:import namespace="97b7979e-4d0f-4e2f-9497-56d58c5535c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7b7979e-4d0f-4e2f-9497-56d58c5535c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46aeeafc-10b8-45d8-a1af-5ed376f9e15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30B066C-5EA0-4A3E-86E0-6E2310AB3E5B}">
  <ds:schemaRefs>
    <ds:schemaRef ds:uri="http://schemas.microsoft.com/office/2006/metadata/properties"/>
    <ds:schemaRef ds:uri="http://schemas.microsoft.com/office/infopath/2007/PartnerControls"/>
    <ds:schemaRef ds:uri="97b7979e-4d0f-4e2f-9497-56d58c5535c6"/>
  </ds:schemaRefs>
</ds:datastoreItem>
</file>

<file path=customXml/itemProps2.xml><?xml version="1.0" encoding="utf-8"?>
<ds:datastoreItem xmlns:ds="http://schemas.openxmlformats.org/officeDocument/2006/customXml" ds:itemID="{C54DAE0E-11B6-49A4-A5E0-4EE6B74E6B0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83D9CEB-4E30-409A-9E79-05A22CD0671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7b7979e-4d0f-4e2f-9497-56d58c5535c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Soil - CN</vt:lpstr>
      <vt:lpstr>Soil density</vt:lpstr>
      <vt:lpstr>Litter - mass, CN</vt:lpstr>
      <vt:lpstr>Litter - individual bags</vt:lpstr>
      <vt:lpstr>Final depth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Isaac Wise</cp:lastModifiedBy>
  <cp:revision/>
  <dcterms:created xsi:type="dcterms:W3CDTF">2023-01-23T15:10:25Z</dcterms:created>
  <dcterms:modified xsi:type="dcterms:W3CDTF">2024-07-03T19:08:57Z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0x0101003310732610FD544582D9650E02988BCA</vt:lpwstr>
  </property>
  <property fmtid="{D5CDD505-2E9C-101B-9397-08002B2CF9AE}" pid="3" name="MediaServiceImageTags">
    <vt:lpwstr/>
  </property>
  <property fmtid="{D5CDD505-2E9C-101B-9397-08002B2CF9AE}" pid="4" name="Order">
    <vt:r8>189800</vt:r8>
  </property>
  <property fmtid="{D5CDD505-2E9C-101B-9397-08002B2CF9AE}" pid="5" name="xd_Signature">
    <vt:bool>false</vt:bool>
  </property>
  <property fmtid="{D5CDD505-2E9C-101B-9397-08002B2CF9AE}" pid="6" name="xd_ProgID">
    <vt:lpwstr/>
  </property>
  <property fmtid="{D5CDD505-2E9C-101B-9397-08002B2CF9AE}" pid="7" name="_SourceUrl">
    <vt:lpwstr/>
  </property>
  <property fmtid="{D5CDD505-2E9C-101B-9397-08002B2CF9AE}" pid="8" name="_SharedFileIndex">
    <vt:lpwstr/>
  </property>
  <property fmtid="{D5CDD505-2E9C-101B-9397-08002B2CF9AE}" pid="9" name="ComplianceAssetId">
    <vt:lpwstr/>
  </property>
  <property fmtid="{D5CDD505-2E9C-101B-9397-08002B2CF9AE}" pid="10" name="TemplateUrl">
    <vt:lpwstr/>
  </property>
  <property fmtid="{D5CDD505-2E9C-101B-9397-08002B2CF9AE}" pid="11" name="_ExtendedDescription">
    <vt:lpwstr/>
  </property>
  <property fmtid="{D5CDD505-2E9C-101B-9397-08002B2CF9AE}" pid="12" name="TriggerFlowInfo">
    <vt:lpwstr/>
  </property>
</Properties>
</file>