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aac\GitHub\java\sop\"/>
    </mc:Choice>
  </mc:AlternateContent>
  <xr:revisionPtr revIDLastSave="0" documentId="13_ncr:1_{8D21EAFD-75AD-4EEF-9620-8D84BA607990}" xr6:coauthVersionLast="47" xr6:coauthVersionMax="47" xr10:uidLastSave="{00000000-0000-0000-0000-000000000000}"/>
  <bookViews>
    <workbookView xWindow="-120" yWindow="-120" windowWidth="29040" windowHeight="15840" xr2:uid="{1D8FAC34-7398-49BB-A54B-1402F723D25F}"/>
  </bookViews>
  <sheets>
    <sheet name="automóvei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L10" i="1"/>
  <c r="L13" i="1"/>
  <c r="L12" i="1"/>
  <c r="L11" i="1"/>
  <c r="D17" i="1"/>
  <c r="D20" i="1"/>
  <c r="D19" i="1"/>
  <c r="D18" i="1"/>
  <c r="M3" i="1"/>
  <c r="M4" i="1"/>
  <c r="M5" i="1"/>
  <c r="M6" i="1"/>
  <c r="M7" i="1"/>
  <c r="M8" i="1"/>
  <c r="J8" i="1"/>
  <c r="K8" i="1"/>
  <c r="L8" i="1" s="1"/>
  <c r="K4" i="1"/>
  <c r="L4" i="1" s="1"/>
  <c r="K5" i="1"/>
  <c r="L5" i="1" s="1"/>
  <c r="K6" i="1"/>
  <c r="L6" i="1" s="1"/>
  <c r="K7" i="1"/>
  <c r="L7" i="1" s="1"/>
  <c r="K3" i="1"/>
  <c r="L3" i="1" s="1"/>
  <c r="J3" i="1"/>
  <c r="J4" i="1"/>
  <c r="J5" i="1"/>
  <c r="J6" i="1"/>
  <c r="J7" i="1"/>
  <c r="I8" i="1"/>
  <c r="I4" i="1"/>
  <c r="I5" i="1"/>
  <c r="I6" i="1"/>
  <c r="I7" i="1"/>
  <c r="I3" i="1"/>
</calcChain>
</file>

<file path=xl/sharedStrings.xml><?xml version="1.0" encoding="utf-8"?>
<sst xmlns="http://schemas.openxmlformats.org/spreadsheetml/2006/main" count="70" uniqueCount="52">
  <si>
    <t>Tabela de automóveis</t>
  </si>
  <si>
    <t>Placa</t>
  </si>
  <si>
    <t xml:space="preserve">Marca </t>
  </si>
  <si>
    <t>Modelo</t>
  </si>
  <si>
    <t>Ano</t>
  </si>
  <si>
    <t>Valor</t>
  </si>
  <si>
    <t>Carros Vendidos</t>
  </si>
  <si>
    <t>Código Vendedor</t>
  </si>
  <si>
    <t>Nome Vendedor</t>
  </si>
  <si>
    <t>Marca</t>
  </si>
  <si>
    <t>Comissão</t>
  </si>
  <si>
    <t>Totais</t>
  </si>
  <si>
    <t>Media</t>
  </si>
  <si>
    <t>Mais Caro</t>
  </si>
  <si>
    <t>Mais Barato</t>
  </si>
  <si>
    <t>XDF5487</t>
  </si>
  <si>
    <t>SDF7897</t>
  </si>
  <si>
    <t>KJG4567</t>
  </si>
  <si>
    <t>KDF9877</t>
  </si>
  <si>
    <t>HFD9878</t>
  </si>
  <si>
    <t>Pálio</t>
  </si>
  <si>
    <t>Gol</t>
  </si>
  <si>
    <t>Onix</t>
  </si>
  <si>
    <t>Uno</t>
  </si>
  <si>
    <t>Golf</t>
  </si>
  <si>
    <t>S10</t>
  </si>
  <si>
    <t>Sandero</t>
  </si>
  <si>
    <t>Toro</t>
  </si>
  <si>
    <t>A3</t>
  </si>
  <si>
    <t>Fox</t>
  </si>
  <si>
    <t>Fiat</t>
  </si>
  <si>
    <t>VW</t>
  </si>
  <si>
    <t>Chevrolet</t>
  </si>
  <si>
    <t>Renault</t>
  </si>
  <si>
    <t>Audi</t>
  </si>
  <si>
    <t>XSD8A78</t>
  </si>
  <si>
    <t>SDF7985</t>
  </si>
  <si>
    <t>HHH8977</t>
  </si>
  <si>
    <t>SDF7898</t>
  </si>
  <si>
    <t>DFG8987</t>
  </si>
  <si>
    <t>Vendedores</t>
  </si>
  <si>
    <t>Código</t>
  </si>
  <si>
    <t>Nome</t>
  </si>
  <si>
    <t xml:space="preserve">Tipo </t>
  </si>
  <si>
    <t>Total Comissão</t>
  </si>
  <si>
    <t>Comissões</t>
  </si>
  <si>
    <t>Classe A</t>
  </si>
  <si>
    <t>Classe B</t>
  </si>
  <si>
    <t>Mariana</t>
  </si>
  <si>
    <t>Juliana</t>
  </si>
  <si>
    <t>Marcelo</t>
  </si>
  <si>
    <t>Julia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</si>
</sst>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1" xfId="0" applyNumberFormat="1" applyBorder="1"/>
    <xf numFmtId="0" fontId="2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Comissão p/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automóveis!$I$3</c:f>
              <c:strCache>
                <c:ptCount val="1"/>
                <c:pt idx="0">
                  <c:v>Juliana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automóveis!$M$2</c:f>
              <c:strCache>
                <c:ptCount val="1"/>
                <c:pt idx="0">
                  <c:v> Comissão </c:v>
                </c:pt>
              </c:strCache>
            </c:strRef>
          </c:cat>
          <c:val>
            <c:numRef>
              <c:f>automóveis!$M$3</c:f>
              <c:numCache>
                <c:formatCode>_("R$"* #,##0.00_);_("R$"* \(#,##0.00\);_("R$"* "-"??_);_(@_)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1-40F3-AB3D-121FDA6711BF}"/>
            </c:ext>
          </c:extLst>
        </c:ser>
        <c:ser>
          <c:idx val="1"/>
          <c:order val="1"/>
          <c:tx>
            <c:strRef>
              <c:f>automóveis!$I$4</c:f>
              <c:strCache>
                <c:ptCount val="1"/>
                <c:pt idx="0">
                  <c:v>Mariana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automóveis!$M$2</c:f>
              <c:strCache>
                <c:ptCount val="1"/>
                <c:pt idx="0">
                  <c:v> Comissão </c:v>
                </c:pt>
              </c:strCache>
            </c:strRef>
          </c:cat>
          <c:val>
            <c:numRef>
              <c:f>automóveis!$M$4</c:f>
              <c:numCache>
                <c:formatCode>_("R$"* #,##0.00_);_("R$"* \(#,##0.00\);_("R$"* "-"??_);_(@_)</c:formatCode>
                <c:ptCount val="1"/>
                <c:pt idx="0">
                  <c:v>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1-40F3-AB3D-121FDA6711BF}"/>
            </c:ext>
          </c:extLst>
        </c:ser>
        <c:ser>
          <c:idx val="2"/>
          <c:order val="2"/>
          <c:tx>
            <c:strRef>
              <c:f>automóveis!$I$5</c:f>
              <c:strCache>
                <c:ptCount val="1"/>
                <c:pt idx="0">
                  <c:v>Marcelo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automóveis!$M$2</c:f>
              <c:strCache>
                <c:ptCount val="1"/>
                <c:pt idx="0">
                  <c:v> Comissão </c:v>
                </c:pt>
              </c:strCache>
            </c:strRef>
          </c:cat>
          <c:val>
            <c:numRef>
              <c:f>automóveis!$M$5</c:f>
              <c:numCache>
                <c:formatCode>_("R$"* #,##0.00_);_("R$"* \(#,##0.00\);_("R$"* "-"??_);_(@_)</c:formatCode>
                <c:ptCount val="1"/>
                <c:pt idx="0">
                  <c:v>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1-40F3-AB3D-121FDA6711BF}"/>
            </c:ext>
          </c:extLst>
        </c:ser>
        <c:ser>
          <c:idx val="3"/>
          <c:order val="3"/>
          <c:tx>
            <c:strRef>
              <c:f>automóveis!$I$6</c:f>
              <c:strCache>
                <c:ptCount val="1"/>
                <c:pt idx="0">
                  <c:v>Mariana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automóveis!$M$2</c:f>
              <c:strCache>
                <c:ptCount val="1"/>
                <c:pt idx="0">
                  <c:v> Comissão </c:v>
                </c:pt>
              </c:strCache>
            </c:strRef>
          </c:cat>
          <c:val>
            <c:numRef>
              <c:f>automóveis!$M$6</c:f>
              <c:numCache>
                <c:formatCode>_("R$"* #,##0.00_);_("R$"* \(#,##0.00\);_("R$"* "-"??_);_(@_)</c:formatCode>
                <c:ptCount val="1"/>
                <c:pt idx="0">
                  <c:v>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81-40F3-AB3D-121FDA6711BF}"/>
            </c:ext>
          </c:extLst>
        </c:ser>
        <c:ser>
          <c:idx val="4"/>
          <c:order val="4"/>
          <c:tx>
            <c:strRef>
              <c:f>automóveis!$I$7</c:f>
              <c:strCache>
                <c:ptCount val="1"/>
                <c:pt idx="0">
                  <c:v>Juliana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automóveis!$M$2</c:f>
              <c:strCache>
                <c:ptCount val="1"/>
                <c:pt idx="0">
                  <c:v> Comissão </c:v>
                </c:pt>
              </c:strCache>
            </c:strRef>
          </c:cat>
          <c:val>
            <c:numRef>
              <c:f>automóveis!$M$7</c:f>
              <c:numCache>
                <c:formatCode>_("R$"* #,##0.00_);_("R$"* \(#,##0.00\);_("R$"* "-"??_);_(@_)</c:formatCode>
                <c:ptCount val="1"/>
                <c:pt idx="0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81-40F3-AB3D-121FDA6711BF}"/>
            </c:ext>
          </c:extLst>
        </c:ser>
        <c:ser>
          <c:idx val="5"/>
          <c:order val="5"/>
          <c:tx>
            <c:strRef>
              <c:f>automóveis!$I$8</c:f>
              <c:strCache>
                <c:ptCount val="1"/>
                <c:pt idx="0">
                  <c:v>Julia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automóveis!$M$2</c:f>
              <c:strCache>
                <c:ptCount val="1"/>
                <c:pt idx="0">
                  <c:v> Comissão </c:v>
                </c:pt>
              </c:strCache>
            </c:strRef>
          </c:cat>
          <c:val>
            <c:numRef>
              <c:f>automóveis!$M$8</c:f>
              <c:numCache>
                <c:formatCode>_("R$"* #,##0.00_);_("R$"* \(#,##0.00\);_("R$"* "-"??_);_(@_)</c:formatCode>
                <c:ptCount val="1"/>
                <c:pt idx="0">
                  <c:v>14250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81-40F3-AB3D-121FDA6711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65198600"/>
        <c:axId val="1165198928"/>
      </c:barChart>
      <c:catAx>
        <c:axId val="116519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198928"/>
        <c:crosses val="autoZero"/>
        <c:auto val="1"/>
        <c:lblAlgn val="ctr"/>
        <c:lblOffset val="100"/>
        <c:noMultiLvlLbl val="0"/>
      </c:catAx>
      <c:valAx>
        <c:axId val="11651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19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247648</xdr:colOff>
      <xdr:row>14</xdr:row>
      <xdr:rowOff>9525</xdr:rowOff>
    </xdr:from>
    <xdr:to>
      <xdr:col>17</xdr:col>
      <xdr:colOff>390524</xdr:colOff>
      <xdr:row>35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FF585E-C2DC-B5E7-3353-5EA7DC6CA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EDD0-8BC9-4028-8504-E5F2EBDC4B30}">
  <dimension ref="A1:M29"/>
  <sheetViews>
    <sheetView tabSelected="1" workbookViewId="0">
      <selection activeCell="D19" sqref="D19"/>
    </sheetView>
  </sheetViews>
  <sheetFormatPr defaultRowHeight="15" x14ac:dyDescent="0.25"/>
  <cols>
    <col min="1" max="1" width="20.7109375" bestFit="1" customWidth="1"/>
    <col min="2" max="2" width="9.7109375" bestFit="1" customWidth="1"/>
    <col min="3" max="3" width="8.28515625" bestFit="1" customWidth="1"/>
    <col min="4" max="4" width="14.42578125" bestFit="1" customWidth="1"/>
    <col min="5" max="5" width="13.28515625" bestFit="1" customWidth="1"/>
    <col min="6" max="6" width="10.42578125" bestFit="1" customWidth="1"/>
    <col min="7" max="7" width="15.5703125" bestFit="1" customWidth="1"/>
    <col min="8" max="8" width="16.5703125" bestFit="1" customWidth="1"/>
    <col min="9" max="9" width="15.85546875" bestFit="1" customWidth="1"/>
    <col min="10" max="10" width="9.7109375" bestFit="1" customWidth="1"/>
    <col min="11" max="11" width="11.28515625" bestFit="1" customWidth="1"/>
    <col min="12" max="12" width="14.28515625" style="1" bestFit="1" customWidth="1"/>
    <col min="13" max="13" width="13.28515625" style="1" bestFit="1" customWidth="1"/>
  </cols>
  <sheetData>
    <row r="1" spans="1:13" x14ac:dyDescent="0.25">
      <c r="A1" s="4" t="s">
        <v>0</v>
      </c>
      <c r="B1" s="5"/>
      <c r="C1" s="5"/>
      <c r="D1" s="5"/>
      <c r="E1" s="6"/>
      <c r="G1" s="4" t="s">
        <v>6</v>
      </c>
      <c r="H1" s="5"/>
      <c r="I1" s="5"/>
      <c r="J1" s="5"/>
      <c r="K1" s="5"/>
      <c r="L1" s="5"/>
      <c r="M1" s="6"/>
    </row>
    <row r="2" spans="1:13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2" t="s">
        <v>1</v>
      </c>
      <c r="H2" s="2" t="s">
        <v>7</v>
      </c>
      <c r="I2" s="2" t="s">
        <v>8</v>
      </c>
      <c r="J2" s="2" t="s">
        <v>9</v>
      </c>
      <c r="K2" s="2" t="s">
        <v>3</v>
      </c>
      <c r="L2" s="3" t="s">
        <v>5</v>
      </c>
      <c r="M2" s="3" t="s">
        <v>10</v>
      </c>
    </row>
    <row r="3" spans="1:13" x14ac:dyDescent="0.25">
      <c r="A3" s="2" t="s">
        <v>15</v>
      </c>
      <c r="B3" s="2" t="s">
        <v>30</v>
      </c>
      <c r="C3" s="2" t="s">
        <v>20</v>
      </c>
      <c r="D3" s="2">
        <v>2010</v>
      </c>
      <c r="E3" s="3">
        <v>17000</v>
      </c>
      <c r="G3" s="2" t="s">
        <v>15</v>
      </c>
      <c r="H3" s="2">
        <v>2</v>
      </c>
      <c r="I3" s="2" t="str">
        <f>VLOOKUP(H3,$A$17:$B$20,2,FALSE)</f>
        <v>Juliana</v>
      </c>
      <c r="J3" s="2" t="str">
        <f>VLOOKUP(G3,$A$3:$B$12,2,FALSE)</f>
        <v>Fiat</v>
      </c>
      <c r="K3" s="2" t="str">
        <f>VLOOKUP(G3,$A$3:$C$12,3,FALSE)</f>
        <v>Pálio</v>
      </c>
      <c r="L3" s="3">
        <f>VLOOKUP(K3,$C$3:$E$12,3,FALSE)</f>
        <v>17000</v>
      </c>
      <c r="M3" s="3">
        <f>IF(VLOOKUP(H3,$A$17:$C$20,3,FALSE)="Classe A",L3*$G$17,L3*$G$18)</f>
        <v>1700</v>
      </c>
    </row>
    <row r="4" spans="1:13" x14ac:dyDescent="0.25">
      <c r="A4" s="2" t="s">
        <v>35</v>
      </c>
      <c r="B4" s="2" t="s">
        <v>31</v>
      </c>
      <c r="C4" s="2" t="s">
        <v>21</v>
      </c>
      <c r="D4" s="2">
        <v>2005</v>
      </c>
      <c r="E4" s="3">
        <v>18500</v>
      </c>
      <c r="G4" s="2" t="s">
        <v>16</v>
      </c>
      <c r="H4" s="2">
        <v>1</v>
      </c>
      <c r="I4" s="2" t="str">
        <f t="shared" ref="I4:I7" si="0">VLOOKUP(H4,$A$17:$B$20,2,FALSE)</f>
        <v>Mariana</v>
      </c>
      <c r="J4" s="2" t="str">
        <f t="shared" ref="J4:J7" si="1">VLOOKUP(G4,$A$3:$B$12,2,FALSE)</f>
        <v>Chevrolet</v>
      </c>
      <c r="K4" s="2" t="str">
        <f t="shared" ref="K4:K7" si="2">VLOOKUP(G4,$A$3:$C$12,3,FALSE)</f>
        <v>Onix</v>
      </c>
      <c r="L4" s="3">
        <f t="shared" ref="L4:L8" si="3">VLOOKUP(K4,$C$3:$E$12,3,FALSE)</f>
        <v>45800</v>
      </c>
      <c r="M4" s="3">
        <f t="shared" ref="M4:M8" si="4">IF(VLOOKUP(H4,$A$17:$C$20,3,FALSE)="Classe A",L4*$G$17,L4*$G$18)</f>
        <v>4580</v>
      </c>
    </row>
    <row r="5" spans="1:13" x14ac:dyDescent="0.25">
      <c r="A5" s="2" t="s">
        <v>16</v>
      </c>
      <c r="B5" s="2" t="s">
        <v>32</v>
      </c>
      <c r="C5" s="2" t="s">
        <v>22</v>
      </c>
      <c r="D5" s="2">
        <v>2002</v>
      </c>
      <c r="E5" s="3">
        <v>45800</v>
      </c>
      <c r="G5" s="2" t="s">
        <v>17</v>
      </c>
      <c r="H5" s="2">
        <v>3</v>
      </c>
      <c r="I5" s="2" t="str">
        <f t="shared" si="0"/>
        <v>Marcelo</v>
      </c>
      <c r="J5" s="2" t="str">
        <f t="shared" si="1"/>
        <v>VW</v>
      </c>
      <c r="K5" s="2" t="str">
        <f t="shared" si="2"/>
        <v>Golf</v>
      </c>
      <c r="L5" s="3">
        <f t="shared" si="3"/>
        <v>27800</v>
      </c>
      <c r="M5" s="3">
        <f t="shared" si="4"/>
        <v>4170</v>
      </c>
    </row>
    <row r="6" spans="1:13" x14ac:dyDescent="0.25">
      <c r="A6" s="2" t="s">
        <v>36</v>
      </c>
      <c r="B6" s="2" t="s">
        <v>30</v>
      </c>
      <c r="C6" s="2" t="s">
        <v>23</v>
      </c>
      <c r="D6" s="2">
        <v>2015</v>
      </c>
      <c r="E6" s="3">
        <v>55300</v>
      </c>
      <c r="G6" s="2" t="s">
        <v>18</v>
      </c>
      <c r="H6" s="2">
        <v>1</v>
      </c>
      <c r="I6" s="2" t="str">
        <f t="shared" si="0"/>
        <v>Mariana</v>
      </c>
      <c r="J6" s="2" t="str">
        <f t="shared" si="1"/>
        <v>Chevrolet</v>
      </c>
      <c r="K6" s="2" t="str">
        <f t="shared" si="2"/>
        <v>S10</v>
      </c>
      <c r="L6" s="3">
        <f t="shared" si="3"/>
        <v>29300</v>
      </c>
      <c r="M6" s="3">
        <f t="shared" si="4"/>
        <v>2930</v>
      </c>
    </row>
    <row r="7" spans="1:13" x14ac:dyDescent="0.25">
      <c r="A7" s="2" t="s">
        <v>17</v>
      </c>
      <c r="B7" s="2" t="s">
        <v>31</v>
      </c>
      <c r="C7" s="2" t="s">
        <v>24</v>
      </c>
      <c r="D7" s="2">
        <v>2010</v>
      </c>
      <c r="E7" s="3">
        <v>27800</v>
      </c>
      <c r="G7" s="2" t="s">
        <v>19</v>
      </c>
      <c r="H7" s="2">
        <v>2</v>
      </c>
      <c r="I7" s="2" t="str">
        <f t="shared" si="0"/>
        <v>Juliana</v>
      </c>
      <c r="J7" s="2" t="str">
        <f t="shared" si="1"/>
        <v>Fiat</v>
      </c>
      <c r="K7" s="2" t="str">
        <f t="shared" si="2"/>
        <v>Toro</v>
      </c>
      <c r="L7" s="3">
        <f t="shared" si="3"/>
        <v>95000</v>
      </c>
      <c r="M7" s="3">
        <f t="shared" si="4"/>
        <v>9500</v>
      </c>
    </row>
    <row r="8" spans="1:13" x14ac:dyDescent="0.25">
      <c r="A8" s="2" t="s">
        <v>18</v>
      </c>
      <c r="B8" s="2" t="s">
        <v>32</v>
      </c>
      <c r="C8" s="2" t="s">
        <v>25</v>
      </c>
      <c r="D8" s="2">
        <v>2011</v>
      </c>
      <c r="E8" s="3">
        <v>29300</v>
      </c>
      <c r="G8" s="2" t="s">
        <v>19</v>
      </c>
      <c r="H8" s="2">
        <v>4</v>
      </c>
      <c r="I8" s="2" t="str">
        <f>VLOOKUP(H8,$A$17:$B$20,2,FALSE)</f>
        <v>Julia</v>
      </c>
      <c r="J8" s="2" t="str">
        <f>VLOOKUP(G8,$A$3:$B$12,2,FALSE)</f>
        <v>Fiat</v>
      </c>
      <c r="K8" s="2" t="str">
        <f>VLOOKUP(G8,$A$3:$C$12,3,FALSE)</f>
        <v>Toro</v>
      </c>
      <c r="L8" s="3">
        <f t="shared" si="3"/>
        <v>95000</v>
      </c>
      <c r="M8" s="3">
        <f t="shared" si="4"/>
        <v>14250</v>
      </c>
    </row>
    <row r="9" spans="1:13" x14ac:dyDescent="0.25">
      <c r="A9" s="2" t="s">
        <v>37</v>
      </c>
      <c r="B9" s="2" t="s">
        <v>33</v>
      </c>
      <c r="C9" s="2" t="s">
        <v>26</v>
      </c>
      <c r="D9" s="2">
        <v>2001</v>
      </c>
      <c r="E9" s="3">
        <v>15400</v>
      </c>
    </row>
    <row r="10" spans="1:13" x14ac:dyDescent="0.25">
      <c r="A10" s="2" t="s">
        <v>19</v>
      </c>
      <c r="B10" s="2" t="s">
        <v>30</v>
      </c>
      <c r="C10" s="2" t="s">
        <v>27</v>
      </c>
      <c r="D10" s="2">
        <v>2018</v>
      </c>
      <c r="E10" s="3">
        <v>95000</v>
      </c>
      <c r="K10" s="2" t="s">
        <v>11</v>
      </c>
      <c r="L10" s="3">
        <f>SUM(L3:L8)</f>
        <v>309900</v>
      </c>
      <c r="M10" s="3">
        <f>SUM(M3:M8)</f>
        <v>37130</v>
      </c>
    </row>
    <row r="11" spans="1:13" x14ac:dyDescent="0.25">
      <c r="A11" s="2" t="s">
        <v>38</v>
      </c>
      <c r="B11" s="2" t="s">
        <v>34</v>
      </c>
      <c r="C11" s="2" t="s">
        <v>28</v>
      </c>
      <c r="D11" s="2">
        <v>2010</v>
      </c>
      <c r="E11" s="3">
        <v>33200</v>
      </c>
      <c r="K11" s="2" t="s">
        <v>12</v>
      </c>
      <c r="L11" s="3">
        <f>AVERAGE(L3:L8)</f>
        <v>51650</v>
      </c>
      <c r="M11" s="3">
        <f>AVERAGE(M3:M8)</f>
        <v>6188.333333333333</v>
      </c>
    </row>
    <row r="12" spans="1:13" x14ac:dyDescent="0.25">
      <c r="A12" s="2" t="s">
        <v>39</v>
      </c>
      <c r="B12" s="2" t="s">
        <v>31</v>
      </c>
      <c r="C12" s="2" t="s">
        <v>29</v>
      </c>
      <c r="D12" s="2">
        <v>2015</v>
      </c>
      <c r="E12" s="3">
        <v>25600</v>
      </c>
      <c r="K12" s="2" t="s">
        <v>13</v>
      </c>
      <c r="L12" s="3">
        <f>MAX(L3:L8)</f>
        <v>95000</v>
      </c>
      <c r="M12" s="3">
        <f>MAX(M3:M8)</f>
        <v>14250</v>
      </c>
    </row>
    <row r="13" spans="1:13" x14ac:dyDescent="0.25">
      <c r="K13" s="2" t="s">
        <v>14</v>
      </c>
      <c r="L13" s="3">
        <f>MIN(L3:L8)</f>
        <v>17000</v>
      </c>
      <c r="M13" s="3">
        <f>MIN(M3:M8)</f>
        <v>1700</v>
      </c>
    </row>
    <row r="15" spans="1:13" x14ac:dyDescent="0.25">
      <c r="A15" s="4" t="s">
        <v>40</v>
      </c>
      <c r="B15" s="5"/>
      <c r="C15" s="5"/>
      <c r="D15" s="6"/>
    </row>
    <row r="16" spans="1:13" x14ac:dyDescent="0.25">
      <c r="A16" s="2" t="s">
        <v>41</v>
      </c>
      <c r="B16" s="2" t="s">
        <v>42</v>
      </c>
      <c r="C16" s="2" t="s">
        <v>43</v>
      </c>
      <c r="D16" s="2" t="s">
        <v>44</v>
      </c>
      <c r="F16" s="4" t="s">
        <v>45</v>
      </c>
      <c r="G16" s="6"/>
    </row>
    <row r="17" spans="1:7" x14ac:dyDescent="0.25">
      <c r="A17" s="2">
        <v>1</v>
      </c>
      <c r="B17" s="2" t="s">
        <v>48</v>
      </c>
      <c r="C17" s="2" t="s">
        <v>46</v>
      </c>
      <c r="D17" s="3">
        <f>SUMIF($H$3:$H$8,A17,$M$3:$M$8)</f>
        <v>7510</v>
      </c>
      <c r="F17" s="2" t="s">
        <v>46</v>
      </c>
      <c r="G17" s="7">
        <v>0.1</v>
      </c>
    </row>
    <row r="18" spans="1:7" x14ac:dyDescent="0.25">
      <c r="A18" s="2">
        <v>2</v>
      </c>
      <c r="B18" s="2" t="s">
        <v>49</v>
      </c>
      <c r="C18" s="2" t="s">
        <v>46</v>
      </c>
      <c r="D18" s="3">
        <f>SUMIF($H$3:$H$8,A18,$M$3:$M$8)</f>
        <v>11200</v>
      </c>
      <c r="F18" s="2" t="s">
        <v>47</v>
      </c>
      <c r="G18" s="7">
        <v>0.15</v>
      </c>
    </row>
    <row r="19" spans="1:7" x14ac:dyDescent="0.25">
      <c r="A19" s="2">
        <v>3</v>
      </c>
      <c r="B19" s="2" t="s">
        <v>50</v>
      </c>
      <c r="C19" s="2" t="s">
        <v>47</v>
      </c>
      <c r="D19" s="3">
        <f>SUMIF($H$3:$H$8,A19,$M$3:$M$8)</f>
        <v>4170</v>
      </c>
    </row>
    <row r="20" spans="1:7" x14ac:dyDescent="0.25">
      <c r="A20" s="2">
        <v>4</v>
      </c>
      <c r="B20" s="2" t="s">
        <v>51</v>
      </c>
      <c r="C20" s="2" t="s">
        <v>47</v>
      </c>
      <c r="D20" s="3">
        <f>SUMIF($H$3:$H$8,A20,$M$3:$M$8)</f>
        <v>14250</v>
      </c>
    </row>
    <row r="29" spans="1:7" x14ac:dyDescent="0.25">
      <c r="F29" s="8"/>
    </row>
  </sheetData>
  <mergeCells count="4">
    <mergeCell ref="G1:M1"/>
    <mergeCell ref="A1:E1"/>
    <mergeCell ref="A15:D15"/>
    <mergeCell ref="F16:G1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automóveis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2022-12-02T12:26:57Z</dcterms:created>
  <dcterms:modified xsi:type="dcterms:W3CDTF">2022-12-02T13:54:25Z</dcterms:modified>
</cp:coreProperties>
</file>