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19155" windowHeight="7245"/>
  </bookViews>
  <sheets>
    <sheet name="FUNDING formulas" sheetId="4" r:id="rId1"/>
    <sheet name="REVISED NUMBERS" sheetId="3" r:id="rId2"/>
    <sheet name="NewCo Growth Funding" sheetId="2" r:id="rId3"/>
  </sheets>
  <calcPr calcId="145621"/>
</workbook>
</file>

<file path=xl/calcChain.xml><?xml version="1.0" encoding="utf-8"?>
<calcChain xmlns="http://schemas.openxmlformats.org/spreadsheetml/2006/main">
  <c r="AC54" i="3" l="1"/>
  <c r="AB54" i="3"/>
  <c r="AA54" i="3"/>
  <c r="Z54" i="3"/>
  <c r="Y54" i="3"/>
  <c r="X54" i="3"/>
  <c r="AC53" i="3"/>
  <c r="AB53" i="3"/>
  <c r="AA53" i="3"/>
  <c r="Z53" i="3"/>
  <c r="Y53" i="3"/>
  <c r="X53" i="3"/>
  <c r="AC52" i="3"/>
  <c r="AB52" i="3"/>
  <c r="AA52" i="3"/>
  <c r="Z52" i="3"/>
  <c r="Y52" i="3"/>
  <c r="X52" i="3"/>
  <c r="AC51" i="3"/>
  <c r="AB51" i="3"/>
  <c r="AA51" i="3"/>
  <c r="Z51" i="3"/>
  <c r="Y51" i="3"/>
  <c r="X51" i="3"/>
  <c r="AC50" i="3"/>
  <c r="AB50" i="3"/>
  <c r="AA50" i="3"/>
  <c r="Z50" i="3"/>
  <c r="Y50" i="3"/>
  <c r="X50" i="3"/>
  <c r="S32" i="3"/>
  <c r="R32" i="3"/>
  <c r="Q32" i="3"/>
  <c r="P32" i="3"/>
  <c r="O32" i="3"/>
  <c r="N32" i="3"/>
  <c r="AB32" i="3"/>
  <c r="AA32" i="3"/>
  <c r="Z32" i="3"/>
  <c r="Y32" i="3"/>
  <c r="X32" i="3"/>
  <c r="W32" i="3"/>
  <c r="S55" i="3"/>
  <c r="R55" i="3"/>
  <c r="Q55" i="3"/>
  <c r="P55" i="3"/>
  <c r="O55" i="3"/>
  <c r="X27" i="3" l="1"/>
  <c r="W27" i="3" l="1"/>
  <c r="H32" i="3"/>
  <c r="L31" i="3" s="1"/>
  <c r="G32" i="3"/>
  <c r="L30" i="3" s="1"/>
  <c r="F32" i="3"/>
  <c r="L29" i="3" s="1"/>
  <c r="E32" i="3"/>
  <c r="L28" i="3" s="1"/>
  <c r="D32" i="3"/>
  <c r="L27" i="3" s="1"/>
  <c r="AA28" i="3" l="1"/>
  <c r="Y28" i="3"/>
  <c r="AB28" i="3"/>
  <c r="Z28" i="3"/>
  <c r="X28" i="3"/>
  <c r="W28" i="3"/>
  <c r="AA30" i="3"/>
  <c r="Y30" i="3"/>
  <c r="AB30" i="3"/>
  <c r="Z30" i="3"/>
  <c r="X30" i="3"/>
  <c r="W30" i="3"/>
  <c r="AA27" i="3"/>
  <c r="Y27" i="3"/>
  <c r="AB27" i="3"/>
  <c r="Z27" i="3"/>
  <c r="AB29" i="3"/>
  <c r="Z29" i="3"/>
  <c r="X29" i="3"/>
  <c r="W29" i="3"/>
  <c r="AA29" i="3"/>
  <c r="Y29" i="3"/>
  <c r="AB31" i="3"/>
  <c r="Z31" i="3"/>
  <c r="X31" i="3"/>
  <c r="W31" i="3"/>
  <c r="AA31" i="3"/>
  <c r="Y31" i="3"/>
  <c r="Y55" i="3" l="1"/>
  <c r="AC55" i="3"/>
  <c r="Z55" i="3"/>
  <c r="AA55" i="3"/>
  <c r="X55" i="3"/>
  <c r="AB55" i="3"/>
</calcChain>
</file>

<file path=xl/sharedStrings.xml><?xml version="1.0" encoding="utf-8"?>
<sst xmlns="http://schemas.openxmlformats.org/spreadsheetml/2006/main" count="243" uniqueCount="170">
  <si>
    <t>loss of competence</t>
  </si>
  <si>
    <t>Marketing</t>
  </si>
  <si>
    <t>Development</t>
  </si>
  <si>
    <t>Competence Index for</t>
  </si>
  <si>
    <t>NewCo marketing</t>
  </si>
  <si>
    <t>Competence index for developmnt</t>
  </si>
  <si>
    <t>x</t>
  </si>
  <si>
    <t>base 100</t>
  </si>
  <si>
    <t>multiplier</t>
  </si>
  <si>
    <t>The negotiation for growth funds requires building an estimate first.</t>
  </si>
  <si>
    <t>We could let them struggle with paper and pencil or we could build a 'CALCULATOR'</t>
  </si>
  <si>
    <t>I HAVE TAKEN THE 'CALCULATOR' ROUTE</t>
  </si>
  <si>
    <t>Step 1: we estimate possible income</t>
  </si>
  <si>
    <t>we help them pick a possible niche size. We use a slider that is set at a mimimum and maximum possible number of customers</t>
  </si>
  <si>
    <t>they input their guess by moving the slide</t>
  </si>
  <si>
    <t>they input their expected market share</t>
  </si>
  <si>
    <t>the average revenue is given from a table</t>
  </si>
  <si>
    <t>the machine calculates a TOTAL REVENUE = SUM OF NICHES (CUSTOMER TIMES SHARE TIMES PRICE</t>
  </si>
  <si>
    <t xml:space="preserve">A STANDARD GROSS REVENUE IS APPLIED OF 75%. THIS GIVES US THE $GROSS MARGIN AUTOMATICALLY </t>
  </si>
  <si>
    <t>Step 2</t>
  </si>
  <si>
    <t>Ratios as in the Workforce calculator are used to estimate the marketing etc. people recommended</t>
  </si>
  <si>
    <t>these estimates are put in the Headcount table.</t>
  </si>
  <si>
    <t>the players can adjust the given recommended number</t>
  </si>
  <si>
    <t>the machine automatically calculates the costs</t>
  </si>
  <si>
    <t>HIRING: ADJUSTED HEADCOUNT LESS CURRENT TO FIND THE HIRE NUMBERS MULTIPLIED BY HIRING COST PER HEAD</t>
  </si>
  <si>
    <t>WAGES: AGJUSTED HEADCOUNT TIMES AVERAGE WAGE</t>
  </si>
  <si>
    <t>EXPENSES: TOTAL ADJUSTED HEADCOUNT TIMES ASSOCIATED  EXPENSES PER CAPITA</t>
  </si>
  <si>
    <t>THE ABOVE IS ALL SUMMED TO GET THE FULL PEOPLE COSTS</t>
  </si>
  <si>
    <t xml:space="preserve">Step 3: </t>
  </si>
  <si>
    <t>Discretionary expense</t>
  </si>
  <si>
    <t>the players must make their own estimates</t>
  </si>
  <si>
    <t>these are inputted</t>
  </si>
  <si>
    <t>they are summed</t>
  </si>
  <si>
    <t xml:space="preserve"> the grand total in the bottom right is the key number</t>
  </si>
  <si>
    <t>Step 5</t>
  </si>
  <si>
    <t>the GROSS MARGING $ IS TRANSFERRED TO THE REQUESTED FUNDING CALCULATOR</t>
  </si>
  <si>
    <t xml:space="preserve"> - THIS RERESENTS THE CONTIBUTION OF SALES IN THE TWO PERIODS TO THE BUDGET</t>
  </si>
  <si>
    <t>THE PEOPLE COSTS AND DISCRETIONARY EXPENDITUR COSTS ARE AUTOMATICALLY TRANSFERRED</t>
  </si>
  <si>
    <t>THE COLIMN IS TOTALED TO GET THE TOTAL FUNDING REQUEST</t>
  </si>
  <si>
    <t>THE PLAYERS SELECT A NUMBER OVER 100% TO REPRESENT THE RISK OF THE BUDGET BEING WRONG. So a budget of $2,000,000 with a</t>
  </si>
  <si>
    <t>risk factor of 20% increases the funding request to $2,400,000</t>
  </si>
  <si>
    <t>Step 4</t>
  </si>
  <si>
    <t>Negotiation</t>
  </si>
  <si>
    <t xml:space="preserve">the funding estimator is opened to the LegacyCo, </t>
  </si>
  <si>
    <t>a discussion ensues</t>
  </si>
  <si>
    <t>when agreement is reeached both sides press AGREE</t>
  </si>
  <si>
    <t>THE FUNDS SENT ARE DEDUCTED FROM CASH IN HAND - I THINK</t>
  </si>
  <si>
    <t>the requested funding is transferred to NewCo from LegacyCo in the form of an INTRACOMPANY LOAN</t>
  </si>
  <si>
    <t>THE ABOVE IS TO BE WORKED ON LATER</t>
  </si>
  <si>
    <t>Mary Fugger</t>
  </si>
  <si>
    <t>David Day</t>
  </si>
  <si>
    <t>Wendy Ho</t>
  </si>
  <si>
    <t>Fred Trotter</t>
  </si>
  <si>
    <t>Jack Patch</t>
  </si>
  <si>
    <t>VRKidEd</t>
  </si>
  <si>
    <t>GovVR</t>
  </si>
  <si>
    <t>VRGames</t>
  </si>
  <si>
    <t>MilitaryVR</t>
  </si>
  <si>
    <t>AdEdVR</t>
  </si>
  <si>
    <t>VRCinema</t>
  </si>
  <si>
    <t>John Barclay</t>
  </si>
  <si>
    <t>Hans Waverly</t>
  </si>
  <si>
    <t>Henry Cho</t>
  </si>
  <si>
    <t>David Jansen</t>
  </si>
  <si>
    <t>Freda Miles</t>
  </si>
  <si>
    <t>Isaac Jiang</t>
  </si>
  <si>
    <t>Hugh Pratt</t>
  </si>
  <si>
    <t>Ann Klug</t>
  </si>
  <si>
    <t>Geoff Riddle</t>
  </si>
  <si>
    <t>Henry Lu</t>
  </si>
  <si>
    <t>J Barclay</t>
  </si>
  <si>
    <t>H Waverly</t>
  </si>
  <si>
    <t>H Cho</t>
  </si>
  <si>
    <t>D Jansen</t>
  </si>
  <si>
    <t>F Miles</t>
  </si>
  <si>
    <t xml:space="preserve">TO CALCULATE THE </t>
  </si>
  <si>
    <t>IN ADDITION TO THE ABOVE 'INFLUENCE UNITS' DATA AND CALCULATION THE START UP FUNDING REQUIRES THE FOLLOWING</t>
  </si>
  <si>
    <t>FOR EVERY SALES PERSON SELECTED THE</t>
  </si>
  <si>
    <t xml:space="preserve"> THE NEGOTIATION TOOL INCLUDES A CALCULATION OF LOSS OF COMPETENCE IN MARKETING AND PRODUCT DEVELOPMENT</t>
  </si>
  <si>
    <t>THIS IS PART OF THE STIMULUS FOR LegacyCo TO RESIST IN THE NEGOTIATION</t>
  </si>
  <si>
    <t>THE STARTING INDEX IN BOTH CASES IS 100</t>
  </si>
  <si>
    <t>STARTING COMPETENCE INDEX = 100</t>
  </si>
  <si>
    <t>MARKETING COMPETENCE INDEX IS MULTIPLIED BY THE APPROPRIATE NUMBER</t>
  </si>
  <si>
    <t>JACK PATCH ONLY IS SELECTED THE COMPETENCE DROPS TO 100*.7=70</t>
  </si>
  <si>
    <t>JACK AND MARY AND IT IS 100*.7*.8 = 56</t>
  </si>
  <si>
    <t>ISAAC ONLY IS SELECTED THE COMPETENCE DROPS TO 100*.7=70</t>
  </si>
  <si>
    <t>ISAAC AND MARY AND IT IS 100*.7*.8 = 56</t>
  </si>
  <si>
    <t>JACK PATCH ONLY IS SELECTED THE COMPETENCE RISES TO 100*1.3=130</t>
  </si>
  <si>
    <t>JACK AND MARY AND IT IS 100*1.3*1.2 = 156</t>
  </si>
  <si>
    <t>ISAAC ONLY IS SELECTED THE COMPETENCE RISES TO 100*1.3=130</t>
  </si>
  <si>
    <t>ISAAC AND MARY AND IT IS 100*1.3*1.2 = 156</t>
  </si>
  <si>
    <t>A COMPETENCE INDEX FOR NewCo MARKETING AND DEVELOPMENT</t>
  </si>
  <si>
    <t>NOT IN THE NEGOTIATION INTERFACE BUT NECESSARY WE NEED TO CALCULATE AND RETAIN</t>
  </si>
  <si>
    <t>TO CALCULATE THE MARKETING GAIN OF COMPETENCE</t>
  </si>
  <si>
    <t>TO CALCULATE THE DEVELOPMENT GAIN OF COMPETENCE</t>
  </si>
  <si>
    <t>THIS IS THE NUMBER INPUTTED TIMES 100 DAYS PER PERIOD</t>
  </si>
  <si>
    <t>WAGES AND EXPENSES</t>
  </si>
  <si>
    <t>THIS IS THE NUMBER OF DEVELOPERS INPUTTED PLUS THE NUMBER OF TOP PEOPLE TRANSFERRED IN BOTH MARKETING AND DEVELOPMENT</t>
  </si>
  <si>
    <t xml:space="preserve">SALES BUDGET: </t>
  </si>
  <si>
    <t>PLUS: FOR EVERY EXTRA DEVELOPER HIRED THE COMPETENCE INDEX IS MULTIPLIED BY 1.05</t>
  </si>
  <si>
    <t>Desired # of Additional Product Developers AND TIME</t>
  </si>
  <si>
    <t>THE COSTS OF DOING A PITCH ARE $30,000 PER BUSINESS VISIONARY TO BE APPROACHED</t>
  </si>
  <si>
    <t>TIMES THE FOLLOWING (CONSISTENT WITH WORKFORCE INTERFACE)</t>
  </si>
  <si>
    <t>THESE ARE ALL SUMMED TO A SINGLE HEADCOUNT COST</t>
  </si>
  <si>
    <t>ADD COST OF HIRING THE EXTRA DEVELOPERS</t>
  </si>
  <si>
    <t>MOST OF THE DETAILS NEEDED ARE IN THE POWERPOINT</t>
  </si>
  <si>
    <t>BELOW IS LARGELY A REPEAT.</t>
  </si>
  <si>
    <t>The above table captures</t>
  </si>
  <si>
    <t>The above table captures the strength of the</t>
  </si>
  <si>
    <t>relationship between the sales person and the</t>
  </si>
  <si>
    <t>business visionary</t>
  </si>
  <si>
    <t>The above table captures the total combined</t>
  </si>
  <si>
    <t>influence the developer/tech expert/ and salesperson</t>
  </si>
  <si>
    <t>has over the business visionary</t>
  </si>
  <si>
    <t>Developer</t>
  </si>
  <si>
    <t>Tech Expert</t>
  </si>
  <si>
    <t>Business Visionaries</t>
  </si>
  <si>
    <t>Salesperson</t>
  </si>
  <si>
    <t>Business Visionary</t>
  </si>
  <si>
    <t>relationships with different technology experts</t>
  </si>
  <si>
    <t>relationship with each tech expert individually</t>
  </si>
  <si>
    <t>the yellow highlight numbers are rotated to the expert/visionary table</t>
  </si>
  <si>
    <t xml:space="preserve">DEVELOP </t>
  </si>
  <si>
    <t>TEAM</t>
  </si>
  <si>
    <t>STRENGTH OF</t>
  </si>
  <si>
    <t>RELATIONSHIP</t>
  </si>
  <si>
    <t>WITH EACH</t>
  </si>
  <si>
    <t>TECH EXPERT</t>
  </si>
  <si>
    <t>the level of influence EACH tech expert has over EACH business visionary</t>
  </si>
  <si>
    <t>THE COMBINED EFFECT OF THE DEVELOPMENT TEAM</t>
  </si>
  <si>
    <t>MEDIATED BY THE TECH EXPERTS ON EACH BUSINESS VISIONARY</t>
  </si>
  <si>
    <t>THE LOGIC</t>
  </si>
  <si>
    <t>PLAYERS SELECT A DEVELOPMENT TEAM. THIS TEAM HAS A COMBINED INFLUENCE OVER DIFFERENT TECHNOLOGY EXPERTS</t>
  </si>
  <si>
    <t>THE PLAYERS SELECT INDIVIDUAL SALESPEOPLE</t>
  </si>
  <si>
    <t>THESE SALESPEOPLE HAVE RELATIONSHIPS OF DIFFERENT STRENGTHS WITH DIFFERENT VISIONARIES</t>
  </si>
  <si>
    <t>THE OBJECTIVE IS TO MAXIMIZE THE COMBINED SALES/DEVELOPER INFLUENCE OVER THE DIFFERENT BUSINES VISIONARIES</t>
  </si>
  <si>
    <t>THE COMBINED INFLUENCE IS THE BASIS FOR WINNING VISIONARIES I THE PERIOD 2 COMPETITION</t>
  </si>
  <si>
    <t>the COMBINED STRENGTH of the development TEAM</t>
  </si>
  <si>
    <t xml:space="preserve">the yellow highlight is the COMBINED (ADDED) strength of the development TEAM </t>
  </si>
  <si>
    <t xml:space="preserve">THE PLAYER HAS NEGOTIATED OVER EACH OF THE </t>
  </si>
  <si>
    <t>BUSINESS VISIONARIES</t>
  </si>
  <si>
    <t>THE AIM FOR NewCo IS TO MAXIMIZE THIS NUMBER</t>
  </si>
  <si>
    <t>THIS TABLE IS THE GREY HIGHLIGHT NUMBERS TIMES THE YELLOW HIGHIGHT NUMBERS</t>
  </si>
  <si>
    <t>THIS TABLE IS THE PINK TABLE TIMES THE BLUE TABLE</t>
  </si>
  <si>
    <t>THE BISCUIT HIGHLIGHT IS THE UNITS OF INFLUENCE</t>
  </si>
  <si>
    <t>THESE TECH EXPERTS HAVE AN INDIVIDUAL INFLUENCE OVER DIFFERENT BUSINESS VISIONAIES</t>
  </si>
  <si>
    <t>THUS THE PLAYER'S INFLUENCE ON THE BUSINESS VISIONARY IS - IN PART - THAT OF ITS DEVELOMENT TEAM MEDIATED THROUGH TECH EXPERTS</t>
  </si>
  <si>
    <t>–Marketing = average wage $90,000; average expense per head $60,000.</t>
  </si>
  <si>
    <t>–Product development = average wage $80,000; average expense per head $90,000</t>
  </si>
  <si>
    <t>•Cost of hiring a person is the same as the average wage in each function.</t>
  </si>
  <si>
    <t>•Average wages and expenses per head</t>
  </si>
  <si>
    <t>THE HIGHLIGHTED</t>
  </si>
  <si>
    <t>AREA IS CRITICAL</t>
  </si>
  <si>
    <t xml:space="preserve">AS IT </t>
  </si>
  <si>
    <t>RECONCILES</t>
  </si>
  <si>
    <t>THE TWO TABLES</t>
  </si>
  <si>
    <t xml:space="preserve">NOTE THE DEVELOPERS AND TECH EXPERTS IN THE CODE ARE WRONG WAY ROUND. DOES NOT REALLY MATTER - COULD BE ME. I SIMPLY TAKE THEM AS THEY ARE. </t>
  </si>
  <si>
    <t>DEVELOPERS</t>
  </si>
  <si>
    <t>EXPERTS</t>
  </si>
  <si>
    <t>#TOP MARKETING PEOPLE TRANFERRED TIMES ($120,000 AVERAGE WAGE PLUS $50,000 EXPENSES)</t>
  </si>
  <si>
    <t>PLUS</t>
  </si>
  <si>
    <t>#TOP DEVELOPERS TRANSFERRED TIMES ($90,000 AVERAGE WAGE PLUS $50,000 EXPENSES)</t>
  </si>
  <si>
    <t>#EXTRA DEVELOPERS HIRED TIMES ($70,000 AVERAGE WAGE PLUS $50,000 EXPENSES PLUS $70,000 RECRUITMENT COST)</t>
  </si>
  <si>
    <t>EQUALS</t>
  </si>
  <si>
    <t>TOTAL HEADCOUNT COST</t>
  </si>
  <si>
    <t>SALES BUDGET</t>
  </si>
  <si>
    <t>PLAYERS SELECT NUMBER OF VISIONARIES THEY INTEND TO APPROACH AND MULTIPLY BY $30,000</t>
  </si>
  <si>
    <r>
      <rPr>
        <b/>
        <sz val="11"/>
        <color theme="1"/>
        <rFont val="Calibri"/>
        <family val="2"/>
        <scheme val="minor"/>
      </rPr>
      <t>GRAND TOTAL FUNDING REQUEST</t>
    </r>
    <r>
      <rPr>
        <sz val="11"/>
        <color theme="1"/>
        <rFont val="Calibri"/>
        <family val="2"/>
        <scheme val="minor"/>
      </rPr>
      <t xml:space="preserve"> IS HEADCOUNT COSTS PLUS SALES BUDGET</t>
    </r>
  </si>
  <si>
    <t>ESTIMATED TOTAL WAGES AND EXPENSES</t>
  </si>
  <si>
    <t>REVISED FUNDING REQUEST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</si>
</sst>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Fill="1"/>
    <xf numFmtId="0" fontId="4" fillId="0" borderId="0" xfId="0" applyFont="1"/>
    <xf numFmtId="0" fontId="4" fillId="2" borderId="0" xfId="0" applyFont="1" applyFill="1"/>
    <xf numFmtId="0" fontId="2" fillId="4" borderId="0" xfId="0" applyFont="1" applyFill="1"/>
    <xf numFmtId="0" fontId="2" fillId="5" borderId="0" xfId="0" applyFont="1" applyFill="1"/>
    <xf numFmtId="0" fontId="2" fillId="6" borderId="0" xfId="0" applyFont="1" applyFill="1"/>
    <xf numFmtId="0" fontId="4" fillId="3" borderId="0" xfId="0" applyFont="1" applyFill="1"/>
    <xf numFmtId="0" fontId="5" fillId="0" borderId="0" xfId="0" applyFont="1"/>
    <xf numFmtId="0" fontId="2" fillId="2" borderId="0" xfId="0" applyFont="1" applyFill="1"/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400050</xdr:colOff>
      <xdr:row>23</xdr:row>
      <xdr:rowOff>57150</xdr:rowOff>
    </xdr:from>
    <xdr:to>
      <xdr:col>10</xdr:col>
      <xdr:colOff>400050</xdr:colOff>
      <xdr:row>32</xdr:row>
      <xdr:rowOff>0</xdr:rowOff>
    </xdr:to>
    <xdr:sp macro="" textlink="">
      <xdr:nvSpPr>
        <xdr:cNvPr id="2" name="Multiply 1"/>
        <xdr:cNvSpPr/>
      </xdr:nvSpPr>
      <xdr:spPr>
        <a:xfrm>
          <a:off x="8229600" y="5295900"/>
          <a:ext cx="1600200" cy="1828800"/>
        </a:xfrm>
        <a:prstGeom prst="mathMultiply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twoCellAnchor>
    <xdr:from>
      <xdr:col>18</xdr:col>
      <xdr:colOff>571500</xdr:colOff>
      <xdr:row>35</xdr:row>
      <xdr:rowOff>95250</xdr:rowOff>
    </xdr:from>
    <xdr:to>
      <xdr:col>20</xdr:col>
      <xdr:colOff>685800</xdr:colOff>
      <xdr:row>44</xdr:row>
      <xdr:rowOff>38100</xdr:rowOff>
    </xdr:to>
    <xdr:sp macro="" textlink="">
      <xdr:nvSpPr>
        <xdr:cNvPr id="3" name="Multiply 2"/>
        <xdr:cNvSpPr/>
      </xdr:nvSpPr>
      <xdr:spPr>
        <a:xfrm>
          <a:off x="16173450" y="7848600"/>
          <a:ext cx="1600200" cy="1828800"/>
        </a:xfrm>
        <a:prstGeom prst="mathMultiply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twoCellAnchor>
    <xdr:from>
      <xdr:col>20</xdr:col>
      <xdr:colOff>247650</xdr:colOff>
      <xdr:row>31</xdr:row>
      <xdr:rowOff>114300</xdr:rowOff>
    </xdr:from>
    <xdr:to>
      <xdr:col>22</xdr:col>
      <xdr:colOff>304800</xdr:colOff>
      <xdr:row>37</xdr:row>
      <xdr:rowOff>0</xdr:rowOff>
    </xdr:to>
    <xdr:sp macro="" textlink="">
      <xdr:nvSpPr>
        <xdr:cNvPr id="4" name="Right Arrow 3"/>
        <xdr:cNvSpPr/>
      </xdr:nvSpPr>
      <xdr:spPr>
        <a:xfrm rot="8315825">
          <a:off x="17335500" y="7029450"/>
          <a:ext cx="1543050" cy="11430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twoCellAnchor>
    <xdr:from>
      <xdr:col>17</xdr:col>
      <xdr:colOff>572137</xdr:colOff>
      <xdr:row>41</xdr:row>
      <xdr:rowOff>108077</xdr:rowOff>
    </xdr:from>
    <xdr:to>
      <xdr:col>19</xdr:col>
      <xdr:colOff>14401</xdr:colOff>
      <xdr:row>46</xdr:row>
      <xdr:rowOff>203327</xdr:rowOff>
    </xdr:to>
    <xdr:sp macro="" textlink="">
      <xdr:nvSpPr>
        <xdr:cNvPr id="5" name="Right Arrow 4"/>
        <xdr:cNvSpPr/>
      </xdr:nvSpPr>
      <xdr:spPr>
        <a:xfrm rot="8315825">
          <a:off x="15431137" y="9118727"/>
          <a:ext cx="928164" cy="11430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twoCellAnchor>
    <xdr:from>
      <xdr:col>20</xdr:col>
      <xdr:colOff>590550</xdr:colOff>
      <xdr:row>49</xdr:row>
      <xdr:rowOff>19050</xdr:rowOff>
    </xdr:from>
    <xdr:to>
      <xdr:col>22</xdr:col>
      <xdr:colOff>419100</xdr:colOff>
      <xdr:row>53</xdr:row>
      <xdr:rowOff>114300</xdr:rowOff>
    </xdr:to>
    <xdr:sp macro="" textlink="">
      <xdr:nvSpPr>
        <xdr:cNvPr id="6" name="Equal 5"/>
        <xdr:cNvSpPr/>
      </xdr:nvSpPr>
      <xdr:spPr>
        <a:xfrm>
          <a:off x="17678400" y="10706100"/>
          <a:ext cx="1314450" cy="933450"/>
        </a:xfrm>
        <a:prstGeom prst="mathEqual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>
            <a:solidFill>
              <a:schemeClr val="tx1"/>
            </a:solidFill>
          </a:endParaRPr>
        </a:p>
      </xdr:txBody>
    </xdr:sp>
    <xdr:clientData/>
  </xdr:twoCellAnchor>
  <xdr:twoCellAnchor>
    <xdr:from>
      <xdr:col>19</xdr:col>
      <xdr:colOff>590550</xdr:colOff>
      <xdr:row>25</xdr:row>
      <xdr:rowOff>133350</xdr:rowOff>
    </xdr:from>
    <xdr:to>
      <xdr:col>21</xdr:col>
      <xdr:colOff>419100</xdr:colOff>
      <xdr:row>30</xdr:row>
      <xdr:rowOff>19050</xdr:rowOff>
    </xdr:to>
    <xdr:sp macro="" textlink="">
      <xdr:nvSpPr>
        <xdr:cNvPr id="7" name="Equal 6"/>
        <xdr:cNvSpPr/>
      </xdr:nvSpPr>
      <xdr:spPr>
        <a:xfrm>
          <a:off x="16935450" y="5791200"/>
          <a:ext cx="1314450" cy="933450"/>
        </a:xfrm>
        <a:prstGeom prst="mathEqual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>
            <a:solidFill>
              <a:schemeClr val="tx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F20"/>
  <sheetViews>
    <sheetView tabSelected="1" workbookViewId="0">
      <selection activeCell="H23" sqref="H23"/>
    </sheetView>
  </sheetViews>
  <sheetFormatPr defaultRowHeight="15" x14ac:dyDescent="0.25"/>
  <sheetData>
    <row r="5" spans="4:6" x14ac:dyDescent="0.25">
      <c r="F5" t="s">
        <v>169</v>
      </c>
    </row>
    <row r="9" spans="4:6" x14ac:dyDescent="0.25">
      <c r="E9" s="14" t="s">
        <v>168</v>
      </c>
    </row>
    <row r="10" spans="4:6" x14ac:dyDescent="0.25">
      <c r="E10" t="s">
        <v>159</v>
      </c>
    </row>
    <row r="11" spans="4:6" x14ac:dyDescent="0.25">
      <c r="D11" t="s">
        <v>160</v>
      </c>
      <c r="E11" t="s">
        <v>161</v>
      </c>
    </row>
    <row r="12" spans="4:6" x14ac:dyDescent="0.25">
      <c r="D12" t="s">
        <v>160</v>
      </c>
      <c r="E12" t="s">
        <v>162</v>
      </c>
    </row>
    <row r="13" spans="4:6" x14ac:dyDescent="0.25">
      <c r="D13" t="s">
        <v>163</v>
      </c>
      <c r="E13" t="s">
        <v>164</v>
      </c>
    </row>
    <row r="15" spans="4:6" x14ac:dyDescent="0.25">
      <c r="E15" s="14" t="s">
        <v>165</v>
      </c>
    </row>
    <row r="17" spans="5:5" x14ac:dyDescent="0.25">
      <c r="E17" t="s">
        <v>166</v>
      </c>
    </row>
    <row r="20" spans="5:5" x14ac:dyDescent="0.25">
      <c r="E20" t="s">
        <v>167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G148"/>
  <sheetViews>
    <sheetView topLeftCell="A121" zoomScale="50" zoomScaleNormal="50" workbookViewId="0">
      <selection activeCell="G125" sqref="G125:M149"/>
    </sheetView>
  </sheetViews>
  <sheetFormatPr defaultRowHeight="15.75" x14ac:dyDescent="0.25"/>
  <cols>
    <col min="1" max="3" width="9.140625" style="1"/>
    <col min="4" max="8" width="17.85546875" style="1" customWidth="1"/>
    <col min="9" max="9" width="12.7109375" style="1" customWidth="1"/>
    <col min="10" max="12" width="11" style="1" customWidth="1"/>
    <col min="13" max="13" width="14.5703125" style="1" customWidth="1"/>
    <col min="14" max="30" width="11" style="1" customWidth="1"/>
    <col min="31" max="16384" width="9.140625" style="1"/>
  </cols>
  <sheetData>
    <row r="4" spans="9:10" ht="18.75" x14ac:dyDescent="0.3">
      <c r="J4" s="10" t="s">
        <v>131</v>
      </c>
    </row>
    <row r="5" spans="9:10" ht="18.75" x14ac:dyDescent="0.3">
      <c r="J5" s="10"/>
    </row>
    <row r="6" spans="9:10" ht="18.75" x14ac:dyDescent="0.3">
      <c r="I6" s="1">
        <v>1</v>
      </c>
      <c r="J6" s="10" t="s">
        <v>132</v>
      </c>
    </row>
    <row r="7" spans="9:10" ht="18.75" x14ac:dyDescent="0.3">
      <c r="J7" s="10" t="s">
        <v>145</v>
      </c>
    </row>
    <row r="8" spans="9:10" ht="18.75" x14ac:dyDescent="0.3">
      <c r="J8" s="10" t="s">
        <v>146</v>
      </c>
    </row>
    <row r="9" spans="9:10" ht="18.75" x14ac:dyDescent="0.3">
      <c r="J9" s="10"/>
    </row>
    <row r="10" spans="9:10" ht="18.75" x14ac:dyDescent="0.3">
      <c r="I10" s="1">
        <v>2</v>
      </c>
      <c r="J10" s="10" t="s">
        <v>133</v>
      </c>
    </row>
    <row r="11" spans="9:10" ht="18.75" x14ac:dyDescent="0.3">
      <c r="J11" s="10" t="s">
        <v>134</v>
      </c>
    </row>
    <row r="12" spans="9:10" ht="18.75" x14ac:dyDescent="0.3">
      <c r="J12" s="10"/>
    </row>
    <row r="13" spans="9:10" ht="18.75" x14ac:dyDescent="0.3">
      <c r="I13" s="1">
        <v>3</v>
      </c>
      <c r="J13" s="10" t="s">
        <v>135</v>
      </c>
    </row>
    <row r="14" spans="9:10" ht="18.75" x14ac:dyDescent="0.3">
      <c r="I14" s="1">
        <v>4</v>
      </c>
      <c r="J14" s="10" t="s">
        <v>136</v>
      </c>
    </row>
    <row r="20" spans="1:32" x14ac:dyDescent="0.25">
      <c r="L20" s="4"/>
    </row>
    <row r="21" spans="1:32" x14ac:dyDescent="0.25">
      <c r="L21" s="4" t="s">
        <v>124</v>
      </c>
    </row>
    <row r="22" spans="1:32" x14ac:dyDescent="0.25">
      <c r="L22" s="4" t="s">
        <v>122</v>
      </c>
    </row>
    <row r="23" spans="1:32" x14ac:dyDescent="0.25">
      <c r="L23" s="4" t="s">
        <v>123</v>
      </c>
    </row>
    <row r="24" spans="1:32" x14ac:dyDescent="0.25">
      <c r="D24" s="4" t="s">
        <v>115</v>
      </c>
      <c r="E24" s="4"/>
      <c r="F24" s="4"/>
      <c r="G24" s="4"/>
      <c r="H24" s="4"/>
      <c r="L24" s="4" t="s">
        <v>125</v>
      </c>
      <c r="N24" s="4" t="s">
        <v>116</v>
      </c>
      <c r="O24" s="4"/>
      <c r="P24" s="4"/>
      <c r="Q24" s="4"/>
      <c r="R24" s="4"/>
      <c r="S24" s="4"/>
      <c r="T24" s="4"/>
      <c r="U24" s="4"/>
      <c r="V24" s="4"/>
      <c r="W24" s="4" t="s">
        <v>116</v>
      </c>
      <c r="X24" s="4"/>
      <c r="Y24" s="4"/>
      <c r="Z24" s="4"/>
      <c r="AA24" s="4"/>
      <c r="AB24" s="4"/>
      <c r="AC24" s="4"/>
    </row>
    <row r="25" spans="1:32" x14ac:dyDescent="0.25">
      <c r="D25" s="4" t="s">
        <v>70</v>
      </c>
      <c r="E25" s="4" t="s">
        <v>71</v>
      </c>
      <c r="F25" s="4" t="s">
        <v>72</v>
      </c>
      <c r="G25" s="4" t="s">
        <v>73</v>
      </c>
      <c r="H25" s="4" t="s">
        <v>74</v>
      </c>
      <c r="L25" s="4" t="s">
        <v>126</v>
      </c>
      <c r="N25" s="4" t="s">
        <v>54</v>
      </c>
      <c r="O25" s="4" t="s">
        <v>55</v>
      </c>
      <c r="P25" s="4" t="s">
        <v>56</v>
      </c>
      <c r="Q25" s="4" t="s">
        <v>57</v>
      </c>
      <c r="R25" s="4" t="s">
        <v>58</v>
      </c>
      <c r="S25" s="4" t="s">
        <v>59</v>
      </c>
      <c r="T25" s="4"/>
      <c r="U25" s="4"/>
      <c r="V25" s="4"/>
      <c r="W25" s="4" t="s">
        <v>54</v>
      </c>
      <c r="X25" s="4" t="s">
        <v>55</v>
      </c>
      <c r="Y25" s="4" t="s">
        <v>56</v>
      </c>
      <c r="Z25" s="4" t="s">
        <v>57</v>
      </c>
      <c r="AA25" s="4" t="s">
        <v>58</v>
      </c>
      <c r="AB25" s="4" t="s">
        <v>59</v>
      </c>
      <c r="AC25" s="4"/>
    </row>
    <row r="26" spans="1:32" x14ac:dyDescent="0.25">
      <c r="A26" s="4" t="s">
        <v>114</v>
      </c>
      <c r="B26" s="4"/>
      <c r="L26" s="4" t="s">
        <v>127</v>
      </c>
    </row>
    <row r="27" spans="1:32" x14ac:dyDescent="0.25">
      <c r="A27" s="4"/>
      <c r="B27" s="4" t="s">
        <v>65</v>
      </c>
      <c r="D27" s="1">
        <v>5</v>
      </c>
      <c r="E27" s="1">
        <v>2.5</v>
      </c>
      <c r="F27" s="1">
        <v>2</v>
      </c>
      <c r="G27" s="1">
        <v>2</v>
      </c>
      <c r="H27" s="1">
        <v>3</v>
      </c>
      <c r="L27" s="5">
        <f>D32</f>
        <v>18</v>
      </c>
      <c r="M27" s="4" t="s">
        <v>60</v>
      </c>
      <c r="N27" s="6">
        <v>5</v>
      </c>
      <c r="O27" s="6">
        <v>4</v>
      </c>
      <c r="P27" s="6">
        <v>8</v>
      </c>
      <c r="Q27" s="6">
        <v>0</v>
      </c>
      <c r="R27" s="6">
        <v>2</v>
      </c>
      <c r="S27" s="6">
        <v>2</v>
      </c>
      <c r="U27" s="4"/>
      <c r="W27" s="7">
        <f>$L27*N27</f>
        <v>90</v>
      </c>
      <c r="X27" s="7">
        <f>$L27*O27</f>
        <v>72</v>
      </c>
      <c r="Y27" s="7">
        <f t="shared" ref="Y27:Y31" si="0">$L27*P27</f>
        <v>144</v>
      </c>
      <c r="Z27" s="7">
        <f t="shared" ref="Z27:Z31" si="1">$L27*Q27</f>
        <v>0</v>
      </c>
      <c r="AA27" s="7">
        <f t="shared" ref="AA27:AA31" si="2">$L27*R27</f>
        <v>36</v>
      </c>
      <c r="AB27" s="7">
        <f>$L27*S27</f>
        <v>36</v>
      </c>
      <c r="AD27" s="12" t="s">
        <v>142</v>
      </c>
      <c r="AE27" s="12"/>
      <c r="AF27" s="12"/>
    </row>
    <row r="28" spans="1:32" x14ac:dyDescent="0.25">
      <c r="A28" s="4"/>
      <c r="B28" s="4" t="s">
        <v>66</v>
      </c>
      <c r="D28" s="1">
        <v>1</v>
      </c>
      <c r="E28" s="1">
        <v>1</v>
      </c>
      <c r="F28" s="1">
        <v>4</v>
      </c>
      <c r="G28" s="1">
        <v>0</v>
      </c>
      <c r="H28" s="1">
        <v>0</v>
      </c>
      <c r="L28" s="5">
        <f>E32</f>
        <v>6.5</v>
      </c>
      <c r="M28" s="4" t="s">
        <v>61</v>
      </c>
      <c r="N28" s="6">
        <v>2</v>
      </c>
      <c r="O28" s="6">
        <v>0</v>
      </c>
      <c r="P28" s="6">
        <v>7</v>
      </c>
      <c r="Q28" s="6">
        <v>6</v>
      </c>
      <c r="R28" s="6">
        <v>0</v>
      </c>
      <c r="S28" s="6">
        <v>2</v>
      </c>
      <c r="U28" s="4"/>
      <c r="W28" s="7">
        <f t="shared" ref="W28:W31" si="3">$L28*N28</f>
        <v>13</v>
      </c>
      <c r="X28" s="7">
        <f t="shared" ref="X28:X31" si="4">$L28*O28</f>
        <v>0</v>
      </c>
      <c r="Y28" s="7">
        <f t="shared" si="0"/>
        <v>45.5</v>
      </c>
      <c r="Z28" s="7">
        <f t="shared" si="1"/>
        <v>39</v>
      </c>
      <c r="AA28" s="7">
        <f t="shared" si="2"/>
        <v>0</v>
      </c>
      <c r="AB28" s="7">
        <f t="shared" ref="AB28:AB31" si="5">$L28*S28</f>
        <v>13</v>
      </c>
      <c r="AD28" s="12"/>
      <c r="AE28" s="12"/>
      <c r="AF28" s="12"/>
    </row>
    <row r="29" spans="1:32" x14ac:dyDescent="0.25">
      <c r="A29" s="4"/>
      <c r="B29" s="4" t="s">
        <v>67</v>
      </c>
      <c r="D29" s="1">
        <v>4</v>
      </c>
      <c r="E29" s="1">
        <v>0</v>
      </c>
      <c r="F29" s="1">
        <v>5</v>
      </c>
      <c r="G29" s="1">
        <v>0</v>
      </c>
      <c r="H29" s="1">
        <v>0</v>
      </c>
      <c r="L29" s="5">
        <f>F32</f>
        <v>14</v>
      </c>
      <c r="M29" s="4" t="s">
        <v>62</v>
      </c>
      <c r="N29" s="6">
        <v>0</v>
      </c>
      <c r="O29" s="6">
        <v>5</v>
      </c>
      <c r="P29" s="6">
        <v>0</v>
      </c>
      <c r="Q29" s="6">
        <v>8</v>
      </c>
      <c r="R29" s="6">
        <v>6</v>
      </c>
      <c r="S29" s="6">
        <v>5</v>
      </c>
      <c r="U29" s="4"/>
      <c r="W29" s="7">
        <f t="shared" si="3"/>
        <v>0</v>
      </c>
      <c r="X29" s="7">
        <f t="shared" si="4"/>
        <v>70</v>
      </c>
      <c r="Y29" s="7">
        <f t="shared" si="0"/>
        <v>0</v>
      </c>
      <c r="Z29" s="7">
        <f t="shared" si="1"/>
        <v>112</v>
      </c>
      <c r="AA29" s="7">
        <f t="shared" si="2"/>
        <v>84</v>
      </c>
      <c r="AB29" s="7">
        <f t="shared" si="5"/>
        <v>70</v>
      </c>
      <c r="AD29" s="12"/>
      <c r="AE29" s="12"/>
      <c r="AF29" s="12"/>
    </row>
    <row r="30" spans="1:32" x14ac:dyDescent="0.25">
      <c r="A30" s="4"/>
      <c r="B30" s="4" t="s">
        <v>68</v>
      </c>
      <c r="D30" s="1">
        <v>5</v>
      </c>
      <c r="E30" s="1">
        <v>0</v>
      </c>
      <c r="F30" s="1">
        <v>0</v>
      </c>
      <c r="G30" s="1">
        <v>5</v>
      </c>
      <c r="H30" s="1">
        <v>4</v>
      </c>
      <c r="L30" s="5">
        <f>G32</f>
        <v>10</v>
      </c>
      <c r="M30" s="4" t="s">
        <v>63</v>
      </c>
      <c r="N30" s="6">
        <v>2</v>
      </c>
      <c r="O30" s="6">
        <v>3</v>
      </c>
      <c r="P30" s="6">
        <v>0</v>
      </c>
      <c r="Q30" s="6">
        <v>8</v>
      </c>
      <c r="R30" s="6">
        <v>0</v>
      </c>
      <c r="S30" s="6">
        <v>8</v>
      </c>
      <c r="U30" s="4"/>
      <c r="W30" s="7">
        <f t="shared" si="3"/>
        <v>20</v>
      </c>
      <c r="X30" s="7">
        <f t="shared" si="4"/>
        <v>30</v>
      </c>
      <c r="Y30" s="7">
        <f t="shared" si="0"/>
        <v>0</v>
      </c>
      <c r="Z30" s="7">
        <f t="shared" si="1"/>
        <v>80</v>
      </c>
      <c r="AA30" s="7">
        <f t="shared" si="2"/>
        <v>0</v>
      </c>
      <c r="AB30" s="7">
        <f t="shared" si="5"/>
        <v>80</v>
      </c>
      <c r="AD30" s="12"/>
      <c r="AE30" s="12"/>
      <c r="AF30" s="12"/>
    </row>
    <row r="31" spans="1:32" x14ac:dyDescent="0.25">
      <c r="A31" s="4"/>
      <c r="B31" s="4" t="s">
        <v>69</v>
      </c>
      <c r="D31" s="1">
        <v>3</v>
      </c>
      <c r="E31" s="1">
        <v>3</v>
      </c>
      <c r="F31" s="1">
        <v>3</v>
      </c>
      <c r="G31" s="1">
        <v>3</v>
      </c>
      <c r="H31" s="1">
        <v>0</v>
      </c>
      <c r="L31" s="5">
        <f>H32</f>
        <v>7</v>
      </c>
      <c r="M31" s="4" t="s">
        <v>64</v>
      </c>
      <c r="N31" s="6">
        <v>0</v>
      </c>
      <c r="O31" s="6">
        <v>7</v>
      </c>
      <c r="P31" s="6">
        <v>9</v>
      </c>
      <c r="Q31" s="6">
        <v>3</v>
      </c>
      <c r="R31" s="6">
        <v>5</v>
      </c>
      <c r="S31" s="6">
        <v>0</v>
      </c>
      <c r="U31" s="4"/>
      <c r="W31" s="7">
        <f t="shared" si="3"/>
        <v>0</v>
      </c>
      <c r="X31" s="7">
        <f t="shared" si="4"/>
        <v>49</v>
      </c>
      <c r="Y31" s="7">
        <f t="shared" si="0"/>
        <v>63</v>
      </c>
      <c r="Z31" s="7">
        <f t="shared" si="1"/>
        <v>21</v>
      </c>
      <c r="AA31" s="7">
        <f t="shared" si="2"/>
        <v>35</v>
      </c>
      <c r="AB31" s="7">
        <f t="shared" si="5"/>
        <v>0</v>
      </c>
      <c r="AD31" s="12"/>
      <c r="AE31" s="12"/>
      <c r="AF31" s="12"/>
    </row>
    <row r="32" spans="1:32" x14ac:dyDescent="0.25">
      <c r="D32" s="5">
        <f>SUM(D27:D31)</f>
        <v>18</v>
      </c>
      <c r="E32" s="5">
        <f t="shared" ref="E32:H32" si="6">SUM(E27:E31)</f>
        <v>6.5</v>
      </c>
      <c r="F32" s="5">
        <f t="shared" si="6"/>
        <v>14</v>
      </c>
      <c r="G32" s="5">
        <f t="shared" si="6"/>
        <v>10</v>
      </c>
      <c r="H32" s="5">
        <f t="shared" si="6"/>
        <v>7</v>
      </c>
      <c r="N32" s="1">
        <f>SUM(N27:N31)</f>
        <v>9</v>
      </c>
      <c r="O32" s="1">
        <f>SUM(O27:O31)</f>
        <v>19</v>
      </c>
      <c r="P32" s="1">
        <f t="shared" ref="P32:Q32" si="7">SUM(P27:P31)</f>
        <v>24</v>
      </c>
      <c r="Q32" s="1">
        <f t="shared" si="7"/>
        <v>25</v>
      </c>
      <c r="R32" s="1">
        <f>SUM(R27:R31)</f>
        <v>13</v>
      </c>
      <c r="S32" s="1">
        <f>SUM(S27:S31)</f>
        <v>17</v>
      </c>
      <c r="U32" s="3"/>
      <c r="V32" s="3"/>
      <c r="W32" s="3">
        <f>SUM(W27:W31)</f>
        <v>123</v>
      </c>
      <c r="X32" s="3">
        <f>SUM(X27:X31)</f>
        <v>221</v>
      </c>
      <c r="Y32" s="3">
        <f t="shared" ref="Y32:Z32" si="8">SUM(Y27:Y31)</f>
        <v>252.5</v>
      </c>
      <c r="Z32" s="3">
        <f t="shared" si="8"/>
        <v>252</v>
      </c>
      <c r="AA32" s="3">
        <f>SUM(AA27:AA31)</f>
        <v>155</v>
      </c>
      <c r="AB32" s="3">
        <f>SUM(AB27:AB31)</f>
        <v>199</v>
      </c>
    </row>
    <row r="33" spans="2:29" x14ac:dyDescent="0.25">
      <c r="L33" s="11" t="s">
        <v>151</v>
      </c>
      <c r="N33" s="1" t="s">
        <v>107</v>
      </c>
      <c r="W33" s="1" t="s">
        <v>107</v>
      </c>
    </row>
    <row r="34" spans="2:29" x14ac:dyDescent="0.25">
      <c r="C34" s="1" t="s">
        <v>107</v>
      </c>
      <c r="L34" s="11" t="s">
        <v>152</v>
      </c>
      <c r="N34" s="1" t="s">
        <v>128</v>
      </c>
      <c r="W34" s="1" t="s">
        <v>129</v>
      </c>
    </row>
    <row r="35" spans="2:29" x14ac:dyDescent="0.25">
      <c r="C35" s="1" t="s">
        <v>137</v>
      </c>
      <c r="L35" s="11" t="s">
        <v>153</v>
      </c>
      <c r="W35" s="1" t="s">
        <v>130</v>
      </c>
    </row>
    <row r="36" spans="2:29" x14ac:dyDescent="0.25">
      <c r="C36" s="1" t="s">
        <v>119</v>
      </c>
      <c r="L36" s="11" t="s">
        <v>154</v>
      </c>
    </row>
    <row r="37" spans="2:29" x14ac:dyDescent="0.25">
      <c r="L37" s="11" t="s">
        <v>155</v>
      </c>
    </row>
    <row r="38" spans="2:29" x14ac:dyDescent="0.25">
      <c r="C38" s="1" t="s">
        <v>138</v>
      </c>
    </row>
    <row r="39" spans="2:29" x14ac:dyDescent="0.25">
      <c r="C39" s="1" t="s">
        <v>120</v>
      </c>
    </row>
    <row r="41" spans="2:29" x14ac:dyDescent="0.25">
      <c r="C41" s="1" t="s">
        <v>121</v>
      </c>
    </row>
    <row r="44" spans="2:29" x14ac:dyDescent="0.25">
      <c r="B44" s="13" t="s">
        <v>156</v>
      </c>
      <c r="C44" s="13"/>
      <c r="D44" s="13"/>
      <c r="E44" s="13"/>
      <c r="F44" s="13"/>
      <c r="G44" s="13"/>
      <c r="H44" s="13"/>
      <c r="I44" s="13"/>
    </row>
    <row r="45" spans="2:29" x14ac:dyDescent="0.25">
      <c r="B45" s="13"/>
      <c r="C45" s="13"/>
      <c r="D45" s="13"/>
      <c r="E45" s="13"/>
      <c r="F45" s="13"/>
      <c r="G45" s="13"/>
      <c r="H45" s="13"/>
      <c r="I45" s="13"/>
    </row>
    <row r="46" spans="2:29" x14ac:dyDescent="0.25">
      <c r="B46" s="13"/>
      <c r="C46" s="13"/>
      <c r="D46" s="13"/>
      <c r="E46" s="13"/>
      <c r="F46" s="13"/>
      <c r="G46" s="13"/>
      <c r="H46" s="13"/>
      <c r="I46" s="13"/>
    </row>
    <row r="47" spans="2:29" ht="30.75" customHeight="1" x14ac:dyDescent="0.25">
      <c r="B47" s="13"/>
      <c r="C47" s="13"/>
      <c r="D47" s="13"/>
      <c r="E47" s="13"/>
      <c r="F47" s="13"/>
      <c r="G47" s="13"/>
      <c r="H47" s="13"/>
      <c r="I47" s="13"/>
      <c r="O47" s="4" t="s">
        <v>118</v>
      </c>
      <c r="P47" s="4"/>
      <c r="Q47" s="4"/>
      <c r="R47" s="4"/>
      <c r="S47" s="4"/>
      <c r="T47" s="4"/>
      <c r="U47" s="4"/>
      <c r="X47" s="4"/>
      <c r="Y47" s="4"/>
      <c r="Z47" s="4"/>
      <c r="AA47" s="4"/>
      <c r="AB47" s="4"/>
      <c r="AC47" s="4"/>
    </row>
    <row r="48" spans="2:29" x14ac:dyDescent="0.25">
      <c r="B48" s="2"/>
      <c r="C48" s="2"/>
      <c r="D48" s="2" t="s">
        <v>158</v>
      </c>
      <c r="E48" s="2"/>
      <c r="F48" s="2"/>
      <c r="G48" s="2"/>
      <c r="H48" s="2"/>
      <c r="I48" s="2"/>
      <c r="O48" s="4" t="s">
        <v>54</v>
      </c>
      <c r="P48" s="4" t="s">
        <v>55</v>
      </c>
      <c r="Q48" s="4" t="s">
        <v>56</v>
      </c>
      <c r="R48" s="4" t="s">
        <v>57</v>
      </c>
      <c r="S48" s="4" t="s">
        <v>58</v>
      </c>
      <c r="T48" s="4" t="s">
        <v>59</v>
      </c>
      <c r="U48" s="4"/>
      <c r="X48" s="4" t="s">
        <v>54</v>
      </c>
      <c r="Y48" s="4" t="s">
        <v>55</v>
      </c>
      <c r="Z48" s="4" t="s">
        <v>56</v>
      </c>
      <c r="AA48" s="4" t="s">
        <v>57</v>
      </c>
      <c r="AB48" s="4" t="s">
        <v>58</v>
      </c>
      <c r="AC48" s="4" t="s">
        <v>59</v>
      </c>
    </row>
    <row r="49" spans="2:33" x14ac:dyDescent="0.25">
      <c r="B49" s="2"/>
      <c r="C49" s="2"/>
      <c r="D49" s="2"/>
      <c r="E49" s="2"/>
      <c r="F49" s="2"/>
      <c r="G49" s="2"/>
      <c r="H49" s="2"/>
      <c r="I49" s="2"/>
      <c r="L49" s="4" t="s">
        <v>117</v>
      </c>
      <c r="M49" s="4"/>
    </row>
    <row r="50" spans="2:33" x14ac:dyDescent="0.25">
      <c r="B50" s="2"/>
      <c r="C50" s="2"/>
      <c r="D50" s="2" t="s">
        <v>65</v>
      </c>
      <c r="E50" s="2"/>
      <c r="F50" s="2"/>
      <c r="G50" s="2"/>
      <c r="H50" s="2"/>
      <c r="I50" s="2"/>
      <c r="L50" s="4"/>
      <c r="M50" s="4" t="s">
        <v>53</v>
      </c>
      <c r="O50" s="8">
        <v>20</v>
      </c>
      <c r="P50" s="8">
        <v>60</v>
      </c>
      <c r="Q50" s="8">
        <v>50</v>
      </c>
      <c r="R50" s="8">
        <v>0</v>
      </c>
      <c r="S50" s="8">
        <v>20</v>
      </c>
      <c r="T50" s="8">
        <v>0</v>
      </c>
      <c r="X50" s="1">
        <f>O50*W27</f>
        <v>1800</v>
      </c>
      <c r="Y50" s="1">
        <f t="shared" ref="Y50:AC50" si="9">P50*X27</f>
        <v>4320</v>
      </c>
      <c r="Z50" s="1">
        <f t="shared" si="9"/>
        <v>7200</v>
      </c>
      <c r="AA50" s="1">
        <f t="shared" si="9"/>
        <v>0</v>
      </c>
      <c r="AB50" s="1">
        <f t="shared" si="9"/>
        <v>720</v>
      </c>
      <c r="AC50" s="1">
        <f t="shared" si="9"/>
        <v>0</v>
      </c>
      <c r="AE50" s="12" t="s">
        <v>143</v>
      </c>
      <c r="AF50" s="12"/>
      <c r="AG50" s="12"/>
    </row>
    <row r="51" spans="2:33" x14ac:dyDescent="0.25">
      <c r="B51" s="2"/>
      <c r="C51" s="2"/>
      <c r="D51" s="2" t="s">
        <v>66</v>
      </c>
      <c r="E51" s="2"/>
      <c r="F51" s="2"/>
      <c r="G51" s="2"/>
      <c r="H51" s="2"/>
      <c r="I51" s="2"/>
      <c r="L51" s="4"/>
      <c r="M51" s="4" t="s">
        <v>49</v>
      </c>
      <c r="O51" s="8">
        <v>40</v>
      </c>
      <c r="P51" s="8">
        <v>0</v>
      </c>
      <c r="Q51" s="8">
        <v>0</v>
      </c>
      <c r="R51" s="8">
        <v>60</v>
      </c>
      <c r="S51" s="8">
        <v>0</v>
      </c>
      <c r="T51" s="8">
        <v>30</v>
      </c>
      <c r="X51" s="1">
        <f t="shared" ref="X51:AC51" si="10">O51*W28</f>
        <v>520</v>
      </c>
      <c r="Y51" s="1">
        <f t="shared" si="10"/>
        <v>0</v>
      </c>
      <c r="Z51" s="1">
        <f t="shared" si="10"/>
        <v>0</v>
      </c>
      <c r="AA51" s="1">
        <f t="shared" si="10"/>
        <v>2340</v>
      </c>
      <c r="AB51" s="1">
        <f t="shared" si="10"/>
        <v>0</v>
      </c>
      <c r="AC51" s="1">
        <f t="shared" si="10"/>
        <v>390</v>
      </c>
      <c r="AE51" s="12"/>
      <c r="AF51" s="12"/>
      <c r="AG51" s="12"/>
    </row>
    <row r="52" spans="2:33" x14ac:dyDescent="0.25">
      <c r="B52" s="2"/>
      <c r="C52" s="2"/>
      <c r="D52" s="2" t="s">
        <v>67</v>
      </c>
      <c r="E52" s="2"/>
      <c r="F52" s="2"/>
      <c r="G52" s="2"/>
      <c r="H52" s="2"/>
      <c r="I52" s="2"/>
      <c r="L52" s="4"/>
      <c r="M52" s="4" t="s">
        <v>50</v>
      </c>
      <c r="O52" s="8">
        <v>0</v>
      </c>
      <c r="P52" s="8">
        <v>50</v>
      </c>
      <c r="Q52" s="8">
        <v>0</v>
      </c>
      <c r="R52" s="8">
        <v>80</v>
      </c>
      <c r="S52" s="8">
        <v>50</v>
      </c>
      <c r="T52" s="8">
        <v>20</v>
      </c>
      <c r="X52" s="1">
        <f t="shared" ref="X52:AC52" si="11">O52*W29</f>
        <v>0</v>
      </c>
      <c r="Y52" s="1">
        <f t="shared" si="11"/>
        <v>3500</v>
      </c>
      <c r="Z52" s="1">
        <f t="shared" si="11"/>
        <v>0</v>
      </c>
      <c r="AA52" s="1">
        <f t="shared" si="11"/>
        <v>8960</v>
      </c>
      <c r="AB52" s="1">
        <f t="shared" si="11"/>
        <v>4200</v>
      </c>
      <c r="AC52" s="1">
        <f t="shared" si="11"/>
        <v>1400</v>
      </c>
      <c r="AE52" s="12"/>
      <c r="AF52" s="12"/>
      <c r="AG52" s="12"/>
    </row>
    <row r="53" spans="2:33" x14ac:dyDescent="0.25">
      <c r="B53" s="2"/>
      <c r="C53" s="2"/>
      <c r="D53" s="2" t="s">
        <v>68</v>
      </c>
      <c r="E53" s="2"/>
      <c r="F53" s="2"/>
      <c r="G53" s="2"/>
      <c r="H53" s="2"/>
      <c r="I53" s="2"/>
      <c r="L53" s="4"/>
      <c r="M53" s="4" t="s">
        <v>51</v>
      </c>
      <c r="O53" s="8">
        <v>20</v>
      </c>
      <c r="P53" s="8">
        <v>30</v>
      </c>
      <c r="Q53" s="8">
        <v>0</v>
      </c>
      <c r="R53" s="8">
        <v>0</v>
      </c>
      <c r="S53" s="8">
        <v>0</v>
      </c>
      <c r="T53" s="8">
        <v>30</v>
      </c>
      <c r="X53" s="1">
        <f t="shared" ref="X53:AC53" si="12">O53*W30</f>
        <v>400</v>
      </c>
      <c r="Y53" s="1">
        <f t="shared" si="12"/>
        <v>900</v>
      </c>
      <c r="Z53" s="1">
        <f t="shared" si="12"/>
        <v>0</v>
      </c>
      <c r="AA53" s="1">
        <f t="shared" si="12"/>
        <v>0</v>
      </c>
      <c r="AB53" s="1">
        <f t="shared" si="12"/>
        <v>0</v>
      </c>
      <c r="AC53" s="1">
        <f t="shared" si="12"/>
        <v>2400</v>
      </c>
      <c r="AE53" s="12"/>
      <c r="AF53" s="12"/>
      <c r="AG53" s="12"/>
    </row>
    <row r="54" spans="2:33" x14ac:dyDescent="0.25">
      <c r="B54" s="2"/>
      <c r="C54" s="2"/>
      <c r="D54" s="2" t="s">
        <v>69</v>
      </c>
      <c r="E54" s="2"/>
      <c r="F54" s="2"/>
      <c r="G54" s="2"/>
      <c r="H54" s="2"/>
      <c r="I54" s="2"/>
      <c r="L54" s="4"/>
      <c r="M54" s="4" t="s">
        <v>52</v>
      </c>
      <c r="O54" s="8">
        <v>0</v>
      </c>
      <c r="P54" s="8">
        <v>70</v>
      </c>
      <c r="Q54" s="8">
        <v>90</v>
      </c>
      <c r="R54" s="8">
        <v>30</v>
      </c>
      <c r="S54" s="8">
        <v>50</v>
      </c>
      <c r="T54" s="8">
        <v>0</v>
      </c>
      <c r="X54" s="1">
        <f t="shared" ref="X54:AC54" si="13">O54*W31</f>
        <v>0</v>
      </c>
      <c r="Y54" s="1">
        <f t="shared" si="13"/>
        <v>3430</v>
      </c>
      <c r="Z54" s="1">
        <f t="shared" si="13"/>
        <v>5670</v>
      </c>
      <c r="AA54" s="1">
        <f t="shared" si="13"/>
        <v>630</v>
      </c>
      <c r="AB54" s="1">
        <f t="shared" si="13"/>
        <v>1750</v>
      </c>
      <c r="AC54" s="1">
        <f t="shared" si="13"/>
        <v>0</v>
      </c>
      <c r="AE54" s="12"/>
      <c r="AF54" s="12"/>
      <c r="AG54" s="12"/>
    </row>
    <row r="55" spans="2:33" x14ac:dyDescent="0.25">
      <c r="B55" s="2"/>
      <c r="C55" s="2"/>
      <c r="D55" s="2"/>
      <c r="E55" s="2"/>
      <c r="F55" s="2"/>
      <c r="G55" s="2"/>
      <c r="H55" s="2"/>
      <c r="I55" s="2"/>
      <c r="O55" s="1">
        <f>SUM(O50:O54)</f>
        <v>80</v>
      </c>
      <c r="P55" s="1">
        <f>SUM(P50:P54)</f>
        <v>210</v>
      </c>
      <c r="Q55" s="1">
        <f>SUM(Q50:Q54)</f>
        <v>140</v>
      </c>
      <c r="R55" s="1">
        <f>SUM(R50:R54)</f>
        <v>170</v>
      </c>
      <c r="S55" s="1">
        <f>SUM(S50:S54)</f>
        <v>120</v>
      </c>
      <c r="X55" s="9">
        <f>SUM(X50:X54)</f>
        <v>2720</v>
      </c>
      <c r="Y55" s="9">
        <f>SUM(Y50:Y54)</f>
        <v>12150</v>
      </c>
      <c r="Z55" s="9">
        <f t="shared" ref="Z55:AA55" si="14">SUM(Z50:Z54)</f>
        <v>12870</v>
      </c>
      <c r="AA55" s="9">
        <f t="shared" si="14"/>
        <v>11930</v>
      </c>
      <c r="AB55" s="9">
        <f>SUM(AB50:AB54)</f>
        <v>6670</v>
      </c>
      <c r="AC55" s="9">
        <f>SUM(AC50:AC54)</f>
        <v>4190</v>
      </c>
    </row>
    <row r="56" spans="2:33" x14ac:dyDescent="0.25">
      <c r="B56" s="2"/>
      <c r="C56" s="2"/>
      <c r="D56" s="2"/>
      <c r="E56" s="2"/>
      <c r="F56" s="2"/>
      <c r="G56" s="2"/>
      <c r="H56" s="2"/>
      <c r="I56" s="2"/>
    </row>
    <row r="57" spans="2:33" x14ac:dyDescent="0.25">
      <c r="B57" s="2"/>
      <c r="C57" s="2"/>
      <c r="D57" s="2" t="s">
        <v>157</v>
      </c>
      <c r="E57" s="2"/>
      <c r="F57" s="2"/>
      <c r="G57" s="2"/>
      <c r="H57" s="2"/>
      <c r="I57" s="2"/>
    </row>
    <row r="58" spans="2:33" x14ac:dyDescent="0.25">
      <c r="B58" s="2"/>
      <c r="C58" s="2"/>
      <c r="D58" s="2"/>
      <c r="E58" s="2"/>
      <c r="F58" s="2"/>
      <c r="G58" s="2"/>
      <c r="H58" s="2"/>
      <c r="I58" s="2"/>
      <c r="O58" s="1" t="s">
        <v>108</v>
      </c>
      <c r="Y58" s="1" t="s">
        <v>111</v>
      </c>
    </row>
    <row r="59" spans="2:33" x14ac:dyDescent="0.25">
      <c r="B59" s="2"/>
      <c r="C59" s="2"/>
      <c r="D59" s="2" t="s">
        <v>60</v>
      </c>
      <c r="E59" s="2"/>
      <c r="F59" s="2"/>
      <c r="G59" s="2"/>
      <c r="H59" s="2"/>
      <c r="I59" s="2"/>
      <c r="O59" s="1" t="s">
        <v>109</v>
      </c>
      <c r="Y59" s="1" t="s">
        <v>112</v>
      </c>
    </row>
    <row r="60" spans="2:33" x14ac:dyDescent="0.25">
      <c r="B60" s="2"/>
      <c r="C60" s="2"/>
      <c r="D60" s="2" t="s">
        <v>61</v>
      </c>
      <c r="E60" s="2"/>
      <c r="F60" s="2"/>
      <c r="G60" s="2"/>
      <c r="H60" s="2"/>
      <c r="I60" s="2"/>
      <c r="O60" s="1" t="s">
        <v>110</v>
      </c>
      <c r="Y60" s="1" t="s">
        <v>113</v>
      </c>
    </row>
    <row r="61" spans="2:33" x14ac:dyDescent="0.25">
      <c r="B61" s="2"/>
      <c r="C61" s="2"/>
      <c r="D61" s="2" t="s">
        <v>62</v>
      </c>
      <c r="E61" s="2"/>
      <c r="F61" s="2"/>
      <c r="G61" s="2"/>
      <c r="H61" s="2"/>
      <c r="I61" s="2"/>
    </row>
    <row r="62" spans="2:33" x14ac:dyDescent="0.25">
      <c r="B62" s="2"/>
      <c r="C62" s="2"/>
      <c r="D62" s="2" t="s">
        <v>63</v>
      </c>
      <c r="E62" s="2"/>
      <c r="F62" s="2"/>
      <c r="G62" s="2"/>
      <c r="H62" s="2"/>
      <c r="I62" s="2"/>
      <c r="X62" s="2" t="s">
        <v>144</v>
      </c>
      <c r="Y62" s="2"/>
      <c r="Z62" s="2"/>
      <c r="AA62" s="2"/>
      <c r="AB62" s="2"/>
      <c r="AC62" s="2"/>
    </row>
    <row r="63" spans="2:33" x14ac:dyDescent="0.25">
      <c r="B63" s="2"/>
      <c r="C63" s="2"/>
      <c r="D63" s="2" t="s">
        <v>64</v>
      </c>
      <c r="E63" s="2"/>
      <c r="F63" s="2"/>
      <c r="G63" s="2"/>
      <c r="H63" s="2"/>
      <c r="I63" s="2"/>
      <c r="X63" s="2" t="s">
        <v>139</v>
      </c>
      <c r="Y63" s="2"/>
      <c r="Z63" s="2"/>
      <c r="AA63" s="2"/>
      <c r="AB63" s="2"/>
      <c r="AC63" s="2"/>
    </row>
    <row r="64" spans="2:33" x14ac:dyDescent="0.25">
      <c r="B64" s="2"/>
      <c r="C64" s="2"/>
      <c r="D64" s="2"/>
      <c r="E64" s="2"/>
      <c r="F64" s="2"/>
      <c r="G64" s="2"/>
      <c r="H64" s="2"/>
      <c r="I64" s="2"/>
      <c r="X64" s="2" t="s">
        <v>140</v>
      </c>
      <c r="Y64" s="2"/>
      <c r="Z64" s="2"/>
      <c r="AA64" s="2"/>
      <c r="AB64" s="2"/>
      <c r="AC64" s="2"/>
    </row>
    <row r="65" spans="6:29" x14ac:dyDescent="0.25">
      <c r="X65" s="2" t="s">
        <v>141</v>
      </c>
      <c r="Y65" s="2"/>
      <c r="Z65" s="2"/>
      <c r="AA65" s="2"/>
      <c r="AB65" s="2"/>
      <c r="AC65" s="2"/>
    </row>
    <row r="70" spans="6:29" x14ac:dyDescent="0.25">
      <c r="F70" s="1" t="s">
        <v>76</v>
      </c>
    </row>
    <row r="73" spans="6:29" x14ac:dyDescent="0.25">
      <c r="F73" s="1" t="s">
        <v>78</v>
      </c>
    </row>
    <row r="74" spans="6:29" x14ac:dyDescent="0.25">
      <c r="F74" s="1" t="s">
        <v>79</v>
      </c>
    </row>
    <row r="76" spans="6:29" x14ac:dyDescent="0.25">
      <c r="G76" s="1" t="s">
        <v>1</v>
      </c>
    </row>
    <row r="77" spans="6:29" x14ac:dyDescent="0.25">
      <c r="G77" s="1" t="s">
        <v>0</v>
      </c>
    </row>
    <row r="78" spans="6:29" x14ac:dyDescent="0.25">
      <c r="F78" s="1" t="s">
        <v>53</v>
      </c>
      <c r="G78" s="1">
        <v>0.7</v>
      </c>
      <c r="H78" s="1" t="s">
        <v>81</v>
      </c>
    </row>
    <row r="79" spans="6:29" x14ac:dyDescent="0.25">
      <c r="F79" s="1" t="s">
        <v>49</v>
      </c>
      <c r="G79" s="1">
        <v>0.8</v>
      </c>
      <c r="H79" s="1" t="s">
        <v>77</v>
      </c>
    </row>
    <row r="80" spans="6:29" x14ac:dyDescent="0.25">
      <c r="F80" s="1" t="s">
        <v>50</v>
      </c>
      <c r="G80" s="1">
        <v>0.9</v>
      </c>
      <c r="H80" s="1" t="s">
        <v>82</v>
      </c>
    </row>
    <row r="81" spans="6:22" x14ac:dyDescent="0.25">
      <c r="F81" s="1" t="s">
        <v>51</v>
      </c>
      <c r="G81" s="1">
        <v>0.8</v>
      </c>
      <c r="H81" s="1" t="s">
        <v>83</v>
      </c>
    </row>
    <row r="82" spans="6:22" x14ac:dyDescent="0.25">
      <c r="F82" s="1" t="s">
        <v>52</v>
      </c>
      <c r="G82" s="1">
        <v>0.85</v>
      </c>
      <c r="H82" s="1" t="s">
        <v>84</v>
      </c>
    </row>
    <row r="84" spans="6:22" x14ac:dyDescent="0.25">
      <c r="O84" s="1">
        <v>56</v>
      </c>
      <c r="T84" s="1" t="s">
        <v>3</v>
      </c>
    </row>
    <row r="85" spans="6:22" x14ac:dyDescent="0.25">
      <c r="G85" s="1" t="s">
        <v>2</v>
      </c>
      <c r="T85" s="1" t="s">
        <v>4</v>
      </c>
    </row>
    <row r="86" spans="6:22" x14ac:dyDescent="0.25">
      <c r="G86" s="1" t="s">
        <v>0</v>
      </c>
      <c r="T86" s="1" t="s">
        <v>6</v>
      </c>
    </row>
    <row r="87" spans="6:22" x14ac:dyDescent="0.25">
      <c r="T87" s="1" t="s">
        <v>6</v>
      </c>
    </row>
    <row r="88" spans="6:22" x14ac:dyDescent="0.25">
      <c r="F88" s="1" t="s">
        <v>65</v>
      </c>
      <c r="G88" s="1">
        <v>0.7</v>
      </c>
      <c r="H88" s="1" t="s">
        <v>81</v>
      </c>
      <c r="T88" s="1" t="s">
        <v>6</v>
      </c>
      <c r="V88" s="1" t="s">
        <v>7</v>
      </c>
    </row>
    <row r="89" spans="6:22" x14ac:dyDescent="0.25">
      <c r="F89" s="1" t="s">
        <v>66</v>
      </c>
      <c r="G89" s="1">
        <v>0.8</v>
      </c>
      <c r="H89" s="1" t="s">
        <v>77</v>
      </c>
      <c r="T89" s="1" t="s">
        <v>6</v>
      </c>
    </row>
    <row r="90" spans="6:22" x14ac:dyDescent="0.25">
      <c r="F90" s="1" t="s">
        <v>67</v>
      </c>
      <c r="G90" s="1">
        <v>0.9</v>
      </c>
      <c r="H90" s="1" t="s">
        <v>82</v>
      </c>
      <c r="T90" s="1" t="s">
        <v>6</v>
      </c>
      <c r="V90" s="1" t="s">
        <v>8</v>
      </c>
    </row>
    <row r="91" spans="6:22" x14ac:dyDescent="0.25">
      <c r="F91" s="1" t="s">
        <v>68</v>
      </c>
      <c r="G91" s="1">
        <v>0.8</v>
      </c>
      <c r="H91" s="1" t="s">
        <v>85</v>
      </c>
    </row>
    <row r="92" spans="6:22" x14ac:dyDescent="0.25">
      <c r="F92" s="1" t="s">
        <v>69</v>
      </c>
      <c r="G92" s="1">
        <v>0.85</v>
      </c>
      <c r="H92" s="1" t="s">
        <v>86</v>
      </c>
    </row>
    <row r="93" spans="6:22" x14ac:dyDescent="0.25">
      <c r="T93" s="1" t="s">
        <v>5</v>
      </c>
    </row>
    <row r="95" spans="6:22" x14ac:dyDescent="0.25">
      <c r="T95" s="1" t="s">
        <v>6</v>
      </c>
    </row>
    <row r="96" spans="6:22" x14ac:dyDescent="0.25">
      <c r="F96" s="1" t="s">
        <v>92</v>
      </c>
      <c r="T96" s="1" t="s">
        <v>6</v>
      </c>
    </row>
    <row r="97" spans="6:22" x14ac:dyDescent="0.25">
      <c r="F97" s="1" t="s">
        <v>91</v>
      </c>
      <c r="T97" s="1" t="s">
        <v>6</v>
      </c>
      <c r="V97" s="1" t="s">
        <v>7</v>
      </c>
    </row>
    <row r="98" spans="6:22" x14ac:dyDescent="0.25">
      <c r="F98" s="1" t="s">
        <v>80</v>
      </c>
      <c r="T98" s="1" t="s">
        <v>6</v>
      </c>
      <c r="V98" s="1" t="s">
        <v>8</v>
      </c>
    </row>
    <row r="99" spans="6:22" x14ac:dyDescent="0.25">
      <c r="T99" s="1" t="s">
        <v>6</v>
      </c>
    </row>
    <row r="100" spans="6:22" x14ac:dyDescent="0.25">
      <c r="F100" s="1" t="s">
        <v>93</v>
      </c>
    </row>
    <row r="102" spans="6:22" x14ac:dyDescent="0.25">
      <c r="F102" s="1" t="s">
        <v>53</v>
      </c>
      <c r="G102" s="1">
        <v>1.3</v>
      </c>
      <c r="I102" s="1" t="s">
        <v>81</v>
      </c>
    </row>
    <row r="103" spans="6:22" x14ac:dyDescent="0.25">
      <c r="F103" s="1" t="s">
        <v>49</v>
      </c>
      <c r="G103" s="1">
        <v>1.2</v>
      </c>
      <c r="I103" s="1" t="s">
        <v>77</v>
      </c>
    </row>
    <row r="104" spans="6:22" x14ac:dyDescent="0.25">
      <c r="F104" s="1" t="s">
        <v>50</v>
      </c>
      <c r="G104" s="1">
        <v>1.1000000000000001</v>
      </c>
      <c r="I104" s="1" t="s">
        <v>82</v>
      </c>
    </row>
    <row r="105" spans="6:22" x14ac:dyDescent="0.25">
      <c r="F105" s="1" t="s">
        <v>51</v>
      </c>
      <c r="G105" s="1">
        <v>1.2</v>
      </c>
      <c r="I105" s="1" t="s">
        <v>87</v>
      </c>
    </row>
    <row r="106" spans="6:22" x14ac:dyDescent="0.25">
      <c r="F106" s="1" t="s">
        <v>52</v>
      </c>
      <c r="G106" s="1">
        <v>1.1499999999999999</v>
      </c>
      <c r="I106" s="1" t="s">
        <v>88</v>
      </c>
    </row>
    <row r="107" spans="6:22" x14ac:dyDescent="0.25">
      <c r="P107" s="1">
        <v>156</v>
      </c>
    </row>
    <row r="110" spans="6:22" x14ac:dyDescent="0.25">
      <c r="F110" s="1" t="s">
        <v>94</v>
      </c>
    </row>
    <row r="112" spans="6:22" x14ac:dyDescent="0.25">
      <c r="F112" s="1" t="s">
        <v>65</v>
      </c>
      <c r="G112" s="1">
        <v>1.3</v>
      </c>
      <c r="I112" s="1" t="s">
        <v>81</v>
      </c>
    </row>
    <row r="113" spans="6:9" x14ac:dyDescent="0.25">
      <c r="F113" s="1" t="s">
        <v>66</v>
      </c>
      <c r="G113" s="1">
        <v>1.2</v>
      </c>
      <c r="I113" s="1" t="s">
        <v>77</v>
      </c>
    </row>
    <row r="114" spans="6:9" x14ac:dyDescent="0.25">
      <c r="F114" s="1" t="s">
        <v>67</v>
      </c>
      <c r="G114" s="1">
        <v>1.1000000000000001</v>
      </c>
      <c r="I114" s="1" t="s">
        <v>82</v>
      </c>
    </row>
    <row r="115" spans="6:9" x14ac:dyDescent="0.25">
      <c r="F115" s="1" t="s">
        <v>68</v>
      </c>
      <c r="G115" s="1">
        <v>1.2</v>
      </c>
      <c r="I115" s="1" t="s">
        <v>89</v>
      </c>
    </row>
    <row r="116" spans="6:9" x14ac:dyDescent="0.25">
      <c r="F116" s="1" t="s">
        <v>69</v>
      </c>
      <c r="G116" s="1">
        <v>1.1499999999999999</v>
      </c>
      <c r="I116" s="1" t="s">
        <v>90</v>
      </c>
    </row>
    <row r="118" spans="6:9" x14ac:dyDescent="0.25">
      <c r="F118" s="1" t="s">
        <v>99</v>
      </c>
    </row>
    <row r="120" spans="6:9" x14ac:dyDescent="0.25">
      <c r="F120" s="1" t="s">
        <v>75</v>
      </c>
    </row>
    <row r="125" spans="6:9" x14ac:dyDescent="0.25">
      <c r="G125" s="1" t="s">
        <v>100</v>
      </c>
    </row>
    <row r="127" spans="6:9" x14ac:dyDescent="0.25">
      <c r="H127" s="1" t="s">
        <v>95</v>
      </c>
    </row>
    <row r="130" spans="7:8" x14ac:dyDescent="0.25">
      <c r="G130" s="1" t="s">
        <v>96</v>
      </c>
    </row>
    <row r="132" spans="7:8" x14ac:dyDescent="0.25">
      <c r="H132" s="1" t="s">
        <v>97</v>
      </c>
    </row>
    <row r="133" spans="7:8" x14ac:dyDescent="0.25">
      <c r="G133" s="1" t="s">
        <v>102</v>
      </c>
    </row>
    <row r="135" spans="7:8" x14ac:dyDescent="0.25">
      <c r="G135" s="1" t="s">
        <v>147</v>
      </c>
    </row>
    <row r="136" spans="7:8" x14ac:dyDescent="0.25">
      <c r="G136" s="1" t="s">
        <v>148</v>
      </c>
    </row>
    <row r="137" spans="7:8" x14ac:dyDescent="0.25">
      <c r="H137" s="1" t="s">
        <v>104</v>
      </c>
    </row>
    <row r="138" spans="7:8" x14ac:dyDescent="0.25">
      <c r="H138" s="1" t="s">
        <v>149</v>
      </c>
    </row>
    <row r="141" spans="7:8" x14ac:dyDescent="0.25">
      <c r="G141" s="1" t="s">
        <v>103</v>
      </c>
    </row>
    <row r="144" spans="7:8" x14ac:dyDescent="0.25">
      <c r="G144" s="1" t="s">
        <v>98</v>
      </c>
    </row>
    <row r="145" spans="7:7" x14ac:dyDescent="0.25">
      <c r="G145" s="1" t="s">
        <v>101</v>
      </c>
    </row>
    <row r="148" spans="7:7" x14ac:dyDescent="0.25">
      <c r="G148" s="1" t="s">
        <v>150</v>
      </c>
    </row>
  </sheetData>
  <mergeCells count="3">
    <mergeCell ref="AE50:AG54"/>
    <mergeCell ref="AD27:AF31"/>
    <mergeCell ref="B44:I47"/>
  </mergeCells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:H55"/>
  <sheetViews>
    <sheetView workbookViewId="0">
      <selection activeCell="R9" sqref="R9"/>
    </sheetView>
  </sheetViews>
  <sheetFormatPr defaultRowHeight="15" x14ac:dyDescent="0.25"/>
  <sheetData>
    <row r="3" spans="5:6" x14ac:dyDescent="0.25">
      <c r="E3" t="s">
        <v>105</v>
      </c>
    </row>
    <row r="4" spans="5:6" x14ac:dyDescent="0.25">
      <c r="E4" t="s">
        <v>106</v>
      </c>
    </row>
    <row r="7" spans="5:6" x14ac:dyDescent="0.25">
      <c r="E7" t="s">
        <v>9</v>
      </c>
    </row>
    <row r="9" spans="5:6" x14ac:dyDescent="0.25">
      <c r="E9" t="s">
        <v>10</v>
      </c>
    </row>
    <row r="11" spans="5:6" x14ac:dyDescent="0.25">
      <c r="E11" t="s">
        <v>11</v>
      </c>
    </row>
    <row r="14" spans="5:6" x14ac:dyDescent="0.25">
      <c r="E14" t="s">
        <v>12</v>
      </c>
    </row>
    <row r="16" spans="5:6" x14ac:dyDescent="0.25">
      <c r="E16">
        <v>1</v>
      </c>
      <c r="F16" t="s">
        <v>13</v>
      </c>
    </row>
    <row r="17" spans="5:7" x14ac:dyDescent="0.25">
      <c r="F17" t="s">
        <v>14</v>
      </c>
    </row>
    <row r="18" spans="5:7" x14ac:dyDescent="0.25">
      <c r="E18">
        <v>2</v>
      </c>
      <c r="F18" t="s">
        <v>15</v>
      </c>
    </row>
    <row r="19" spans="5:7" x14ac:dyDescent="0.25">
      <c r="E19">
        <v>3</v>
      </c>
      <c r="F19" t="s">
        <v>16</v>
      </c>
    </row>
    <row r="20" spans="5:7" x14ac:dyDescent="0.25">
      <c r="E20">
        <v>4</v>
      </c>
      <c r="F20" t="s">
        <v>17</v>
      </c>
    </row>
    <row r="22" spans="5:7" x14ac:dyDescent="0.25">
      <c r="E22">
        <v>5</v>
      </c>
      <c r="F22" t="s">
        <v>18</v>
      </c>
    </row>
    <row r="24" spans="5:7" x14ac:dyDescent="0.25">
      <c r="E24" t="s">
        <v>19</v>
      </c>
    </row>
    <row r="25" spans="5:7" x14ac:dyDescent="0.25">
      <c r="E25">
        <v>1</v>
      </c>
      <c r="F25" t="s">
        <v>20</v>
      </c>
    </row>
    <row r="26" spans="5:7" x14ac:dyDescent="0.25">
      <c r="E26">
        <v>2</v>
      </c>
      <c r="F26" t="s">
        <v>21</v>
      </c>
    </row>
    <row r="27" spans="5:7" x14ac:dyDescent="0.25">
      <c r="E27">
        <v>3</v>
      </c>
      <c r="F27" t="s">
        <v>22</v>
      </c>
    </row>
    <row r="28" spans="5:7" x14ac:dyDescent="0.25">
      <c r="E28">
        <v>4</v>
      </c>
      <c r="F28" t="s">
        <v>23</v>
      </c>
    </row>
    <row r="29" spans="5:7" x14ac:dyDescent="0.25">
      <c r="G29" t="s">
        <v>24</v>
      </c>
    </row>
    <row r="30" spans="5:7" x14ac:dyDescent="0.25">
      <c r="G30" t="s">
        <v>25</v>
      </c>
    </row>
    <row r="31" spans="5:7" x14ac:dyDescent="0.25">
      <c r="G31" t="s">
        <v>26</v>
      </c>
    </row>
    <row r="32" spans="5:7" x14ac:dyDescent="0.25">
      <c r="G32" t="s">
        <v>27</v>
      </c>
    </row>
    <row r="34" spans="5:6" x14ac:dyDescent="0.25">
      <c r="E34" t="s">
        <v>28</v>
      </c>
      <c r="F34" t="s">
        <v>29</v>
      </c>
    </row>
    <row r="35" spans="5:6" x14ac:dyDescent="0.25">
      <c r="E35">
        <v>1</v>
      </c>
      <c r="F35" t="s">
        <v>30</v>
      </c>
    </row>
    <row r="36" spans="5:6" x14ac:dyDescent="0.25">
      <c r="E36">
        <v>2</v>
      </c>
      <c r="F36" t="s">
        <v>31</v>
      </c>
    </row>
    <row r="37" spans="5:6" x14ac:dyDescent="0.25">
      <c r="E37">
        <v>3</v>
      </c>
      <c r="F37" t="s">
        <v>32</v>
      </c>
    </row>
    <row r="38" spans="5:6" x14ac:dyDescent="0.25">
      <c r="E38">
        <v>4</v>
      </c>
      <c r="F38" t="s">
        <v>33</v>
      </c>
    </row>
    <row r="41" spans="5:6" x14ac:dyDescent="0.25">
      <c r="E41" t="s">
        <v>41</v>
      </c>
    </row>
    <row r="42" spans="5:6" x14ac:dyDescent="0.25">
      <c r="E42">
        <v>1</v>
      </c>
      <c r="F42" t="s">
        <v>35</v>
      </c>
    </row>
    <row r="43" spans="5:6" x14ac:dyDescent="0.25">
      <c r="F43" t="s">
        <v>36</v>
      </c>
    </row>
    <row r="44" spans="5:6" x14ac:dyDescent="0.25">
      <c r="E44">
        <v>2</v>
      </c>
      <c r="F44" t="s">
        <v>37</v>
      </c>
    </row>
    <row r="45" spans="5:6" x14ac:dyDescent="0.25">
      <c r="E45">
        <v>3</v>
      </c>
      <c r="F45" t="s">
        <v>38</v>
      </c>
    </row>
    <row r="46" spans="5:6" x14ac:dyDescent="0.25">
      <c r="E46">
        <v>4</v>
      </c>
      <c r="F46" t="s">
        <v>39</v>
      </c>
    </row>
    <row r="47" spans="5:6" x14ac:dyDescent="0.25">
      <c r="F47" t="s">
        <v>40</v>
      </c>
    </row>
    <row r="49" spans="5:8" x14ac:dyDescent="0.25">
      <c r="E49" t="s">
        <v>34</v>
      </c>
      <c r="F49" t="s">
        <v>42</v>
      </c>
    </row>
    <row r="50" spans="5:8" x14ac:dyDescent="0.25">
      <c r="E50">
        <v>1</v>
      </c>
      <c r="F50" t="s">
        <v>43</v>
      </c>
    </row>
    <row r="51" spans="5:8" x14ac:dyDescent="0.25">
      <c r="E51">
        <v>2</v>
      </c>
      <c r="F51" t="s">
        <v>44</v>
      </c>
    </row>
    <row r="52" spans="5:8" x14ac:dyDescent="0.25">
      <c r="E52">
        <v>3</v>
      </c>
      <c r="F52" t="s">
        <v>45</v>
      </c>
    </row>
    <row r="53" spans="5:8" x14ac:dyDescent="0.25">
      <c r="E53">
        <v>4</v>
      </c>
      <c r="F53" t="s">
        <v>47</v>
      </c>
    </row>
    <row r="54" spans="5:8" x14ac:dyDescent="0.25">
      <c r="E54">
        <v>4</v>
      </c>
      <c r="F54" t="s">
        <v>46</v>
      </c>
    </row>
    <row r="55" spans="5:8" x14ac:dyDescent="0.25">
      <c r="H55" t="s">
        <v>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FUNDING formulas</vt:lpstr>
      <vt:lpstr>REVISED NUMBERS</vt:lpstr>
      <vt:lpstr>NewCo Growth Funding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</cp:lastModifiedBy>
  <dcterms:created xsi:type="dcterms:W3CDTF">2015-12-17T14:39:55Z</dcterms:created>
  <dcterms:modified xsi:type="dcterms:W3CDTF">2015-12-30T20:47:36Z</dcterms:modified>
</cp:coreProperties>
</file>