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isaac\Documents\GitHub\MRIM-Articulo\"/>
    </mc:Choice>
  </mc:AlternateContent>
  <xr:revisionPtr revIDLastSave="0" documentId="13_ncr:1_{9C96EF0A-3044-4243-BE1A-87EBE9EE189E}" xr6:coauthVersionLast="47" xr6:coauthVersionMax="47" xr10:uidLastSave="{00000000-0000-0000-0000-000000000000}"/>
  <bookViews>
    <workbookView xWindow="-108" yWindow="-108" windowWidth="23256" windowHeight="12576" tabRatio="677" xr2:uid="{00000000-000D-0000-FFFF-FFFF00000000}"/>
  </bookViews>
  <sheets>
    <sheet name="Results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15" l="1"/>
  <c r="S10" i="15"/>
  <c r="S11" i="15"/>
  <c r="S12" i="15"/>
  <c r="S13" i="15"/>
  <c r="S14" i="15"/>
  <c r="S15" i="15"/>
  <c r="S16" i="15"/>
  <c r="S17" i="15"/>
  <c r="D4" i="15" s="1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8" i="15"/>
  <c r="D3" i="15"/>
  <c r="Q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8" i="15"/>
  <c r="Q47" i="15"/>
  <c r="N47" i="15"/>
  <c r="I47" i="15" s="1"/>
  <c r="Q46" i="15"/>
  <c r="N46" i="15"/>
  <c r="L46" i="15" s="1"/>
  <c r="Q45" i="15"/>
  <c r="N45" i="15"/>
  <c r="I45" i="15" s="1"/>
  <c r="Q44" i="15"/>
  <c r="N44" i="15"/>
  <c r="D44" i="15" s="1"/>
  <c r="Q43" i="15"/>
  <c r="N43" i="15"/>
  <c r="I43" i="15" s="1"/>
  <c r="Q42" i="15"/>
  <c r="N42" i="15"/>
  <c r="M42" i="15" s="1"/>
  <c r="Q41" i="15"/>
  <c r="N41" i="15"/>
  <c r="M41" i="15" s="1"/>
  <c r="Q40" i="15"/>
  <c r="N40" i="15"/>
  <c r="H40" i="15" s="1"/>
  <c r="Q39" i="15"/>
  <c r="N39" i="15"/>
  <c r="M39" i="15" s="1"/>
  <c r="Q38" i="15"/>
  <c r="N38" i="15"/>
  <c r="M38" i="15" s="1"/>
  <c r="Q37" i="15"/>
  <c r="N37" i="15"/>
  <c r="H37" i="15" s="1"/>
  <c r="Q36" i="15"/>
  <c r="N36" i="15"/>
  <c r="M36" i="15" s="1"/>
  <c r="Q35" i="15"/>
  <c r="N35" i="15"/>
  <c r="M35" i="15" s="1"/>
  <c r="Q34" i="15"/>
  <c r="N34" i="15"/>
  <c r="H34" i="15" s="1"/>
  <c r="Q33" i="15"/>
  <c r="N33" i="15"/>
  <c r="M33" i="15" s="1"/>
  <c r="Q32" i="15"/>
  <c r="N32" i="15"/>
  <c r="M32" i="15" s="1"/>
  <c r="Q31" i="15"/>
  <c r="N31" i="15"/>
  <c r="H31" i="15" s="1"/>
  <c r="Q30" i="15"/>
  <c r="N30" i="15"/>
  <c r="M30" i="15" s="1"/>
  <c r="Q29" i="15"/>
  <c r="N29" i="15"/>
  <c r="M29" i="15" s="1"/>
  <c r="Q28" i="15"/>
  <c r="N28" i="15"/>
  <c r="H28" i="15" s="1"/>
  <c r="Q27" i="15"/>
  <c r="N27" i="15"/>
  <c r="M27" i="15" s="1"/>
  <c r="Q26" i="15"/>
  <c r="N26" i="15"/>
  <c r="M26" i="15" s="1"/>
  <c r="Q25" i="15"/>
  <c r="N25" i="15"/>
  <c r="H25" i="15" s="1"/>
  <c r="Q24" i="15"/>
  <c r="N24" i="15"/>
  <c r="M24" i="15" s="1"/>
  <c r="Q23" i="15"/>
  <c r="N23" i="15"/>
  <c r="M23" i="15" s="1"/>
  <c r="Q22" i="15"/>
  <c r="N22" i="15"/>
  <c r="H22" i="15" s="1"/>
  <c r="Q21" i="15"/>
  <c r="N21" i="15"/>
  <c r="M21" i="15" s="1"/>
  <c r="Q20" i="15"/>
  <c r="N20" i="15"/>
  <c r="M20" i="15" s="1"/>
  <c r="Q19" i="15"/>
  <c r="N19" i="15"/>
  <c r="H19" i="15" s="1"/>
  <c r="Q18" i="15"/>
  <c r="N18" i="15"/>
  <c r="M18" i="15" s="1"/>
  <c r="Q17" i="15"/>
  <c r="N17" i="15"/>
  <c r="M17" i="15" s="1"/>
  <c r="Q16" i="15"/>
  <c r="N16" i="15"/>
  <c r="H16" i="15" s="1"/>
  <c r="Q15" i="15"/>
  <c r="N15" i="15"/>
  <c r="M15" i="15" s="1"/>
  <c r="Q14" i="15"/>
  <c r="N14" i="15"/>
  <c r="M14" i="15" s="1"/>
  <c r="Q13" i="15"/>
  <c r="N13" i="15"/>
  <c r="E13" i="15" s="1"/>
  <c r="Q12" i="15"/>
  <c r="N12" i="15"/>
  <c r="M12" i="15" s="1"/>
  <c r="Q11" i="15"/>
  <c r="N11" i="15"/>
  <c r="M11" i="15" s="1"/>
  <c r="Q10" i="15"/>
  <c r="N10" i="15"/>
  <c r="H10" i="15" s="1"/>
  <c r="Q9" i="15"/>
  <c r="N9" i="15"/>
  <c r="M9" i="15" s="1"/>
  <c r="N8" i="15"/>
  <c r="M8" i="15" s="1"/>
  <c r="C4" i="15"/>
  <c r="C3" i="15"/>
  <c r="D2" i="15"/>
  <c r="C2" i="15"/>
  <c r="H12" i="15" l="1"/>
  <c r="H24" i="15"/>
  <c r="L47" i="15"/>
  <c r="H42" i="15"/>
  <c r="D46" i="15"/>
  <c r="H46" i="15"/>
  <c r="I46" i="15"/>
  <c r="H15" i="15"/>
  <c r="H27" i="15"/>
  <c r="E44" i="15"/>
  <c r="H47" i="15"/>
  <c r="H44" i="15"/>
  <c r="I44" i="15"/>
  <c r="M47" i="15"/>
  <c r="E46" i="15"/>
  <c r="D45" i="15"/>
  <c r="L45" i="15"/>
  <c r="M45" i="15"/>
  <c r="H39" i="15"/>
  <c r="I39" i="15"/>
  <c r="H36" i="15"/>
  <c r="I36" i="15"/>
  <c r="H33" i="15"/>
  <c r="H30" i="15"/>
  <c r="I27" i="15"/>
  <c r="H21" i="15"/>
  <c r="H18" i="15"/>
  <c r="I18" i="15"/>
  <c r="I9" i="15"/>
  <c r="H9" i="15"/>
  <c r="L44" i="15"/>
  <c r="M44" i="15"/>
  <c r="M46" i="15"/>
  <c r="I15" i="15"/>
  <c r="I24" i="15"/>
  <c r="I33" i="15"/>
  <c r="I42" i="15"/>
  <c r="I12" i="15"/>
  <c r="I21" i="15"/>
  <c r="I30" i="15"/>
  <c r="H13" i="15"/>
  <c r="I13" i="15"/>
  <c r="I16" i="15"/>
  <c r="I25" i="15"/>
  <c r="D9" i="15"/>
  <c r="L10" i="15"/>
  <c r="D12" i="15"/>
  <c r="L13" i="15"/>
  <c r="D15" i="15"/>
  <c r="L16" i="15"/>
  <c r="D18" i="15"/>
  <c r="L19" i="15"/>
  <c r="D21" i="15"/>
  <c r="L22" i="15"/>
  <c r="D24" i="15"/>
  <c r="L25" i="15"/>
  <c r="D27" i="15"/>
  <c r="L28" i="15"/>
  <c r="D30" i="15"/>
  <c r="L31" i="15"/>
  <c r="D33" i="15"/>
  <c r="L34" i="15"/>
  <c r="D36" i="15"/>
  <c r="L37" i="15"/>
  <c r="D39" i="15"/>
  <c r="L40" i="15"/>
  <c r="D42" i="15"/>
  <c r="L43" i="15"/>
  <c r="I10" i="15"/>
  <c r="I19" i="15"/>
  <c r="I22" i="15"/>
  <c r="I28" i="15"/>
  <c r="I31" i="15"/>
  <c r="I34" i="15"/>
  <c r="I37" i="15"/>
  <c r="I40" i="15"/>
  <c r="E9" i="15"/>
  <c r="M10" i="15"/>
  <c r="E12" i="15"/>
  <c r="M13" i="15"/>
  <c r="E15" i="15"/>
  <c r="M16" i="15"/>
  <c r="E18" i="15"/>
  <c r="M19" i="15"/>
  <c r="E21" i="15"/>
  <c r="M22" i="15"/>
  <c r="E24" i="15"/>
  <c r="M25" i="15"/>
  <c r="E27" i="15"/>
  <c r="M28" i="15"/>
  <c r="E30" i="15"/>
  <c r="M31" i="15"/>
  <c r="E33" i="15"/>
  <c r="M34" i="15"/>
  <c r="E36" i="15"/>
  <c r="M37" i="15"/>
  <c r="E39" i="15"/>
  <c r="M40" i="15"/>
  <c r="E42" i="15"/>
  <c r="M43" i="15"/>
  <c r="E45" i="15"/>
  <c r="H45" i="15"/>
  <c r="D8" i="15"/>
  <c r="L9" i="15"/>
  <c r="D11" i="15"/>
  <c r="L12" i="15"/>
  <c r="D14" i="15"/>
  <c r="L15" i="15"/>
  <c r="D17" i="15"/>
  <c r="L18" i="15"/>
  <c r="D20" i="15"/>
  <c r="L21" i="15"/>
  <c r="D23" i="15"/>
  <c r="L24" i="15"/>
  <c r="D26" i="15"/>
  <c r="L27" i="15"/>
  <c r="D29" i="15"/>
  <c r="L30" i="15"/>
  <c r="D32" i="15"/>
  <c r="L33" i="15"/>
  <c r="D35" i="15"/>
  <c r="L36" i="15"/>
  <c r="D38" i="15"/>
  <c r="L39" i="15"/>
  <c r="D41" i="15"/>
  <c r="L42" i="15"/>
  <c r="D47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7" i="15"/>
  <c r="H8" i="15"/>
  <c r="H11" i="15"/>
  <c r="H17" i="15"/>
  <c r="H20" i="15"/>
  <c r="H23" i="15"/>
  <c r="H26" i="15"/>
  <c r="H29" i="15"/>
  <c r="H32" i="15"/>
  <c r="H35" i="15"/>
  <c r="H38" i="15"/>
  <c r="H41" i="15"/>
  <c r="H14" i="15"/>
  <c r="I17" i="15"/>
  <c r="I20" i="15"/>
  <c r="I23" i="15"/>
  <c r="I29" i="15"/>
  <c r="I32" i="15"/>
  <c r="I35" i="15"/>
  <c r="I41" i="15"/>
  <c r="I8" i="15"/>
  <c r="I26" i="15"/>
  <c r="L8" i="15"/>
  <c r="D10" i="15"/>
  <c r="L11" i="15"/>
  <c r="D13" i="15"/>
  <c r="L14" i="15"/>
  <c r="D16" i="15"/>
  <c r="L17" i="15"/>
  <c r="D19" i="15"/>
  <c r="L20" i="15"/>
  <c r="D22" i="15"/>
  <c r="L23" i="15"/>
  <c r="D25" i="15"/>
  <c r="L26" i="15"/>
  <c r="D28" i="15"/>
  <c r="L29" i="15"/>
  <c r="D31" i="15"/>
  <c r="L32" i="15"/>
  <c r="D34" i="15"/>
  <c r="L35" i="15"/>
  <c r="D37" i="15"/>
  <c r="L38" i="15"/>
  <c r="D40" i="15"/>
  <c r="L41" i="15"/>
  <c r="D43" i="15"/>
  <c r="I11" i="15"/>
  <c r="I14" i="15"/>
  <c r="I38" i="15"/>
  <c r="E10" i="15"/>
  <c r="E16" i="15"/>
  <c r="E19" i="15"/>
  <c r="E22" i="15"/>
  <c r="E25" i="15"/>
  <c r="E28" i="15"/>
  <c r="E31" i="15"/>
  <c r="E34" i="15"/>
  <c r="E37" i="15"/>
  <c r="E40" i="15"/>
  <c r="E43" i="15"/>
  <c r="H43" i="15"/>
  <c r="F4" i="15" l="1"/>
  <c r="E3" i="15"/>
  <c r="F2" i="15"/>
  <c r="E2" i="15"/>
  <c r="E4" i="15"/>
  <c r="F3" i="15"/>
</calcChain>
</file>

<file path=xl/sharedStrings.xml><?xml version="1.0" encoding="utf-8"?>
<sst xmlns="http://schemas.openxmlformats.org/spreadsheetml/2006/main" count="651" uniqueCount="120">
  <si>
    <t>AdaIMM</t>
  </si>
  <si>
    <t>2.13</t>
  </si>
  <si>
    <t>URJC</t>
  </si>
  <si>
    <t>Best</t>
  </si>
  <si>
    <t>Global</t>
  </si>
  <si>
    <t>Avg,</t>
  </si>
  <si>
    <t>Time,</t>
  </si>
  <si>
    <t>Dev,</t>
  </si>
  <si>
    <t>CA-AstroPh,txt</t>
  </si>
  <si>
    <t>CA-CondMat,txt</t>
  </si>
  <si>
    <t>Cit-HepPh,txt</t>
  </si>
  <si>
    <t>Email-Enron,txt</t>
  </si>
  <si>
    <t>Flixster,txt</t>
  </si>
  <si>
    <t>NetHEPT,txt</t>
  </si>
  <si>
    <t>Wiki-Vote,txt</t>
  </si>
  <si>
    <t>p2p-Gnutella31,txt</t>
  </si>
  <si>
    <t>Time</t>
  </si>
  <si>
    <t>Dev</t>
  </si>
  <si>
    <t>Avg</t>
  </si>
  <si>
    <t>Best /40</t>
  </si>
  <si>
    <t>&amp;</t>
  </si>
  <si>
    <t xml:space="preserve"> </t>
  </si>
  <si>
    <t>\\</t>
  </si>
  <si>
    <t xml:space="preserve">\\ </t>
  </si>
  <si>
    <t xml:space="preserve">\multirow{5}{*}{CA-AstroPh} </t>
  </si>
  <si>
    <t>\textbf{9647.01}</t>
  </si>
  <si>
    <t>\textbf{0.00}</t>
  </si>
  <si>
    <t>\textbf{34.35}</t>
  </si>
  <si>
    <t>\textbf{1}</t>
  </si>
  <si>
    <t xml:space="preserve">            </t>
  </si>
  <si>
    <t>\textbf{9667.75}</t>
  </si>
  <si>
    <t>\textbf{52.20}</t>
  </si>
  <si>
    <t>\textbf{9692.10}</t>
  </si>
  <si>
    <t>\textbf{66.38}</t>
  </si>
  <si>
    <t>\textbf{9713.66}</t>
  </si>
  <si>
    <t>\textbf{119.49}</t>
  </si>
  <si>
    <t>\textbf{9720.14}</t>
  </si>
  <si>
    <t>161.17</t>
  </si>
  <si>
    <t xml:space="preserve">            \hline</t>
  </si>
  <si>
    <t xml:space="preserve">        \multirow{5}{*}{CA-CondMat} </t>
  </si>
  <si>
    <t>\textbf{5111.51}</t>
  </si>
  <si>
    <t>\textbf{8.45}</t>
  </si>
  <si>
    <t>\textbf{5126.04}</t>
  </si>
  <si>
    <t>\textbf{11.20}</t>
  </si>
  <si>
    <t>\textbf{5165.89}</t>
  </si>
  <si>
    <t>\textbf{18.58}</t>
  </si>
  <si>
    <t>\textbf{5181.80}</t>
  </si>
  <si>
    <t>\textbf{31.42}</t>
  </si>
  <si>
    <t>\textbf{5215.02}</t>
  </si>
  <si>
    <t>\textbf{64.88}</t>
  </si>
  <si>
    <t xml:space="preserve">        \multirow{5}{*}{Cit-HepPh} </t>
  </si>
  <si>
    <t>\textbf{2392.71}</t>
  </si>
  <si>
    <t>\textbf{4.97}</t>
  </si>
  <si>
    <t>\textbf{3081.24}</t>
  </si>
  <si>
    <t>\textbf{6.55}</t>
  </si>
  <si>
    <t>\textbf{3450.72}</t>
  </si>
  <si>
    <t>\textbf{9.79}</t>
  </si>
  <si>
    <t>\textbf{3860.18}</t>
  </si>
  <si>
    <t>\textbf{15.61}</t>
  </si>
  <si>
    <t>\textbf{4097.83}</t>
  </si>
  <si>
    <t>\textbf{24.60}</t>
  </si>
  <si>
    <t xml:space="preserve">        \multirow{5}{*}{Email-Enron} </t>
  </si>
  <si>
    <t>\textbf{9591.72}</t>
  </si>
  <si>
    <t>\textbf{17.23}</t>
  </si>
  <si>
    <t>\textbf{9621.66}</t>
  </si>
  <si>
    <t>\textbf{28.22}</t>
  </si>
  <si>
    <t>\textbf{9657.68}</t>
  </si>
  <si>
    <t>\textbf{43.96}</t>
  </si>
  <si>
    <t>\textbf{9670.71}</t>
  </si>
  <si>
    <t>\textbf{67.86}</t>
  </si>
  <si>
    <t>\textbf{9697.83}</t>
  </si>
  <si>
    <t>126.99</t>
  </si>
  <si>
    <t xml:space="preserve">        \multirow{5}{*}{Flixster} </t>
  </si>
  <si>
    <t>\textbf{5731.22}</t>
  </si>
  <si>
    <t>\textbf{8.62}</t>
  </si>
  <si>
    <t>\textbf{7940.12} &amp;</t>
  </si>
  <si>
    <t>\textbf{13.43}</t>
  </si>
  <si>
    <t>\textbf{8996.23}</t>
  </si>
  <si>
    <t>\textbf{23.21}</t>
  </si>
  <si>
    <t>\textbf{9812.33} &amp;</t>
  </si>
  <si>
    <t>\textbf{40.05}</t>
  </si>
  <si>
    <t>\textbf{10570.99}</t>
  </si>
  <si>
    <t>\textbf{67.28}</t>
  </si>
  <si>
    <t xml:space="preserve">        \multirow{5}{*}{NetHEPT} </t>
  </si>
  <si>
    <t>\textbf{90.23}</t>
  </si>
  <si>
    <t>\textbf{0.14}</t>
  </si>
  <si>
    <t>\textbf{153.38}</t>
  </si>
  <si>
    <t>\textbf{0.29}</t>
  </si>
  <si>
    <t>\textbf{203.81}</t>
  </si>
  <si>
    <t>\textbf{0.59}</t>
  </si>
  <si>
    <t>\textbf{252.35}</t>
  </si>
  <si>
    <t>\textbf{1.13}</t>
  </si>
  <si>
    <t>\textbf{291.05}</t>
  </si>
  <si>
    <t>1.95</t>
  </si>
  <si>
    <t xml:space="preserve">        \multirow{5}{*}{Wiki-Vote} </t>
  </si>
  <si>
    <t>\textbf{1725.87}</t>
  </si>
  <si>
    <t>\textbf{2.21}</t>
  </si>
  <si>
    <t>\textbf{3.38}</t>
  </si>
  <si>
    <t>\textbf{1794.89}</t>
  </si>
  <si>
    <t>\textbf{6.12}</t>
  </si>
  <si>
    <t>\textbf{1818.00}</t>
  </si>
  <si>
    <t>\textbf{10.49}</t>
  </si>
  <si>
    <t>\textbf{1834.54}</t>
  </si>
  <si>
    <t>\textbf{16.05}</t>
  </si>
  <si>
    <t xml:space="preserve">        \multirow{5}{*}{p2p-Gnutella31} </t>
  </si>
  <si>
    <t>\textbf{98.63}</t>
  </si>
  <si>
    <t>\textbf{0.23}</t>
  </si>
  <si>
    <t>\textbf{171.32}</t>
  </si>
  <si>
    <t>\textbf{0.54}</t>
  </si>
  <si>
    <t>\textbf{235.64}</t>
  </si>
  <si>
    <t>1.13</t>
  </si>
  <si>
    <t>\textbf{296.92}</t>
  </si>
  <si>
    <t>\textbf{356.54}</t>
  </si>
  <si>
    <t>3.68</t>
  </si>
  <si>
    <t xml:space="preserve">              Summary   </t>
  </si>
  <si>
    <t>\textbf{4837.58}</t>
  </si>
  <si>
    <t>\textbf{27.91}</t>
  </si>
  <si>
    <t>\textbf{40}</t>
  </si>
  <si>
    <t>\textbf{1765.88}  &amp;</t>
  </si>
  <si>
    <t>IMP + 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</si>
</sst>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/>
    <xf numFmtId="2" fontId="0" fillId="0" borderId="2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2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43" fontId="0" fillId="0" borderId="0" xfId="2" applyFont="1"/>
    <xf numFmtId="1" fontId="0" fillId="0" borderId="2" xfId="0" applyNumberFormat="1" applyBorder="1" applyAlignment="1">
      <alignment horizontal="center"/>
    </xf>
    <xf numFmtId="2" fontId="0" fillId="0" borderId="0" xfId="0" applyNumberFormat="1"/>
    <xf numFmtId="10" fontId="0" fillId="0" borderId="0" xfId="1" applyNumberFormat="1" applyFont="1"/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0" fontId="0" fillId="3" borderId="2" xfId="1" applyNumberFormat="1" applyFon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/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2" fontId="0" fillId="2" borderId="3" xfId="0" applyNumberFormat="1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0" fontId="0" fillId="3" borderId="3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2" xfId="0" applyNumberFormat="1" applyFill="1" applyBorder="1"/>
    <xf numFmtId="2" fontId="0" fillId="3" borderId="3" xfId="0" applyNumberFormat="1" applyFill="1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212C-0937-44EE-866A-6BCD446CDC3E}">
  <dimension ref="A1:T100"/>
  <sheetViews>
    <sheetView tabSelected="1" topLeftCell="A39" workbookViewId="0">
      <selection activeCell="P11" sqref="P11"/>
    </sheetView>
  </sheetViews>
  <sheetFormatPr baseColWidth="10" defaultRowHeight="14.4" x14ac:dyDescent="0.3"/>
  <sheetData>
    <row r="1" spans="1:19" x14ac:dyDescent="0.3">
      <c r="C1" s="1" t="s">
        <v>5</v>
      </c>
      <c r="D1" s="1" t="s">
        <v>6</v>
      </c>
      <c r="E1" s="1" t="s">
        <v>7</v>
      </c>
      <c r="F1" s="1" t="s">
        <v>19</v>
      </c>
    </row>
    <row r="2" spans="1:19" x14ac:dyDescent="0.3">
      <c r="B2" s="6" t="s">
        <v>2</v>
      </c>
      <c r="C2" s="11">
        <f>AVERAGE(B8:B47)</f>
        <v>4837.5785000000014</v>
      </c>
      <c r="D2" s="11">
        <f>AVERAGE(C8:C47)/1000</f>
        <v>27.913575000000002</v>
      </c>
      <c r="E2" s="12">
        <f>AVERAGE(D8:D47)</f>
        <v>0</v>
      </c>
      <c r="F2" s="7">
        <f>SUM(E8:E47)</f>
        <v>40</v>
      </c>
    </row>
    <row r="3" spans="1:19" x14ac:dyDescent="0.3">
      <c r="B3" s="6" t="s">
        <v>0</v>
      </c>
      <c r="C3" s="11">
        <f>AVERAGE(F8:F47)</f>
        <v>3707.4229900000005</v>
      </c>
      <c r="D3" s="11">
        <f>AVERAGE(G8:G47)/1000</f>
        <v>53.151350000000001</v>
      </c>
      <c r="E3" s="12">
        <f>AVERAGE(H8:H47)</f>
        <v>0.24225319427373879</v>
      </c>
      <c r="F3" s="18">
        <f>SUM(I8:I47)</f>
        <v>0</v>
      </c>
    </row>
    <row r="4" spans="1:19" x14ac:dyDescent="0.3">
      <c r="B4" s="6" t="s">
        <v>119</v>
      </c>
      <c r="C4" s="11">
        <f>AVERAGE(J8:J47)</f>
        <v>4373.963999999999</v>
      </c>
      <c r="D4" s="11">
        <f>AVERAGE(S8:S47)</f>
        <v>10.234075000000002</v>
      </c>
      <c r="E4" s="12">
        <f t="shared" ref="E4" si="0">AVERAGE(L8:L47)</f>
        <v>0.2167341188344242</v>
      </c>
      <c r="F4" s="18">
        <f>SUM(M8:M47)</f>
        <v>0</v>
      </c>
    </row>
    <row r="5" spans="1:19" x14ac:dyDescent="0.3">
      <c r="F5" s="17"/>
    </row>
    <row r="6" spans="1:19" x14ac:dyDescent="0.3">
      <c r="B6" s="41" t="s">
        <v>2</v>
      </c>
      <c r="C6" s="41"/>
      <c r="D6" s="41"/>
      <c r="E6" s="41"/>
      <c r="F6" s="41" t="s">
        <v>0</v>
      </c>
      <c r="G6" s="41"/>
      <c r="H6" s="41"/>
      <c r="I6" s="41"/>
      <c r="J6" s="41" t="s">
        <v>119</v>
      </c>
      <c r="K6" s="41"/>
      <c r="L6" s="41"/>
      <c r="M6" s="41"/>
    </row>
    <row r="7" spans="1:19" x14ac:dyDescent="0.3">
      <c r="B7" s="1" t="s">
        <v>18</v>
      </c>
      <c r="C7" s="1" t="s">
        <v>16</v>
      </c>
      <c r="D7" s="1" t="s">
        <v>17</v>
      </c>
      <c r="E7" s="1" t="s">
        <v>3</v>
      </c>
      <c r="F7" s="1" t="s">
        <v>18</v>
      </c>
      <c r="G7" s="1" t="s">
        <v>16</v>
      </c>
      <c r="H7" s="1" t="s">
        <v>17</v>
      </c>
      <c r="I7" s="1" t="s">
        <v>3</v>
      </c>
      <c r="J7" s="1" t="s">
        <v>18</v>
      </c>
      <c r="K7" s="1" t="s">
        <v>16</v>
      </c>
      <c r="L7" s="1" t="s">
        <v>17</v>
      </c>
      <c r="M7" s="1" t="s">
        <v>3</v>
      </c>
      <c r="N7" s="1" t="s">
        <v>4</v>
      </c>
    </row>
    <row r="8" spans="1:19" ht="14.4" customHeight="1" x14ac:dyDescent="0.3">
      <c r="A8" s="2">
        <v>1</v>
      </c>
      <c r="B8" s="8">
        <v>9647.01</v>
      </c>
      <c r="C8" s="2">
        <v>34350</v>
      </c>
      <c r="D8" s="3">
        <f t="shared" ref="D8:D47" si="1">(N8-B8)/N8</f>
        <v>0</v>
      </c>
      <c r="E8" s="8">
        <f t="shared" ref="E8:E47" si="2">IF(B8=N8,1,0)</f>
        <v>1</v>
      </c>
      <c r="F8" s="8">
        <v>5784.9808000000003</v>
      </c>
      <c r="G8" s="2">
        <v>100136</v>
      </c>
      <c r="H8" s="3">
        <f t="shared" ref="H8:H47" si="3">(N8-F8)/N8</f>
        <v>0.40033432120418655</v>
      </c>
      <c r="I8" s="8">
        <f t="shared" ref="I8:I47" si="4">IF(F8=N8,1,0)</f>
        <v>0</v>
      </c>
      <c r="J8" s="8">
        <v>9625.07</v>
      </c>
      <c r="K8" s="2">
        <v>8165</v>
      </c>
      <c r="L8" s="3">
        <f>(N8-J8)/N8</f>
        <v>2.274279802757591E-3</v>
      </c>
      <c r="M8" s="8">
        <f>IF(J8=N8,1,0)</f>
        <v>0</v>
      </c>
      <c r="N8" s="10">
        <f>MAX(F8,B8,J8)</f>
        <v>9647.01</v>
      </c>
      <c r="O8" s="44" t="s">
        <v>8</v>
      </c>
      <c r="Q8" s="19">
        <f>C8/1000</f>
        <v>34.35</v>
      </c>
      <c r="R8" s="19">
        <f>K8/1000</f>
        <v>8.1649999999999991</v>
      </c>
      <c r="S8" s="19">
        <f>K8/1000</f>
        <v>8.1649999999999991</v>
      </c>
    </row>
    <row r="9" spans="1:19" x14ac:dyDescent="0.3">
      <c r="A9" s="2">
        <v>2</v>
      </c>
      <c r="B9" s="8">
        <v>9667.75</v>
      </c>
      <c r="C9" s="2">
        <v>52200</v>
      </c>
      <c r="D9" s="3">
        <f t="shared" si="1"/>
        <v>0</v>
      </c>
      <c r="E9" s="8">
        <f t="shared" si="2"/>
        <v>1</v>
      </c>
      <c r="F9" s="8">
        <v>6483.2317999999996</v>
      </c>
      <c r="G9" s="2">
        <v>111846</v>
      </c>
      <c r="H9" s="3">
        <f t="shared" si="3"/>
        <v>0.32939600217217041</v>
      </c>
      <c r="I9" s="8">
        <f t="shared" si="4"/>
        <v>0</v>
      </c>
      <c r="J9" s="8">
        <v>9629.74</v>
      </c>
      <c r="K9" s="2">
        <v>16423</v>
      </c>
      <c r="L9" s="3">
        <f t="shared" ref="L9:L47" si="5">(N9-J9)/N9</f>
        <v>3.9316283519950576E-3</v>
      </c>
      <c r="M9" s="8">
        <f t="shared" ref="M9:M47" si="6">IF(J9=N9,1,0)</f>
        <v>0</v>
      </c>
      <c r="N9" s="10">
        <f t="shared" ref="N9:N47" si="7">MAX(F9,B9,J9)</f>
        <v>9667.75</v>
      </c>
      <c r="O9" s="44"/>
      <c r="Q9" s="19">
        <f t="shared" ref="Q8:Q47" si="8">C9/1000</f>
        <v>52.2</v>
      </c>
      <c r="R9" s="19">
        <f t="shared" ref="R9:R47" si="9">K9/1000</f>
        <v>16.422999999999998</v>
      </c>
      <c r="S9" s="19">
        <f t="shared" ref="S9:S47" si="10">K9/1000</f>
        <v>16.422999999999998</v>
      </c>
    </row>
    <row r="10" spans="1:19" x14ac:dyDescent="0.3">
      <c r="A10" s="2">
        <v>3</v>
      </c>
      <c r="B10" s="8">
        <v>9692.1</v>
      </c>
      <c r="C10" s="2">
        <v>66377</v>
      </c>
      <c r="D10" s="3">
        <f t="shared" si="1"/>
        <v>0</v>
      </c>
      <c r="E10" s="8">
        <f t="shared" si="2"/>
        <v>1</v>
      </c>
      <c r="F10" s="8">
        <v>8053.7262000000001</v>
      </c>
      <c r="G10" s="2">
        <v>152203</v>
      </c>
      <c r="H10" s="3">
        <f t="shared" si="3"/>
        <v>0.16904218899928811</v>
      </c>
      <c r="I10" s="8">
        <f t="shared" si="4"/>
        <v>0</v>
      </c>
      <c r="J10" s="8">
        <v>9631.27</v>
      </c>
      <c r="K10" s="2">
        <v>24632</v>
      </c>
      <c r="L10" s="3">
        <f t="shared" si="5"/>
        <v>6.2762456020882913E-3</v>
      </c>
      <c r="M10" s="8">
        <f t="shared" si="6"/>
        <v>0</v>
      </c>
      <c r="N10" s="10">
        <f t="shared" si="7"/>
        <v>9692.1</v>
      </c>
      <c r="O10" s="44"/>
      <c r="Q10" s="19">
        <f t="shared" si="8"/>
        <v>66.376999999999995</v>
      </c>
      <c r="R10" s="19">
        <f t="shared" si="9"/>
        <v>24.632000000000001</v>
      </c>
      <c r="S10" s="19">
        <f t="shared" si="10"/>
        <v>24.632000000000001</v>
      </c>
    </row>
    <row r="11" spans="1:19" x14ac:dyDescent="0.3">
      <c r="A11" s="2">
        <v>4</v>
      </c>
      <c r="B11" s="8">
        <v>9713.66</v>
      </c>
      <c r="C11" s="2">
        <v>119492</v>
      </c>
      <c r="D11" s="3">
        <f t="shared" si="1"/>
        <v>0</v>
      </c>
      <c r="E11" s="8">
        <f t="shared" si="2"/>
        <v>1</v>
      </c>
      <c r="F11" s="8">
        <v>8069.8419000000004</v>
      </c>
      <c r="G11" s="2">
        <v>153865</v>
      </c>
      <c r="H11" s="3">
        <f t="shared" si="3"/>
        <v>0.16922746935758504</v>
      </c>
      <c r="I11" s="8">
        <f t="shared" si="4"/>
        <v>0</v>
      </c>
      <c r="J11" s="8">
        <v>9647.68</v>
      </c>
      <c r="K11" s="2">
        <v>32917</v>
      </c>
      <c r="L11" s="3">
        <f t="shared" si="5"/>
        <v>6.792496340205398E-3</v>
      </c>
      <c r="M11" s="8">
        <f t="shared" si="6"/>
        <v>0</v>
      </c>
      <c r="N11" s="10">
        <f t="shared" si="7"/>
        <v>9713.66</v>
      </c>
      <c r="O11" s="44"/>
      <c r="Q11" s="19">
        <f t="shared" si="8"/>
        <v>119.492</v>
      </c>
      <c r="R11" s="19">
        <f t="shared" si="9"/>
        <v>32.917000000000002</v>
      </c>
      <c r="S11" s="19">
        <f t="shared" si="10"/>
        <v>32.917000000000002</v>
      </c>
    </row>
    <row r="12" spans="1:19" ht="15" thickBot="1" x14ac:dyDescent="0.35">
      <c r="A12" s="27">
        <v>5</v>
      </c>
      <c r="B12" s="28">
        <v>9720.14</v>
      </c>
      <c r="C12" s="27">
        <v>161166</v>
      </c>
      <c r="D12" s="29">
        <f t="shared" si="1"/>
        <v>0</v>
      </c>
      <c r="E12" s="28">
        <f t="shared" si="2"/>
        <v>1</v>
      </c>
      <c r="F12" s="28">
        <v>8551.7237999999998</v>
      </c>
      <c r="G12" s="27">
        <v>155735</v>
      </c>
      <c r="H12" s="29">
        <f t="shared" si="3"/>
        <v>0.12020569662576874</v>
      </c>
      <c r="I12" s="28">
        <f t="shared" si="4"/>
        <v>0</v>
      </c>
      <c r="J12" s="28">
        <v>9653.9599999999991</v>
      </c>
      <c r="K12" s="27">
        <v>40686</v>
      </c>
      <c r="L12" s="29">
        <f t="shared" si="5"/>
        <v>6.8085439098614113E-3</v>
      </c>
      <c r="M12" s="28">
        <f t="shared" si="6"/>
        <v>0</v>
      </c>
      <c r="N12" s="30">
        <f t="shared" si="7"/>
        <v>9720.14</v>
      </c>
      <c r="O12" s="44"/>
      <c r="Q12" s="19">
        <f t="shared" si="8"/>
        <v>161.166</v>
      </c>
      <c r="R12" s="19">
        <f t="shared" si="9"/>
        <v>40.686</v>
      </c>
      <c r="S12" s="19">
        <f t="shared" si="10"/>
        <v>40.686</v>
      </c>
    </row>
    <row r="13" spans="1:19" ht="14.4" customHeight="1" x14ac:dyDescent="0.3">
      <c r="A13" s="21">
        <v>1</v>
      </c>
      <c r="B13" s="22">
        <v>5111.51</v>
      </c>
      <c r="C13" s="21">
        <v>8454</v>
      </c>
      <c r="D13" s="23">
        <f t="shared" si="1"/>
        <v>0</v>
      </c>
      <c r="E13" s="22">
        <f t="shared" si="2"/>
        <v>1</v>
      </c>
      <c r="F13" s="22">
        <v>3219.5237999999999</v>
      </c>
      <c r="G13" s="21">
        <v>35075</v>
      </c>
      <c r="H13" s="23">
        <f t="shared" si="3"/>
        <v>0.37014232584891749</v>
      </c>
      <c r="I13" s="22">
        <f t="shared" si="4"/>
        <v>0</v>
      </c>
      <c r="J13" s="22">
        <v>5074.97</v>
      </c>
      <c r="K13" s="21">
        <v>2490</v>
      </c>
      <c r="L13" s="23">
        <f t="shared" si="5"/>
        <v>7.1485725353173449E-3</v>
      </c>
      <c r="M13" s="22">
        <f t="shared" si="6"/>
        <v>0</v>
      </c>
      <c r="N13" s="42">
        <f t="shared" si="7"/>
        <v>5111.51</v>
      </c>
      <c r="O13" s="44" t="s">
        <v>9</v>
      </c>
      <c r="Q13" s="19">
        <f t="shared" si="8"/>
        <v>8.4540000000000006</v>
      </c>
      <c r="R13" s="19">
        <f t="shared" si="9"/>
        <v>2.4900000000000002</v>
      </c>
      <c r="S13" s="19">
        <f t="shared" si="10"/>
        <v>2.4900000000000002</v>
      </c>
    </row>
    <row r="14" spans="1:19" x14ac:dyDescent="0.3">
      <c r="A14" s="4">
        <v>2</v>
      </c>
      <c r="B14" s="9">
        <v>5126.04</v>
      </c>
      <c r="C14" s="4">
        <v>11197</v>
      </c>
      <c r="D14" s="5">
        <f t="shared" si="1"/>
        <v>0</v>
      </c>
      <c r="E14" s="9">
        <f t="shared" si="2"/>
        <v>1</v>
      </c>
      <c r="F14" s="9">
        <v>3912.4942000000001</v>
      </c>
      <c r="G14" s="4">
        <v>55764</v>
      </c>
      <c r="H14" s="5">
        <f t="shared" si="3"/>
        <v>0.23674138321199209</v>
      </c>
      <c r="I14" s="9">
        <f t="shared" si="4"/>
        <v>0</v>
      </c>
      <c r="J14" s="9">
        <v>5082.57</v>
      </c>
      <c r="K14" s="4">
        <v>5079</v>
      </c>
      <c r="L14" s="5">
        <f t="shared" si="5"/>
        <v>8.4802303532551943E-3</v>
      </c>
      <c r="M14" s="9">
        <f t="shared" si="6"/>
        <v>0</v>
      </c>
      <c r="N14" s="13">
        <f t="shared" si="7"/>
        <v>5126.04</v>
      </c>
      <c r="O14" s="44"/>
      <c r="Q14" s="19">
        <f t="shared" si="8"/>
        <v>11.196999999999999</v>
      </c>
      <c r="R14" s="19">
        <f t="shared" si="9"/>
        <v>5.0789999999999997</v>
      </c>
      <c r="S14" s="19">
        <f t="shared" si="10"/>
        <v>5.0789999999999997</v>
      </c>
    </row>
    <row r="15" spans="1:19" x14ac:dyDescent="0.3">
      <c r="A15" s="4">
        <v>3</v>
      </c>
      <c r="B15" s="9">
        <v>5165.8900000000003</v>
      </c>
      <c r="C15" s="4">
        <v>18581</v>
      </c>
      <c r="D15" s="5">
        <f t="shared" si="1"/>
        <v>0</v>
      </c>
      <c r="E15" s="9">
        <f t="shared" si="2"/>
        <v>1</v>
      </c>
      <c r="F15" s="9">
        <v>4145.9044000000004</v>
      </c>
      <c r="G15" s="4">
        <v>59078</v>
      </c>
      <c r="H15" s="5">
        <f t="shared" si="3"/>
        <v>0.19744624837152938</v>
      </c>
      <c r="I15" s="9">
        <f t="shared" si="4"/>
        <v>0</v>
      </c>
      <c r="J15" s="9">
        <v>5108.87</v>
      </c>
      <c r="K15" s="4">
        <v>7763</v>
      </c>
      <c r="L15" s="5">
        <f t="shared" si="5"/>
        <v>1.1037788261074167E-2</v>
      </c>
      <c r="M15" s="9">
        <f t="shared" si="6"/>
        <v>0</v>
      </c>
      <c r="N15" s="13">
        <f t="shared" si="7"/>
        <v>5165.8900000000003</v>
      </c>
      <c r="O15" s="44"/>
      <c r="Q15" s="19">
        <f t="shared" si="8"/>
        <v>18.581</v>
      </c>
      <c r="R15" s="19">
        <f t="shared" si="9"/>
        <v>7.7629999999999999</v>
      </c>
      <c r="S15" s="19">
        <f t="shared" si="10"/>
        <v>7.7629999999999999</v>
      </c>
    </row>
    <row r="16" spans="1:19" x14ac:dyDescent="0.3">
      <c r="A16" s="4">
        <v>4</v>
      </c>
      <c r="B16" s="9">
        <v>5181.8</v>
      </c>
      <c r="C16" s="4">
        <v>31416</v>
      </c>
      <c r="D16" s="5">
        <f t="shared" si="1"/>
        <v>0</v>
      </c>
      <c r="E16" s="9">
        <f t="shared" si="2"/>
        <v>1</v>
      </c>
      <c r="F16" s="9">
        <v>4303.1559999999999</v>
      </c>
      <c r="G16" s="4">
        <v>60371</v>
      </c>
      <c r="H16" s="5">
        <f t="shared" si="3"/>
        <v>0.1695634721525339</v>
      </c>
      <c r="I16" s="9">
        <f t="shared" si="4"/>
        <v>0</v>
      </c>
      <c r="J16" s="9">
        <v>5118.37</v>
      </c>
      <c r="K16" s="4">
        <v>10497</v>
      </c>
      <c r="L16" s="5">
        <f t="shared" si="5"/>
        <v>1.2240920143579507E-2</v>
      </c>
      <c r="M16" s="9">
        <f t="shared" si="6"/>
        <v>0</v>
      </c>
      <c r="N16" s="13">
        <f t="shared" si="7"/>
        <v>5181.8</v>
      </c>
      <c r="O16" s="44"/>
      <c r="Q16" s="19">
        <f t="shared" si="8"/>
        <v>31.416</v>
      </c>
      <c r="R16" s="19">
        <f t="shared" si="9"/>
        <v>10.497</v>
      </c>
      <c r="S16" s="19">
        <f t="shared" si="10"/>
        <v>10.497</v>
      </c>
    </row>
    <row r="17" spans="1:19" ht="15" thickBot="1" x14ac:dyDescent="0.35">
      <c r="A17" s="32">
        <v>5</v>
      </c>
      <c r="B17" s="33">
        <v>5215.0200000000004</v>
      </c>
      <c r="C17" s="32">
        <v>64876</v>
      </c>
      <c r="D17" s="34">
        <f t="shared" si="1"/>
        <v>0</v>
      </c>
      <c r="E17" s="33">
        <f t="shared" si="2"/>
        <v>1</v>
      </c>
      <c r="F17" s="33">
        <v>4667.9219000000003</v>
      </c>
      <c r="G17" s="32">
        <v>65189</v>
      </c>
      <c r="H17" s="34">
        <f t="shared" si="3"/>
        <v>0.10490814992080569</v>
      </c>
      <c r="I17" s="33">
        <f t="shared" si="4"/>
        <v>0</v>
      </c>
      <c r="J17" s="33">
        <v>5140.8500000000004</v>
      </c>
      <c r="K17" s="32">
        <v>13161</v>
      </c>
      <c r="L17" s="34">
        <f t="shared" si="5"/>
        <v>1.4222380738712424E-2</v>
      </c>
      <c r="M17" s="33">
        <f t="shared" si="6"/>
        <v>0</v>
      </c>
      <c r="N17" s="43">
        <f t="shared" si="7"/>
        <v>5215.0200000000004</v>
      </c>
      <c r="O17" s="44"/>
      <c r="Q17" s="19">
        <f t="shared" si="8"/>
        <v>64.876000000000005</v>
      </c>
      <c r="R17" s="19">
        <f t="shared" si="9"/>
        <v>13.161</v>
      </c>
      <c r="S17" s="19">
        <f t="shared" si="10"/>
        <v>13.161</v>
      </c>
    </row>
    <row r="18" spans="1:19" ht="14.4" customHeight="1" x14ac:dyDescent="0.3">
      <c r="A18" s="31">
        <v>1</v>
      </c>
      <c r="B18" s="25">
        <v>2392.71</v>
      </c>
      <c r="C18" s="31">
        <v>4968</v>
      </c>
      <c r="D18" s="24">
        <f t="shared" si="1"/>
        <v>0</v>
      </c>
      <c r="E18" s="25">
        <f t="shared" si="2"/>
        <v>1</v>
      </c>
      <c r="F18" s="25">
        <v>1753.3878</v>
      </c>
      <c r="G18" s="31">
        <v>20149</v>
      </c>
      <c r="H18" s="24">
        <f t="shared" si="3"/>
        <v>0.26719585741690388</v>
      </c>
      <c r="I18" s="25">
        <f t="shared" si="4"/>
        <v>0</v>
      </c>
      <c r="J18" s="25">
        <v>1135.18</v>
      </c>
      <c r="K18" s="31">
        <v>662</v>
      </c>
      <c r="L18" s="24">
        <f t="shared" si="5"/>
        <v>0.52556724383648667</v>
      </c>
      <c r="M18" s="25">
        <f t="shared" si="6"/>
        <v>0</v>
      </c>
      <c r="N18" s="26">
        <f t="shared" si="7"/>
        <v>2392.71</v>
      </c>
      <c r="O18" s="44" t="s">
        <v>10</v>
      </c>
      <c r="Q18" s="19">
        <f t="shared" si="8"/>
        <v>4.968</v>
      </c>
      <c r="R18" s="19">
        <f t="shared" si="9"/>
        <v>0.66200000000000003</v>
      </c>
      <c r="S18" s="19">
        <f t="shared" si="10"/>
        <v>0.66200000000000003</v>
      </c>
    </row>
    <row r="19" spans="1:19" x14ac:dyDescent="0.3">
      <c r="A19" s="2">
        <v>2</v>
      </c>
      <c r="B19" s="8">
        <v>3081.24</v>
      </c>
      <c r="C19" s="2">
        <v>6553</v>
      </c>
      <c r="D19" s="3">
        <f t="shared" si="1"/>
        <v>0</v>
      </c>
      <c r="E19" s="8">
        <f t="shared" si="2"/>
        <v>1</v>
      </c>
      <c r="F19" s="8">
        <v>2464.1388999999999</v>
      </c>
      <c r="G19" s="2">
        <v>28684</v>
      </c>
      <c r="H19" s="3">
        <f t="shared" si="3"/>
        <v>0.20027686905271899</v>
      </c>
      <c r="I19" s="8">
        <f t="shared" si="4"/>
        <v>0</v>
      </c>
      <c r="J19" s="8">
        <v>1662.73</v>
      </c>
      <c r="K19" s="2">
        <v>1690</v>
      </c>
      <c r="L19" s="3">
        <f t="shared" si="5"/>
        <v>0.46036985109890821</v>
      </c>
      <c r="M19" s="8">
        <f t="shared" si="6"/>
        <v>0</v>
      </c>
      <c r="N19" s="10">
        <f t="shared" si="7"/>
        <v>3081.24</v>
      </c>
      <c r="O19" s="44"/>
      <c r="Q19" s="19">
        <f t="shared" si="8"/>
        <v>6.5529999999999999</v>
      </c>
      <c r="R19" s="19">
        <f t="shared" si="9"/>
        <v>1.69</v>
      </c>
      <c r="S19" s="19">
        <f t="shared" si="10"/>
        <v>1.69</v>
      </c>
    </row>
    <row r="20" spans="1:19" x14ac:dyDescent="0.3">
      <c r="A20" s="2">
        <v>3</v>
      </c>
      <c r="B20" s="8">
        <v>3450.72</v>
      </c>
      <c r="C20" s="2">
        <v>9791</v>
      </c>
      <c r="D20" s="3">
        <f t="shared" si="1"/>
        <v>0</v>
      </c>
      <c r="E20" s="8">
        <f t="shared" si="2"/>
        <v>1</v>
      </c>
      <c r="F20" s="8">
        <v>2747.5154000000002</v>
      </c>
      <c r="G20" s="2">
        <v>25655</v>
      </c>
      <c r="H20" s="3">
        <f t="shared" si="3"/>
        <v>0.20378489126906837</v>
      </c>
      <c r="I20" s="8">
        <f t="shared" si="4"/>
        <v>0</v>
      </c>
      <c r="J20" s="8">
        <v>2049.2600000000002</v>
      </c>
      <c r="K20" s="2">
        <v>3250</v>
      </c>
      <c r="L20" s="3">
        <f t="shared" si="5"/>
        <v>0.40613553113553102</v>
      </c>
      <c r="M20" s="8">
        <f t="shared" si="6"/>
        <v>0</v>
      </c>
      <c r="N20" s="10">
        <f t="shared" si="7"/>
        <v>3450.72</v>
      </c>
      <c r="O20" s="44"/>
      <c r="Q20" s="19">
        <f t="shared" si="8"/>
        <v>9.7910000000000004</v>
      </c>
      <c r="R20" s="19">
        <f t="shared" si="9"/>
        <v>3.25</v>
      </c>
      <c r="S20" s="19">
        <f t="shared" si="10"/>
        <v>3.25</v>
      </c>
    </row>
    <row r="21" spans="1:19" x14ac:dyDescent="0.3">
      <c r="A21" s="2">
        <v>4</v>
      </c>
      <c r="B21" s="8">
        <v>3860.18</v>
      </c>
      <c r="C21" s="2">
        <v>15612</v>
      </c>
      <c r="D21" s="3">
        <f t="shared" si="1"/>
        <v>0</v>
      </c>
      <c r="E21" s="8">
        <f t="shared" si="2"/>
        <v>1</v>
      </c>
      <c r="F21" s="8">
        <v>2955.1682000000001</v>
      </c>
      <c r="G21" s="2">
        <v>27830</v>
      </c>
      <c r="H21" s="3">
        <f t="shared" si="3"/>
        <v>0.23444808273189327</v>
      </c>
      <c r="I21" s="8">
        <f t="shared" si="4"/>
        <v>0</v>
      </c>
      <c r="J21" s="8">
        <v>2297.85</v>
      </c>
      <c r="K21" s="2">
        <v>4773</v>
      </c>
      <c r="L21" s="3">
        <f t="shared" si="5"/>
        <v>0.40472983125139245</v>
      </c>
      <c r="M21" s="8">
        <f t="shared" si="6"/>
        <v>0</v>
      </c>
      <c r="N21" s="10">
        <f t="shared" si="7"/>
        <v>3860.18</v>
      </c>
      <c r="O21" s="44"/>
      <c r="Q21" s="19">
        <f t="shared" si="8"/>
        <v>15.612</v>
      </c>
      <c r="R21" s="19">
        <f t="shared" si="9"/>
        <v>4.7729999999999997</v>
      </c>
      <c r="S21" s="19">
        <f t="shared" si="10"/>
        <v>4.7729999999999997</v>
      </c>
    </row>
    <row r="22" spans="1:19" ht="15" thickBot="1" x14ac:dyDescent="0.35">
      <c r="A22" s="27">
        <v>5</v>
      </c>
      <c r="B22" s="28">
        <v>4097.83</v>
      </c>
      <c r="C22" s="27">
        <v>24603</v>
      </c>
      <c r="D22" s="29">
        <f t="shared" si="1"/>
        <v>0</v>
      </c>
      <c r="E22" s="28">
        <f t="shared" si="2"/>
        <v>1</v>
      </c>
      <c r="F22" s="28">
        <v>3358.4484000000002</v>
      </c>
      <c r="G22" s="27">
        <v>34368</v>
      </c>
      <c r="H22" s="29">
        <f t="shared" si="3"/>
        <v>0.18043247279657762</v>
      </c>
      <c r="I22" s="28">
        <f t="shared" si="4"/>
        <v>0</v>
      </c>
      <c r="J22" s="28">
        <v>2559.08</v>
      </c>
      <c r="K22" s="27">
        <v>6510</v>
      </c>
      <c r="L22" s="29">
        <f t="shared" si="5"/>
        <v>0.37550362020874462</v>
      </c>
      <c r="M22" s="28">
        <f t="shared" si="6"/>
        <v>0</v>
      </c>
      <c r="N22" s="30">
        <f t="shared" si="7"/>
        <v>4097.83</v>
      </c>
      <c r="O22" s="44"/>
      <c r="Q22" s="19">
        <f t="shared" si="8"/>
        <v>24.603000000000002</v>
      </c>
      <c r="R22" s="19">
        <f t="shared" si="9"/>
        <v>6.51</v>
      </c>
      <c r="S22" s="19">
        <f t="shared" si="10"/>
        <v>6.51</v>
      </c>
    </row>
    <row r="23" spans="1:19" ht="14.4" customHeight="1" x14ac:dyDescent="0.3">
      <c r="A23" s="21">
        <v>1</v>
      </c>
      <c r="B23" s="22">
        <v>9591.7199999999993</v>
      </c>
      <c r="C23" s="21">
        <v>17233</v>
      </c>
      <c r="D23" s="23">
        <f t="shared" si="1"/>
        <v>0</v>
      </c>
      <c r="E23" s="22">
        <f t="shared" si="2"/>
        <v>1</v>
      </c>
      <c r="F23" s="22">
        <v>5107.2281000000003</v>
      </c>
      <c r="G23" s="21">
        <v>82686</v>
      </c>
      <c r="H23" s="23">
        <f t="shared" si="3"/>
        <v>0.46753782429011681</v>
      </c>
      <c r="I23" s="22">
        <f t="shared" si="4"/>
        <v>0</v>
      </c>
      <c r="J23" s="22">
        <v>9569.0400000000009</v>
      </c>
      <c r="K23" s="21">
        <v>12502</v>
      </c>
      <c r="L23" s="23">
        <f t="shared" si="5"/>
        <v>2.36453941524549E-3</v>
      </c>
      <c r="M23" s="22">
        <f t="shared" si="6"/>
        <v>0</v>
      </c>
      <c r="N23" s="42">
        <f t="shared" si="7"/>
        <v>9591.7199999999993</v>
      </c>
      <c r="O23" s="45" t="s">
        <v>11</v>
      </c>
      <c r="Q23" s="19">
        <f t="shared" si="8"/>
        <v>17.233000000000001</v>
      </c>
      <c r="R23" s="19">
        <f t="shared" si="9"/>
        <v>12.502000000000001</v>
      </c>
      <c r="S23" s="19">
        <f t="shared" si="10"/>
        <v>12.502000000000001</v>
      </c>
    </row>
    <row r="24" spans="1:19" x14ac:dyDescent="0.3">
      <c r="A24" s="4">
        <v>2</v>
      </c>
      <c r="B24" s="9">
        <v>9621.66</v>
      </c>
      <c r="C24" s="4">
        <v>28216</v>
      </c>
      <c r="D24" s="5">
        <f t="shared" si="1"/>
        <v>0</v>
      </c>
      <c r="E24" s="9">
        <f t="shared" si="2"/>
        <v>1</v>
      </c>
      <c r="F24" s="9">
        <v>6050.433</v>
      </c>
      <c r="G24" s="4">
        <v>95608</v>
      </c>
      <c r="H24" s="5">
        <f t="shared" si="3"/>
        <v>0.37116537063251037</v>
      </c>
      <c r="I24" s="9">
        <f t="shared" si="4"/>
        <v>0</v>
      </c>
      <c r="J24" s="9">
        <v>9594.68</v>
      </c>
      <c r="K24" s="4">
        <v>23851</v>
      </c>
      <c r="L24" s="5">
        <f t="shared" si="5"/>
        <v>2.8040899387423339E-3</v>
      </c>
      <c r="M24" s="9">
        <f t="shared" si="6"/>
        <v>0</v>
      </c>
      <c r="N24" s="13">
        <f t="shared" si="7"/>
        <v>9621.66</v>
      </c>
      <c r="O24" s="45"/>
      <c r="Q24" s="19">
        <f t="shared" si="8"/>
        <v>28.216000000000001</v>
      </c>
      <c r="R24" s="19">
        <f t="shared" si="9"/>
        <v>23.850999999999999</v>
      </c>
      <c r="S24" s="19">
        <f t="shared" si="10"/>
        <v>23.850999999999999</v>
      </c>
    </row>
    <row r="25" spans="1:19" x14ac:dyDescent="0.3">
      <c r="A25" s="4">
        <v>3</v>
      </c>
      <c r="B25" s="9">
        <v>9657.68</v>
      </c>
      <c r="C25" s="4">
        <v>43962</v>
      </c>
      <c r="D25" s="5">
        <f t="shared" si="1"/>
        <v>0</v>
      </c>
      <c r="E25" s="9">
        <f t="shared" si="2"/>
        <v>1</v>
      </c>
      <c r="F25" s="9">
        <v>6499.4183000000003</v>
      </c>
      <c r="G25" s="4">
        <v>103289</v>
      </c>
      <c r="H25" s="5">
        <f t="shared" si="3"/>
        <v>0.32702074411245763</v>
      </c>
      <c r="I25" s="9">
        <f t="shared" si="4"/>
        <v>0</v>
      </c>
      <c r="J25" s="9">
        <v>9596.08</v>
      </c>
      <c r="K25" s="4">
        <v>33449</v>
      </c>
      <c r="L25" s="5">
        <f t="shared" si="5"/>
        <v>6.3783434530860789E-3</v>
      </c>
      <c r="M25" s="9">
        <f t="shared" si="6"/>
        <v>0</v>
      </c>
      <c r="N25" s="13">
        <f t="shared" si="7"/>
        <v>9657.68</v>
      </c>
      <c r="O25" s="45"/>
      <c r="Q25" s="19">
        <f t="shared" si="8"/>
        <v>43.962000000000003</v>
      </c>
      <c r="R25" s="19">
        <f t="shared" si="9"/>
        <v>33.448999999999998</v>
      </c>
      <c r="S25" s="19">
        <f t="shared" si="10"/>
        <v>33.448999999999998</v>
      </c>
    </row>
    <row r="26" spans="1:19" x14ac:dyDescent="0.3">
      <c r="A26" s="4">
        <v>4</v>
      </c>
      <c r="B26" s="9">
        <v>9670.7099999999991</v>
      </c>
      <c r="C26" s="4">
        <v>67863</v>
      </c>
      <c r="D26" s="5">
        <f t="shared" si="1"/>
        <v>0</v>
      </c>
      <c r="E26" s="9">
        <f t="shared" si="2"/>
        <v>1</v>
      </c>
      <c r="F26" s="9">
        <v>7274.4213</v>
      </c>
      <c r="G26" s="4">
        <v>117345</v>
      </c>
      <c r="H26" s="5">
        <f t="shared" si="3"/>
        <v>0.24778829062188809</v>
      </c>
      <c r="I26" s="9">
        <f t="shared" si="4"/>
        <v>0</v>
      </c>
      <c r="J26" s="9">
        <v>9617.3700000000008</v>
      </c>
      <c r="K26" s="4">
        <v>41583</v>
      </c>
      <c r="L26" s="5">
        <f t="shared" si="5"/>
        <v>5.5156239821066225E-3</v>
      </c>
      <c r="M26" s="9">
        <f t="shared" si="6"/>
        <v>0</v>
      </c>
      <c r="N26" s="13">
        <f t="shared" si="7"/>
        <v>9670.7099999999991</v>
      </c>
      <c r="O26" s="45"/>
      <c r="Q26" s="19">
        <f t="shared" si="8"/>
        <v>67.863</v>
      </c>
      <c r="R26" s="19">
        <f t="shared" si="9"/>
        <v>41.582999999999998</v>
      </c>
      <c r="S26" s="19">
        <f t="shared" si="10"/>
        <v>41.582999999999998</v>
      </c>
    </row>
    <row r="27" spans="1:19" ht="15" thickBot="1" x14ac:dyDescent="0.35">
      <c r="A27" s="32">
        <v>5</v>
      </c>
      <c r="B27" s="33">
        <v>9697.83</v>
      </c>
      <c r="C27" s="32">
        <v>126990</v>
      </c>
      <c r="D27" s="34">
        <f t="shared" si="1"/>
        <v>0</v>
      </c>
      <c r="E27" s="33">
        <f t="shared" si="2"/>
        <v>1</v>
      </c>
      <c r="F27" s="33">
        <v>7632.7683999999999</v>
      </c>
      <c r="G27" s="32">
        <v>119017</v>
      </c>
      <c r="H27" s="34">
        <f t="shared" si="3"/>
        <v>0.21294058567741445</v>
      </c>
      <c r="I27" s="33">
        <f t="shared" si="4"/>
        <v>0</v>
      </c>
      <c r="J27" s="33">
        <v>9618.2999999999993</v>
      </c>
      <c r="K27" s="32">
        <v>49124</v>
      </c>
      <c r="L27" s="34">
        <f t="shared" si="5"/>
        <v>8.2008036849481429E-3</v>
      </c>
      <c r="M27" s="33">
        <f t="shared" si="6"/>
        <v>0</v>
      </c>
      <c r="N27" s="43">
        <f t="shared" si="7"/>
        <v>9697.83</v>
      </c>
      <c r="O27" s="45"/>
      <c r="Q27" s="19">
        <f t="shared" si="8"/>
        <v>126.99</v>
      </c>
      <c r="R27" s="19">
        <f t="shared" si="9"/>
        <v>49.124000000000002</v>
      </c>
      <c r="S27" s="19">
        <f t="shared" si="10"/>
        <v>49.124000000000002</v>
      </c>
    </row>
    <row r="28" spans="1:19" ht="14.4" customHeight="1" x14ac:dyDescent="0.3">
      <c r="A28" s="35">
        <v>1</v>
      </c>
      <c r="B28" s="36">
        <v>5731.22</v>
      </c>
      <c r="C28" s="35">
        <v>8620</v>
      </c>
      <c r="D28" s="37">
        <f t="shared" si="1"/>
        <v>0</v>
      </c>
      <c r="E28" s="36">
        <f t="shared" si="2"/>
        <v>1</v>
      </c>
      <c r="F28" s="36">
        <v>5461.6704</v>
      </c>
      <c r="G28" s="35">
        <v>52155</v>
      </c>
      <c r="H28" s="37">
        <f t="shared" si="3"/>
        <v>4.7031801256975002E-2</v>
      </c>
      <c r="I28" s="36">
        <f t="shared" si="4"/>
        <v>0</v>
      </c>
      <c r="J28" s="36">
        <v>5021.51</v>
      </c>
      <c r="K28" s="35">
        <v>2185</v>
      </c>
      <c r="L28" s="24">
        <f t="shared" si="5"/>
        <v>0.12383227305879027</v>
      </c>
      <c r="M28" s="25">
        <f t="shared" si="6"/>
        <v>0</v>
      </c>
      <c r="N28" s="26">
        <f t="shared" si="7"/>
        <v>5731.22</v>
      </c>
      <c r="O28" s="45" t="s">
        <v>12</v>
      </c>
      <c r="Q28" s="19">
        <f t="shared" si="8"/>
        <v>8.6199999999999992</v>
      </c>
      <c r="R28" s="19">
        <f t="shared" si="9"/>
        <v>2.1850000000000001</v>
      </c>
      <c r="S28" s="19">
        <f t="shared" si="10"/>
        <v>2.1850000000000001</v>
      </c>
    </row>
    <row r="29" spans="1:19" x14ac:dyDescent="0.3">
      <c r="A29" s="14">
        <v>2</v>
      </c>
      <c r="B29" s="15">
        <v>7940.12</v>
      </c>
      <c r="C29" s="14">
        <v>13429</v>
      </c>
      <c r="D29" s="16">
        <f t="shared" si="1"/>
        <v>0</v>
      </c>
      <c r="E29" s="15">
        <f t="shared" si="2"/>
        <v>1</v>
      </c>
      <c r="F29" s="15">
        <v>6157.4594999999999</v>
      </c>
      <c r="G29" s="14">
        <v>71983</v>
      </c>
      <c r="H29" s="16">
        <f t="shared" si="3"/>
        <v>0.22451304262404095</v>
      </c>
      <c r="I29" s="15">
        <f t="shared" si="4"/>
        <v>0</v>
      </c>
      <c r="J29" s="15">
        <v>6070.13</v>
      </c>
      <c r="K29" s="14">
        <v>5925</v>
      </c>
      <c r="L29" s="3">
        <f t="shared" si="5"/>
        <v>0.23551155398155188</v>
      </c>
      <c r="M29" s="8">
        <f t="shared" si="6"/>
        <v>0</v>
      </c>
      <c r="N29" s="10">
        <f t="shared" si="7"/>
        <v>7940.12</v>
      </c>
      <c r="O29" s="45"/>
      <c r="Q29" s="19">
        <f t="shared" si="8"/>
        <v>13.429</v>
      </c>
      <c r="R29" s="19">
        <f t="shared" si="9"/>
        <v>5.9249999999999998</v>
      </c>
      <c r="S29" s="19">
        <f t="shared" si="10"/>
        <v>5.9249999999999998</v>
      </c>
    </row>
    <row r="30" spans="1:19" x14ac:dyDescent="0.3">
      <c r="A30" s="14">
        <v>3</v>
      </c>
      <c r="B30" s="15">
        <v>8996.23</v>
      </c>
      <c r="C30" s="14">
        <v>23209</v>
      </c>
      <c r="D30" s="16">
        <f t="shared" si="1"/>
        <v>0</v>
      </c>
      <c r="E30" s="15">
        <f t="shared" si="2"/>
        <v>1</v>
      </c>
      <c r="F30" s="15">
        <v>7103.62</v>
      </c>
      <c r="G30" s="14">
        <v>73392</v>
      </c>
      <c r="H30" s="16">
        <f t="shared" si="3"/>
        <v>0.21037812505905248</v>
      </c>
      <c r="I30" s="15">
        <f t="shared" si="4"/>
        <v>0</v>
      </c>
      <c r="J30" s="15">
        <v>7054.71</v>
      </c>
      <c r="K30" s="14">
        <v>9576</v>
      </c>
      <c r="L30" s="3">
        <f t="shared" si="5"/>
        <v>0.21581484688586214</v>
      </c>
      <c r="M30" s="8">
        <f t="shared" si="6"/>
        <v>0</v>
      </c>
      <c r="N30" s="10">
        <f t="shared" si="7"/>
        <v>8996.23</v>
      </c>
      <c r="O30" s="45"/>
      <c r="Q30" s="19">
        <f t="shared" si="8"/>
        <v>23.209</v>
      </c>
      <c r="R30" s="19">
        <f t="shared" si="9"/>
        <v>9.5760000000000005</v>
      </c>
      <c r="S30" s="19">
        <f t="shared" si="10"/>
        <v>9.5760000000000005</v>
      </c>
    </row>
    <row r="31" spans="1:19" x14ac:dyDescent="0.3">
      <c r="A31" s="14">
        <v>4</v>
      </c>
      <c r="B31" s="15">
        <v>9812.33</v>
      </c>
      <c r="C31" s="14">
        <v>40049</v>
      </c>
      <c r="D31" s="16">
        <f t="shared" si="1"/>
        <v>0</v>
      </c>
      <c r="E31" s="15">
        <f t="shared" si="2"/>
        <v>1</v>
      </c>
      <c r="F31" s="15">
        <v>8018.4735000000001</v>
      </c>
      <c r="G31" s="14">
        <v>88113</v>
      </c>
      <c r="H31" s="16">
        <f t="shared" si="3"/>
        <v>0.1828165685418244</v>
      </c>
      <c r="I31" s="15">
        <f t="shared" si="4"/>
        <v>0</v>
      </c>
      <c r="J31" s="15">
        <v>7610.67</v>
      </c>
      <c r="K31" s="14">
        <v>13582</v>
      </c>
      <c r="L31" s="3">
        <f t="shared" si="5"/>
        <v>0.22437688092430644</v>
      </c>
      <c r="M31" s="8">
        <f t="shared" si="6"/>
        <v>0</v>
      </c>
      <c r="N31" s="10">
        <f t="shared" si="7"/>
        <v>9812.33</v>
      </c>
      <c r="O31" s="45"/>
      <c r="Q31" s="19">
        <f t="shared" si="8"/>
        <v>40.048999999999999</v>
      </c>
      <c r="R31" s="19">
        <f t="shared" si="9"/>
        <v>13.582000000000001</v>
      </c>
      <c r="S31" s="19">
        <f t="shared" si="10"/>
        <v>13.582000000000001</v>
      </c>
    </row>
    <row r="32" spans="1:19" ht="15" thickBot="1" x14ac:dyDescent="0.35">
      <c r="A32" s="38">
        <v>5</v>
      </c>
      <c r="B32" s="39">
        <v>10570.99</v>
      </c>
      <c r="C32" s="38">
        <v>67283</v>
      </c>
      <c r="D32" s="40">
        <f t="shared" si="1"/>
        <v>0</v>
      </c>
      <c r="E32" s="39">
        <f t="shared" si="2"/>
        <v>1</v>
      </c>
      <c r="F32" s="39">
        <v>8481.2517000000007</v>
      </c>
      <c r="G32" s="38">
        <v>95042</v>
      </c>
      <c r="H32" s="40">
        <f t="shared" si="3"/>
        <v>0.1976861486010297</v>
      </c>
      <c r="I32" s="39">
        <f t="shared" si="4"/>
        <v>0</v>
      </c>
      <c r="J32" s="39">
        <v>8023.87</v>
      </c>
      <c r="K32" s="38">
        <v>18124</v>
      </c>
      <c r="L32" s="29">
        <f t="shared" si="5"/>
        <v>0.24095378010952617</v>
      </c>
      <c r="M32" s="28">
        <f t="shared" si="6"/>
        <v>0</v>
      </c>
      <c r="N32" s="30">
        <f t="shared" si="7"/>
        <v>10570.99</v>
      </c>
      <c r="O32" s="45"/>
      <c r="Q32" s="19">
        <f t="shared" si="8"/>
        <v>67.283000000000001</v>
      </c>
      <c r="R32" s="19">
        <f t="shared" si="9"/>
        <v>18.123999999999999</v>
      </c>
      <c r="S32" s="19">
        <f t="shared" si="10"/>
        <v>18.123999999999999</v>
      </c>
    </row>
    <row r="33" spans="1:19" ht="14.4" customHeight="1" x14ac:dyDescent="0.3">
      <c r="A33" s="21">
        <v>1</v>
      </c>
      <c r="B33" s="22">
        <v>90.23</v>
      </c>
      <c r="C33" s="21">
        <v>135</v>
      </c>
      <c r="D33" s="23">
        <f t="shared" si="1"/>
        <v>0</v>
      </c>
      <c r="E33" s="22">
        <f t="shared" si="2"/>
        <v>1</v>
      </c>
      <c r="F33" s="22">
        <v>58.991500000000002</v>
      </c>
      <c r="G33" s="21">
        <v>348</v>
      </c>
      <c r="H33" s="23">
        <f t="shared" si="3"/>
        <v>0.34620968635708743</v>
      </c>
      <c r="I33" s="22">
        <f t="shared" si="4"/>
        <v>0</v>
      </c>
      <c r="J33" s="22">
        <v>38.06</v>
      </c>
      <c r="K33" s="21">
        <v>49</v>
      </c>
      <c r="L33" s="23">
        <f t="shared" si="5"/>
        <v>0.57818907237060846</v>
      </c>
      <c r="M33" s="22">
        <f t="shared" si="6"/>
        <v>0</v>
      </c>
      <c r="N33" s="42">
        <f t="shared" si="7"/>
        <v>90.23</v>
      </c>
      <c r="O33" s="45" t="s">
        <v>13</v>
      </c>
      <c r="Q33" s="19">
        <f t="shared" si="8"/>
        <v>0.13500000000000001</v>
      </c>
      <c r="R33" s="19">
        <f t="shared" si="9"/>
        <v>4.9000000000000002E-2</v>
      </c>
      <c r="S33" s="19">
        <f t="shared" si="10"/>
        <v>4.9000000000000002E-2</v>
      </c>
    </row>
    <row r="34" spans="1:19" x14ac:dyDescent="0.3">
      <c r="A34" s="4">
        <v>2</v>
      </c>
      <c r="B34" s="9">
        <v>153.38</v>
      </c>
      <c r="C34" s="4">
        <v>289</v>
      </c>
      <c r="D34" s="5">
        <f t="shared" si="1"/>
        <v>0</v>
      </c>
      <c r="E34" s="9">
        <f t="shared" si="2"/>
        <v>1</v>
      </c>
      <c r="F34" s="9">
        <v>107.8192</v>
      </c>
      <c r="G34" s="4">
        <v>656</v>
      </c>
      <c r="H34" s="5">
        <f t="shared" si="3"/>
        <v>0.29704524709870911</v>
      </c>
      <c r="I34" s="9">
        <f t="shared" si="4"/>
        <v>0</v>
      </c>
      <c r="J34" s="9">
        <v>69.86</v>
      </c>
      <c r="K34" s="4">
        <v>115</v>
      </c>
      <c r="L34" s="5">
        <f t="shared" si="5"/>
        <v>0.54452992567479463</v>
      </c>
      <c r="M34" s="9">
        <f t="shared" si="6"/>
        <v>0</v>
      </c>
      <c r="N34" s="13">
        <f t="shared" si="7"/>
        <v>153.38</v>
      </c>
      <c r="O34" s="45"/>
      <c r="Q34" s="19">
        <f t="shared" si="8"/>
        <v>0.28899999999999998</v>
      </c>
      <c r="R34" s="19">
        <f t="shared" si="9"/>
        <v>0.115</v>
      </c>
      <c r="S34" s="19">
        <f t="shared" si="10"/>
        <v>0.115</v>
      </c>
    </row>
    <row r="35" spans="1:19" x14ac:dyDescent="0.3">
      <c r="A35" s="4">
        <v>3</v>
      </c>
      <c r="B35" s="9">
        <v>203.81</v>
      </c>
      <c r="C35" s="4">
        <v>588</v>
      </c>
      <c r="D35" s="5">
        <f t="shared" si="1"/>
        <v>0</v>
      </c>
      <c r="E35" s="9">
        <f t="shared" si="2"/>
        <v>1</v>
      </c>
      <c r="F35" s="9">
        <v>153.1206</v>
      </c>
      <c r="G35" s="4">
        <v>779</v>
      </c>
      <c r="H35" s="5">
        <f t="shared" si="3"/>
        <v>0.24870909180118742</v>
      </c>
      <c r="I35" s="9">
        <f t="shared" si="4"/>
        <v>0</v>
      </c>
      <c r="J35" s="9">
        <v>97.85</v>
      </c>
      <c r="K35" s="4">
        <v>171</v>
      </c>
      <c r="L35" s="5">
        <f t="shared" si="5"/>
        <v>0.51989598155144501</v>
      </c>
      <c r="M35" s="9">
        <f t="shared" si="6"/>
        <v>0</v>
      </c>
      <c r="N35" s="13">
        <f t="shared" si="7"/>
        <v>203.81</v>
      </c>
      <c r="O35" s="45"/>
      <c r="Q35" s="19">
        <f t="shared" si="8"/>
        <v>0.58799999999999997</v>
      </c>
      <c r="R35" s="19">
        <f t="shared" si="9"/>
        <v>0.17100000000000001</v>
      </c>
      <c r="S35" s="19">
        <f t="shared" si="10"/>
        <v>0.17100000000000001</v>
      </c>
    </row>
    <row r="36" spans="1:19" x14ac:dyDescent="0.3">
      <c r="A36" s="4">
        <v>4</v>
      </c>
      <c r="B36" s="9">
        <v>252.35</v>
      </c>
      <c r="C36" s="4">
        <v>1128</v>
      </c>
      <c r="D36" s="5">
        <f t="shared" si="1"/>
        <v>0</v>
      </c>
      <c r="E36" s="9">
        <f t="shared" si="2"/>
        <v>1</v>
      </c>
      <c r="F36" s="9">
        <v>191.0179</v>
      </c>
      <c r="G36" s="4">
        <v>1162</v>
      </c>
      <c r="H36" s="5">
        <f t="shared" si="3"/>
        <v>0.24304378838914206</v>
      </c>
      <c r="I36" s="9">
        <f t="shared" si="4"/>
        <v>0</v>
      </c>
      <c r="J36" s="9">
        <v>121.63</v>
      </c>
      <c r="K36" s="4">
        <v>237</v>
      </c>
      <c r="L36" s="5">
        <f t="shared" si="5"/>
        <v>0.51801069942540123</v>
      </c>
      <c r="M36" s="9">
        <f t="shared" si="6"/>
        <v>0</v>
      </c>
      <c r="N36" s="13">
        <f t="shared" si="7"/>
        <v>252.35</v>
      </c>
      <c r="O36" s="45"/>
      <c r="Q36" s="19">
        <f t="shared" si="8"/>
        <v>1.1279999999999999</v>
      </c>
      <c r="R36" s="19">
        <f t="shared" si="9"/>
        <v>0.23699999999999999</v>
      </c>
      <c r="S36" s="19">
        <f t="shared" si="10"/>
        <v>0.23699999999999999</v>
      </c>
    </row>
    <row r="37" spans="1:19" ht="15" thickBot="1" x14ac:dyDescent="0.35">
      <c r="A37" s="32">
        <v>5</v>
      </c>
      <c r="B37" s="33">
        <v>291.05</v>
      </c>
      <c r="C37" s="32">
        <v>1950</v>
      </c>
      <c r="D37" s="34">
        <f t="shared" si="1"/>
        <v>0</v>
      </c>
      <c r="E37" s="33">
        <f t="shared" si="2"/>
        <v>1</v>
      </c>
      <c r="F37" s="33">
        <v>221.9083</v>
      </c>
      <c r="G37" s="32">
        <v>1198</v>
      </c>
      <c r="H37" s="34">
        <f t="shared" si="3"/>
        <v>0.23755952585466419</v>
      </c>
      <c r="I37" s="33">
        <f t="shared" si="4"/>
        <v>0</v>
      </c>
      <c r="J37" s="33">
        <v>146.41</v>
      </c>
      <c r="K37" s="32">
        <v>300</v>
      </c>
      <c r="L37" s="34">
        <f t="shared" si="5"/>
        <v>0.49695928534616046</v>
      </c>
      <c r="M37" s="33">
        <f t="shared" si="6"/>
        <v>0</v>
      </c>
      <c r="N37" s="43">
        <f t="shared" si="7"/>
        <v>291.05</v>
      </c>
      <c r="O37" s="45"/>
      <c r="Q37" s="19">
        <f t="shared" si="8"/>
        <v>1.95</v>
      </c>
      <c r="R37" s="19">
        <f t="shared" si="9"/>
        <v>0.3</v>
      </c>
      <c r="S37" s="19">
        <f t="shared" si="10"/>
        <v>0.3</v>
      </c>
    </row>
    <row r="38" spans="1:19" ht="14.4" customHeight="1" x14ac:dyDescent="0.3">
      <c r="A38" s="31">
        <v>1</v>
      </c>
      <c r="B38" s="25">
        <v>1725.87</v>
      </c>
      <c r="C38" s="31">
        <v>2208</v>
      </c>
      <c r="D38" s="24">
        <f t="shared" si="1"/>
        <v>0</v>
      </c>
      <c r="E38" s="25">
        <f t="shared" si="2"/>
        <v>1</v>
      </c>
      <c r="F38" s="25">
        <v>1703.0888</v>
      </c>
      <c r="G38" s="31">
        <v>23294</v>
      </c>
      <c r="H38" s="24">
        <f t="shared" si="3"/>
        <v>1.3199835445311583E-2</v>
      </c>
      <c r="I38" s="25">
        <f t="shared" si="4"/>
        <v>0</v>
      </c>
      <c r="J38" s="25">
        <v>1692.43</v>
      </c>
      <c r="K38" s="31">
        <v>1142</v>
      </c>
      <c r="L38" s="24">
        <f t="shared" si="5"/>
        <v>1.9375735136481793E-2</v>
      </c>
      <c r="M38" s="25">
        <f t="shared" si="6"/>
        <v>0</v>
      </c>
      <c r="N38" s="26">
        <f t="shared" si="7"/>
        <v>1725.87</v>
      </c>
      <c r="O38" s="45" t="s">
        <v>14</v>
      </c>
      <c r="Q38" s="19">
        <f t="shared" si="8"/>
        <v>2.2080000000000002</v>
      </c>
      <c r="R38" s="19">
        <f t="shared" si="9"/>
        <v>1.1419999999999999</v>
      </c>
      <c r="S38" s="19">
        <f t="shared" si="10"/>
        <v>1.1419999999999999</v>
      </c>
    </row>
    <row r="39" spans="1:19" x14ac:dyDescent="0.3">
      <c r="A39" s="2">
        <v>2</v>
      </c>
      <c r="B39" s="8">
        <v>1765.88</v>
      </c>
      <c r="C39" s="2">
        <v>3381</v>
      </c>
      <c r="D39" s="3">
        <f t="shared" si="1"/>
        <v>0</v>
      </c>
      <c r="E39" s="8">
        <f t="shared" si="2"/>
        <v>1</v>
      </c>
      <c r="F39" s="8">
        <v>1724.5921000000001</v>
      </c>
      <c r="G39" s="2">
        <v>23274</v>
      </c>
      <c r="H39" s="3">
        <f t="shared" si="3"/>
        <v>2.338092056085353E-2</v>
      </c>
      <c r="I39" s="8">
        <f t="shared" si="4"/>
        <v>0</v>
      </c>
      <c r="J39" s="8">
        <v>1718.3</v>
      </c>
      <c r="K39" s="2">
        <v>2215</v>
      </c>
      <c r="L39" s="3">
        <f t="shared" si="5"/>
        <v>2.6944073209957727E-2</v>
      </c>
      <c r="M39" s="8">
        <f t="shared" si="6"/>
        <v>0</v>
      </c>
      <c r="N39" s="10">
        <f t="shared" si="7"/>
        <v>1765.88</v>
      </c>
      <c r="O39" s="45"/>
      <c r="Q39" s="19">
        <f t="shared" si="8"/>
        <v>3.3809999999999998</v>
      </c>
      <c r="R39" s="19">
        <f t="shared" si="9"/>
        <v>2.2149999999999999</v>
      </c>
      <c r="S39" s="19">
        <f t="shared" si="10"/>
        <v>2.2149999999999999</v>
      </c>
    </row>
    <row r="40" spans="1:19" x14ac:dyDescent="0.3">
      <c r="A40" s="2">
        <v>3</v>
      </c>
      <c r="B40" s="8">
        <v>1794.89</v>
      </c>
      <c r="C40" s="2">
        <v>6124</v>
      </c>
      <c r="D40" s="3">
        <f t="shared" si="1"/>
        <v>0</v>
      </c>
      <c r="E40" s="8">
        <f t="shared" si="2"/>
        <v>1</v>
      </c>
      <c r="F40" s="8">
        <v>1737.5658000000001</v>
      </c>
      <c r="G40" s="2">
        <v>26309</v>
      </c>
      <c r="H40" s="3">
        <f t="shared" si="3"/>
        <v>3.1937444634490143E-2</v>
      </c>
      <c r="I40" s="8">
        <f t="shared" si="4"/>
        <v>0</v>
      </c>
      <c r="J40" s="8">
        <v>1751.7</v>
      </c>
      <c r="K40" s="2">
        <v>3552</v>
      </c>
      <c r="L40" s="3">
        <f t="shared" si="5"/>
        <v>2.4062755934904118E-2</v>
      </c>
      <c r="M40" s="8">
        <f t="shared" si="6"/>
        <v>0</v>
      </c>
      <c r="N40" s="10">
        <f t="shared" si="7"/>
        <v>1794.89</v>
      </c>
      <c r="O40" s="45"/>
      <c r="Q40" s="19">
        <f t="shared" si="8"/>
        <v>6.1239999999999997</v>
      </c>
      <c r="R40" s="19">
        <f t="shared" si="9"/>
        <v>3.552</v>
      </c>
      <c r="S40" s="19">
        <f t="shared" si="10"/>
        <v>3.552</v>
      </c>
    </row>
    <row r="41" spans="1:19" x14ac:dyDescent="0.3">
      <c r="A41" s="2">
        <v>4</v>
      </c>
      <c r="B41" s="8">
        <v>1818</v>
      </c>
      <c r="C41" s="2">
        <v>10490</v>
      </c>
      <c r="D41" s="3">
        <f t="shared" si="1"/>
        <v>0</v>
      </c>
      <c r="E41" s="8">
        <f t="shared" si="2"/>
        <v>1</v>
      </c>
      <c r="F41" s="8">
        <v>1753.3684000000001</v>
      </c>
      <c r="G41" s="2">
        <v>30818</v>
      </c>
      <c r="H41" s="3">
        <f t="shared" si="3"/>
        <v>3.5550935093509317E-2</v>
      </c>
      <c r="I41" s="8">
        <f t="shared" si="4"/>
        <v>0</v>
      </c>
      <c r="J41" s="8">
        <v>1787.83</v>
      </c>
      <c r="K41" s="2">
        <v>4761</v>
      </c>
      <c r="L41" s="3">
        <f t="shared" si="5"/>
        <v>1.6595159515951634E-2</v>
      </c>
      <c r="M41" s="8">
        <f t="shared" si="6"/>
        <v>0</v>
      </c>
      <c r="N41" s="10">
        <f t="shared" si="7"/>
        <v>1818</v>
      </c>
      <c r="O41" s="45"/>
      <c r="Q41" s="19">
        <f t="shared" si="8"/>
        <v>10.49</v>
      </c>
      <c r="R41" s="19">
        <f t="shared" si="9"/>
        <v>4.7610000000000001</v>
      </c>
      <c r="S41" s="19">
        <f t="shared" si="10"/>
        <v>4.7610000000000001</v>
      </c>
    </row>
    <row r="42" spans="1:19" ht="15" thickBot="1" x14ac:dyDescent="0.35">
      <c r="A42" s="27">
        <v>5</v>
      </c>
      <c r="B42" s="28">
        <v>1834.54</v>
      </c>
      <c r="C42" s="27">
        <v>16050</v>
      </c>
      <c r="D42" s="29">
        <f t="shared" si="1"/>
        <v>0</v>
      </c>
      <c r="E42" s="28">
        <f t="shared" si="2"/>
        <v>1</v>
      </c>
      <c r="F42" s="28">
        <v>1766.0003999999999</v>
      </c>
      <c r="G42" s="27">
        <v>30287</v>
      </c>
      <c r="H42" s="29">
        <f t="shared" si="3"/>
        <v>3.7360646265548893E-2</v>
      </c>
      <c r="I42" s="28">
        <f t="shared" si="4"/>
        <v>0</v>
      </c>
      <c r="J42" s="28">
        <v>1798.37</v>
      </c>
      <c r="K42" s="27">
        <v>6040</v>
      </c>
      <c r="L42" s="29">
        <f t="shared" si="5"/>
        <v>1.9716114121251144E-2</v>
      </c>
      <c r="M42" s="28">
        <f t="shared" si="6"/>
        <v>0</v>
      </c>
      <c r="N42" s="30">
        <f t="shared" si="7"/>
        <v>1834.54</v>
      </c>
      <c r="O42" s="45"/>
      <c r="Q42" s="19">
        <f t="shared" si="8"/>
        <v>16.05</v>
      </c>
      <c r="R42" s="19">
        <f t="shared" si="9"/>
        <v>6.04</v>
      </c>
      <c r="S42" s="19">
        <f t="shared" si="10"/>
        <v>6.04</v>
      </c>
    </row>
    <row r="43" spans="1:19" ht="14.4" customHeight="1" x14ac:dyDescent="0.3">
      <c r="A43" s="21">
        <v>1</v>
      </c>
      <c r="B43" s="22">
        <v>98.63</v>
      </c>
      <c r="C43" s="21">
        <v>226</v>
      </c>
      <c r="D43" s="23">
        <f t="shared" si="1"/>
        <v>0</v>
      </c>
      <c r="E43" s="22">
        <f t="shared" si="2"/>
        <v>1</v>
      </c>
      <c r="F43" s="22">
        <v>50.490600000000001</v>
      </c>
      <c r="G43" s="21">
        <v>355</v>
      </c>
      <c r="H43" s="23">
        <f t="shared" si="3"/>
        <v>0.48808070566764672</v>
      </c>
      <c r="I43" s="22">
        <f t="shared" si="4"/>
        <v>0</v>
      </c>
      <c r="J43" s="22">
        <v>54.36</v>
      </c>
      <c r="K43" s="21">
        <v>146</v>
      </c>
      <c r="L43" s="23">
        <f t="shared" si="5"/>
        <v>0.44884923451282571</v>
      </c>
      <c r="M43" s="22">
        <f t="shared" si="6"/>
        <v>0</v>
      </c>
      <c r="N43" s="42">
        <f t="shared" si="7"/>
        <v>98.63</v>
      </c>
      <c r="O43" s="45" t="s">
        <v>15</v>
      </c>
      <c r="Q43" s="19">
        <f t="shared" si="8"/>
        <v>0.22600000000000001</v>
      </c>
      <c r="R43" s="19">
        <f t="shared" si="9"/>
        <v>0.14599999999999999</v>
      </c>
      <c r="S43" s="19">
        <f t="shared" si="10"/>
        <v>0.14599999999999999</v>
      </c>
    </row>
    <row r="44" spans="1:19" x14ac:dyDescent="0.3">
      <c r="A44" s="4">
        <v>2</v>
      </c>
      <c r="B44" s="9">
        <v>171.32</v>
      </c>
      <c r="C44" s="4">
        <v>543</v>
      </c>
      <c r="D44" s="5">
        <f t="shared" si="1"/>
        <v>0</v>
      </c>
      <c r="E44" s="9">
        <f t="shared" si="2"/>
        <v>1</v>
      </c>
      <c r="F44" s="9">
        <v>93.332899999999995</v>
      </c>
      <c r="G44" s="4">
        <v>565</v>
      </c>
      <c r="H44" s="5">
        <f t="shared" si="3"/>
        <v>0.45521305159934627</v>
      </c>
      <c r="I44" s="9">
        <f t="shared" si="4"/>
        <v>0</v>
      </c>
      <c r="J44" s="9">
        <v>85.76</v>
      </c>
      <c r="K44" s="4">
        <v>300</v>
      </c>
      <c r="L44" s="5">
        <f t="shared" si="5"/>
        <v>0.49941629698809242</v>
      </c>
      <c r="M44" s="9">
        <f t="shared" si="6"/>
        <v>0</v>
      </c>
      <c r="N44" s="13">
        <f t="shared" si="7"/>
        <v>171.32</v>
      </c>
      <c r="O44" s="45"/>
      <c r="Q44" s="19">
        <f t="shared" si="8"/>
        <v>0.54300000000000004</v>
      </c>
      <c r="R44" s="19">
        <f t="shared" si="9"/>
        <v>0.3</v>
      </c>
      <c r="S44" s="19">
        <f t="shared" si="10"/>
        <v>0.3</v>
      </c>
    </row>
    <row r="45" spans="1:19" x14ac:dyDescent="0.3">
      <c r="A45" s="4">
        <v>3</v>
      </c>
      <c r="B45" s="9">
        <v>235.64</v>
      </c>
      <c r="C45" s="4">
        <v>1132</v>
      </c>
      <c r="D45" s="5">
        <f t="shared" si="1"/>
        <v>0</v>
      </c>
      <c r="E45" s="9">
        <f t="shared" si="2"/>
        <v>1</v>
      </c>
      <c r="F45" s="9">
        <v>125.4986</v>
      </c>
      <c r="G45" s="4">
        <v>660</v>
      </c>
      <c r="H45" s="5">
        <f t="shared" si="3"/>
        <v>0.46741385163809201</v>
      </c>
      <c r="I45" s="9">
        <f t="shared" si="4"/>
        <v>0</v>
      </c>
      <c r="J45" s="9">
        <v>108.82</v>
      </c>
      <c r="K45" s="4">
        <v>442</v>
      </c>
      <c r="L45" s="5">
        <f t="shared" si="5"/>
        <v>0.53819385503310135</v>
      </c>
      <c r="M45" s="9">
        <f t="shared" si="6"/>
        <v>0</v>
      </c>
      <c r="N45" s="13">
        <f t="shared" si="7"/>
        <v>235.64</v>
      </c>
      <c r="O45" s="45"/>
      <c r="Q45" s="19">
        <f t="shared" si="8"/>
        <v>1.1319999999999999</v>
      </c>
      <c r="R45" s="19">
        <f t="shared" si="9"/>
        <v>0.442</v>
      </c>
      <c r="S45" s="19">
        <f t="shared" si="10"/>
        <v>0.442</v>
      </c>
    </row>
    <row r="46" spans="1:19" x14ac:dyDescent="0.3">
      <c r="A46" s="4">
        <v>4</v>
      </c>
      <c r="B46" s="9">
        <v>296.92</v>
      </c>
      <c r="C46" s="4">
        <v>2131</v>
      </c>
      <c r="D46" s="5">
        <f t="shared" si="1"/>
        <v>0</v>
      </c>
      <c r="E46" s="9">
        <f t="shared" si="2"/>
        <v>1</v>
      </c>
      <c r="F46" s="9">
        <v>157.5463</v>
      </c>
      <c r="G46" s="4">
        <v>740</v>
      </c>
      <c r="H46" s="5">
        <f t="shared" si="3"/>
        <v>0.46939815438501953</v>
      </c>
      <c r="I46" s="9">
        <f t="shared" si="4"/>
        <v>0</v>
      </c>
      <c r="J46" s="9">
        <v>134.63</v>
      </c>
      <c r="K46" s="4">
        <v>579</v>
      </c>
      <c r="L46" s="5">
        <f t="shared" si="5"/>
        <v>0.54657820288293146</v>
      </c>
      <c r="M46" s="9">
        <f t="shared" si="6"/>
        <v>0</v>
      </c>
      <c r="N46" s="13">
        <f t="shared" si="7"/>
        <v>296.92</v>
      </c>
      <c r="O46" s="45"/>
      <c r="Q46" s="19">
        <f t="shared" si="8"/>
        <v>2.1309999999999998</v>
      </c>
      <c r="R46" s="19">
        <f t="shared" si="9"/>
        <v>0.57899999999999996</v>
      </c>
      <c r="S46" s="19">
        <f t="shared" si="10"/>
        <v>0.57899999999999996</v>
      </c>
    </row>
    <row r="47" spans="1:19" ht="15" thickBot="1" x14ac:dyDescent="0.35">
      <c r="A47" s="32">
        <v>5</v>
      </c>
      <c r="B47" s="33">
        <v>356.54</v>
      </c>
      <c r="C47" s="32">
        <v>3678</v>
      </c>
      <c r="D47" s="34">
        <f t="shared" si="1"/>
        <v>0</v>
      </c>
      <c r="E47" s="33">
        <f t="shared" si="2"/>
        <v>1</v>
      </c>
      <c r="F47" s="33">
        <v>194.6705</v>
      </c>
      <c r="G47" s="32">
        <v>1031</v>
      </c>
      <c r="H47" s="34">
        <f t="shared" si="3"/>
        <v>0.45400095360969317</v>
      </c>
      <c r="I47" s="33">
        <f t="shared" si="4"/>
        <v>0</v>
      </c>
      <c r="J47" s="33">
        <v>158.74</v>
      </c>
      <c r="K47" s="32">
        <v>715</v>
      </c>
      <c r="L47" s="34">
        <f t="shared" si="5"/>
        <v>0.55477646266898528</v>
      </c>
      <c r="M47" s="33">
        <f t="shared" si="6"/>
        <v>0</v>
      </c>
      <c r="N47" s="43">
        <f t="shared" si="7"/>
        <v>356.54</v>
      </c>
      <c r="O47" s="45"/>
      <c r="Q47" s="19">
        <f t="shared" si="8"/>
        <v>3.6779999999999999</v>
      </c>
      <c r="R47" s="19">
        <f t="shared" si="9"/>
        <v>0.71499999999999997</v>
      </c>
      <c r="S47" s="19">
        <f t="shared" si="10"/>
        <v>0.71499999999999997</v>
      </c>
    </row>
    <row r="52" spans="1:20" x14ac:dyDescent="0.3">
      <c r="A52" t="s">
        <v>24</v>
      </c>
      <c r="B52" t="s">
        <v>20</v>
      </c>
      <c r="C52">
        <v>1</v>
      </c>
      <c r="D52" t="s">
        <v>20</v>
      </c>
      <c r="E52" t="s">
        <v>25</v>
      </c>
      <c r="F52" t="s">
        <v>20</v>
      </c>
      <c r="G52" t="s">
        <v>26</v>
      </c>
      <c r="H52" t="s">
        <v>20</v>
      </c>
      <c r="I52" t="s">
        <v>27</v>
      </c>
      <c r="J52" t="s">
        <v>20</v>
      </c>
      <c r="K52" t="s">
        <v>28</v>
      </c>
      <c r="L52" t="s">
        <v>20</v>
      </c>
      <c r="M52">
        <v>9625.07</v>
      </c>
      <c r="N52" t="s">
        <v>20</v>
      </c>
      <c r="O52" s="20">
        <v>2.274279802757591E-3</v>
      </c>
      <c r="P52" t="s">
        <v>20</v>
      </c>
      <c r="Q52" s="19">
        <v>8.1649999999999991</v>
      </c>
      <c r="R52" t="s">
        <v>20</v>
      </c>
      <c r="S52">
        <v>0</v>
      </c>
      <c r="T52" t="s">
        <v>22</v>
      </c>
    </row>
    <row r="53" spans="1:20" x14ac:dyDescent="0.3">
      <c r="A53" t="s">
        <v>29</v>
      </c>
      <c r="B53" t="s">
        <v>20</v>
      </c>
      <c r="C53">
        <v>2</v>
      </c>
      <c r="D53" t="s">
        <v>20</v>
      </c>
      <c r="E53" t="s">
        <v>30</v>
      </c>
      <c r="F53" t="s">
        <v>20</v>
      </c>
      <c r="G53" t="s">
        <v>26</v>
      </c>
      <c r="H53" t="s">
        <v>20</v>
      </c>
      <c r="I53" t="s">
        <v>31</v>
      </c>
      <c r="J53" t="s">
        <v>20</v>
      </c>
      <c r="K53" t="s">
        <v>28</v>
      </c>
      <c r="L53" t="s">
        <v>20</v>
      </c>
      <c r="M53">
        <v>9629.74</v>
      </c>
      <c r="N53" t="s">
        <v>20</v>
      </c>
      <c r="O53" s="20">
        <v>3.9316283519950576E-3</v>
      </c>
      <c r="P53" t="s">
        <v>20</v>
      </c>
      <c r="Q53" s="19">
        <v>16.422999999999998</v>
      </c>
      <c r="R53" t="s">
        <v>20</v>
      </c>
      <c r="S53">
        <v>0</v>
      </c>
      <c r="T53" t="s">
        <v>22</v>
      </c>
    </row>
    <row r="54" spans="1:20" x14ac:dyDescent="0.3">
      <c r="A54" t="s">
        <v>29</v>
      </c>
      <c r="B54" t="s">
        <v>20</v>
      </c>
      <c r="C54">
        <v>3</v>
      </c>
      <c r="D54" t="s">
        <v>20</v>
      </c>
      <c r="E54" t="s">
        <v>32</v>
      </c>
      <c r="F54" t="s">
        <v>20</v>
      </c>
      <c r="G54" t="s">
        <v>26</v>
      </c>
      <c r="H54" t="s">
        <v>20</v>
      </c>
      <c r="I54" t="s">
        <v>33</v>
      </c>
      <c r="J54" t="s">
        <v>20</v>
      </c>
      <c r="K54" t="s">
        <v>28</v>
      </c>
      <c r="L54" t="s">
        <v>20</v>
      </c>
      <c r="M54">
        <v>9631.27</v>
      </c>
      <c r="N54" t="s">
        <v>20</v>
      </c>
      <c r="O54" s="20">
        <v>6.2762456020882913E-3</v>
      </c>
      <c r="P54" t="s">
        <v>20</v>
      </c>
      <c r="Q54" s="19">
        <v>24.632000000000001</v>
      </c>
      <c r="R54" t="s">
        <v>20</v>
      </c>
      <c r="S54">
        <v>0</v>
      </c>
      <c r="T54" t="s">
        <v>22</v>
      </c>
    </row>
    <row r="55" spans="1:20" x14ac:dyDescent="0.3">
      <c r="A55" t="s">
        <v>29</v>
      </c>
      <c r="B55" t="s">
        <v>20</v>
      </c>
      <c r="C55">
        <v>4</v>
      </c>
      <c r="D55" t="s">
        <v>20</v>
      </c>
      <c r="E55" t="s">
        <v>34</v>
      </c>
      <c r="F55" t="s">
        <v>20</v>
      </c>
      <c r="G55" t="s">
        <v>26</v>
      </c>
      <c r="H55" t="s">
        <v>20</v>
      </c>
      <c r="I55" t="s">
        <v>35</v>
      </c>
      <c r="J55" t="s">
        <v>20</v>
      </c>
      <c r="K55" t="s">
        <v>28</v>
      </c>
      <c r="L55" t="s">
        <v>20</v>
      </c>
      <c r="M55">
        <v>9647.68</v>
      </c>
      <c r="N55" t="s">
        <v>20</v>
      </c>
      <c r="O55" s="20">
        <v>6.792496340205398E-3</v>
      </c>
      <c r="P55" t="s">
        <v>20</v>
      </c>
      <c r="Q55" s="19">
        <v>32.917000000000002</v>
      </c>
      <c r="R55" t="s">
        <v>20</v>
      </c>
      <c r="S55">
        <v>0</v>
      </c>
      <c r="T55" t="s">
        <v>22</v>
      </c>
    </row>
    <row r="56" spans="1:20" x14ac:dyDescent="0.3">
      <c r="A56" t="s">
        <v>29</v>
      </c>
      <c r="B56" t="s">
        <v>20</v>
      </c>
      <c r="C56">
        <v>5</v>
      </c>
      <c r="D56" t="s">
        <v>20</v>
      </c>
      <c r="E56" t="s">
        <v>36</v>
      </c>
      <c r="F56" t="s">
        <v>20</v>
      </c>
      <c r="G56" t="s">
        <v>26</v>
      </c>
      <c r="H56" t="s">
        <v>20</v>
      </c>
      <c r="I56" t="s">
        <v>37</v>
      </c>
      <c r="J56" t="s">
        <v>20</v>
      </c>
      <c r="K56" t="s">
        <v>28</v>
      </c>
      <c r="L56" t="s">
        <v>20</v>
      </c>
      <c r="M56">
        <v>9653.9599999999991</v>
      </c>
      <c r="N56" t="s">
        <v>20</v>
      </c>
      <c r="O56" s="20">
        <v>6.8085439098614113E-3</v>
      </c>
      <c r="P56" t="s">
        <v>20</v>
      </c>
      <c r="Q56" s="19">
        <v>40.686</v>
      </c>
      <c r="R56" t="s">
        <v>20</v>
      </c>
      <c r="S56">
        <v>0</v>
      </c>
      <c r="T56" t="s">
        <v>22</v>
      </c>
    </row>
    <row r="57" spans="1:20" x14ac:dyDescent="0.3">
      <c r="A57" t="s">
        <v>38</v>
      </c>
      <c r="Q57" s="19"/>
    </row>
    <row r="58" spans="1:20" x14ac:dyDescent="0.3">
      <c r="A58" t="s">
        <v>39</v>
      </c>
      <c r="B58" t="s">
        <v>20</v>
      </c>
      <c r="C58">
        <v>1</v>
      </c>
      <c r="D58" t="s">
        <v>20</v>
      </c>
      <c r="E58" t="s">
        <v>40</v>
      </c>
      <c r="F58" t="s">
        <v>20</v>
      </c>
      <c r="G58" t="s">
        <v>26</v>
      </c>
      <c r="H58" t="s">
        <v>20</v>
      </c>
      <c r="I58" t="s">
        <v>41</v>
      </c>
      <c r="J58" t="s">
        <v>20</v>
      </c>
      <c r="K58" t="s">
        <v>28</v>
      </c>
      <c r="L58" t="s">
        <v>20</v>
      </c>
      <c r="M58">
        <v>5074.97</v>
      </c>
      <c r="N58" t="s">
        <v>20</v>
      </c>
      <c r="O58" s="20">
        <v>7.1485725353173449E-3</v>
      </c>
      <c r="P58" t="s">
        <v>20</v>
      </c>
      <c r="Q58" s="19">
        <v>2.4900000000000002</v>
      </c>
      <c r="R58" t="s">
        <v>20</v>
      </c>
      <c r="S58">
        <v>0</v>
      </c>
      <c r="T58" t="s">
        <v>22</v>
      </c>
    </row>
    <row r="59" spans="1:20" x14ac:dyDescent="0.3">
      <c r="A59" t="s">
        <v>29</v>
      </c>
      <c r="B59" t="s">
        <v>20</v>
      </c>
      <c r="C59">
        <v>2</v>
      </c>
      <c r="D59" t="s">
        <v>20</v>
      </c>
      <c r="E59" t="s">
        <v>42</v>
      </c>
      <c r="F59" t="s">
        <v>20</v>
      </c>
      <c r="G59" t="s">
        <v>26</v>
      </c>
      <c r="H59" t="s">
        <v>20</v>
      </c>
      <c r="I59" t="s">
        <v>43</v>
      </c>
      <c r="J59" t="s">
        <v>20</v>
      </c>
      <c r="K59" t="s">
        <v>28</v>
      </c>
      <c r="L59" t="s">
        <v>20</v>
      </c>
      <c r="M59">
        <v>5082.57</v>
      </c>
      <c r="N59" t="s">
        <v>20</v>
      </c>
      <c r="O59" s="20">
        <v>8.4802303532551943E-3</v>
      </c>
      <c r="P59" t="s">
        <v>20</v>
      </c>
      <c r="Q59" s="19">
        <v>5.0789999999999997</v>
      </c>
      <c r="R59" t="s">
        <v>20</v>
      </c>
      <c r="S59">
        <v>0</v>
      </c>
      <c r="T59" t="s">
        <v>22</v>
      </c>
    </row>
    <row r="60" spans="1:20" x14ac:dyDescent="0.3">
      <c r="A60" t="s">
        <v>29</v>
      </c>
      <c r="B60" t="s">
        <v>20</v>
      </c>
      <c r="C60">
        <v>3</v>
      </c>
      <c r="D60" t="s">
        <v>20</v>
      </c>
      <c r="E60" t="s">
        <v>44</v>
      </c>
      <c r="F60" t="s">
        <v>20</v>
      </c>
      <c r="G60" t="s">
        <v>26</v>
      </c>
      <c r="H60" t="s">
        <v>20</v>
      </c>
      <c r="I60" t="s">
        <v>45</v>
      </c>
      <c r="J60" t="s">
        <v>20</v>
      </c>
      <c r="K60" t="s">
        <v>28</v>
      </c>
      <c r="L60" t="s">
        <v>20</v>
      </c>
      <c r="M60">
        <v>5108.87</v>
      </c>
      <c r="N60" t="s">
        <v>20</v>
      </c>
      <c r="O60" s="20">
        <v>1.1037788261074167E-2</v>
      </c>
      <c r="P60" t="s">
        <v>20</v>
      </c>
      <c r="Q60" s="19">
        <v>7.7629999999999999</v>
      </c>
      <c r="R60" t="s">
        <v>20</v>
      </c>
      <c r="S60">
        <v>0</v>
      </c>
      <c r="T60" t="s">
        <v>22</v>
      </c>
    </row>
    <row r="61" spans="1:20" x14ac:dyDescent="0.3">
      <c r="A61" t="s">
        <v>29</v>
      </c>
      <c r="B61" t="s">
        <v>20</v>
      </c>
      <c r="C61">
        <v>4</v>
      </c>
      <c r="D61" t="s">
        <v>20</v>
      </c>
      <c r="E61" t="s">
        <v>46</v>
      </c>
      <c r="F61" t="s">
        <v>20</v>
      </c>
      <c r="G61" t="s">
        <v>26</v>
      </c>
      <c r="H61" t="s">
        <v>20</v>
      </c>
      <c r="I61" t="s">
        <v>47</v>
      </c>
      <c r="J61" t="s">
        <v>20</v>
      </c>
      <c r="K61" t="s">
        <v>28</v>
      </c>
      <c r="L61" t="s">
        <v>20</v>
      </c>
      <c r="M61">
        <v>5118.37</v>
      </c>
      <c r="N61" t="s">
        <v>20</v>
      </c>
      <c r="O61" s="20">
        <v>1.2240920143579507E-2</v>
      </c>
      <c r="P61" t="s">
        <v>20</v>
      </c>
      <c r="Q61" s="19">
        <v>10.497</v>
      </c>
      <c r="R61" t="s">
        <v>20</v>
      </c>
      <c r="S61">
        <v>0</v>
      </c>
      <c r="T61" t="s">
        <v>22</v>
      </c>
    </row>
    <row r="62" spans="1:20" x14ac:dyDescent="0.3">
      <c r="A62" t="s">
        <v>29</v>
      </c>
      <c r="B62" t="s">
        <v>20</v>
      </c>
      <c r="C62">
        <v>5</v>
      </c>
      <c r="D62" t="s">
        <v>20</v>
      </c>
      <c r="E62" t="s">
        <v>48</v>
      </c>
      <c r="F62" t="s">
        <v>20</v>
      </c>
      <c r="G62" t="s">
        <v>26</v>
      </c>
      <c r="H62" t="s">
        <v>20</v>
      </c>
      <c r="I62" t="s">
        <v>49</v>
      </c>
      <c r="J62" t="s">
        <v>20</v>
      </c>
      <c r="K62" t="s">
        <v>28</v>
      </c>
      <c r="L62" t="s">
        <v>20</v>
      </c>
      <c r="M62">
        <v>5140.8500000000004</v>
      </c>
      <c r="N62" t="s">
        <v>20</v>
      </c>
      <c r="O62" s="20">
        <v>1.4222380738712424E-2</v>
      </c>
      <c r="P62" t="s">
        <v>20</v>
      </c>
      <c r="Q62" s="19">
        <v>13.161</v>
      </c>
      <c r="R62" t="s">
        <v>20</v>
      </c>
      <c r="S62">
        <v>0</v>
      </c>
      <c r="T62" t="s">
        <v>23</v>
      </c>
    </row>
    <row r="63" spans="1:20" x14ac:dyDescent="0.3">
      <c r="A63" t="s">
        <v>38</v>
      </c>
      <c r="Q63" s="19"/>
    </row>
    <row r="64" spans="1:20" x14ac:dyDescent="0.3">
      <c r="A64" t="s">
        <v>50</v>
      </c>
      <c r="B64" t="s">
        <v>20</v>
      </c>
      <c r="C64">
        <v>1</v>
      </c>
      <c r="D64" t="s">
        <v>20</v>
      </c>
      <c r="E64" t="s">
        <v>51</v>
      </c>
      <c r="F64" t="s">
        <v>20</v>
      </c>
      <c r="G64" t="s">
        <v>26</v>
      </c>
      <c r="H64" t="s">
        <v>20</v>
      </c>
      <c r="I64" t="s">
        <v>52</v>
      </c>
      <c r="J64" t="s">
        <v>20</v>
      </c>
      <c r="K64" t="s">
        <v>28</v>
      </c>
      <c r="L64" t="s">
        <v>20</v>
      </c>
      <c r="M64">
        <v>1135.18</v>
      </c>
      <c r="N64" t="s">
        <v>20</v>
      </c>
      <c r="O64" s="20">
        <v>0.52556724383648667</v>
      </c>
      <c r="P64" t="s">
        <v>20</v>
      </c>
      <c r="Q64" s="19">
        <v>0.66200000000000003</v>
      </c>
      <c r="R64" t="s">
        <v>20</v>
      </c>
      <c r="S64">
        <v>0</v>
      </c>
      <c r="T64" t="s">
        <v>22</v>
      </c>
    </row>
    <row r="65" spans="1:20" x14ac:dyDescent="0.3">
      <c r="A65" t="s">
        <v>29</v>
      </c>
      <c r="B65" t="s">
        <v>20</v>
      </c>
      <c r="C65">
        <v>2</v>
      </c>
      <c r="D65" t="s">
        <v>20</v>
      </c>
      <c r="E65" t="s">
        <v>53</v>
      </c>
      <c r="F65" t="s">
        <v>20</v>
      </c>
      <c r="G65" t="s">
        <v>26</v>
      </c>
      <c r="H65" t="s">
        <v>20</v>
      </c>
      <c r="I65" t="s">
        <v>54</v>
      </c>
      <c r="J65" t="s">
        <v>20</v>
      </c>
      <c r="K65" t="s">
        <v>28</v>
      </c>
      <c r="L65" t="s">
        <v>20</v>
      </c>
      <c r="M65">
        <v>1662.73</v>
      </c>
      <c r="N65" t="s">
        <v>20</v>
      </c>
      <c r="O65" s="20">
        <v>0.46036985109890821</v>
      </c>
      <c r="P65" t="s">
        <v>20</v>
      </c>
      <c r="Q65" s="19">
        <v>1.69</v>
      </c>
      <c r="R65" t="s">
        <v>20</v>
      </c>
      <c r="S65">
        <v>0</v>
      </c>
      <c r="T65" t="s">
        <v>22</v>
      </c>
    </row>
    <row r="66" spans="1:20" x14ac:dyDescent="0.3">
      <c r="A66" t="s">
        <v>29</v>
      </c>
      <c r="B66" t="s">
        <v>20</v>
      </c>
      <c r="C66">
        <v>3</v>
      </c>
      <c r="D66" t="s">
        <v>20</v>
      </c>
      <c r="E66" t="s">
        <v>55</v>
      </c>
      <c r="F66" t="s">
        <v>20</v>
      </c>
      <c r="G66" t="s">
        <v>26</v>
      </c>
      <c r="H66" t="s">
        <v>20</v>
      </c>
      <c r="I66" t="s">
        <v>56</v>
      </c>
      <c r="J66" t="s">
        <v>20</v>
      </c>
      <c r="K66" t="s">
        <v>28</v>
      </c>
      <c r="L66" t="s">
        <v>20</v>
      </c>
      <c r="M66">
        <v>2049.2600000000002</v>
      </c>
      <c r="N66" t="s">
        <v>20</v>
      </c>
      <c r="O66" s="20">
        <v>0.40613553113553102</v>
      </c>
      <c r="P66" t="s">
        <v>20</v>
      </c>
      <c r="Q66" s="19">
        <v>3.25</v>
      </c>
      <c r="R66" t="s">
        <v>20</v>
      </c>
      <c r="S66">
        <v>0</v>
      </c>
      <c r="T66" t="s">
        <v>22</v>
      </c>
    </row>
    <row r="67" spans="1:20" x14ac:dyDescent="0.3">
      <c r="A67" t="s">
        <v>29</v>
      </c>
      <c r="B67" t="s">
        <v>20</v>
      </c>
      <c r="C67">
        <v>4</v>
      </c>
      <c r="D67" t="s">
        <v>20</v>
      </c>
      <c r="E67" t="s">
        <v>57</v>
      </c>
      <c r="F67" t="s">
        <v>20</v>
      </c>
      <c r="G67" t="s">
        <v>26</v>
      </c>
      <c r="H67" t="s">
        <v>20</v>
      </c>
      <c r="I67" t="s">
        <v>58</v>
      </c>
      <c r="J67" t="s">
        <v>20</v>
      </c>
      <c r="K67" t="s">
        <v>28</v>
      </c>
      <c r="L67" t="s">
        <v>20</v>
      </c>
      <c r="M67">
        <v>2297.85</v>
      </c>
      <c r="N67" t="s">
        <v>20</v>
      </c>
      <c r="O67" s="20">
        <v>0.40472983125139245</v>
      </c>
      <c r="P67" t="s">
        <v>20</v>
      </c>
      <c r="Q67" s="19">
        <v>4.7729999999999997</v>
      </c>
      <c r="R67" t="s">
        <v>20</v>
      </c>
      <c r="S67">
        <v>0</v>
      </c>
      <c r="T67" t="s">
        <v>22</v>
      </c>
    </row>
    <row r="68" spans="1:20" x14ac:dyDescent="0.3">
      <c r="A68" t="s">
        <v>29</v>
      </c>
      <c r="B68" t="s">
        <v>20</v>
      </c>
      <c r="C68">
        <v>5</v>
      </c>
      <c r="D68" t="s">
        <v>20</v>
      </c>
      <c r="E68" t="s">
        <v>59</v>
      </c>
      <c r="F68" t="s">
        <v>20</v>
      </c>
      <c r="G68" t="s">
        <v>26</v>
      </c>
      <c r="H68" t="s">
        <v>20</v>
      </c>
      <c r="I68" t="s">
        <v>60</v>
      </c>
      <c r="J68" t="s">
        <v>20</v>
      </c>
      <c r="K68" t="s">
        <v>28</v>
      </c>
      <c r="L68" t="s">
        <v>20</v>
      </c>
      <c r="M68">
        <v>2559.08</v>
      </c>
      <c r="N68" t="s">
        <v>20</v>
      </c>
      <c r="O68" s="20">
        <v>0.37550362020874462</v>
      </c>
      <c r="P68" t="s">
        <v>20</v>
      </c>
      <c r="Q68" s="19">
        <v>6.51</v>
      </c>
      <c r="R68" t="s">
        <v>20</v>
      </c>
      <c r="S68">
        <v>0</v>
      </c>
      <c r="T68" t="s">
        <v>23</v>
      </c>
    </row>
    <row r="69" spans="1:20" x14ac:dyDescent="0.3">
      <c r="A69" t="s">
        <v>38</v>
      </c>
      <c r="Q69" s="19"/>
    </row>
    <row r="70" spans="1:20" x14ac:dyDescent="0.3">
      <c r="A70" t="s">
        <v>61</v>
      </c>
      <c r="B70" t="s">
        <v>20</v>
      </c>
      <c r="C70">
        <v>1</v>
      </c>
      <c r="D70" t="s">
        <v>20</v>
      </c>
      <c r="E70" t="s">
        <v>62</v>
      </c>
      <c r="F70" t="s">
        <v>20</v>
      </c>
      <c r="G70" t="s">
        <v>26</v>
      </c>
      <c r="H70" t="s">
        <v>20</v>
      </c>
      <c r="I70" t="s">
        <v>63</v>
      </c>
      <c r="J70" t="s">
        <v>20</v>
      </c>
      <c r="K70" t="s">
        <v>28</v>
      </c>
      <c r="L70" t="s">
        <v>20</v>
      </c>
      <c r="M70">
        <v>9569.0400000000009</v>
      </c>
      <c r="N70" t="s">
        <v>20</v>
      </c>
      <c r="O70" s="20">
        <v>2.36453941524549E-3</v>
      </c>
      <c r="P70" t="s">
        <v>20</v>
      </c>
      <c r="Q70" s="19">
        <v>12.502000000000001</v>
      </c>
      <c r="R70" t="s">
        <v>20</v>
      </c>
      <c r="S70">
        <v>0</v>
      </c>
      <c r="T70" t="s">
        <v>22</v>
      </c>
    </row>
    <row r="71" spans="1:20" x14ac:dyDescent="0.3">
      <c r="A71" t="s">
        <v>29</v>
      </c>
      <c r="B71" t="s">
        <v>20</v>
      </c>
      <c r="C71">
        <v>2</v>
      </c>
      <c r="D71" t="s">
        <v>20</v>
      </c>
      <c r="E71" t="s">
        <v>64</v>
      </c>
      <c r="F71" t="s">
        <v>20</v>
      </c>
      <c r="G71" t="s">
        <v>26</v>
      </c>
      <c r="H71" t="s">
        <v>20</v>
      </c>
      <c r="I71" t="s">
        <v>65</v>
      </c>
      <c r="J71" t="s">
        <v>20</v>
      </c>
      <c r="K71" t="s">
        <v>28</v>
      </c>
      <c r="L71" t="s">
        <v>20</v>
      </c>
      <c r="M71">
        <v>9594.68</v>
      </c>
      <c r="N71" t="s">
        <v>20</v>
      </c>
      <c r="O71" s="20">
        <v>2.8040899387423339E-3</v>
      </c>
      <c r="P71" t="s">
        <v>20</v>
      </c>
      <c r="Q71" s="19">
        <v>23.850999999999999</v>
      </c>
      <c r="R71" t="s">
        <v>20</v>
      </c>
      <c r="S71">
        <v>0</v>
      </c>
      <c r="T71" t="s">
        <v>22</v>
      </c>
    </row>
    <row r="72" spans="1:20" x14ac:dyDescent="0.3">
      <c r="A72" t="s">
        <v>29</v>
      </c>
      <c r="B72" t="s">
        <v>20</v>
      </c>
      <c r="C72">
        <v>3</v>
      </c>
      <c r="D72" t="s">
        <v>20</v>
      </c>
      <c r="E72" t="s">
        <v>66</v>
      </c>
      <c r="F72" t="s">
        <v>20</v>
      </c>
      <c r="G72" t="s">
        <v>26</v>
      </c>
      <c r="H72" t="s">
        <v>20</v>
      </c>
      <c r="I72" t="s">
        <v>67</v>
      </c>
      <c r="J72" t="s">
        <v>20</v>
      </c>
      <c r="K72" t="s">
        <v>28</v>
      </c>
      <c r="L72" t="s">
        <v>20</v>
      </c>
      <c r="M72">
        <v>9596.08</v>
      </c>
      <c r="N72" t="s">
        <v>20</v>
      </c>
      <c r="O72" s="20">
        <v>6.3783434530860789E-3</v>
      </c>
      <c r="P72" t="s">
        <v>20</v>
      </c>
      <c r="Q72" s="19">
        <v>33.448999999999998</v>
      </c>
      <c r="R72" t="s">
        <v>20</v>
      </c>
      <c r="S72">
        <v>0</v>
      </c>
      <c r="T72" t="s">
        <v>22</v>
      </c>
    </row>
    <row r="73" spans="1:20" x14ac:dyDescent="0.3">
      <c r="A73" t="s">
        <v>29</v>
      </c>
      <c r="B73" t="s">
        <v>20</v>
      </c>
      <c r="C73">
        <v>4</v>
      </c>
      <c r="D73" t="s">
        <v>20</v>
      </c>
      <c r="E73" t="s">
        <v>68</v>
      </c>
      <c r="F73" t="s">
        <v>20</v>
      </c>
      <c r="G73" t="s">
        <v>26</v>
      </c>
      <c r="H73" t="s">
        <v>20</v>
      </c>
      <c r="I73" t="s">
        <v>69</v>
      </c>
      <c r="J73" t="s">
        <v>20</v>
      </c>
      <c r="K73" t="s">
        <v>28</v>
      </c>
      <c r="L73" t="s">
        <v>20</v>
      </c>
      <c r="M73">
        <v>9617.3700000000008</v>
      </c>
      <c r="N73" t="s">
        <v>20</v>
      </c>
      <c r="O73" s="20">
        <v>5.5156239821066225E-3</v>
      </c>
      <c r="P73" t="s">
        <v>20</v>
      </c>
      <c r="Q73" s="19">
        <v>41.582999999999998</v>
      </c>
      <c r="R73" t="s">
        <v>20</v>
      </c>
      <c r="S73">
        <v>0</v>
      </c>
      <c r="T73" t="s">
        <v>22</v>
      </c>
    </row>
    <row r="74" spans="1:20" x14ac:dyDescent="0.3">
      <c r="A74" t="s">
        <v>29</v>
      </c>
      <c r="B74" t="s">
        <v>20</v>
      </c>
      <c r="C74">
        <v>5</v>
      </c>
      <c r="D74" t="s">
        <v>20</v>
      </c>
      <c r="E74" t="s">
        <v>70</v>
      </c>
      <c r="F74" t="s">
        <v>20</v>
      </c>
      <c r="G74" t="s">
        <v>26</v>
      </c>
      <c r="H74" t="s">
        <v>20</v>
      </c>
      <c r="I74" t="s">
        <v>71</v>
      </c>
      <c r="J74" t="s">
        <v>20</v>
      </c>
      <c r="K74" t="s">
        <v>28</v>
      </c>
      <c r="L74" t="s">
        <v>20</v>
      </c>
      <c r="M74">
        <v>9618.2999999999993</v>
      </c>
      <c r="N74" t="s">
        <v>20</v>
      </c>
      <c r="O74" s="20">
        <v>8.2008036849481429E-3</v>
      </c>
      <c r="P74" t="s">
        <v>20</v>
      </c>
      <c r="Q74" s="19">
        <v>49.124000000000002</v>
      </c>
      <c r="R74" t="s">
        <v>20</v>
      </c>
      <c r="S74">
        <v>0</v>
      </c>
      <c r="T74" t="s">
        <v>23</v>
      </c>
    </row>
    <row r="75" spans="1:20" x14ac:dyDescent="0.3">
      <c r="A75" t="s">
        <v>38</v>
      </c>
      <c r="Q75" s="19"/>
    </row>
    <row r="76" spans="1:20" x14ac:dyDescent="0.3">
      <c r="A76" t="s">
        <v>72</v>
      </c>
      <c r="B76" t="s">
        <v>20</v>
      </c>
      <c r="C76">
        <v>1</v>
      </c>
      <c r="D76" t="s">
        <v>20</v>
      </c>
      <c r="E76" t="s">
        <v>73</v>
      </c>
      <c r="F76" t="s">
        <v>20</v>
      </c>
      <c r="G76" t="s">
        <v>26</v>
      </c>
      <c r="H76" t="s">
        <v>20</v>
      </c>
      <c r="I76" t="s">
        <v>74</v>
      </c>
      <c r="J76" t="s">
        <v>20</v>
      </c>
      <c r="K76" t="s">
        <v>28</v>
      </c>
      <c r="L76" t="s">
        <v>20</v>
      </c>
      <c r="M76">
        <v>5021.51</v>
      </c>
      <c r="N76" t="s">
        <v>20</v>
      </c>
      <c r="O76" s="20">
        <v>0.12383227305879027</v>
      </c>
      <c r="P76" t="s">
        <v>20</v>
      </c>
      <c r="Q76" s="19">
        <v>2.1850000000000001</v>
      </c>
      <c r="R76" t="s">
        <v>20</v>
      </c>
      <c r="S76">
        <v>0</v>
      </c>
      <c r="T76" t="s">
        <v>22</v>
      </c>
    </row>
    <row r="77" spans="1:20" x14ac:dyDescent="0.3">
      <c r="A77" t="s">
        <v>29</v>
      </c>
      <c r="B77" t="s">
        <v>20</v>
      </c>
      <c r="C77">
        <v>2</v>
      </c>
      <c r="D77" t="s">
        <v>20</v>
      </c>
      <c r="E77" t="s">
        <v>75</v>
      </c>
      <c r="F77" t="s">
        <v>26</v>
      </c>
      <c r="G77" t="s">
        <v>20</v>
      </c>
      <c r="H77" t="s">
        <v>76</v>
      </c>
      <c r="I77" t="s">
        <v>20</v>
      </c>
      <c r="J77" t="s">
        <v>28</v>
      </c>
      <c r="L77" t="s">
        <v>20</v>
      </c>
      <c r="M77">
        <v>6070.13</v>
      </c>
      <c r="N77" t="s">
        <v>20</v>
      </c>
      <c r="O77" s="20">
        <v>0.23551155398155188</v>
      </c>
      <c r="P77" t="s">
        <v>20</v>
      </c>
      <c r="Q77" s="19">
        <v>5.9249999999999998</v>
      </c>
      <c r="R77" t="s">
        <v>20</v>
      </c>
      <c r="S77">
        <v>0</v>
      </c>
      <c r="T77" t="s">
        <v>22</v>
      </c>
    </row>
    <row r="78" spans="1:20" x14ac:dyDescent="0.3">
      <c r="A78" t="s">
        <v>29</v>
      </c>
      <c r="B78" t="s">
        <v>20</v>
      </c>
      <c r="C78">
        <v>3</v>
      </c>
      <c r="D78" t="s">
        <v>20</v>
      </c>
      <c r="E78" t="s">
        <v>77</v>
      </c>
      <c r="F78" t="s">
        <v>20</v>
      </c>
      <c r="G78" t="s">
        <v>26</v>
      </c>
      <c r="H78" t="s">
        <v>20</v>
      </c>
      <c r="I78" t="s">
        <v>78</v>
      </c>
      <c r="J78" t="s">
        <v>20</v>
      </c>
      <c r="K78" t="s">
        <v>28</v>
      </c>
      <c r="L78" t="s">
        <v>20</v>
      </c>
      <c r="M78">
        <v>7054.71</v>
      </c>
      <c r="N78" t="s">
        <v>20</v>
      </c>
      <c r="O78" s="20">
        <v>0.21581484688586214</v>
      </c>
      <c r="P78" t="s">
        <v>20</v>
      </c>
      <c r="Q78" s="19">
        <v>9.5760000000000005</v>
      </c>
      <c r="R78" t="s">
        <v>20</v>
      </c>
      <c r="S78">
        <v>0</v>
      </c>
      <c r="T78" t="s">
        <v>22</v>
      </c>
    </row>
    <row r="79" spans="1:20" x14ac:dyDescent="0.3">
      <c r="A79" t="s">
        <v>29</v>
      </c>
      <c r="B79" t="s">
        <v>20</v>
      </c>
      <c r="C79">
        <v>4</v>
      </c>
      <c r="D79" t="s">
        <v>20</v>
      </c>
      <c r="E79" t="s">
        <v>79</v>
      </c>
      <c r="F79" t="s">
        <v>26</v>
      </c>
      <c r="G79" t="s">
        <v>20</v>
      </c>
      <c r="H79" t="s">
        <v>80</v>
      </c>
      <c r="I79" t="s">
        <v>20</v>
      </c>
      <c r="J79" t="s">
        <v>28</v>
      </c>
      <c r="L79" t="s">
        <v>20</v>
      </c>
      <c r="M79">
        <v>7610.67</v>
      </c>
      <c r="N79" t="s">
        <v>20</v>
      </c>
      <c r="O79" s="20">
        <v>0.22437688092430644</v>
      </c>
      <c r="P79" t="s">
        <v>20</v>
      </c>
      <c r="Q79" s="19">
        <v>13.582000000000001</v>
      </c>
      <c r="S79">
        <v>0</v>
      </c>
      <c r="T79" t="s">
        <v>22</v>
      </c>
    </row>
    <row r="80" spans="1:20" x14ac:dyDescent="0.3">
      <c r="A80" t="s">
        <v>29</v>
      </c>
      <c r="B80" t="s">
        <v>20</v>
      </c>
      <c r="C80">
        <v>5</v>
      </c>
      <c r="D80" t="s">
        <v>20</v>
      </c>
      <c r="E80" t="s">
        <v>81</v>
      </c>
      <c r="F80" t="s">
        <v>20</v>
      </c>
      <c r="G80" t="s">
        <v>26</v>
      </c>
      <c r="H80" t="s">
        <v>20</v>
      </c>
      <c r="I80" t="s">
        <v>82</v>
      </c>
      <c r="J80" t="s">
        <v>20</v>
      </c>
      <c r="K80" t="s">
        <v>28</v>
      </c>
      <c r="L80" t="s">
        <v>20</v>
      </c>
      <c r="M80">
        <v>8023.87</v>
      </c>
      <c r="N80" t="s">
        <v>20</v>
      </c>
      <c r="O80" s="20">
        <v>0.24095378010952617</v>
      </c>
      <c r="P80" t="s">
        <v>20</v>
      </c>
      <c r="Q80" s="19">
        <v>18.123999999999999</v>
      </c>
      <c r="R80" t="s">
        <v>20</v>
      </c>
      <c r="S80">
        <v>0</v>
      </c>
      <c r="T80" t="s">
        <v>23</v>
      </c>
    </row>
    <row r="81" spans="1:20" x14ac:dyDescent="0.3">
      <c r="A81" t="s">
        <v>38</v>
      </c>
      <c r="Q81" s="19"/>
    </row>
    <row r="82" spans="1:20" x14ac:dyDescent="0.3">
      <c r="A82" t="s">
        <v>83</v>
      </c>
      <c r="B82" t="s">
        <v>20</v>
      </c>
      <c r="C82">
        <v>1</v>
      </c>
      <c r="D82" t="s">
        <v>20</v>
      </c>
      <c r="E82" t="s">
        <v>84</v>
      </c>
      <c r="F82" t="s">
        <v>20</v>
      </c>
      <c r="G82" t="s">
        <v>26</v>
      </c>
      <c r="H82" t="s">
        <v>20</v>
      </c>
      <c r="I82" t="s">
        <v>85</v>
      </c>
      <c r="J82" t="s">
        <v>20</v>
      </c>
      <c r="K82" t="s">
        <v>28</v>
      </c>
      <c r="L82" t="s">
        <v>20</v>
      </c>
      <c r="M82">
        <v>38.06</v>
      </c>
      <c r="N82" t="s">
        <v>20</v>
      </c>
      <c r="O82" s="20">
        <v>0.57818907237060846</v>
      </c>
      <c r="P82" t="s">
        <v>20</v>
      </c>
      <c r="Q82" s="19">
        <v>4.9000000000000002E-2</v>
      </c>
      <c r="R82" t="s">
        <v>20</v>
      </c>
      <c r="S82">
        <v>0</v>
      </c>
      <c r="T82" t="s">
        <v>22</v>
      </c>
    </row>
    <row r="83" spans="1:20" x14ac:dyDescent="0.3">
      <c r="A83" t="s">
        <v>29</v>
      </c>
      <c r="B83" t="s">
        <v>20</v>
      </c>
      <c r="C83">
        <v>2</v>
      </c>
      <c r="D83" t="s">
        <v>20</v>
      </c>
      <c r="E83" t="s">
        <v>86</v>
      </c>
      <c r="F83" t="s">
        <v>20</v>
      </c>
      <c r="G83" t="s">
        <v>26</v>
      </c>
      <c r="H83" t="s">
        <v>20</v>
      </c>
      <c r="I83" t="s">
        <v>87</v>
      </c>
      <c r="J83" t="s">
        <v>20</v>
      </c>
      <c r="K83" t="s">
        <v>28</v>
      </c>
      <c r="L83" t="s">
        <v>20</v>
      </c>
      <c r="M83">
        <v>69.86</v>
      </c>
      <c r="N83" t="s">
        <v>20</v>
      </c>
      <c r="O83" s="20">
        <v>0.54452992567479463</v>
      </c>
      <c r="P83" t="s">
        <v>20</v>
      </c>
      <c r="Q83" s="19">
        <v>0.115</v>
      </c>
      <c r="R83" t="s">
        <v>20</v>
      </c>
      <c r="S83">
        <v>0</v>
      </c>
      <c r="T83" t="s">
        <v>22</v>
      </c>
    </row>
    <row r="84" spans="1:20" x14ac:dyDescent="0.3">
      <c r="A84" t="s">
        <v>29</v>
      </c>
      <c r="B84" t="s">
        <v>20</v>
      </c>
      <c r="C84">
        <v>3</v>
      </c>
      <c r="D84" t="s">
        <v>20</v>
      </c>
      <c r="E84" t="s">
        <v>88</v>
      </c>
      <c r="F84" t="s">
        <v>20</v>
      </c>
      <c r="G84" t="s">
        <v>26</v>
      </c>
      <c r="H84" t="s">
        <v>20</v>
      </c>
      <c r="I84" t="s">
        <v>89</v>
      </c>
      <c r="J84" t="s">
        <v>20</v>
      </c>
      <c r="K84" t="s">
        <v>28</v>
      </c>
      <c r="L84" t="s">
        <v>20</v>
      </c>
      <c r="M84">
        <v>97.85</v>
      </c>
      <c r="N84" t="s">
        <v>20</v>
      </c>
      <c r="O84" s="20">
        <v>0.51989598155144501</v>
      </c>
      <c r="P84" t="s">
        <v>20</v>
      </c>
      <c r="Q84" s="19">
        <v>0.17100000000000001</v>
      </c>
      <c r="R84" t="s">
        <v>20</v>
      </c>
      <c r="S84">
        <v>0</v>
      </c>
      <c r="T84" t="s">
        <v>22</v>
      </c>
    </row>
    <row r="85" spans="1:20" x14ac:dyDescent="0.3">
      <c r="A85" t="s">
        <v>29</v>
      </c>
      <c r="B85" t="s">
        <v>20</v>
      </c>
      <c r="C85">
        <v>4</v>
      </c>
      <c r="D85" t="s">
        <v>20</v>
      </c>
      <c r="E85" t="s">
        <v>90</v>
      </c>
      <c r="F85" t="s">
        <v>20</v>
      </c>
      <c r="G85" t="s">
        <v>26</v>
      </c>
      <c r="H85" t="s">
        <v>20</v>
      </c>
      <c r="I85" t="s">
        <v>91</v>
      </c>
      <c r="J85" t="s">
        <v>20</v>
      </c>
      <c r="K85" t="s">
        <v>28</v>
      </c>
      <c r="L85" t="s">
        <v>20</v>
      </c>
      <c r="M85">
        <v>121.63</v>
      </c>
      <c r="N85" t="s">
        <v>20</v>
      </c>
      <c r="O85" s="20">
        <v>0.51801069942540123</v>
      </c>
      <c r="P85" t="s">
        <v>20</v>
      </c>
      <c r="Q85" s="19">
        <v>0.23699999999999999</v>
      </c>
      <c r="R85" t="s">
        <v>20</v>
      </c>
      <c r="S85">
        <v>0</v>
      </c>
      <c r="T85" t="s">
        <v>22</v>
      </c>
    </row>
    <row r="86" spans="1:20" x14ac:dyDescent="0.3">
      <c r="A86" t="s">
        <v>29</v>
      </c>
      <c r="B86" t="s">
        <v>20</v>
      </c>
      <c r="C86">
        <v>5</v>
      </c>
      <c r="D86" t="s">
        <v>20</v>
      </c>
      <c r="E86" t="s">
        <v>92</v>
      </c>
      <c r="F86" t="s">
        <v>20</v>
      </c>
      <c r="G86" t="s">
        <v>26</v>
      </c>
      <c r="H86" t="s">
        <v>20</v>
      </c>
      <c r="I86" t="s">
        <v>93</v>
      </c>
      <c r="J86" t="s">
        <v>20</v>
      </c>
      <c r="K86" t="s">
        <v>28</v>
      </c>
      <c r="L86" t="s">
        <v>20</v>
      </c>
      <c r="M86">
        <v>146.41</v>
      </c>
      <c r="N86" t="s">
        <v>20</v>
      </c>
      <c r="O86" s="20">
        <v>0.49695928534616046</v>
      </c>
      <c r="P86" t="s">
        <v>20</v>
      </c>
      <c r="Q86" s="19">
        <v>0.3</v>
      </c>
      <c r="R86" t="s">
        <v>20</v>
      </c>
      <c r="S86">
        <v>0</v>
      </c>
      <c r="T86" t="s">
        <v>23</v>
      </c>
    </row>
    <row r="87" spans="1:20" x14ac:dyDescent="0.3">
      <c r="A87" t="s">
        <v>38</v>
      </c>
      <c r="Q87" s="19"/>
    </row>
    <row r="88" spans="1:20" x14ac:dyDescent="0.3">
      <c r="A88" t="s">
        <v>94</v>
      </c>
      <c r="B88" t="s">
        <v>20</v>
      </c>
      <c r="C88">
        <v>1</v>
      </c>
      <c r="D88" t="s">
        <v>20</v>
      </c>
      <c r="E88" t="s">
        <v>95</v>
      </c>
      <c r="F88" t="s">
        <v>20</v>
      </c>
      <c r="G88" t="s">
        <v>26</v>
      </c>
      <c r="H88" t="s">
        <v>20</v>
      </c>
      <c r="I88" t="s">
        <v>96</v>
      </c>
      <c r="J88" t="s">
        <v>20</v>
      </c>
      <c r="K88" t="s">
        <v>28</v>
      </c>
      <c r="L88" t="s">
        <v>20</v>
      </c>
      <c r="M88">
        <v>1692.43</v>
      </c>
      <c r="N88" t="s">
        <v>20</v>
      </c>
      <c r="O88" s="20">
        <v>1.9375735136481793E-2</v>
      </c>
      <c r="P88" t="s">
        <v>20</v>
      </c>
      <c r="Q88" s="19">
        <v>1.1419999999999999</v>
      </c>
      <c r="R88" t="s">
        <v>20</v>
      </c>
      <c r="S88">
        <v>0</v>
      </c>
      <c r="T88" t="s">
        <v>22</v>
      </c>
    </row>
    <row r="89" spans="1:20" x14ac:dyDescent="0.3">
      <c r="A89" t="s">
        <v>29</v>
      </c>
      <c r="B89" t="s">
        <v>20</v>
      </c>
      <c r="C89">
        <v>2</v>
      </c>
      <c r="D89" t="s">
        <v>20</v>
      </c>
      <c r="E89" t="s">
        <v>118</v>
      </c>
      <c r="F89" t="s">
        <v>26</v>
      </c>
      <c r="G89" t="s">
        <v>20</v>
      </c>
      <c r="H89" t="s">
        <v>97</v>
      </c>
      <c r="I89" t="s">
        <v>20</v>
      </c>
      <c r="J89" t="s">
        <v>28</v>
      </c>
      <c r="L89" t="s">
        <v>20</v>
      </c>
      <c r="M89">
        <v>1718.3</v>
      </c>
      <c r="N89" t="s">
        <v>20</v>
      </c>
      <c r="O89" s="20">
        <v>2.6944073209957727E-2</v>
      </c>
      <c r="P89" t="s">
        <v>20</v>
      </c>
      <c r="Q89" s="19">
        <v>2.2149999999999999</v>
      </c>
      <c r="R89" t="s">
        <v>20</v>
      </c>
      <c r="S89">
        <v>0</v>
      </c>
      <c r="T89" t="s">
        <v>22</v>
      </c>
    </row>
    <row r="90" spans="1:20" x14ac:dyDescent="0.3">
      <c r="A90" t="s">
        <v>29</v>
      </c>
      <c r="B90" t="s">
        <v>20</v>
      </c>
      <c r="C90">
        <v>3</v>
      </c>
      <c r="D90" t="s">
        <v>20</v>
      </c>
      <c r="E90" t="s">
        <v>98</v>
      </c>
      <c r="F90" t="s">
        <v>20</v>
      </c>
      <c r="G90" t="s">
        <v>26</v>
      </c>
      <c r="H90" t="s">
        <v>20</v>
      </c>
      <c r="I90" t="s">
        <v>99</v>
      </c>
      <c r="J90" t="s">
        <v>20</v>
      </c>
      <c r="K90" t="s">
        <v>28</v>
      </c>
      <c r="L90" t="s">
        <v>20</v>
      </c>
      <c r="M90">
        <v>1751.7</v>
      </c>
      <c r="N90" t="s">
        <v>20</v>
      </c>
      <c r="O90" s="20">
        <v>2.4062755934904118E-2</v>
      </c>
      <c r="P90" t="s">
        <v>20</v>
      </c>
      <c r="Q90" s="19">
        <v>3.552</v>
      </c>
      <c r="R90" t="s">
        <v>20</v>
      </c>
      <c r="S90">
        <v>0</v>
      </c>
      <c r="T90" t="s">
        <v>22</v>
      </c>
    </row>
    <row r="91" spans="1:20" x14ac:dyDescent="0.3">
      <c r="A91" t="s">
        <v>29</v>
      </c>
      <c r="B91" t="s">
        <v>20</v>
      </c>
      <c r="C91">
        <v>4</v>
      </c>
      <c r="D91" t="s">
        <v>20</v>
      </c>
      <c r="E91" t="s">
        <v>100</v>
      </c>
      <c r="F91" t="s">
        <v>20</v>
      </c>
      <c r="G91" t="s">
        <v>26</v>
      </c>
      <c r="H91" t="s">
        <v>20</v>
      </c>
      <c r="I91" t="s">
        <v>101</v>
      </c>
      <c r="J91" t="s">
        <v>20</v>
      </c>
      <c r="K91" t="s">
        <v>28</v>
      </c>
      <c r="L91" t="s">
        <v>20</v>
      </c>
      <c r="M91">
        <v>1787.83</v>
      </c>
      <c r="N91" t="s">
        <v>20</v>
      </c>
      <c r="O91" s="20">
        <v>1.6595159515951634E-2</v>
      </c>
      <c r="P91" t="s">
        <v>20</v>
      </c>
      <c r="Q91" s="19">
        <v>4.7610000000000001</v>
      </c>
      <c r="R91" t="s">
        <v>20</v>
      </c>
      <c r="S91">
        <v>0</v>
      </c>
      <c r="T91" t="s">
        <v>22</v>
      </c>
    </row>
    <row r="92" spans="1:20" x14ac:dyDescent="0.3">
      <c r="A92" t="s">
        <v>29</v>
      </c>
      <c r="B92" t="s">
        <v>20</v>
      </c>
      <c r="C92">
        <v>5</v>
      </c>
      <c r="D92" t="s">
        <v>20</v>
      </c>
      <c r="E92" t="s">
        <v>102</v>
      </c>
      <c r="F92" t="s">
        <v>20</v>
      </c>
      <c r="G92" t="s">
        <v>26</v>
      </c>
      <c r="H92" t="s">
        <v>20</v>
      </c>
      <c r="I92" t="s">
        <v>103</v>
      </c>
      <c r="J92" t="s">
        <v>20</v>
      </c>
      <c r="K92" t="s">
        <v>28</v>
      </c>
      <c r="L92" t="s">
        <v>20</v>
      </c>
      <c r="M92">
        <v>1798.37</v>
      </c>
      <c r="N92" t="s">
        <v>20</v>
      </c>
      <c r="O92" s="20">
        <v>1.9716114121251144E-2</v>
      </c>
      <c r="P92" t="s">
        <v>20</v>
      </c>
      <c r="Q92" s="19">
        <v>6.04</v>
      </c>
      <c r="R92" t="s">
        <v>20</v>
      </c>
      <c r="S92">
        <v>0</v>
      </c>
      <c r="T92" t="s">
        <v>23</v>
      </c>
    </row>
    <row r="93" spans="1:20" x14ac:dyDescent="0.3">
      <c r="A93" t="s">
        <v>38</v>
      </c>
      <c r="Q93" s="19"/>
    </row>
    <row r="94" spans="1:20" x14ac:dyDescent="0.3">
      <c r="A94" t="s">
        <v>104</v>
      </c>
      <c r="B94" t="s">
        <v>20</v>
      </c>
      <c r="C94">
        <v>1</v>
      </c>
      <c r="D94" t="s">
        <v>20</v>
      </c>
      <c r="E94" t="s">
        <v>105</v>
      </c>
      <c r="F94" t="s">
        <v>20</v>
      </c>
      <c r="G94" t="s">
        <v>26</v>
      </c>
      <c r="H94" t="s">
        <v>20</v>
      </c>
      <c r="I94" t="s">
        <v>106</v>
      </c>
      <c r="J94" t="s">
        <v>20</v>
      </c>
      <c r="K94" t="s">
        <v>28</v>
      </c>
      <c r="L94" t="s">
        <v>20</v>
      </c>
      <c r="M94">
        <v>54.36</v>
      </c>
      <c r="N94" t="s">
        <v>20</v>
      </c>
      <c r="O94" s="20">
        <v>0.44884923451282571</v>
      </c>
      <c r="P94" t="s">
        <v>20</v>
      </c>
      <c r="Q94" s="19">
        <v>0.14599999999999999</v>
      </c>
      <c r="R94" t="s">
        <v>20</v>
      </c>
      <c r="S94">
        <v>0</v>
      </c>
      <c r="T94" t="s">
        <v>22</v>
      </c>
    </row>
    <row r="95" spans="1:20" x14ac:dyDescent="0.3">
      <c r="A95" t="s">
        <v>29</v>
      </c>
      <c r="B95" t="s">
        <v>20</v>
      </c>
      <c r="C95">
        <v>2</v>
      </c>
      <c r="D95" t="s">
        <v>20</v>
      </c>
      <c r="E95" t="s">
        <v>107</v>
      </c>
      <c r="F95" t="s">
        <v>20</v>
      </c>
      <c r="G95" t="s">
        <v>26</v>
      </c>
      <c r="H95" t="s">
        <v>20</v>
      </c>
      <c r="I95" t="s">
        <v>108</v>
      </c>
      <c r="J95" t="s">
        <v>20</v>
      </c>
      <c r="K95" t="s">
        <v>28</v>
      </c>
      <c r="L95" t="s">
        <v>20</v>
      </c>
      <c r="M95">
        <v>85.76</v>
      </c>
      <c r="N95" t="s">
        <v>20</v>
      </c>
      <c r="O95" s="20">
        <v>0.49941629698809242</v>
      </c>
      <c r="P95" t="s">
        <v>20</v>
      </c>
      <c r="Q95" s="19">
        <v>0.3</v>
      </c>
      <c r="R95" t="s">
        <v>20</v>
      </c>
      <c r="S95">
        <v>0</v>
      </c>
      <c r="T95" t="s">
        <v>22</v>
      </c>
    </row>
    <row r="96" spans="1:20" x14ac:dyDescent="0.3">
      <c r="A96" t="s">
        <v>29</v>
      </c>
      <c r="B96" t="s">
        <v>20</v>
      </c>
      <c r="C96">
        <v>3</v>
      </c>
      <c r="D96" t="s">
        <v>20</v>
      </c>
      <c r="E96" t="s">
        <v>109</v>
      </c>
      <c r="F96" t="s">
        <v>20</v>
      </c>
      <c r="G96" t="s">
        <v>26</v>
      </c>
      <c r="H96" t="s">
        <v>20</v>
      </c>
      <c r="I96" t="s">
        <v>110</v>
      </c>
      <c r="J96" t="s">
        <v>20</v>
      </c>
      <c r="K96" t="s">
        <v>28</v>
      </c>
      <c r="L96" t="s">
        <v>20</v>
      </c>
      <c r="M96">
        <v>108.82</v>
      </c>
      <c r="N96" t="s">
        <v>20</v>
      </c>
      <c r="O96" s="20">
        <v>0.53819385503310135</v>
      </c>
      <c r="P96" t="s">
        <v>20</v>
      </c>
      <c r="Q96" s="19">
        <v>0.442</v>
      </c>
      <c r="R96" t="s">
        <v>20</v>
      </c>
      <c r="S96">
        <v>0</v>
      </c>
      <c r="T96" t="s">
        <v>22</v>
      </c>
    </row>
    <row r="97" spans="1:20" x14ac:dyDescent="0.3">
      <c r="A97" t="s">
        <v>29</v>
      </c>
      <c r="B97" t="s">
        <v>20</v>
      </c>
      <c r="C97">
        <v>4</v>
      </c>
      <c r="D97" t="s">
        <v>20</v>
      </c>
      <c r="E97" t="s">
        <v>111</v>
      </c>
      <c r="F97" t="s">
        <v>20</v>
      </c>
      <c r="G97" t="s">
        <v>26</v>
      </c>
      <c r="H97" t="s">
        <v>20</v>
      </c>
      <c r="I97" t="s">
        <v>1</v>
      </c>
      <c r="J97" t="s">
        <v>20</v>
      </c>
      <c r="K97" t="s">
        <v>28</v>
      </c>
      <c r="L97" t="s">
        <v>20</v>
      </c>
      <c r="M97">
        <v>134.63</v>
      </c>
      <c r="N97" t="s">
        <v>20</v>
      </c>
      <c r="O97" s="20">
        <v>0.54657820288293146</v>
      </c>
      <c r="P97" t="s">
        <v>20</v>
      </c>
      <c r="Q97" s="19">
        <v>0.57899999999999996</v>
      </c>
      <c r="R97" t="s">
        <v>20</v>
      </c>
      <c r="S97">
        <v>0</v>
      </c>
      <c r="T97" t="s">
        <v>22</v>
      </c>
    </row>
    <row r="98" spans="1:20" x14ac:dyDescent="0.3">
      <c r="A98" t="s">
        <v>29</v>
      </c>
      <c r="B98" t="s">
        <v>20</v>
      </c>
      <c r="C98">
        <v>5</v>
      </c>
      <c r="D98" t="s">
        <v>20</v>
      </c>
      <c r="E98" t="s">
        <v>112</v>
      </c>
      <c r="F98" t="s">
        <v>20</v>
      </c>
      <c r="G98" t="s">
        <v>26</v>
      </c>
      <c r="H98" t="s">
        <v>20</v>
      </c>
      <c r="I98" t="s">
        <v>113</v>
      </c>
      <c r="J98" t="s">
        <v>20</v>
      </c>
      <c r="K98" t="s">
        <v>28</v>
      </c>
      <c r="L98" t="s">
        <v>20</v>
      </c>
      <c r="M98">
        <v>158.74</v>
      </c>
      <c r="N98" t="s">
        <v>20</v>
      </c>
      <c r="O98" s="20">
        <v>0.55477646266898528</v>
      </c>
      <c r="P98" t="s">
        <v>20</v>
      </c>
      <c r="Q98" s="19">
        <v>0.71499999999999997</v>
      </c>
      <c r="R98" t="s">
        <v>20</v>
      </c>
      <c r="S98">
        <v>0</v>
      </c>
      <c r="T98" t="s">
        <v>23</v>
      </c>
    </row>
    <row r="99" spans="1:20" x14ac:dyDescent="0.3">
      <c r="A99" t="s">
        <v>38</v>
      </c>
    </row>
    <row r="100" spans="1:20" x14ac:dyDescent="0.3">
      <c r="A100" t="s">
        <v>114</v>
      </c>
      <c r="B100" t="s">
        <v>20</v>
      </c>
      <c r="C100" t="s">
        <v>21</v>
      </c>
      <c r="D100" t="s">
        <v>20</v>
      </c>
      <c r="E100" t="s">
        <v>115</v>
      </c>
      <c r="F100" t="s">
        <v>20</v>
      </c>
      <c r="G100" t="s">
        <v>26</v>
      </c>
      <c r="H100" t="s">
        <v>20</v>
      </c>
      <c r="I100" t="s">
        <v>116</v>
      </c>
      <c r="J100" t="s">
        <v>20</v>
      </c>
      <c r="K100" t="s">
        <v>117</v>
      </c>
      <c r="L100" t="s">
        <v>20</v>
      </c>
      <c r="M100">
        <v>4373.96</v>
      </c>
      <c r="N100" t="s">
        <v>20</v>
      </c>
      <c r="O100" s="20">
        <v>0.2167</v>
      </c>
      <c r="P100" t="s">
        <v>20</v>
      </c>
      <c r="Q100" s="19">
        <v>10.23</v>
      </c>
      <c r="R100" t="s">
        <v>20</v>
      </c>
      <c r="S100">
        <v>0</v>
      </c>
      <c r="T100" t="s">
        <v>23</v>
      </c>
    </row>
  </sheetData>
  <mergeCells count="11">
    <mergeCell ref="O18:O22"/>
    <mergeCell ref="B6:E6"/>
    <mergeCell ref="F6:I6"/>
    <mergeCell ref="J6:M6"/>
    <mergeCell ref="O8:O12"/>
    <mergeCell ref="O13:O17"/>
    <mergeCell ref="O23:O27"/>
    <mergeCell ref="O28:O32"/>
    <mergeCell ref="O33:O37"/>
    <mergeCell ref="O38:O42"/>
    <mergeCell ref="O43:O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Lozano</dc:creator>
  <cp:lastModifiedBy>Isaac Lozano Osorio</cp:lastModifiedBy>
  <dcterms:created xsi:type="dcterms:W3CDTF">2015-06-05T18:17:20Z</dcterms:created>
  <dcterms:modified xsi:type="dcterms:W3CDTF">2024-08-29T10:02:27Z</dcterms:modified>
</cp:coreProperties>
</file>