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isaac\Documents\GitHub\Budget-Influence-Maximization-Problem\"/>
    </mc:Choice>
  </mc:AlternateContent>
  <xr:revisionPtr revIDLastSave="0" documentId="13_ncr:1_{4446E320-C361-4F41-A9AE-7B21BBCC5638}" xr6:coauthVersionLast="47" xr6:coauthVersionMax="47" xr10:uidLastSave="{00000000-0000-0000-0000-000000000000}"/>
  <bookViews>
    <workbookView xWindow="-108" yWindow="-108" windowWidth="23256" windowHeight="12576" activeTab="2" xr2:uid="{00000000-000D-0000-FFFF-FFFF00000000}"/>
  </bookViews>
  <sheets>
    <sheet name="Finales Results per Instance" sheetId="8" r:id="rId1"/>
    <sheet name="Infodemics Case Study" sheetId="10" r:id="rId2"/>
    <sheet name="Stats" sheetId="12" r:id="rId3"/>
    <sheet name="Instances Info" sheetId="1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1" i="8" l="1"/>
  <c r="G101" i="8"/>
  <c r="F101" i="8"/>
  <c r="M34" i="10"/>
  <c r="O34" i="10"/>
  <c r="M3" i="10"/>
  <c r="N44" i="10" s="1"/>
  <c r="N47" i="10"/>
  <c r="N49" i="10"/>
  <c r="N48" i="10"/>
  <c r="N46" i="10"/>
  <c r="B40" i="10"/>
  <c r="B39" i="10"/>
  <c r="B38" i="10"/>
  <c r="B37" i="10"/>
  <c r="B36" i="10"/>
  <c r="B35" i="10"/>
  <c r="B34" i="10"/>
  <c r="B30" i="10"/>
  <c r="B29" i="10"/>
  <c r="B28" i="10"/>
  <c r="B27" i="10"/>
  <c r="B26" i="10"/>
  <c r="B25" i="10"/>
  <c r="B24" i="10"/>
  <c r="B20" i="10"/>
  <c r="B19" i="10"/>
  <c r="B18" i="10"/>
  <c r="B17" i="10"/>
  <c r="B16" i="10"/>
  <c r="B15" i="10"/>
  <c r="B14" i="10"/>
  <c r="B10" i="10"/>
  <c r="B9" i="10"/>
  <c r="B8" i="10"/>
  <c r="B7" i="10"/>
  <c r="B6" i="10"/>
  <c r="B5" i="10"/>
  <c r="B4" i="10"/>
  <c r="O48" i="10"/>
  <c r="O46" i="10"/>
  <c r="O44" i="10"/>
  <c r="O50" i="10"/>
  <c r="O52" i="10" s="1"/>
  <c r="N50" i="10"/>
  <c r="M13" i="10"/>
  <c r="N33" i="10"/>
  <c r="M33" i="10"/>
  <c r="N23" i="10"/>
  <c r="M24" i="10"/>
  <c r="M23" i="10"/>
  <c r="N13" i="10"/>
  <c r="N3" i="10"/>
  <c r="M14" i="10"/>
  <c r="N45" i="10" s="1"/>
  <c r="M4" i="10"/>
  <c r="N43" i="10" s="1"/>
  <c r="J40" i="10"/>
  <c r="E40" i="10" s="1"/>
  <c r="J39" i="10"/>
  <c r="I39" i="10" s="1"/>
  <c r="J38" i="10"/>
  <c r="E38" i="10" s="1"/>
  <c r="J37" i="10"/>
  <c r="I37" i="10" s="1"/>
  <c r="J36" i="10"/>
  <c r="E36" i="10" s="1"/>
  <c r="J35" i="10"/>
  <c r="D35" i="10" s="1"/>
  <c r="J34" i="10"/>
  <c r="E34" i="10" s="1"/>
  <c r="J30" i="10"/>
  <c r="H30" i="10" s="1"/>
  <c r="J29" i="10"/>
  <c r="H29" i="10" s="1"/>
  <c r="J28" i="10"/>
  <c r="H28" i="10" s="1"/>
  <c r="J27" i="10"/>
  <c r="I27" i="10" s="1"/>
  <c r="J26" i="10"/>
  <c r="H26" i="10" s="1"/>
  <c r="J25" i="10"/>
  <c r="H25" i="10" s="1"/>
  <c r="J24" i="10"/>
  <c r="H24" i="10" s="1"/>
  <c r="J20" i="10"/>
  <c r="E20" i="10" s="1"/>
  <c r="J19" i="10"/>
  <c r="E19" i="10" s="1"/>
  <c r="J18" i="10"/>
  <c r="E18" i="10" s="1"/>
  <c r="J17" i="10"/>
  <c r="E17" i="10" s="1"/>
  <c r="J16" i="10"/>
  <c r="E16" i="10" s="1"/>
  <c r="J15" i="10"/>
  <c r="H15" i="10" s="1"/>
  <c r="J14" i="10"/>
  <c r="E14" i="10" s="1"/>
  <c r="J10" i="10"/>
  <c r="D10" i="10" s="1"/>
  <c r="J9" i="10"/>
  <c r="I9" i="10" s="1"/>
  <c r="J8" i="10"/>
  <c r="D8" i="10" s="1"/>
  <c r="J7" i="10"/>
  <c r="I7" i="10" s="1"/>
  <c r="J6" i="10"/>
  <c r="I6" i="10" s="1"/>
  <c r="J5" i="10"/>
  <c r="I5" i="10" s="1"/>
  <c r="J4" i="10"/>
  <c r="E4" i="10" s="1"/>
  <c r="G105" i="8"/>
  <c r="E110" i="8"/>
  <c r="H110" i="8"/>
  <c r="G110" i="8"/>
  <c r="F110" i="8"/>
  <c r="N34" i="10" l="1"/>
  <c r="O49" i="10" s="1"/>
  <c r="N52" i="10"/>
  <c r="N24" i="10"/>
  <c r="O47" i="10" s="1"/>
  <c r="N14" i="10"/>
  <c r="O45" i="10" s="1"/>
  <c r="N51" i="10"/>
  <c r="N4" i="10"/>
  <c r="O43" i="10" s="1"/>
  <c r="H38" i="10"/>
  <c r="E35" i="10"/>
  <c r="P34" i="10" s="1"/>
  <c r="Q49" i="10" s="1"/>
  <c r="H35" i="10"/>
  <c r="H16" i="10"/>
  <c r="D39" i="10"/>
  <c r="E39" i="10"/>
  <c r="H36" i="10"/>
  <c r="I26" i="10"/>
  <c r="D26" i="10"/>
  <c r="I30" i="10"/>
  <c r="D28" i="10"/>
  <c r="I28" i="10"/>
  <c r="E25" i="10"/>
  <c r="E29" i="10"/>
  <c r="D25" i="10"/>
  <c r="I29" i="10"/>
  <c r="I17" i="10"/>
  <c r="H20" i="10"/>
  <c r="I20" i="10"/>
  <c r="H14" i="10"/>
  <c r="D17" i="10"/>
  <c r="I14" i="10"/>
  <c r="I16" i="10"/>
  <c r="D19" i="10"/>
  <c r="H19" i="10"/>
  <c r="E8" i="10"/>
  <c r="D4" i="10"/>
  <c r="H4" i="10"/>
  <c r="I4" i="10"/>
  <c r="H34" i="10"/>
  <c r="H39" i="10"/>
  <c r="I34" i="10"/>
  <c r="D37" i="10"/>
  <c r="I40" i="10"/>
  <c r="E37" i="10"/>
  <c r="I35" i="10"/>
  <c r="H37" i="10"/>
  <c r="H40" i="10"/>
  <c r="I25" i="10"/>
  <c r="D29" i="10"/>
  <c r="D24" i="10"/>
  <c r="I24" i="10"/>
  <c r="D27" i="10"/>
  <c r="D30" i="10"/>
  <c r="I19" i="10"/>
  <c r="H17" i="10"/>
  <c r="H18" i="10"/>
  <c r="I18" i="10"/>
  <c r="I38" i="10"/>
  <c r="I36" i="10"/>
  <c r="D34" i="10"/>
  <c r="D36" i="10"/>
  <c r="D38" i="10"/>
  <c r="D40" i="10"/>
  <c r="E27" i="10"/>
  <c r="H27" i="10"/>
  <c r="O23" i="10" s="1"/>
  <c r="P48" i="10" s="1"/>
  <c r="E24" i="10"/>
  <c r="E26" i="10"/>
  <c r="E28" i="10"/>
  <c r="E30" i="10"/>
  <c r="D15" i="10"/>
  <c r="E15" i="10"/>
  <c r="P14" i="10" s="1"/>
  <c r="Q45" i="10" s="1"/>
  <c r="I15" i="10"/>
  <c r="D14" i="10"/>
  <c r="D16" i="10"/>
  <c r="D18" i="10"/>
  <c r="D20" i="10"/>
  <c r="H8" i="10"/>
  <c r="E10" i="10"/>
  <c r="H10" i="10"/>
  <c r="I10" i="10"/>
  <c r="I8" i="10"/>
  <c r="E6" i="10"/>
  <c r="H6" i="10"/>
  <c r="D6" i="10"/>
  <c r="D5" i="10"/>
  <c r="D7" i="10"/>
  <c r="D9" i="10"/>
  <c r="E5" i="10"/>
  <c r="E7" i="10"/>
  <c r="E9" i="10"/>
  <c r="H5" i="10"/>
  <c r="H7" i="10"/>
  <c r="H9" i="10"/>
  <c r="O51" i="10" l="1"/>
  <c r="P33" i="10"/>
  <c r="Q50" i="10" s="1"/>
  <c r="O33" i="10"/>
  <c r="P50" i="10" s="1"/>
  <c r="P49" i="10"/>
  <c r="P24" i="10"/>
  <c r="Q47" i="10" s="1"/>
  <c r="O24" i="10"/>
  <c r="P47" i="10" s="1"/>
  <c r="P23" i="10"/>
  <c r="Q48" i="10" s="1"/>
  <c r="P13" i="10"/>
  <c r="Q46" i="10" s="1"/>
  <c r="O14" i="10"/>
  <c r="P45" i="10" s="1"/>
  <c r="O13" i="10"/>
  <c r="P46" i="10" s="1"/>
  <c r="O4" i="10"/>
  <c r="P43" i="10" s="1"/>
  <c r="P3" i="10"/>
  <c r="Q44" i="10" s="1"/>
  <c r="P4" i="10"/>
  <c r="Q43" i="10" s="1"/>
  <c r="O3" i="10"/>
  <c r="P44" i="10" s="1"/>
  <c r="Q51" i="10" l="1"/>
  <c r="Q52" i="10"/>
  <c r="P52" i="10"/>
  <c r="P51" i="10"/>
  <c r="H107" i="8"/>
  <c r="G107" i="8"/>
  <c r="E107" i="8"/>
  <c r="F107" i="8"/>
  <c r="F105" i="8"/>
  <c r="E105" i="8"/>
  <c r="H105" i="8"/>
  <c r="H103" i="8"/>
  <c r="G103" i="8"/>
  <c r="E103" i="8"/>
  <c r="F103" i="8"/>
  <c r="H101" i="8"/>
  <c r="K97" i="8"/>
  <c r="E97" i="8"/>
  <c r="G97" i="8"/>
  <c r="I97" i="8"/>
  <c r="M97" i="8"/>
  <c r="O97" i="8"/>
  <c r="Q97" i="8"/>
  <c r="S97" i="8"/>
  <c r="H109" i="8" l="1"/>
  <c r="F109" i="8"/>
  <c r="E109" i="8"/>
  <c r="G109" i="8"/>
</calcChain>
</file>

<file path=xl/sharedStrings.xml><?xml version="1.0" encoding="utf-8"?>
<sst xmlns="http://schemas.openxmlformats.org/spreadsheetml/2006/main" count="1265" uniqueCount="98">
  <si>
    <t>OF</t>
  </si>
  <si>
    <t>Time (s)</t>
  </si>
  <si>
    <t>Dev(%)</t>
  </si>
  <si>
    <t>Instance</t>
  </si>
  <si>
    <t>Best</t>
  </si>
  <si>
    <t>MaxBest</t>
  </si>
  <si>
    <t>Epinions 2000</t>
  </si>
  <si>
    <t>Epinions 6000</t>
  </si>
  <si>
    <t>Epinions 10000</t>
  </si>
  <si>
    <t>Epinions 14000</t>
  </si>
  <si>
    <t>Epinions 18000</t>
  </si>
  <si>
    <t>Epinions 22000</t>
  </si>
  <si>
    <t>Epinions 26000</t>
  </si>
  <si>
    <t>F.O</t>
  </si>
  <si>
    <t>WC</t>
  </si>
  <si>
    <t>TV</t>
  </si>
  <si>
    <t xml:space="preserve"> \hline</t>
  </si>
  <si>
    <t xml:space="preserve"> </t>
  </si>
  <si>
    <t>&amp;</t>
  </si>
  <si>
    <t xml:space="preserve">    \\ </t>
  </si>
  <si>
    <t>Cond-Mat 2000</t>
  </si>
  <si>
    <t>Cond-Mat 6000</t>
  </si>
  <si>
    <t>Cond-Mat 10000</t>
  </si>
  <si>
    <t>Cond-Mat 14000</t>
  </si>
  <si>
    <t>Cond-Mat 18000</t>
  </si>
  <si>
    <t>Cond-Mat 22000</t>
  </si>
  <si>
    <t>Cond-Mat 26000</t>
  </si>
  <si>
    <t>Hep-Thoy 2000</t>
  </si>
  <si>
    <t>Hep-Thoy 6000</t>
  </si>
  <si>
    <t>Hep-Thoy 10000</t>
  </si>
  <si>
    <t>Hep-Thoy 14000</t>
  </si>
  <si>
    <t>Hep-Thoy 18000</t>
  </si>
  <si>
    <t>Hep-Thoy 22000</t>
  </si>
  <si>
    <t>Hep-Thoy 26000</t>
  </si>
  <si>
    <t xml:space="preserve"> \multirow{21}{*}{0.1} </t>
  </si>
  <si>
    <t>\\</t>
  </si>
  <si>
    <t xml:space="preserve"> \multirow{21}{*}{0.2} </t>
  </si>
  <si>
    <t xml:space="preserve"> \multirow{21}{*}{TV} </t>
  </si>
  <si>
    <t xml:space="preserve"> \multirow{21}{*}{WC} </t>
  </si>
  <si>
    <t>0.1</t>
  </si>
  <si>
    <t>0.2</t>
  </si>
  <si>
    <t>GRASP</t>
  </si>
  <si>
    <t>Summary</t>
  </si>
  <si>
    <t>ComBIM</t>
  </si>
  <si>
    <t>Avg.</t>
  </si>
  <si>
    <t>Dev (\%)</t>
  </si>
  <si>
    <t>\#Best</t>
  </si>
  <si>
    <t>IDM</t>
  </si>
  <si>
    <t>Algorithm</t>
  </si>
  <si>
    <t>Twitter 0.1</t>
  </si>
  <si>
    <t>Twitter 0.2</t>
  </si>
  <si>
    <t>Twitter 2000</t>
  </si>
  <si>
    <t>Twitter 6000</t>
  </si>
  <si>
    <t>Twitter 10000</t>
  </si>
  <si>
    <t>Twitter 14000</t>
  </si>
  <si>
    <t>Twitter 18000</t>
  </si>
  <si>
    <t>Twitter 22000</t>
  </si>
  <si>
    <t>Twitter 26000</t>
  </si>
  <si>
    <t>Average degree per node</t>
  </si>
  <si>
    <t>Total components</t>
  </si>
  <si>
    <t>Connected Component largest nodes</t>
  </si>
  <si>
    <t>Nodes</t>
  </si>
  <si>
    <t>Edges</t>
  </si>
  <si>
    <t>soc-Epinions1</t>
  </si>
  <si>
    <t>Case study twitter</t>
  </si>
  <si>
    <t>CA-CondMat</t>
  </si>
  <si>
    <t>CA-HepT</t>
  </si>
  <si>
    <t>Seed Set</t>
  </si>
  <si>
    <t>Remaining Budget</t>
  </si>
  <si>
    <t>Total Seed Set</t>
  </si>
  <si>
    <t xml:space="preserve">14 26 28 59 72 104 173 212 324 333 349 376 406 415 418 426 535 692 759 1423 2018 2391 3137 4057 10692 43327 </t>
  </si>
  <si>
    <t xml:space="preserve">16 20 22 26 35 41 85 99 101 106 124 128 130 135 149 218 225 232 241 261 303 310 314 324 371 385 424 497 509 540 605 682 717 776 1005 1045 1086 1097 1203 1232 1361 1423 1475 1507 1857 1959 1991 2018 2023 2117 2391 2503 2528 2538 2612 2833 2846 3180 3429 3940 4806 4895 5143 5541 6469 6936 7039 7562 7709 7801 8014 10970 15665 17622 18545 21528 26743 27998 29875 39230 </t>
  </si>
  <si>
    <t xml:space="preserve">2 8 12 14 16 18 22 24 26 28 30 35 37 39 44 55 57 59 68 70 72 75 81 85 95 97 99 101 104 106 128 135 149 173 175 187 212 216 221 225 239 285 291 308 310 314 318 321 324 333 339 355 365 376 385 404 406 415 418 424 426 440 474 497 499 535 538 556 598 605 641 692 717 759 776 876 932 939 967 974 1115 1181 1274 1333 1361 1409 1420 1423 1437 1507 1637 1934 1959 1991 2018 2023 2117 2173 2306 2391 2434 2538 2657 2673 3137 3213 3453 3526 4057 4635 4919 5541 6072 6364 6417 6675 7570 7709 8187 8227 10692 11172 15131 15665 16634 17315 19125 27998 28617 28910 29875 33227 43216 43327 47579 </t>
  </si>
  <si>
    <t xml:space="preserve">2 8 12 14 16 18 20 22 24 26 28 30 35 37 39 44 50 55 57 59 63 68 72 75 81 85 95 97 99 101 104 106 124 128 130 135 141 144 149 153 173 210 212 214 216 221 223 225 228 239 241 248 285 291 308 314 318 321 324 333 344 349 355 365 371 376 383 385 404 406 413 415 418 426 440 456 474 499 517 533 535 540 556 559 560 578 598 605 615 641 672 682 692 696 717 759 761 776 789 812 842 876 897 906 932 939 967 974 1005 1033 1037 1086 1115 1141 1158 1181 1203 1232 1274 1320 1345 1387 1411 1420 1423 1475 1484 1507 1637 1694 1867 1959 1991 2018 2117 2219 2306 2347 2384 2391 2434 2538 2657 2673 2833 2846 3032 3137 3213 3227 3587 4057 4336 4428 4456 4636 4806 4895 4919 5117 6072 6417 6497 7039 7398 7570 7713 8014 8187 8227 8321 9140 9467 9747 9785 10692 10970 11550 11921 14587 15292 16634 17622 18545 22133 22308 23901 24723 26743 27633 27998 29875 33227 34312 37929 39823 43327 48537 50221 </t>
  </si>
  <si>
    <t xml:space="preserve">97 181 218 228 248 272 285 293 308 393 400 479 482 517 556 617 647 761 813 897 1053 1083 1097 1120 1148 1153 1168 1339 1352 1417 1484 1495 1833 1943 1948 1950 1975 2005 2023 2068 2132 2392 2457 2500 2582 2764 2788 2857 2958 3023 3150 3171 3191 3199 3380 3421 3443 3453 3641 3684 3867 4251 4275 4289 4295 4356 4489 4655 4754 4763 4895 5122 5138 5174 5189 5324 5408 5711 6060 6078 6178 6600 6736 6811 6819 6939 7054 7458 7562 7910 8227 8321 8417 8438 8519 8809 8905 8957 9036 9101 9223 9293 9744 10246 10341 10595 10657 10692 11428 12214 12273 12691 12740 12920 13281 13505 13966 13969 14104 14639 14830 14859 14887 14944 15092 15271 15523 15599 15665 15757 15894 15943 16447 16528 16838 17393 17650 17716 17944 18111 18266 18304 18738 18972 19016 19171 19370 19453 19611 19626 19871 20429 20814 21307 21748 21848 22016 22155 23992 24463 24601 25695 25721 25748 26038 26165 26333 26759 27191 27255 28199 28410 28930 29556 29754 30030 30279 30668 31490 31779 32348 32386 32614 32662 33024 33029 33059 33725 33748 34200 34901 35071 35933 36920 37269 37659 37805 37897 38045 39094 39463 39798 40476 40746 41292 41629 41891 42355 42945 43453 43759 43761 44124 44311 44332 44832 45158 45390 45944 46245 46403 46461 46801 46887 47135 47730 48301 48415 48748 48899 49144 49329 49455 50120 50408 52059 52360 52367 53309 53874 </t>
  </si>
  <si>
    <t xml:space="preserve">4 8 14 16 18 20 22 24 26 30 35 37 39 41 59 61 70 75 81 88 97 99 101 104 106 122 124 126 135 141 155 173 187 194 201 212 214 216 218 221 228 232 241 248 260 261 268 272 285 308 310 314 318 321 324 333 335 339 342 349 355 365 369 371 376 379 383 385 415 424 426 445 447 470 473 474 490 499 509 513 517 533 535 538 544 556 559 560 567 584 598 605 641 647 650 663 672 679 682 692 696 717 761 776 789 812 816 842 897 906 939 956 967 976 1005 1011 1018 1031 1033 1037 1045 1053 1086 1090 1115 1120 1126 1148 1153 1158 1168 1184 1232 1274 1310 1320 1333 1345 1361 1384 1387 1395 1409 1411 1423 1437 1475 1498 1507 1582 1655 1694 1833 1852 1857 1867 1963 1980 1991 2003 2009 2013 2018 2023 2173 2219 2306 2347 2466 2479 2505 2528 2538 2565 2612 2657 2673 2728 2730 2833 2846 2869 2882 3039 3180 3199 3213 3227 3429 3579 3678 3740 3823 4175 4336 4428 4452 4456 4635 4760 4895 5117 5143 5147 5489 5541 6053 6252 6265 6296 6364 6417 6497 6597 6675 7039 7121 7398 7540 7562 7570 7713 8026 8227 8516 8893 9140 9467 9747 10311 10692 10732 10808 10970 11346 11550 11921 12765 12927 13046 14491 14832 15292 15408 15665 16076 16634 16708 16823 17315 17622 18625 18738 18968 19016 19113 19529 21005 21528 22133 22155 24723 24872 25640 26183 26743 26782 27998 28227 28436 28519 29776 29875 30921 31076 31529 32185 33217 33227 34312 35512 36111 36208 37929 39823 41745 43327 44603 44751 47579 48537 50441 52831 53146 </t>
  </si>
  <si>
    <t xml:space="preserve">2 4 6 8 12 14 16 18 20 22 24 26 28 30 35 39 41 44 50 55 57 59 68 72 75 81 85 88 97 99 101 104 106 119 124 126 128 130 141 144 149 153 155 173 175 183 194 201 212 214 221 223 225 228 239 241 248 260 261 268 285 287 291 307 308 310 314 318 321 324 333 335 342 344 349 355 365 369 379 383 385 404 406 413 415 418 424 426 428 430 440 445 456 470 473 474 487 497 499 509 517 533 535 538 544 547 556 559 560 578 598 605 615 641 647 654 672 692 696 699 734 759 789 812 822 842 876 897 932 939 956 958 967 974 1005 1018 1033 1037 1039 1042 1045 1047 1083 1086 1090 1115 1120 1141 1158 1168 1181 1203 1232 1274 1310 1333 1345 1361 1384 1387 1411 1420 1423 1437 1468 1484 1498 1507 1529 1547 1627 1694 1857 1924 1925 1959 1980 1991 2013 2151 2182 2347 2384 2391 2515 2528 2538 2559 2632 2657 2673 2833 2846 2851 2857 2869 2882 2917 2958 2989 3023 3039 3137 3188 3216 3429 3453 3529 3576 3582 3587 3674 3678 3684 3754 3771 3940 4057 4257 4336 4362 4428 4636 4760 4895 4919 5117 5143 5147 5459 5541 5581 5805 6040 6072 6124 6417 6497 6530 6536 6675 6791 6806 6936 6964 7039 7231 7259 7526 7562 7570 7709 7746 7801 7953 8187 8321 8698 8893 9140 9467 9527 9713 9747 9785 10562 10692 10850 10970 10979 11172 11346 11349 11550 11574 11950 12542 12765 12963 13046 13505 14491 14832 15131 15292 15665 16708 17315 17456 17622 17746 18738 19016 19035 19529 19626 21005 21528 22013 22116 22133 22308 22489 22685 23901 25377 25426 25640 26249 26743 27998 28436 28910 29612 30921 31490 31529 33227 34312 34434 36064 37269 37929 38045 39094 39823 41079 43327 44341 44826 45189 45382 45924 46303 46552 47697 47730 48120 48537 49455 </t>
  </si>
  <si>
    <t xml:space="preserve">8 14 16 22 30 35 39 59 75 81 85 95 101 149 173 212 221 225 318 333 365 418 2117 7570 8187 10692 </t>
  </si>
  <si>
    <t xml:space="preserve">8 12 14 18 22 24 28 30 35 39 44 57 59 72 75 81 85 95 97 99 101 104 128 141 149 173 212 216 221 225 239 314 318 321 324 333 355 365 376 385 404 406 415 418 426 440 497 499 517 535 556 605 641 672 696 759 776 876 932 939 967 974 1045 1423 1507 1637 1959 2117 2391 2657 3137 3213 4057 6072 7570 8187 9785 10692 22133 48537 </t>
  </si>
  <si>
    <t xml:space="preserve">2 4 6 8 12 14 16 18 22 24 26 28 30 35 39 44 50 55 57 59 72 75 81 85 95 97 99 101 104 106 119 124 128 130 141 149 153 173 175 201 212 214 216 221 225 228 239 241 248 268 285 308 314 318 321 324 333 349 355 365 376 379 385 404 406 413 415 418 426 440 445 474 497 499 517 535 547 556 605 615 641 647 650 672 692 696 759 776 842 876 932 939 956 967 974 1005 1042 1045 1047 1115 1141 1158 1203 1232 1274 1304 1345 1420 1423 1507 1637 1694 1959 1991 2018 2117 2306 2347 2391 2657 2846 2869 3137 3213 3227 4057 4336 5117 5147 6053 6072 6417 7398 7570 8014 8187 9140 9467 9785 10692 13505 15131 15292 17622 19529 22133 26743 34312 37929 43327 48537 </t>
  </si>
  <si>
    <t xml:space="preserve">4 8 12 14 16 18 22 24 26 28 30 35 39 44 55 57 59 63 72 75 81 85 95 97 99 101 104 106 122 124 126 128 130 141 149 153 155 173 212 216 221 225 239 248 285 287 308 314 318 321 324 329 333 339 349 365 376 379 383 385 404 406 413 415 418 426 440 474 497 499 513 517 535 556 564 605 641 647 650 672 692 696 699 759 776 876 885 932 939 956 967 974 1005 1042 1045 1047 1120 1126 1158 1189 1274 1304 1345 1361 1420 1507 1637 1934 1959 2018 2117 2173 2215 2306 2347 2391 2481 2538 2657 2800 2846 2869 3137 3188 3213 3451 3764 4057 4862 5051 5147 5541 5832 5956 6053 6072 6296 6597 7398 7546 7570 8026 8187 8657 9785 10608 10692 11172 11346 11921 12542 12888 13505 14832 15113 15131 15712 16708 17308 18111 18873 22116 22133 23493 23881 24491 25640 28969 31076 34243 37929 38064 39823 40761 43220 43327 44751 45944 47046 47251 48527 48537 48929 49455 51181 </t>
  </si>
  <si>
    <t xml:space="preserve">8 12 14 16 18 22 24 26 28 30 35 37 39 44 55 57 59 68 70 72 75 81 85 95 97 99 101 104 106 124 128 135 141 149 153 157 173 185 190 212 216 218 221 223 225 239 255 261 285 287 308 312 314 318 321 324 329 333 335 344 349 355 365 376 379 385 404 406 413 415 418 426 430 440 470 474 487 490 492 497 499 517 533 535 538 544 556 578 605 641 663 672 692 696 759 776 816 842 876 880 906 932 939 967 974 976 1035 1045 1073 1083 1086 1090 1097 1111 1115 1141 1148 1158 1232 1304 1345 1387 1403 1420 1423 1437 1468 1507 1637 1852 1857 1867 1934 1959 1963 1980 2013 2018 2117 2151 2306 2314 2384 2391 2434 2500 2503 2528 2558 2565 2632 2657 2730 2846 2869 2882 2989 3137 3188 3213 3216 3227 3254 3453 3579 3582 3587 3940 4057 4257 4427 4452 4456 4651 4760 4806 4919 4928 5121 5489 5581 6072 6252 6265 6364 6417 6469 6530 6675 7121 7259 7398 7526 7540 7570 8014 8187 9140 9467 9785 10692 10808 10970 11172 11349 13505 14491 14587 14832 15131 15292 15408 15757 16634 17039 17389 19113 22133 24491 26249 28519 29776 31529 33217 33227 35512 37929 39230 41079 43327 44603 44751 45382 45944 47697 48537 50221 51804 </t>
  </si>
  <si>
    <t xml:space="preserve">8 12 14 16 18 20 22 24 26 28 30 35 39 44 55 57 59 68 70 72 75 77 81 85 95 97 99 101 104 106 126 128 130 135 141 144 149 153 155 173 187 190 194 201 212 216 221 225 228 232 239 246 285 287 291 307 308 310 312 314 318 321 324 329 333 335 349 355 365 369 376 379 383 385 404 406 413 415 418 426 430 438 440 447 456 470 474 497 499 511 517 533 535 538 540 544 556 559 564 567 578 605 615 641 647 650 654 672 692 696 717 761 776 789 842 876 880 932 939 967 974 987 1013 1035 1037 1042 1045 1047 1090 1111 1120 1141 1148 1158 1168 1181 1189 1203 1232 1274 1304 1310 1333 1345 1387 1411 1420 1423 1437 1468 1475 1507 1510 1637 1655 1824 1867 1925 1959 1963 1980 2013 2018 2117 2306 2326 2347 2391 2503 2505 2528 2558 2565 2612 2632 2657 2673 2869 3032 3137 3188 3213 3227 3429 3517 3550 3576 3579 3740 3844 4057 4257 4336 4651 4760 4806 4919 4928 4956 5117 5143 5147 5261 5382 5541 6053 6072 6124 6364 6497 6530 6597 6675 6791 6936 7121 7398 7540 7562 7570 8014 8187 8227 8321 8510 8516 8518 9253 9467 9535 9785 10692 10732 10808 10970 11053 11172 11346 12542 12868 13345 13505 14217 15131 15757 16076 16634 16823 17039 17389 18625 19125 19529 20519 20730 21005 22133 22308 22680 22685 23901 24772 24789 27998 28617 29875 30386 31076 31490 31529 33217 35024 35933 36575 37929 39230 39823 43327 44560 44603 44751 45944 47579 48537 50441 51804 </t>
  </si>
  <si>
    <t xml:space="preserve">2 4 6 8 12 14 16 18 22 24 26 28 30 35 37 39 41 44 50 55 57 59 63 68 70 72 75 81 85 88 95 97 99 101 104 106 122 124 128 130 135 137 141 144 149 153 157 173 175 187 212 214 216 221 223 225 239 241 246 248 255 260 285 287 291 303 307 308 310 312 314 318 321 324 333 335 344 349 355 365 369 371 376 379 383 385 404 406 413 415 418 426 430 440 445 474 482 497 499 509 511 513 517 535 538 540 544 556 559 578 605 615 641 647 650 672 692 696 717 759 776 812 816 822 842 850 876 880 906 930 932 939 956 967 974 976 987 1018 1031 1032 1042 1045 1047 1073 1090 1115 1141 1153 1158 1177 1189 1194 1203 1232 1274 1304 1345 1361 1384 1403 1409 1411 1420 1423 1484 1507 1510 1588 1617 1637 1852 1925 1959 1991 2003 2009 2013 2018 2116 2117 2219 2306 2326 2347 2391 2479 2494 2503 2515 2558 2582 2632 2657 2728 2768 2814 2846 2869 2953 2989 3023 3137 3180 3188 3213 3216 3227 3380 3429 3453 3529 3550 3576 3579 3582 3657 3674 3678 3740 3754 3844 3940 4057 4120 4336 4427 4428 4452 4456 4636 4760 4844 4895 4928 5002 5117 5143 5147 5423 5489 5541 5956 6040 6053 6072 6597 6806 7398 7570 7851 8014 8187 8321 8510 8516 8518 8657 9140 9253 9535 9747 9785 10002 10562 10692 10842 10850 11349 12868 13046 13345 13505 13966 14491 15131 15408 15414 16076 16823 16920 17308 17315 17389 17456 17622 18625 18716 18738 19016 19035 19125 19210 19282 19626 21005 21528 22133 22155 22308 22987 24491 25377 25426 25640 26330 27998 28910 29104 29776 30433 30502 32711 33217 33227 34434 35024 36064 36575 36640 37919 37929 38820 39230 41745 43327 44455 44560 44603 46415 46508 47579 48527 48537 48929 49455 50221 50441 51403 52831 53586 </t>
  </si>
  <si>
    <t xml:space="preserve">8 14 16 22 24 30 35 39 44 57 59 75 81 85 101 149 173 212 225 365 641 2117 2391 7570 8187 10692 </t>
  </si>
  <si>
    <t xml:space="preserve">8 12 14 16 18 22 24 26 30 35 39 44 57 59 72 75 81 85 95 97 99 101 104 106 128 141 149 173 212 216 221 225 239 308 314 318 321 324 333 349 355 365 376 385 406 413 415 418 426 474 497 517 535 605 641 692 759 932 974 1420 1423 1507 1959 2018 2117 2306 2391 2657 2869 3137 3213 4057 6072 7398 7570 8187 9785 10692 43327 48537 </t>
  </si>
  <si>
    <t xml:space="preserve">2 8 12 14 16 18 22 24 26 28 30 35 39 44 50 55 57 59 63 72 75 81 85 95 97 99 101 104 106 124 128 130 141 149 153 173 212 216 221 223 225 239 241 285 287 308 314 318 321 324 333 349 355 365 369 376 379 385 404 406 413 415 418 426 440 445 474 497 499 513 517 535 556 605 615 641 647 650 672 692 696 759 776 842 876 906 932 939 956 967 974 1042 1045 1047 1141 1158 1203 1274 1304 1345 1420 1423 1507 1637 1959 2018 2117 2306 2391 2657 2846 2869 3137 3213 4057 4636 5143 5147 5541 6053 6072 7398 7570 8014 8187 9785 10692 13505 15131 22133 37929 43327 48537 </t>
  </si>
  <si>
    <t xml:space="preserve">2 4 6 8 12 14 16 18 22 24 26 28 30 35 39 44 50 55 57 59 63 68 72 75 81 85 95 97 99 101 104 106 119 124 128 130 135 141 144 149 153 173 175 212 214 216 221 223 225 239 241 261 285 287 291 303 308 314 318 321 324 333 342 349 355 365 369 376 379 383 385 404 406 413 415 418 424 426 440 445 474 497 499 509 513 517 535 547 556 559 560 578 605 615 641 647 650 672 692 696 717 759 776 789 842 876 897 906 932 939 956 967 974 1037 1042 1045 1047 1090 1097 1115 1141 1158 1203 1232 1274 1304 1345 1387 1411 1420 1423 1484 1507 1637 1959 2013 2018 2117 2306 2347 2391 2538 2657 2846 2869 3137 3188 3213 3453 4057 4636 4895 5117 5143 5147 5541 6053 6072 6675 7039 7398 7570 8014 8187 8321 9140 9785 10692 13505 15131 15292 16634 16708 17622 19035 19529 22133 22308 26743 28910 35024 37929 43327 48537 </t>
  </si>
  <si>
    <t xml:space="preserve">2 4 6 8 12 14 16 18 20 22 24 26 28 30 35 37 39 41 44 50 55 57 59 63 68 72 75 81 85 88 95 97 99 101 104 106 119 124 128 130 135 141 144 149 153 155 173 175 201 212 214 216 221 223 225 228 239 241 248 260 261 268 285 287 291 303 308 314 318 321 324 333 342 344 349 355 365 369 376 379 383 385 404 406 413 415 418 424 426 440 445 456 474 497 499 509 513 517 535 547 556 559 560 578 605 615 641 647 650 663 672 679 682 692 696 717 759 761 776 789 812 842 876 897 906 932 939 956 967 974 1005 1011 1033 1037 1042 1045 1047 1086 1090 1097 1115 1141 1158 1168 1203 1232 1274 1304 1345 1384 1387 1411 1420 1423 1475 1484 1507 1637 1694 1857 1959 1991 2013 2018 2117 2219 2306 2347 2391 2538 2657 2673 2846 2869 2882 3137 3180 3188 3213 3227 3453 4057 4336 4456 4636 4806 4895 5117 5143 5147 5541 6053 6072 6265 6417 6675 7039 7398 7570 7709 7713 7801 8014 8187 8321 9140 9467 9785 10692 10970 11550 11921 13505 15131 15292 16076 16634 16708 17622 19035 19529 22133 22308 23901 24723 26743 28910 34312 35024 37929 43327 47697 48537 50221 50441 51804 </t>
  </si>
  <si>
    <t xml:space="preserve">2 4 6 8 12 14 16 18 20 22 24 26 28 30 35 37 39 41 44 50 55 57 59 63 68 70 72 75 81 85 88 95 97 99 101 104 106 119 124 128 130 135 141 144 149 153 155 173 175 201 210 212 214 216 218 221 223 225 228 239 241 248 260 261 268 285 287 291 303 308 310 314 318 321 324 333 339 342 344 349 355 365 369 376 379 383 385 404 406 413 415 418 424 426 440 445 456 474 497 499 509 513 517 533 535 540 544 547 556 559 560 578 605 615 641 647 650 663 672 679 682 692 696 717 759 761 776 789 812 842 876 897 906 932 939 956 967 974 1005 1033 1037 1042 1045 1047 1073 1086 1090 1097 1115 1141 1153 1158 1168 1181 1189 1203 1232 1274 1304 1320 1333 1345 1361 1384 1387 1411 1420 1423 1437 1475 1484 1498 1507 1637 1655 1694 1857 1867 1959 1991 2013 2018 2023 2117 2219 2306 2326 2347 2384 2391 2479 2503 2538 2657 2673 2833 2846 2869 2882 3032 3137 3180 3188 3213 3227 3453 3587 4057 4175 4336 4428 4456 4636 4806 4895 4919 5117 5143 5147 5541 5805 6053 6072 6252 6265 6364 6417 6469 6675 6791 6936 7039 7398 7562 7570 7709 7713 7801 8014 8187 8227 8321 9140 9467 9747 9785 10580 10692 10970 11550 11921 12927 13505 14491 14587 15131 15292 16076 16634 16708 17622 19035 19529 21528 22133 22308 23901 24723 25640 26743 27633 27998 28519 28910 29875 31490 33227 34312 35024 37929 39230 39823 43327 47697 48537 50221 50441 51804 </t>
  </si>
  <si>
    <t xml:space="preserve">2 4 6 8 12 14 16 18 20 22 24 26 28 30 35 37 39 41 44 50 55 57 59 61 63 68 70 72 75 81 85 88 95 97 99 101 104 106 119 122 124 128 130 135 141 144 149 153 155 173 175 183 185 187 201 210 212 214 216 218 221 223 225 228 239 241 248 260 261 268 272 285 287 291 303 308 310 314 318 321 324 333 339 342 344 349 355 365 369 371 376 379 383 385 404 406 413 415 418 424 426 440 445 456 474 487 490 492 497 499 509 511 513 517 533 535 538 540 544 547 556 559 560 564 578 598 605 615 641 647 650 663 672 679 682 692 696 717 759 761 776 789 812 842 876 897 906 932 939 956 967 974 1005 1011 1033 1037 1042 1045 1047 1073 1086 1090 1097 1115 1141 1153 1158 1168 1181 1189 1203 1232 1274 1304 1320 1333 1345 1361 1384 1387 1411 1420 1423 1437 1475 1484 1498 1507 1510 1637 1655 1694 1857 1867 1934 1959 1963 1991 2013 2018 2023 2117 2173 2219 2306 2326 2347 2384 2391 2434 2479 2503 2528 2538 2612 2632 2657 2673 2728 2730 2833 2846 2869 2882 3032 3137 3180 3188 3213 3227 3429 3453 3526 3587 3940 4057 4175 4336 4428 4456 4635 4636 4760 4806 4895 4919 5117 5121 5143 5147 5261 5295 5541 5805 6040 6053 6072 6252 6265 6364 6417 6469 6497 6597 6675 6791 7039 7121 7231 7398 7562 7570 7709 7713 7801 8014 8187 8227 8321 9140 9467 9535 9747 9785 10580 10692 10970 11550 11921 12927 13046 13505 14417 14491 14587 14832 15131 15292 15665 16076 16634 16708 16823 17315 17622 18545 18625 19035 19125 19529 19873 21005 21528 22133 22308 22685 23901 26743 27633 27998 28519 28617 28910 29875 31490 33227 34312 35024 36208 37929 39230 39823 43216 43327 43453 43759 44603 44751 47697 48537 50441 51804 </t>
  </si>
  <si>
    <t xml:space="preserve">8 14 24 26 30 35 44 59 75 81 101 128 149 173 212 225 318 365 418 641 759 2117 2391 3137 7570 8187 10692 </t>
  </si>
  <si>
    <t xml:space="preserve">8 12 14 16 18 22 24 26 28 30 35 39 44 50 57 59 72 75 81 85 95 97 101 104 106 128 130 149 173 212 216 221 225 239 308 314 318 321 324 333 349 355 365 376 404 406 415 418 426 440 474 535 556 605 641 692 759 776 932 939 967 974 1045 1274 1423 1507 1637 1959 2018 2117 2306 2391 2657 3137 4057 6072 7398 7570 8187 9785 10692 43327 48537 </t>
  </si>
  <si>
    <t xml:space="preserve">2 8 12 14 16 18 22 24 26 28 30 35 39 44 50 55 57 59 63 72 75 81 85 95 97 99 101 104 106 124 128 130 141 144 149 153 173 212 216 221 223 225 239 241 285 287 303 308 314 318 321 324 333 349 355 365 376 379 385 404 406 413 415 418 426 440 445 474 497 499 517 535 556 605 641 647 650 672 692 696 759 776 842 876 906 932 939 956 967 974 1042 1045 1047 1141 1158 1203 1274 1304 1345 1420 1423 1507 1637 1959 2018 2117 2306 2347 2391 2657 2846 2869 3137 3213 4057 5117 5143 5147 6053 6072 7398 7570 8014 8187 8321 9785 10692 13505 15131 22133 37929 43327 48537 </t>
  </si>
  <si>
    <t xml:space="preserve">2 4 6 8 12 14 16 18 22 24 26 28 30 35 39 44 50 55 57 59 63 68 72 75 81 85 95 97 99 101 104 106 124 128 130 135 141 144 149 153 173 175 212 214 216 221 223 225 228 239 241 260 261 285 287 291 303 308 314 318 321 324 333 342 344 349 355 365 369 376 379 383 385 404 406 413 415 418 424 426 440 445 474 497 499 509 513 517 535 547 556 559 560 578 605 615 641 647 650 672 692 696 717 759 776 789 842 876 897 906 932 939 956 967 974 1037 1042 1045 1047 1090 1097 1115 1141 1158 1203 1232 1274 1304 1345 1420 1423 1484 1507 1637 1857 1959 2013 2018 2117 2306 2347 2391 2538 2657 2846 2869 3137 3188 3213 3453 4057 4636 4806 4895 5117 5143 5147 5541 6053 6072 6675 7039 7398 7570 8014 8187 8321 9467 9785 10692 13505 15131 15292 16634 16708 17622 19035 19529 22133 22308 35024 37929 43327 48537 </t>
  </si>
  <si>
    <t xml:space="preserve">2 4 6 8 12 14 16 18 20 22 24 26 28 30 35 37 39 41 44 50 55 57 59 63 68 72 75 81 85 88 95 97 99 101 104 106 119 124 128 130 135 141 144 149 153 155 173 175 201 212 214 216 221 223 225 228 239 241 248 260 261 268 285 287 291 303 308 314 318 321 324 333 342 344 349 355 365 369 371 376 379 383 385 404 406 413 415 418 424 426 440 445 474 497 499 509 513 517 533 535 547 556 559 560 578 598 605 615 641 647 650 672 692 696 717 759 776 789 812 842 876 897 906 932 939 956 967 974 1005 1033 1037 1042 1045 1047 1090 1097 1115 1141 1158 1168 1203 1232 1274 1304 1320 1345 1384 1387 1411 1420 1423 1484 1507 1637 1655 1694 1857 1959 1991 2013 2018 2117 2219 2306 2347 2391 2479 2538 2657 2673 2846 2869 2882 3137 3180 3188 3213 3227 3453 4057 4336 4456 4636 4806 4895 4919 5117 5143 5147 5541 6053 6072 6265 6417 6675 6791 7039 7398 7570 7709 7713 8014 8187 8227 8321 9140 9467 9747 9785 10692 10970 11550 11921 13505 15131 15292 16634 16708 17622 19035 19529 22133 22308 23901 24723 26743 28910 34312 35024 37929 43327 47697 48537 50221 50441 51804 </t>
  </si>
  <si>
    <t xml:space="preserve">2 4 6 8 12 14 16 18 20 22 24 26 28 30 35 37 39 41 44 50 55 57 59 63 68 70 72 75 81 85 88 95 97 99 101 104 106 119 124 128 130 135 141 144 149 153 155 173 175 201 210 212 214 216 218 221 223 225 228 239 241 248 260 261 268 285 287 291 303 308 310 314 318 321 324 333 339 342 344 349 355 365 369 371 376 379 383 385 404 406 413 415 418 424 426 440 445 456 474 487 497 499 509 513 517 533 535 540 547 556 559 560 578 598 605 615 641 647 650 672 682 692 696 717 759 761 776 789 812 842 876 897 906 932 939 956 967 974 1005 1033 1037 1042 1045 1047 1073 1086 1090 1097 1115 1141 1158 1168 1181 1203 1232 1274 1304 1320 1333 1345 1361 1384 1387 1411 1420 1423 1437 1475 1484 1507 1637 1655 1694 1857 1867 1959 1991 2013 2018 2023 2117 2219 2306 2347 2384 2391 2434 2479 2503 2538 2657 2673 2730 2833 2846 2869 2882 3032 3137 3180 3188 3213 3227 3453 3587 4057 4336 4428 4456 4636 4760 4806 4895 4919 5117 5143 5147 5541 5805 6040 6053 6072 6252 6265 6417 6469 6497 6675 6791 7039 7398 7562 7570 7709 7713 7801 8014 8187 8227 8321 9140 9467 9747 9785 10692 10970 11550 11921 13505 14491 14587 15131 15292 15665 16076 16634 16708 17622 18545 18625 19035 19125 19529 21005 21528 22133 22308 23901 24723 26743 27633 27998 28519 28910 29875 31490 33227 34312 35024 37929 39230 39823 43327 47697 48537 50221 50441 51804 </t>
  </si>
  <si>
    <t xml:space="preserve">2 4 6 8 12 14 16 18 20 22 24 26 28 30 35 37 39 41 44 50 55 57 59 63 68 70 72 75 81 85 88 95 97 99 101 104 106 119 124 128 130 135 141 144 149 153 155 173 175 185 187 201 210 212 214 216 218 221 223 225 228 232 239 241 248 260 261 268 285 287 291 303 308 310 314 318 321 324 333 339 342 344 349 355 365 369 371 376 379 383 385 404 406 413 415 418 424 426 440 445 456 474 487 490 497 499 509 513 517 533 535 538 540 544 547 556 559 560 578 598 605 615 641 647 650 663 672 679 682 692 696 717 759 761 776 789 812 842 876 897 906 932 939 956 967 974 976 1005 1011 1033 1035 1037 1042 1045 1047 1073 1086 1090 1097 1115 1141 1153 1158 1168 1181 1189 1203 1232 1274 1304 1320 1333 1345 1361 1384 1387 1409 1411 1420 1423 1437 1475 1484 1498 1507 1510 1637 1655 1694 1824 1857 1867 1934 1959 1963 1991 2013 2018 2023 2117 2173 2219 2306 2326 2347 2384 2391 2433 2434 2479 2503 2528 2538 2612 2632 2657 2673 2730 2833 2846 2869 2882 3032 3137 3180 3188 3213 3227 3254 3429 3453 3526 3587 3844 3940 4057 4175 4336 4428 4452 4456 4636 4760 4806 4895 4919 5117 5143 5147 5489 5541 5805 6040 6053 6072 6252 6265 6364 6417 6469 6497 6597 6675 6791 6936 7039 7398 7562 7570 7709 7713 7801 8014 8187 8227 8321 8516 9140 9467 9535 9747 9785 10580 10692 10850 10970 11053 11550 11921 12542 12927 12963 13046 13505 14417 14491 14587 14832 15131 15292 15665 16076 16634 16708 16823 17315 17622 18545 18625 19035 19125 19529 21005 21528 22133 22308 23901 24723 25640 26743 27633 27998 28519 28617 28910 29875 31490 33227 34312 35024 37929 39230 39823 43327 43453 44751 47579 47697 48537 48929 50221 50441 51804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</si>
</sst>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indexed="8"/>
      <name val="Calibri"/>
      <family val="2"/>
      <scheme val="minor"/>
    </font>
    <font>
      <sz val="11"/>
      <color indexed="8"/>
      <name val="Calibri"/>
      <family val="2"/>
      <scheme val="minor"/>
    </font>
    <font>
      <sz val="1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5" fillId="0" borderId="0" applyFont="0" applyFill="0" applyBorder="0" applyAlignment="0" applyProtection="0"/>
    <xf numFmtId="0" fontId="6" fillId="0" borderId="0" applyNumberFormat="0" applyFill="0" applyBorder="0" applyAlignment="0" applyProtection="0"/>
  </cellStyleXfs>
  <cellXfs count="42">
    <xf numFmtId="0" fontId="0" fillId="0" borderId="0" xfId="0"/>
    <xf numFmtId="2" fontId="0" fillId="0" borderId="0" xfId="0" applyNumberFormat="1"/>
    <xf numFmtId="10" fontId="0" fillId="0" borderId="0" xfId="1" applyNumberFormat="1" applyFont="1"/>
    <xf numFmtId="0" fontId="6" fillId="0" borderId="0" xfId="2"/>
    <xf numFmtId="2" fontId="0" fillId="0" borderId="0" xfId="1" applyNumberFormat="1" applyFont="1"/>
    <xf numFmtId="0" fontId="0" fillId="0" borderId="1" xfId="0" applyBorder="1" applyAlignment="1">
      <alignment horizontal="center"/>
    </xf>
    <xf numFmtId="2" fontId="0" fillId="0" borderId="1" xfId="0" applyNumberFormat="1" applyBorder="1" applyAlignment="1">
      <alignment horizontal="center"/>
    </xf>
    <xf numFmtId="10" fontId="0" fillId="0" borderId="1" xfId="1" applyNumberFormat="1" applyFont="1" applyBorder="1" applyAlignment="1">
      <alignment horizontal="center" vertical="center"/>
    </xf>
    <xf numFmtId="10" fontId="4" fillId="0" borderId="1" xfId="1" applyNumberFormat="1"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2" fontId="0" fillId="0" borderId="1" xfId="1" applyNumberFormat="1" applyFont="1" applyBorder="1" applyAlignment="1">
      <alignment horizontal="center" vertical="center"/>
    </xf>
    <xf numFmtId="2" fontId="0" fillId="0" borderId="1" xfId="0" applyNumberFormat="1" applyBorder="1" applyAlignment="1">
      <alignment horizontal="center" vertical="center"/>
    </xf>
    <xf numFmtId="2" fontId="4" fillId="0" borderId="1" xfId="0" applyNumberFormat="1" applyFont="1" applyBorder="1" applyAlignment="1">
      <alignment horizontal="center" vertical="center"/>
    </xf>
    <xf numFmtId="10" fontId="4" fillId="0" borderId="1" xfId="0" applyNumberFormat="1" applyFont="1" applyBorder="1" applyAlignment="1">
      <alignment horizontal="center" vertical="center"/>
    </xf>
    <xf numFmtId="1" fontId="0" fillId="0" borderId="1" xfId="0" applyNumberFormat="1" applyBorder="1" applyAlignment="1">
      <alignment horizontal="center" vertical="center"/>
    </xf>
    <xf numFmtId="1" fontId="4" fillId="0" borderId="1" xfId="0" applyNumberFormat="1" applyFont="1" applyBorder="1" applyAlignment="1">
      <alignment horizontal="center" vertical="center"/>
    </xf>
    <xf numFmtId="2" fontId="0" fillId="0" borderId="1" xfId="1" applyNumberFormat="1" applyFont="1" applyBorder="1" applyAlignment="1">
      <alignment horizontal="right" vertical="center"/>
    </xf>
    <xf numFmtId="2" fontId="4" fillId="0" borderId="1" xfId="0" applyNumberFormat="1" applyFont="1" applyBorder="1" applyAlignment="1">
      <alignment horizontal="right" vertical="center"/>
    </xf>
    <xf numFmtId="2" fontId="0" fillId="0" borderId="1" xfId="0" applyNumberFormat="1" applyBorder="1" applyAlignment="1">
      <alignment horizontal="right" vertical="center"/>
    </xf>
    <xf numFmtId="10" fontId="0" fillId="0" borderId="1" xfId="1" applyNumberFormat="1" applyFont="1" applyBorder="1" applyAlignment="1">
      <alignment horizontal="right" vertical="center"/>
    </xf>
    <xf numFmtId="1" fontId="0" fillId="0" borderId="1" xfId="1" applyNumberFormat="1" applyFont="1" applyBorder="1" applyAlignment="1">
      <alignment horizontal="right" vertical="center"/>
    </xf>
    <xf numFmtId="10" fontId="4" fillId="0" borderId="1" xfId="1" applyNumberFormat="1" applyFont="1" applyBorder="1" applyAlignment="1">
      <alignment horizontal="right" vertical="center"/>
    </xf>
    <xf numFmtId="1" fontId="4" fillId="0" borderId="1" xfId="0" applyNumberFormat="1" applyFont="1" applyBorder="1" applyAlignment="1">
      <alignment horizontal="right" vertical="center"/>
    </xf>
    <xf numFmtId="1" fontId="0" fillId="0" borderId="1" xfId="0" applyNumberFormat="1" applyBorder="1" applyAlignment="1">
      <alignment horizontal="right" vertical="center"/>
    </xf>
    <xf numFmtId="2" fontId="4" fillId="0" borderId="1" xfId="1" applyNumberFormat="1" applyFont="1" applyBorder="1" applyAlignment="1">
      <alignment horizontal="right" vertical="center"/>
    </xf>
    <xf numFmtId="1" fontId="4" fillId="0" borderId="1" xfId="1" applyNumberFormat="1" applyFont="1" applyBorder="1" applyAlignment="1">
      <alignment horizontal="right" vertical="center"/>
    </xf>
    <xf numFmtId="0" fontId="0" fillId="0" borderId="1" xfId="0" applyBorder="1"/>
    <xf numFmtId="0" fontId="1" fillId="0" borderId="1" xfId="0" applyFont="1" applyBorder="1" applyAlignment="1">
      <alignment horizontal="center"/>
    </xf>
    <xf numFmtId="0" fontId="1" fillId="0" borderId="1" xfId="0" applyFont="1" applyBorder="1"/>
    <xf numFmtId="2" fontId="0" fillId="0" borderId="1" xfId="0" applyNumberFormat="1" applyBorder="1"/>
    <xf numFmtId="10" fontId="0" fillId="0" borderId="1" xfId="1" applyNumberFormat="1" applyFont="1" applyFill="1" applyBorder="1"/>
    <xf numFmtId="1" fontId="0" fillId="0" borderId="1" xfId="0" applyNumberFormat="1" applyBorder="1"/>
    <xf numFmtId="0" fontId="2" fillId="0" borderId="1" xfId="0" applyFont="1" applyBorder="1"/>
    <xf numFmtId="10" fontId="0" fillId="0" borderId="1" xfId="0" applyNumberFormat="1" applyBorder="1"/>
    <xf numFmtId="10" fontId="2" fillId="0" borderId="1" xfId="0" applyNumberFormat="1" applyFont="1" applyBorder="1"/>
    <xf numFmtId="2" fontId="2" fillId="0" borderId="1" xfId="0" applyNumberFormat="1" applyFont="1" applyBorder="1"/>
    <xf numFmtId="10" fontId="2" fillId="0" borderId="1" xfId="1" applyNumberFormat="1" applyFont="1" applyFill="1" applyBorder="1"/>
    <xf numFmtId="2" fontId="3" fillId="0" borderId="1" xfId="0" applyNumberFormat="1" applyFont="1" applyBorder="1"/>
    <xf numFmtId="0" fontId="0" fillId="0" borderId="0" xfId="0" applyAlignment="1">
      <alignment horizontal="center"/>
    </xf>
    <xf numFmtId="0" fontId="0" fillId="0" borderId="1" xfId="0" applyBorder="1" applyAlignment="1">
      <alignment horizontal="center" vertical="center"/>
    </xf>
    <xf numFmtId="0" fontId="1" fillId="0" borderId="1" xfId="0" applyFont="1"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2AC66-4901-45ED-A7F5-E234C878E9BF}">
  <dimension ref="A1:T110"/>
  <sheetViews>
    <sheetView topLeftCell="J1" workbookViewId="0">
      <selection activeCell="E102" sqref="E102"/>
    </sheetView>
  </sheetViews>
  <sheetFormatPr baseColWidth="10" defaultRowHeight="14.4" x14ac:dyDescent="0.3"/>
  <cols>
    <col min="3" max="3" width="20.33203125" customWidth="1"/>
    <col min="5" max="5" width="13.88671875" bestFit="1" customWidth="1"/>
    <col min="7" max="7" width="13.44140625" bestFit="1" customWidth="1"/>
    <col min="13" max="13" width="12" bestFit="1" customWidth="1"/>
    <col min="15" max="15" width="12" bestFit="1" customWidth="1"/>
    <col min="17" max="17" width="12" bestFit="1" customWidth="1"/>
  </cols>
  <sheetData>
    <row r="1" spans="1:20" x14ac:dyDescent="0.3">
      <c r="E1" s="39" t="s">
        <v>1</v>
      </c>
      <c r="G1" s="39" t="s">
        <v>44</v>
      </c>
      <c r="I1" s="39" t="s">
        <v>45</v>
      </c>
      <c r="K1" s="39" t="s">
        <v>46</v>
      </c>
      <c r="M1" s="39" t="s">
        <v>1</v>
      </c>
      <c r="O1" s="39" t="s">
        <v>44</v>
      </c>
      <c r="Q1" s="39" t="s">
        <v>45</v>
      </c>
      <c r="S1" s="39" t="s">
        <v>46</v>
      </c>
    </row>
    <row r="2" spans="1:20" x14ac:dyDescent="0.3">
      <c r="A2" t="s">
        <v>34</v>
      </c>
    </row>
    <row r="3" spans="1:20" x14ac:dyDescent="0.3">
      <c r="A3" t="s">
        <v>17</v>
      </c>
      <c r="B3" t="s">
        <v>18</v>
      </c>
      <c r="C3" t="s">
        <v>20</v>
      </c>
      <c r="D3" t="s">
        <v>18</v>
      </c>
      <c r="E3" s="1">
        <v>72.230340699999999</v>
      </c>
      <c r="F3" t="s">
        <v>18</v>
      </c>
      <c r="G3">
        <v>5107.47</v>
      </c>
      <c r="H3" t="s">
        <v>18</v>
      </c>
      <c r="I3" s="2">
        <v>4.0617748571651277E-3</v>
      </c>
      <c r="J3" t="s">
        <v>18</v>
      </c>
      <c r="K3">
        <v>0</v>
      </c>
      <c r="L3" t="s">
        <v>18</v>
      </c>
      <c r="M3" s="1">
        <v>19.6737413</v>
      </c>
      <c r="N3" t="s">
        <v>18</v>
      </c>
      <c r="O3">
        <v>5128.3</v>
      </c>
      <c r="P3" t="s">
        <v>18</v>
      </c>
      <c r="Q3" s="2">
        <v>0</v>
      </c>
      <c r="R3" t="s">
        <v>18</v>
      </c>
      <c r="S3">
        <v>1</v>
      </c>
      <c r="T3" t="s">
        <v>19</v>
      </c>
    </row>
    <row r="4" spans="1:20" x14ac:dyDescent="0.3">
      <c r="A4" t="s">
        <v>17</v>
      </c>
      <c r="B4" t="s">
        <v>18</v>
      </c>
      <c r="C4" t="s">
        <v>21</v>
      </c>
      <c r="D4" t="s">
        <v>18</v>
      </c>
      <c r="E4" s="1">
        <v>135.8261842</v>
      </c>
      <c r="F4" t="s">
        <v>18</v>
      </c>
      <c r="G4">
        <v>5202.68</v>
      </c>
      <c r="H4" t="s">
        <v>18</v>
      </c>
      <c r="I4" s="2">
        <v>0.14653779464137781</v>
      </c>
      <c r="J4" t="s">
        <v>18</v>
      </c>
      <c r="K4">
        <v>0</v>
      </c>
      <c r="L4" t="s">
        <v>18</v>
      </c>
      <c r="M4" s="1">
        <v>47.463701200000003</v>
      </c>
      <c r="N4" t="s">
        <v>18</v>
      </c>
      <c r="O4">
        <v>6095.97</v>
      </c>
      <c r="P4" t="s">
        <v>18</v>
      </c>
      <c r="Q4" s="2">
        <v>0</v>
      </c>
      <c r="R4" t="s">
        <v>18</v>
      </c>
      <c r="S4">
        <v>1</v>
      </c>
      <c r="T4" t="s">
        <v>19</v>
      </c>
    </row>
    <row r="5" spans="1:20" x14ac:dyDescent="0.3">
      <c r="B5" t="s">
        <v>18</v>
      </c>
      <c r="C5" t="s">
        <v>22</v>
      </c>
      <c r="D5" t="s">
        <v>18</v>
      </c>
      <c r="E5" s="1">
        <v>142.67475450000001</v>
      </c>
      <c r="F5" t="s">
        <v>18</v>
      </c>
      <c r="G5">
        <v>5320.37</v>
      </c>
      <c r="H5" t="s">
        <v>18</v>
      </c>
      <c r="I5" s="2">
        <v>0.13909591940426988</v>
      </c>
      <c r="J5" t="s">
        <v>18</v>
      </c>
      <c r="K5">
        <v>0</v>
      </c>
      <c r="L5" t="s">
        <v>18</v>
      </c>
      <c r="M5" s="1">
        <v>51.782526400000002</v>
      </c>
      <c r="N5" t="s">
        <v>18</v>
      </c>
      <c r="O5">
        <v>6179.98</v>
      </c>
      <c r="P5" t="s">
        <v>18</v>
      </c>
      <c r="Q5" s="2">
        <v>0</v>
      </c>
      <c r="R5" t="s">
        <v>18</v>
      </c>
      <c r="S5">
        <v>1</v>
      </c>
      <c r="T5" t="s">
        <v>19</v>
      </c>
    </row>
    <row r="6" spans="1:20" x14ac:dyDescent="0.3">
      <c r="B6" t="s">
        <v>18</v>
      </c>
      <c r="C6" t="s">
        <v>23</v>
      </c>
      <c r="D6" t="s">
        <v>18</v>
      </c>
      <c r="E6" s="1">
        <v>141.61697670000001</v>
      </c>
      <c r="F6" t="s">
        <v>18</v>
      </c>
      <c r="G6">
        <v>5427.24</v>
      </c>
      <c r="H6" t="s">
        <v>18</v>
      </c>
      <c r="I6" s="2">
        <v>0.11906895208414497</v>
      </c>
      <c r="J6" t="s">
        <v>18</v>
      </c>
      <c r="K6">
        <v>0</v>
      </c>
      <c r="L6" t="s">
        <v>18</v>
      </c>
      <c r="M6" s="1">
        <v>53.035873199999997</v>
      </c>
      <c r="N6" t="s">
        <v>18</v>
      </c>
      <c r="O6">
        <v>6160.8</v>
      </c>
      <c r="P6" t="s">
        <v>18</v>
      </c>
      <c r="Q6" s="2">
        <v>0</v>
      </c>
      <c r="R6" t="s">
        <v>18</v>
      </c>
      <c r="S6">
        <v>1</v>
      </c>
      <c r="T6" t="s">
        <v>19</v>
      </c>
    </row>
    <row r="7" spans="1:20" x14ac:dyDescent="0.3">
      <c r="B7" t="s">
        <v>18</v>
      </c>
      <c r="C7" t="s">
        <v>24</v>
      </c>
      <c r="D7" t="s">
        <v>18</v>
      </c>
      <c r="E7" s="1">
        <v>142.58020160000001</v>
      </c>
      <c r="F7" t="s">
        <v>18</v>
      </c>
      <c r="G7">
        <v>5518.88</v>
      </c>
      <c r="H7" t="s">
        <v>18</v>
      </c>
      <c r="I7" s="2">
        <v>0.12352819730970187</v>
      </c>
      <c r="J7" t="s">
        <v>18</v>
      </c>
      <c r="K7">
        <v>0</v>
      </c>
      <c r="L7" t="s">
        <v>18</v>
      </c>
      <c r="M7" s="1">
        <v>56.634962000000002</v>
      </c>
      <c r="N7" t="s">
        <v>18</v>
      </c>
      <c r="O7">
        <v>6296.7</v>
      </c>
      <c r="P7" t="s">
        <v>18</v>
      </c>
      <c r="Q7" s="2">
        <v>0</v>
      </c>
      <c r="R7" t="s">
        <v>18</v>
      </c>
      <c r="S7">
        <v>1</v>
      </c>
      <c r="T7" t="s">
        <v>19</v>
      </c>
    </row>
    <row r="8" spans="1:20" x14ac:dyDescent="0.3">
      <c r="B8" t="s">
        <v>18</v>
      </c>
      <c r="C8" t="s">
        <v>25</v>
      </c>
      <c r="D8" t="s">
        <v>18</v>
      </c>
      <c r="E8" s="1">
        <v>149.08434259999999</v>
      </c>
      <c r="F8" t="s">
        <v>18</v>
      </c>
      <c r="G8">
        <v>5632.44</v>
      </c>
      <c r="H8" t="s">
        <v>18</v>
      </c>
      <c r="I8" s="2">
        <v>0.11619718309859162</v>
      </c>
      <c r="J8" t="s">
        <v>18</v>
      </c>
      <c r="K8">
        <v>0</v>
      </c>
      <c r="L8" t="s">
        <v>18</v>
      </c>
      <c r="M8" s="1">
        <v>43.707312899999998</v>
      </c>
      <c r="N8" t="s">
        <v>18</v>
      </c>
      <c r="O8">
        <v>6372.96</v>
      </c>
      <c r="P8" t="s">
        <v>18</v>
      </c>
      <c r="Q8" s="2">
        <v>0</v>
      </c>
      <c r="R8" t="s">
        <v>18</v>
      </c>
      <c r="S8">
        <v>1</v>
      </c>
      <c r="T8" t="s">
        <v>19</v>
      </c>
    </row>
    <row r="9" spans="1:20" x14ac:dyDescent="0.3">
      <c r="B9" t="s">
        <v>18</v>
      </c>
      <c r="C9" t="s">
        <v>26</v>
      </c>
      <c r="D9" t="s">
        <v>18</v>
      </c>
      <c r="E9" s="1">
        <v>144.09504670000001</v>
      </c>
      <c r="F9" t="s">
        <v>18</v>
      </c>
      <c r="G9">
        <v>5715.06</v>
      </c>
      <c r="H9" t="s">
        <v>18</v>
      </c>
      <c r="I9" s="2">
        <v>0.10864303048829939</v>
      </c>
      <c r="J9" t="s">
        <v>18</v>
      </c>
      <c r="K9">
        <v>0</v>
      </c>
      <c r="L9" t="s">
        <v>18</v>
      </c>
      <c r="M9" s="1">
        <v>53.453489400000002</v>
      </c>
      <c r="N9" t="s">
        <v>18</v>
      </c>
      <c r="O9">
        <v>6411.64</v>
      </c>
      <c r="P9" t="s">
        <v>18</v>
      </c>
      <c r="Q9" s="2">
        <v>0</v>
      </c>
      <c r="R9" t="s">
        <v>18</v>
      </c>
      <c r="S9">
        <v>1</v>
      </c>
      <c r="T9" t="s">
        <v>19</v>
      </c>
    </row>
    <row r="10" spans="1:20" x14ac:dyDescent="0.3">
      <c r="B10" t="s">
        <v>18</v>
      </c>
      <c r="C10" t="s">
        <v>27</v>
      </c>
      <c r="D10" t="s">
        <v>18</v>
      </c>
      <c r="E10" s="1">
        <v>16.919918499999998</v>
      </c>
      <c r="F10" t="s">
        <v>18</v>
      </c>
      <c r="G10">
        <v>789.51</v>
      </c>
      <c r="H10" t="s">
        <v>18</v>
      </c>
      <c r="I10" s="2">
        <v>0.5776824447570702</v>
      </c>
      <c r="J10" t="s">
        <v>18</v>
      </c>
      <c r="K10">
        <v>0</v>
      </c>
      <c r="L10" t="s">
        <v>18</v>
      </c>
      <c r="M10" s="1">
        <v>5.5803428999999998</v>
      </c>
      <c r="N10" t="s">
        <v>18</v>
      </c>
      <c r="O10">
        <v>1869.47</v>
      </c>
      <c r="P10" t="s">
        <v>18</v>
      </c>
      <c r="Q10" s="2">
        <v>0</v>
      </c>
      <c r="R10" t="s">
        <v>18</v>
      </c>
      <c r="S10">
        <v>1</v>
      </c>
      <c r="T10" t="s">
        <v>19</v>
      </c>
    </row>
    <row r="11" spans="1:20" x14ac:dyDescent="0.3">
      <c r="B11" t="s">
        <v>18</v>
      </c>
      <c r="C11" t="s">
        <v>28</v>
      </c>
      <c r="D11" t="s">
        <v>18</v>
      </c>
      <c r="E11" s="1">
        <v>26.356904800000002</v>
      </c>
      <c r="F11" t="s">
        <v>18</v>
      </c>
      <c r="G11">
        <v>970.18</v>
      </c>
      <c r="H11" t="s">
        <v>18</v>
      </c>
      <c r="I11" s="2">
        <v>0.49321186604470402</v>
      </c>
      <c r="J11" t="s">
        <v>18</v>
      </c>
      <c r="K11">
        <v>0</v>
      </c>
      <c r="L11" t="s">
        <v>18</v>
      </c>
      <c r="M11" s="1">
        <v>7.1225955000000001</v>
      </c>
      <c r="N11" t="s">
        <v>18</v>
      </c>
      <c r="O11">
        <v>1914.37</v>
      </c>
      <c r="P11" t="s">
        <v>18</v>
      </c>
      <c r="Q11" s="2">
        <v>0</v>
      </c>
      <c r="R11" t="s">
        <v>18</v>
      </c>
      <c r="S11">
        <v>1</v>
      </c>
      <c r="T11" t="s">
        <v>19</v>
      </c>
    </row>
    <row r="12" spans="1:20" x14ac:dyDescent="0.3">
      <c r="B12" t="s">
        <v>18</v>
      </c>
      <c r="C12" t="s">
        <v>29</v>
      </c>
      <c r="D12" t="s">
        <v>18</v>
      </c>
      <c r="E12" s="1">
        <v>27.888039299999999</v>
      </c>
      <c r="F12" t="s">
        <v>18</v>
      </c>
      <c r="G12">
        <v>1128.83</v>
      </c>
      <c r="H12" t="s">
        <v>18</v>
      </c>
      <c r="I12" s="2">
        <v>0.43847684425210171</v>
      </c>
      <c r="J12" t="s">
        <v>18</v>
      </c>
      <c r="K12">
        <v>0</v>
      </c>
      <c r="L12" t="s">
        <v>18</v>
      </c>
      <c r="M12" s="1">
        <v>8.8886531000000009</v>
      </c>
      <c r="N12" t="s">
        <v>18</v>
      </c>
      <c r="O12">
        <v>2010.3</v>
      </c>
      <c r="P12" t="s">
        <v>18</v>
      </c>
      <c r="Q12" s="2">
        <v>0</v>
      </c>
      <c r="R12" t="s">
        <v>18</v>
      </c>
      <c r="S12">
        <v>1</v>
      </c>
      <c r="T12" t="s">
        <v>19</v>
      </c>
    </row>
    <row r="13" spans="1:20" x14ac:dyDescent="0.3">
      <c r="B13" t="s">
        <v>18</v>
      </c>
      <c r="C13" t="s">
        <v>30</v>
      </c>
      <c r="D13" t="s">
        <v>18</v>
      </c>
      <c r="E13" s="1">
        <v>28.613670199999998</v>
      </c>
      <c r="F13" t="s">
        <v>18</v>
      </c>
      <c r="G13">
        <v>1264.5999999999999</v>
      </c>
      <c r="H13" t="s">
        <v>18</v>
      </c>
      <c r="I13" s="2">
        <v>0.39649330444493236</v>
      </c>
      <c r="J13" t="s">
        <v>18</v>
      </c>
      <c r="K13">
        <v>0</v>
      </c>
      <c r="L13" t="s">
        <v>18</v>
      </c>
      <c r="M13" s="1">
        <v>9.8804563000000005</v>
      </c>
      <c r="N13" t="s">
        <v>18</v>
      </c>
      <c r="O13">
        <v>2095.42</v>
      </c>
      <c r="P13" t="s">
        <v>18</v>
      </c>
      <c r="Q13" s="2">
        <v>0</v>
      </c>
      <c r="R13" t="s">
        <v>18</v>
      </c>
      <c r="S13">
        <v>1</v>
      </c>
      <c r="T13" t="s">
        <v>19</v>
      </c>
    </row>
    <row r="14" spans="1:20" x14ac:dyDescent="0.3">
      <c r="B14" t="s">
        <v>18</v>
      </c>
      <c r="C14" t="s">
        <v>31</v>
      </c>
      <c r="D14" t="s">
        <v>18</v>
      </c>
      <c r="E14" s="1">
        <v>28.383457999999997</v>
      </c>
      <c r="F14" t="s">
        <v>18</v>
      </c>
      <c r="G14">
        <v>1371.79</v>
      </c>
      <c r="H14" t="s">
        <v>18</v>
      </c>
      <c r="I14" s="2">
        <v>0.37064614989356232</v>
      </c>
      <c r="J14" t="s">
        <v>18</v>
      </c>
      <c r="K14">
        <v>0</v>
      </c>
      <c r="L14" t="s">
        <v>18</v>
      </c>
      <c r="M14" s="1">
        <v>10.7327859</v>
      </c>
      <c r="N14" t="s">
        <v>18</v>
      </c>
      <c r="O14">
        <v>2179.6799999999998</v>
      </c>
      <c r="P14" t="s">
        <v>18</v>
      </c>
      <c r="Q14" s="2">
        <v>0</v>
      </c>
      <c r="R14" t="s">
        <v>18</v>
      </c>
      <c r="S14">
        <v>1</v>
      </c>
      <c r="T14" t="s">
        <v>19</v>
      </c>
    </row>
    <row r="15" spans="1:20" x14ac:dyDescent="0.3">
      <c r="B15" t="s">
        <v>18</v>
      </c>
      <c r="C15" t="s">
        <v>32</v>
      </c>
      <c r="D15" t="s">
        <v>18</v>
      </c>
      <c r="E15" s="1">
        <v>27.380709899999999</v>
      </c>
      <c r="F15" t="s">
        <v>18</v>
      </c>
      <c r="G15">
        <v>1518.98</v>
      </c>
      <c r="H15" t="s">
        <v>18</v>
      </c>
      <c r="I15" s="2">
        <v>0.32447444843212864</v>
      </c>
      <c r="J15" t="s">
        <v>18</v>
      </c>
      <c r="K15">
        <v>0</v>
      </c>
      <c r="L15" t="s">
        <v>18</v>
      </c>
      <c r="M15" s="1">
        <v>11.6821483</v>
      </c>
      <c r="N15" t="s">
        <v>18</v>
      </c>
      <c r="O15">
        <v>2248.59</v>
      </c>
      <c r="P15" t="s">
        <v>18</v>
      </c>
      <c r="Q15" s="2">
        <v>0</v>
      </c>
      <c r="R15" t="s">
        <v>18</v>
      </c>
      <c r="S15">
        <v>1</v>
      </c>
      <c r="T15" t="s">
        <v>19</v>
      </c>
    </row>
    <row r="16" spans="1:20" x14ac:dyDescent="0.3">
      <c r="B16" t="s">
        <v>18</v>
      </c>
      <c r="C16" t="s">
        <v>33</v>
      </c>
      <c r="D16" t="s">
        <v>18</v>
      </c>
      <c r="E16" s="1">
        <v>25.8584821</v>
      </c>
      <c r="F16" t="s">
        <v>18</v>
      </c>
      <c r="G16">
        <v>1622.42</v>
      </c>
      <c r="H16" t="s">
        <v>18</v>
      </c>
      <c r="I16" s="2">
        <v>0.29686836380026177</v>
      </c>
      <c r="J16" t="s">
        <v>18</v>
      </c>
      <c r="K16">
        <v>0</v>
      </c>
      <c r="L16" t="s">
        <v>18</v>
      </c>
      <c r="M16" s="1">
        <v>13.377698199999999</v>
      </c>
      <c r="N16" t="s">
        <v>18</v>
      </c>
      <c r="O16">
        <v>2307.42</v>
      </c>
      <c r="P16" t="s">
        <v>18</v>
      </c>
      <c r="Q16" s="2">
        <v>0</v>
      </c>
      <c r="R16" t="s">
        <v>18</v>
      </c>
      <c r="S16">
        <v>1</v>
      </c>
      <c r="T16" t="s">
        <v>19</v>
      </c>
    </row>
    <row r="17" spans="1:20" x14ac:dyDescent="0.3">
      <c r="B17" t="s">
        <v>18</v>
      </c>
      <c r="C17" t="s">
        <v>6</v>
      </c>
      <c r="D17" t="s">
        <v>18</v>
      </c>
      <c r="E17" s="1">
        <v>506.55401210000002</v>
      </c>
      <c r="F17" t="s">
        <v>18</v>
      </c>
      <c r="G17">
        <v>18058.189999999999</v>
      </c>
      <c r="H17" t="s">
        <v>18</v>
      </c>
      <c r="I17" s="2">
        <v>1.0079435020560589E-3</v>
      </c>
      <c r="J17" t="s">
        <v>18</v>
      </c>
      <c r="K17">
        <v>0</v>
      </c>
      <c r="L17" t="s">
        <v>18</v>
      </c>
      <c r="M17" s="1">
        <v>145.19374049999999</v>
      </c>
      <c r="N17" t="s">
        <v>18</v>
      </c>
      <c r="O17">
        <v>18076.41</v>
      </c>
      <c r="P17" t="s">
        <v>18</v>
      </c>
      <c r="Q17" s="2">
        <v>0</v>
      </c>
      <c r="R17" t="s">
        <v>18</v>
      </c>
      <c r="S17">
        <v>1</v>
      </c>
      <c r="T17" t="s">
        <v>19</v>
      </c>
    </row>
    <row r="18" spans="1:20" x14ac:dyDescent="0.3">
      <c r="B18" t="s">
        <v>18</v>
      </c>
      <c r="C18" t="s">
        <v>7</v>
      </c>
      <c r="D18" t="s">
        <v>18</v>
      </c>
      <c r="E18" s="1">
        <v>513.87336329999994</v>
      </c>
      <c r="F18" t="s">
        <v>18</v>
      </c>
      <c r="G18">
        <v>18167.38</v>
      </c>
      <c r="H18" t="s">
        <v>18</v>
      </c>
      <c r="I18" s="2">
        <v>1.3426824215311411E-2</v>
      </c>
      <c r="J18" t="s">
        <v>18</v>
      </c>
      <c r="K18">
        <v>0</v>
      </c>
      <c r="L18" t="s">
        <v>18</v>
      </c>
      <c r="M18" s="1">
        <v>312.08358709999999</v>
      </c>
      <c r="N18" t="s">
        <v>18</v>
      </c>
      <c r="O18">
        <v>18414.63</v>
      </c>
      <c r="P18" t="s">
        <v>18</v>
      </c>
      <c r="Q18" s="2">
        <v>0</v>
      </c>
      <c r="R18" t="s">
        <v>18</v>
      </c>
      <c r="S18">
        <v>1</v>
      </c>
      <c r="T18" t="s">
        <v>19</v>
      </c>
    </row>
    <row r="19" spans="1:20" x14ac:dyDescent="0.3">
      <c r="B19" t="s">
        <v>18</v>
      </c>
      <c r="C19" t="s">
        <v>8</v>
      </c>
      <c r="D19" t="s">
        <v>18</v>
      </c>
      <c r="E19" s="1">
        <v>330.69302870000001</v>
      </c>
      <c r="F19" t="s">
        <v>18</v>
      </c>
      <c r="G19">
        <v>18196.87</v>
      </c>
      <c r="H19" t="s">
        <v>18</v>
      </c>
      <c r="I19" s="2">
        <v>1.2374042462195187E-2</v>
      </c>
      <c r="J19" t="s">
        <v>18</v>
      </c>
      <c r="K19">
        <v>0</v>
      </c>
      <c r="L19" t="s">
        <v>18</v>
      </c>
      <c r="M19" s="1">
        <v>309.06712800000003</v>
      </c>
      <c r="N19" t="s">
        <v>18</v>
      </c>
      <c r="O19">
        <v>18424.86</v>
      </c>
      <c r="P19" t="s">
        <v>18</v>
      </c>
      <c r="Q19" s="2">
        <v>0</v>
      </c>
      <c r="R19" t="s">
        <v>18</v>
      </c>
      <c r="S19">
        <v>1</v>
      </c>
      <c r="T19" t="s">
        <v>19</v>
      </c>
    </row>
    <row r="20" spans="1:20" x14ac:dyDescent="0.3">
      <c r="B20" t="s">
        <v>18</v>
      </c>
      <c r="C20" t="s">
        <v>9</v>
      </c>
      <c r="D20" t="s">
        <v>18</v>
      </c>
      <c r="E20" s="1">
        <v>511.25550390000001</v>
      </c>
      <c r="F20" t="s">
        <v>18</v>
      </c>
      <c r="G20">
        <v>18307.240000000002</v>
      </c>
      <c r="H20" t="s">
        <v>18</v>
      </c>
      <c r="I20" s="2">
        <v>8.0312276150254474E-3</v>
      </c>
      <c r="J20" t="s">
        <v>18</v>
      </c>
      <c r="K20">
        <v>0</v>
      </c>
      <c r="L20" t="s">
        <v>18</v>
      </c>
      <c r="M20" s="1">
        <v>311.6383778</v>
      </c>
      <c r="N20" t="s">
        <v>18</v>
      </c>
      <c r="O20">
        <v>18455.46</v>
      </c>
      <c r="P20" t="s">
        <v>18</v>
      </c>
      <c r="Q20" s="2">
        <v>0</v>
      </c>
      <c r="R20" t="s">
        <v>18</v>
      </c>
      <c r="S20">
        <v>1</v>
      </c>
      <c r="T20" t="s">
        <v>19</v>
      </c>
    </row>
    <row r="21" spans="1:20" x14ac:dyDescent="0.3">
      <c r="B21" t="s">
        <v>18</v>
      </c>
      <c r="C21" t="s">
        <v>10</v>
      </c>
      <c r="D21" t="s">
        <v>18</v>
      </c>
      <c r="E21" s="1">
        <v>505.99992689999999</v>
      </c>
      <c r="F21" t="s">
        <v>18</v>
      </c>
      <c r="G21">
        <v>18395.349999999999</v>
      </c>
      <c r="H21" t="s">
        <v>18</v>
      </c>
      <c r="I21" s="2">
        <v>2.5912073540623167E-3</v>
      </c>
      <c r="J21" t="s">
        <v>18</v>
      </c>
      <c r="K21">
        <v>0</v>
      </c>
      <c r="L21" t="s">
        <v>18</v>
      </c>
      <c r="M21" s="1">
        <v>256.10186060000001</v>
      </c>
      <c r="N21" t="s">
        <v>18</v>
      </c>
      <c r="O21">
        <v>18443.14</v>
      </c>
      <c r="P21" t="s">
        <v>18</v>
      </c>
      <c r="Q21" s="2">
        <v>0</v>
      </c>
      <c r="R21" t="s">
        <v>18</v>
      </c>
      <c r="S21">
        <v>1</v>
      </c>
      <c r="T21" t="s">
        <v>19</v>
      </c>
    </row>
    <row r="22" spans="1:20" x14ac:dyDescent="0.3">
      <c r="B22" t="s">
        <v>18</v>
      </c>
      <c r="C22" t="s">
        <v>11</v>
      </c>
      <c r="D22" t="s">
        <v>18</v>
      </c>
      <c r="E22" s="1">
        <v>511.69174659999999</v>
      </c>
      <c r="F22" t="s">
        <v>18</v>
      </c>
      <c r="G22">
        <v>18465.84</v>
      </c>
      <c r="H22" t="s">
        <v>18</v>
      </c>
      <c r="I22" s="2">
        <v>7.1178854750616463E-3</v>
      </c>
      <c r="J22" t="s">
        <v>18</v>
      </c>
      <c r="K22">
        <v>0</v>
      </c>
      <c r="L22" t="s">
        <v>18</v>
      </c>
      <c r="M22" s="1">
        <v>354.99666130000003</v>
      </c>
      <c r="N22" t="s">
        <v>18</v>
      </c>
      <c r="O22">
        <v>18598.22</v>
      </c>
      <c r="P22" t="s">
        <v>18</v>
      </c>
      <c r="Q22" s="2">
        <v>0</v>
      </c>
      <c r="R22" t="s">
        <v>18</v>
      </c>
      <c r="S22">
        <v>1</v>
      </c>
      <c r="T22" t="s">
        <v>19</v>
      </c>
    </row>
    <row r="23" spans="1:20" x14ac:dyDescent="0.3">
      <c r="B23" t="s">
        <v>18</v>
      </c>
      <c r="C23" t="s">
        <v>12</v>
      </c>
      <c r="D23" t="s">
        <v>18</v>
      </c>
      <c r="E23" s="1">
        <v>524.87918960000002</v>
      </c>
      <c r="F23" t="s">
        <v>18</v>
      </c>
      <c r="G23">
        <v>18531.88</v>
      </c>
      <c r="H23" t="s">
        <v>18</v>
      </c>
      <c r="I23" s="2">
        <v>5.8265635720949702E-3</v>
      </c>
      <c r="J23" t="s">
        <v>18</v>
      </c>
      <c r="K23">
        <v>0</v>
      </c>
      <c r="L23" t="s">
        <v>18</v>
      </c>
      <c r="M23" s="1">
        <v>376.22731620000002</v>
      </c>
      <c r="N23" t="s">
        <v>18</v>
      </c>
      <c r="O23">
        <v>18640.490000000002</v>
      </c>
      <c r="P23" t="s">
        <v>18</v>
      </c>
      <c r="Q23" s="2">
        <v>0</v>
      </c>
      <c r="R23" t="s">
        <v>18</v>
      </c>
      <c r="S23">
        <v>1</v>
      </c>
      <c r="T23" t="s">
        <v>19</v>
      </c>
    </row>
    <row r="24" spans="1:20" x14ac:dyDescent="0.3">
      <c r="A24" t="s">
        <v>16</v>
      </c>
      <c r="E24" s="1"/>
    </row>
    <row r="26" spans="1:20" x14ac:dyDescent="0.3">
      <c r="A26" t="s">
        <v>36</v>
      </c>
    </row>
    <row r="27" spans="1:20" x14ac:dyDescent="0.3">
      <c r="A27" t="s">
        <v>17</v>
      </c>
      <c r="B27" t="s">
        <v>18</v>
      </c>
      <c r="C27" t="s">
        <v>20</v>
      </c>
      <c r="D27" t="s">
        <v>18</v>
      </c>
      <c r="E27" s="1">
        <v>72.854117000000002</v>
      </c>
      <c r="F27" t="s">
        <v>18</v>
      </c>
      <c r="G27">
        <v>11162.12</v>
      </c>
      <c r="H27" t="s">
        <v>18</v>
      </c>
      <c r="I27" s="2">
        <v>4.7645375003732636E-2</v>
      </c>
      <c r="J27" t="s">
        <v>18</v>
      </c>
      <c r="K27">
        <v>0</v>
      </c>
      <c r="L27" t="s">
        <v>18</v>
      </c>
      <c r="M27" s="1">
        <v>88.622938899999994</v>
      </c>
      <c r="N27" t="s">
        <v>18</v>
      </c>
      <c r="O27">
        <v>11720.55</v>
      </c>
      <c r="P27" t="s">
        <v>18</v>
      </c>
      <c r="Q27" s="2">
        <v>0</v>
      </c>
      <c r="R27" t="s">
        <v>18</v>
      </c>
      <c r="S27">
        <v>1</v>
      </c>
      <c r="T27" t="s">
        <v>19</v>
      </c>
    </row>
    <row r="28" spans="1:20" x14ac:dyDescent="0.3">
      <c r="A28" t="s">
        <v>17</v>
      </c>
      <c r="B28" t="s">
        <v>18</v>
      </c>
      <c r="C28" t="s">
        <v>21</v>
      </c>
      <c r="D28" t="s">
        <v>18</v>
      </c>
      <c r="E28" s="1">
        <v>136.01089110000001</v>
      </c>
      <c r="F28" t="s">
        <v>18</v>
      </c>
      <c r="G28">
        <v>11217.08</v>
      </c>
      <c r="H28" t="s">
        <v>18</v>
      </c>
      <c r="I28" s="2">
        <v>4.6868547481191569E-2</v>
      </c>
      <c r="J28" t="s">
        <v>18</v>
      </c>
      <c r="K28">
        <v>0</v>
      </c>
      <c r="L28" t="s">
        <v>18</v>
      </c>
      <c r="M28" s="1">
        <v>87.950745600000005</v>
      </c>
      <c r="N28" t="s">
        <v>18</v>
      </c>
      <c r="O28">
        <v>11768.66</v>
      </c>
      <c r="P28" t="s">
        <v>18</v>
      </c>
      <c r="Q28" s="2">
        <v>0</v>
      </c>
      <c r="R28" t="s">
        <v>18</v>
      </c>
      <c r="S28">
        <v>1</v>
      </c>
      <c r="T28" t="s">
        <v>19</v>
      </c>
    </row>
    <row r="29" spans="1:20" x14ac:dyDescent="0.3">
      <c r="B29" t="s">
        <v>18</v>
      </c>
      <c r="C29" t="s">
        <v>22</v>
      </c>
      <c r="D29" t="s">
        <v>18</v>
      </c>
      <c r="E29" s="1">
        <v>142.8436097</v>
      </c>
      <c r="F29" t="s">
        <v>18</v>
      </c>
      <c r="G29">
        <v>11287.29</v>
      </c>
      <c r="H29" t="s">
        <v>18</v>
      </c>
      <c r="I29" s="2">
        <v>4.5557054130499909E-2</v>
      </c>
      <c r="J29" t="s">
        <v>18</v>
      </c>
      <c r="K29">
        <v>0</v>
      </c>
      <c r="L29" t="s">
        <v>18</v>
      </c>
      <c r="M29" s="1">
        <v>91.304935099999994</v>
      </c>
      <c r="N29" t="s">
        <v>18</v>
      </c>
      <c r="O29">
        <v>11826.05</v>
      </c>
      <c r="P29" t="s">
        <v>18</v>
      </c>
      <c r="Q29" s="2">
        <v>0</v>
      </c>
      <c r="R29" t="s">
        <v>18</v>
      </c>
      <c r="S29">
        <v>1</v>
      </c>
      <c r="T29" t="s">
        <v>19</v>
      </c>
    </row>
    <row r="30" spans="1:20" x14ac:dyDescent="0.3">
      <c r="B30" t="s">
        <v>18</v>
      </c>
      <c r="C30" t="s">
        <v>23</v>
      </c>
      <c r="D30" t="s">
        <v>18</v>
      </c>
      <c r="E30" s="1">
        <v>141.86107250000001</v>
      </c>
      <c r="F30" t="s">
        <v>18</v>
      </c>
      <c r="G30">
        <v>11354.13</v>
      </c>
      <c r="H30" t="s">
        <v>18</v>
      </c>
      <c r="I30" s="2">
        <v>4.4781355530092395E-2</v>
      </c>
      <c r="J30" t="s">
        <v>18</v>
      </c>
      <c r="K30">
        <v>0</v>
      </c>
      <c r="L30" t="s">
        <v>18</v>
      </c>
      <c r="M30" s="1">
        <v>91.497987100000003</v>
      </c>
      <c r="N30" t="s">
        <v>18</v>
      </c>
      <c r="O30">
        <v>11886.42</v>
      </c>
      <c r="P30" t="s">
        <v>18</v>
      </c>
      <c r="Q30" s="2">
        <v>0</v>
      </c>
      <c r="R30" t="s">
        <v>18</v>
      </c>
      <c r="S30">
        <v>1</v>
      </c>
      <c r="T30" t="s">
        <v>19</v>
      </c>
    </row>
    <row r="31" spans="1:20" x14ac:dyDescent="0.3">
      <c r="B31" t="s">
        <v>18</v>
      </c>
      <c r="C31" t="s">
        <v>24</v>
      </c>
      <c r="D31" t="s">
        <v>18</v>
      </c>
      <c r="E31" s="1">
        <v>142.94399150000001</v>
      </c>
      <c r="F31" t="s">
        <v>18</v>
      </c>
      <c r="G31">
        <v>11422.78</v>
      </c>
      <c r="H31" t="s">
        <v>18</v>
      </c>
      <c r="I31" s="2">
        <v>3.4589948487371049E-2</v>
      </c>
      <c r="J31" t="s">
        <v>18</v>
      </c>
      <c r="K31">
        <v>0</v>
      </c>
      <c r="L31" t="s">
        <v>18</v>
      </c>
      <c r="M31" s="1">
        <v>91.207031700000002</v>
      </c>
      <c r="N31" t="s">
        <v>18</v>
      </c>
      <c r="O31">
        <v>11832.05</v>
      </c>
      <c r="P31" t="s">
        <v>18</v>
      </c>
      <c r="Q31" s="2">
        <v>0</v>
      </c>
      <c r="R31" t="s">
        <v>18</v>
      </c>
      <c r="S31">
        <v>1</v>
      </c>
      <c r="T31" t="s">
        <v>19</v>
      </c>
    </row>
    <row r="32" spans="1:20" x14ac:dyDescent="0.3">
      <c r="B32" t="s">
        <v>18</v>
      </c>
      <c r="C32" t="s">
        <v>25</v>
      </c>
      <c r="D32" t="s">
        <v>18</v>
      </c>
      <c r="E32" s="1">
        <v>149.1085693</v>
      </c>
      <c r="F32" t="s">
        <v>18</v>
      </c>
      <c r="G32">
        <v>11464.7</v>
      </c>
      <c r="H32" t="s">
        <v>18</v>
      </c>
      <c r="I32" s="2">
        <v>4.2384270802271487E-2</v>
      </c>
      <c r="J32" t="s">
        <v>18</v>
      </c>
      <c r="K32">
        <v>0</v>
      </c>
      <c r="L32" t="s">
        <v>18</v>
      </c>
      <c r="M32" s="1">
        <v>67.931177500000004</v>
      </c>
      <c r="N32" t="s">
        <v>18</v>
      </c>
      <c r="O32">
        <v>11972.13</v>
      </c>
      <c r="P32" t="s">
        <v>18</v>
      </c>
      <c r="Q32" s="2">
        <v>0</v>
      </c>
      <c r="R32" t="s">
        <v>18</v>
      </c>
      <c r="S32">
        <v>1</v>
      </c>
      <c r="T32" t="s">
        <v>19</v>
      </c>
    </row>
    <row r="33" spans="1:20" x14ac:dyDescent="0.3">
      <c r="B33" t="s">
        <v>18</v>
      </c>
      <c r="C33" t="s">
        <v>26</v>
      </c>
      <c r="D33" t="s">
        <v>18</v>
      </c>
      <c r="E33" s="1">
        <v>144.45323239999999</v>
      </c>
      <c r="F33" t="s">
        <v>18</v>
      </c>
      <c r="G33">
        <v>11526.57</v>
      </c>
      <c r="H33" t="s">
        <v>18</v>
      </c>
      <c r="I33" s="2">
        <v>3.8317714903586271E-2</v>
      </c>
      <c r="J33" t="s">
        <v>18</v>
      </c>
      <c r="K33">
        <v>0</v>
      </c>
      <c r="L33" t="s">
        <v>18</v>
      </c>
      <c r="M33" s="1">
        <v>79.948635600000003</v>
      </c>
      <c r="N33" t="s">
        <v>18</v>
      </c>
      <c r="O33">
        <v>11985.84</v>
      </c>
      <c r="P33" t="s">
        <v>18</v>
      </c>
      <c r="Q33" s="2">
        <v>0</v>
      </c>
      <c r="R33" t="s">
        <v>18</v>
      </c>
      <c r="S33">
        <v>1</v>
      </c>
      <c r="T33" t="s">
        <v>19</v>
      </c>
    </row>
    <row r="34" spans="1:20" x14ac:dyDescent="0.3">
      <c r="B34" t="s">
        <v>18</v>
      </c>
      <c r="C34" t="s">
        <v>27</v>
      </c>
      <c r="D34" t="s">
        <v>18</v>
      </c>
      <c r="E34" s="1">
        <v>17.059983199999998</v>
      </c>
      <c r="F34" t="s">
        <v>18</v>
      </c>
      <c r="G34">
        <v>3010.87</v>
      </c>
      <c r="H34" t="s">
        <v>18</v>
      </c>
      <c r="I34" s="2">
        <v>0.20509070172057378</v>
      </c>
      <c r="J34" t="s">
        <v>18</v>
      </c>
      <c r="K34">
        <v>0</v>
      </c>
      <c r="L34" t="s">
        <v>18</v>
      </c>
      <c r="M34" s="1">
        <v>12.647511700000001</v>
      </c>
      <c r="N34" t="s">
        <v>18</v>
      </c>
      <c r="O34">
        <v>3787.69</v>
      </c>
      <c r="P34" t="s">
        <v>18</v>
      </c>
      <c r="Q34" s="2">
        <v>0</v>
      </c>
      <c r="R34" t="s">
        <v>18</v>
      </c>
      <c r="S34">
        <v>1</v>
      </c>
      <c r="T34" t="s">
        <v>19</v>
      </c>
    </row>
    <row r="35" spans="1:20" x14ac:dyDescent="0.3">
      <c r="B35" t="s">
        <v>18</v>
      </c>
      <c r="C35" t="s">
        <v>28</v>
      </c>
      <c r="D35" t="s">
        <v>18</v>
      </c>
      <c r="E35" s="1">
        <v>26.421459200000001</v>
      </c>
      <c r="F35" t="s">
        <v>18</v>
      </c>
      <c r="G35">
        <v>3113.42</v>
      </c>
      <c r="H35" t="s">
        <v>18</v>
      </c>
      <c r="I35" s="2">
        <v>0.18692252649392294</v>
      </c>
      <c r="J35" t="s">
        <v>18</v>
      </c>
      <c r="K35">
        <v>0</v>
      </c>
      <c r="L35" t="s">
        <v>18</v>
      </c>
      <c r="M35" s="1">
        <v>14.3986787</v>
      </c>
      <c r="N35" t="s">
        <v>18</v>
      </c>
      <c r="O35">
        <v>3829.18</v>
      </c>
      <c r="P35" t="s">
        <v>18</v>
      </c>
      <c r="Q35" s="2">
        <v>0</v>
      </c>
      <c r="R35" t="s">
        <v>18</v>
      </c>
      <c r="S35">
        <v>1</v>
      </c>
      <c r="T35" t="s">
        <v>19</v>
      </c>
    </row>
    <row r="36" spans="1:20" x14ac:dyDescent="0.3">
      <c r="B36" t="s">
        <v>18</v>
      </c>
      <c r="C36" t="s">
        <v>29</v>
      </c>
      <c r="D36" t="s">
        <v>18</v>
      </c>
      <c r="E36" s="1">
        <v>28.047749</v>
      </c>
      <c r="F36" t="s">
        <v>18</v>
      </c>
      <c r="G36">
        <v>3249.9</v>
      </c>
      <c r="H36" t="s">
        <v>18</v>
      </c>
      <c r="I36" s="2">
        <v>0.15633907386543577</v>
      </c>
      <c r="J36" t="s">
        <v>18</v>
      </c>
      <c r="K36">
        <v>0</v>
      </c>
      <c r="L36" t="s">
        <v>18</v>
      </c>
      <c r="M36" s="1">
        <v>16.262332199999999</v>
      </c>
      <c r="N36" t="s">
        <v>18</v>
      </c>
      <c r="O36">
        <v>3852.14</v>
      </c>
      <c r="P36" t="s">
        <v>18</v>
      </c>
      <c r="Q36" s="2">
        <v>0</v>
      </c>
      <c r="R36" t="s">
        <v>18</v>
      </c>
      <c r="S36">
        <v>1</v>
      </c>
      <c r="T36" t="s">
        <v>19</v>
      </c>
    </row>
    <row r="37" spans="1:20" x14ac:dyDescent="0.3">
      <c r="B37" t="s">
        <v>18</v>
      </c>
      <c r="C37" t="s">
        <v>30</v>
      </c>
      <c r="D37" t="s">
        <v>18</v>
      </c>
      <c r="E37" s="1">
        <v>28.669777099999997</v>
      </c>
      <c r="F37" t="s">
        <v>18</v>
      </c>
      <c r="G37">
        <v>3344.51</v>
      </c>
      <c r="H37" t="s">
        <v>18</v>
      </c>
      <c r="I37" s="2">
        <v>0.14225738613048822</v>
      </c>
      <c r="J37" t="s">
        <v>18</v>
      </c>
      <c r="K37">
        <v>0</v>
      </c>
      <c r="L37" t="s">
        <v>18</v>
      </c>
      <c r="M37" s="1">
        <v>14.8507365</v>
      </c>
      <c r="N37" t="s">
        <v>18</v>
      </c>
      <c r="O37">
        <v>3899.2</v>
      </c>
      <c r="P37" t="s">
        <v>18</v>
      </c>
      <c r="Q37" s="2">
        <v>0</v>
      </c>
      <c r="R37" t="s">
        <v>18</v>
      </c>
      <c r="S37">
        <v>1</v>
      </c>
      <c r="T37" t="s">
        <v>19</v>
      </c>
    </row>
    <row r="38" spans="1:20" x14ac:dyDescent="0.3">
      <c r="B38" t="s">
        <v>18</v>
      </c>
      <c r="C38" t="s">
        <v>31</v>
      </c>
      <c r="D38" t="s">
        <v>18</v>
      </c>
      <c r="E38" s="1">
        <v>28.4884415</v>
      </c>
      <c r="F38" t="s">
        <v>18</v>
      </c>
      <c r="G38">
        <v>3417.77</v>
      </c>
      <c r="H38" t="s">
        <v>18</v>
      </c>
      <c r="I38" s="2">
        <v>0.14081263779220743</v>
      </c>
      <c r="J38" t="s">
        <v>18</v>
      </c>
      <c r="K38">
        <v>0</v>
      </c>
      <c r="L38" t="s">
        <v>18</v>
      </c>
      <c r="M38" s="1">
        <v>15.373469399999999</v>
      </c>
      <c r="N38" t="s">
        <v>18</v>
      </c>
      <c r="O38">
        <v>3977.91</v>
      </c>
      <c r="P38" t="s">
        <v>18</v>
      </c>
      <c r="Q38" s="2">
        <v>0</v>
      </c>
      <c r="R38" t="s">
        <v>18</v>
      </c>
      <c r="S38">
        <v>1</v>
      </c>
      <c r="T38" t="s">
        <v>19</v>
      </c>
    </row>
    <row r="39" spans="1:20" x14ac:dyDescent="0.3">
      <c r="B39" t="s">
        <v>18</v>
      </c>
      <c r="C39" t="s">
        <v>32</v>
      </c>
      <c r="D39" t="s">
        <v>18</v>
      </c>
      <c r="E39" s="1">
        <v>27.4824713</v>
      </c>
      <c r="F39" t="s">
        <v>18</v>
      </c>
      <c r="G39">
        <v>3526.86</v>
      </c>
      <c r="H39" t="s">
        <v>18</v>
      </c>
      <c r="I39" s="2">
        <v>0.12225678803414544</v>
      </c>
      <c r="J39" t="s">
        <v>18</v>
      </c>
      <c r="K39">
        <v>0</v>
      </c>
      <c r="L39" t="s">
        <v>18</v>
      </c>
      <c r="M39" s="1">
        <v>16.589439899999999</v>
      </c>
      <c r="N39" t="s">
        <v>18</v>
      </c>
      <c r="O39">
        <v>4018.1</v>
      </c>
      <c r="P39" t="s">
        <v>18</v>
      </c>
      <c r="Q39" s="2">
        <v>0</v>
      </c>
      <c r="R39" t="s">
        <v>18</v>
      </c>
      <c r="S39">
        <v>1</v>
      </c>
      <c r="T39" t="s">
        <v>19</v>
      </c>
    </row>
    <row r="40" spans="1:20" x14ac:dyDescent="0.3">
      <c r="B40" t="s">
        <v>18</v>
      </c>
      <c r="C40" t="s">
        <v>33</v>
      </c>
      <c r="D40" t="s">
        <v>18</v>
      </c>
      <c r="E40" s="1">
        <v>25.984558400000001</v>
      </c>
      <c r="F40" t="s">
        <v>18</v>
      </c>
      <c r="G40">
        <v>3629.81</v>
      </c>
      <c r="H40" t="s">
        <v>18</v>
      </c>
      <c r="I40" s="2">
        <v>9.8396651721953804E-2</v>
      </c>
      <c r="J40" t="s">
        <v>18</v>
      </c>
      <c r="K40">
        <v>0</v>
      </c>
      <c r="L40" t="s">
        <v>18</v>
      </c>
      <c r="M40" s="1">
        <v>18.8687398</v>
      </c>
      <c r="N40" t="s">
        <v>18</v>
      </c>
      <c r="O40">
        <v>4025.95</v>
      </c>
      <c r="P40" t="s">
        <v>18</v>
      </c>
      <c r="Q40" s="2">
        <v>0</v>
      </c>
      <c r="R40" t="s">
        <v>18</v>
      </c>
      <c r="S40">
        <v>1</v>
      </c>
      <c r="T40" t="s">
        <v>19</v>
      </c>
    </row>
    <row r="41" spans="1:20" x14ac:dyDescent="0.3">
      <c r="B41" t="s">
        <v>18</v>
      </c>
      <c r="C41" t="s">
        <v>6</v>
      </c>
      <c r="D41" t="s">
        <v>18</v>
      </c>
      <c r="E41" s="1">
        <v>507.11531300000001</v>
      </c>
      <c r="F41" t="s">
        <v>18</v>
      </c>
      <c r="G41">
        <v>28486.92</v>
      </c>
      <c r="H41" t="s">
        <v>18</v>
      </c>
      <c r="I41" s="2">
        <v>4.6464173529608141E-3</v>
      </c>
      <c r="J41" t="s">
        <v>18</v>
      </c>
      <c r="K41">
        <v>0</v>
      </c>
      <c r="L41" t="s">
        <v>18</v>
      </c>
      <c r="M41" s="1">
        <v>238.60351370000001</v>
      </c>
      <c r="N41" t="s">
        <v>18</v>
      </c>
      <c r="O41">
        <v>28619.9</v>
      </c>
      <c r="P41" t="s">
        <v>18</v>
      </c>
      <c r="Q41" s="2">
        <v>0</v>
      </c>
      <c r="R41" t="s">
        <v>18</v>
      </c>
      <c r="S41">
        <v>1</v>
      </c>
      <c r="T41" t="s">
        <v>19</v>
      </c>
    </row>
    <row r="42" spans="1:20" x14ac:dyDescent="0.3">
      <c r="B42" t="s">
        <v>18</v>
      </c>
      <c r="C42" t="s">
        <v>7</v>
      </c>
      <c r="D42" t="s">
        <v>18</v>
      </c>
      <c r="E42" s="1">
        <v>513.90162439999995</v>
      </c>
      <c r="F42" t="s">
        <v>18</v>
      </c>
      <c r="G42">
        <v>28550.97</v>
      </c>
      <c r="H42" t="s">
        <v>18</v>
      </c>
      <c r="I42" s="2">
        <v>2.64403880857909E-3</v>
      </c>
      <c r="J42" t="s">
        <v>18</v>
      </c>
      <c r="K42">
        <v>0</v>
      </c>
      <c r="L42" t="s">
        <v>18</v>
      </c>
      <c r="M42" s="1">
        <v>284.8178441</v>
      </c>
      <c r="N42" t="s">
        <v>18</v>
      </c>
      <c r="O42">
        <v>28626.66</v>
      </c>
      <c r="P42" t="s">
        <v>18</v>
      </c>
      <c r="Q42" s="2">
        <v>0</v>
      </c>
      <c r="R42" t="s">
        <v>18</v>
      </c>
      <c r="S42">
        <v>1</v>
      </c>
      <c r="T42" t="s">
        <v>19</v>
      </c>
    </row>
    <row r="43" spans="1:20" x14ac:dyDescent="0.3">
      <c r="B43" t="s">
        <v>18</v>
      </c>
      <c r="C43" t="s">
        <v>8</v>
      </c>
      <c r="D43" t="s">
        <v>18</v>
      </c>
      <c r="E43" s="1">
        <v>331.44445050000002</v>
      </c>
      <c r="F43" t="s">
        <v>18</v>
      </c>
      <c r="G43">
        <v>28637.75</v>
      </c>
      <c r="H43" t="s">
        <v>18</v>
      </c>
      <c r="I43" s="2">
        <v>3.9216709274621309E-3</v>
      </c>
      <c r="J43" t="s">
        <v>18</v>
      </c>
      <c r="K43">
        <v>0</v>
      </c>
      <c r="L43" t="s">
        <v>18</v>
      </c>
      <c r="M43" s="1">
        <v>355.57302399999998</v>
      </c>
      <c r="N43" t="s">
        <v>18</v>
      </c>
      <c r="O43">
        <v>28750.5</v>
      </c>
      <c r="P43" t="s">
        <v>18</v>
      </c>
      <c r="Q43" s="2">
        <v>0</v>
      </c>
      <c r="R43" t="s">
        <v>18</v>
      </c>
      <c r="S43">
        <v>1</v>
      </c>
      <c r="T43" t="s">
        <v>19</v>
      </c>
    </row>
    <row r="44" spans="1:20" x14ac:dyDescent="0.3">
      <c r="B44" t="s">
        <v>18</v>
      </c>
      <c r="C44" t="s">
        <v>9</v>
      </c>
      <c r="D44" t="s">
        <v>18</v>
      </c>
      <c r="E44" s="1">
        <v>511.86954600000001</v>
      </c>
      <c r="F44" t="s">
        <v>18</v>
      </c>
      <c r="G44">
        <v>28728.93</v>
      </c>
      <c r="H44" t="s">
        <v>18</v>
      </c>
      <c r="I44" s="2">
        <v>3.6848214583960152E-4</v>
      </c>
      <c r="J44" t="s">
        <v>18</v>
      </c>
      <c r="K44">
        <v>0</v>
      </c>
      <c r="L44" t="s">
        <v>18</v>
      </c>
      <c r="M44" s="1">
        <v>373.09340320000001</v>
      </c>
      <c r="N44" t="s">
        <v>18</v>
      </c>
      <c r="O44">
        <v>28739.52</v>
      </c>
      <c r="P44" t="s">
        <v>18</v>
      </c>
      <c r="Q44" s="2">
        <v>0</v>
      </c>
      <c r="R44" t="s">
        <v>18</v>
      </c>
      <c r="S44">
        <v>1</v>
      </c>
      <c r="T44" t="s">
        <v>19</v>
      </c>
    </row>
    <row r="45" spans="1:20" x14ac:dyDescent="0.3">
      <c r="B45" t="s">
        <v>18</v>
      </c>
      <c r="C45" t="s">
        <v>10</v>
      </c>
      <c r="D45" t="s">
        <v>18</v>
      </c>
      <c r="E45" s="1">
        <v>506.8811298</v>
      </c>
      <c r="F45" t="s">
        <v>18</v>
      </c>
      <c r="G45">
        <v>28820.55</v>
      </c>
      <c r="H45" t="s">
        <v>18</v>
      </c>
      <c r="I45" s="2">
        <v>0</v>
      </c>
      <c r="J45" t="s">
        <v>18</v>
      </c>
      <c r="K45">
        <v>1</v>
      </c>
      <c r="L45" t="s">
        <v>18</v>
      </c>
      <c r="M45" s="1">
        <v>305.17341069999998</v>
      </c>
      <c r="N45" t="s">
        <v>18</v>
      </c>
      <c r="O45">
        <v>28735.19</v>
      </c>
      <c r="P45" t="s">
        <v>18</v>
      </c>
      <c r="Q45" s="2">
        <v>2.961775538634779E-3</v>
      </c>
      <c r="R45" t="s">
        <v>18</v>
      </c>
      <c r="S45">
        <v>0</v>
      </c>
      <c r="T45" t="s">
        <v>19</v>
      </c>
    </row>
    <row r="46" spans="1:20" x14ac:dyDescent="0.3">
      <c r="B46" t="s">
        <v>18</v>
      </c>
      <c r="C46" t="s">
        <v>11</v>
      </c>
      <c r="D46" t="s">
        <v>18</v>
      </c>
      <c r="E46" s="1">
        <v>512.59527249999996</v>
      </c>
      <c r="F46" t="s">
        <v>18</v>
      </c>
      <c r="G46">
        <v>28876.16</v>
      </c>
      <c r="H46" t="s">
        <v>18</v>
      </c>
      <c r="I46" s="2">
        <v>0</v>
      </c>
      <c r="J46" t="s">
        <v>18</v>
      </c>
      <c r="K46">
        <v>1</v>
      </c>
      <c r="L46" t="s">
        <v>18</v>
      </c>
      <c r="M46" s="1">
        <v>417.70003309999998</v>
      </c>
      <c r="N46" t="s">
        <v>18</v>
      </c>
      <c r="O46">
        <v>28764.81</v>
      </c>
      <c r="P46" t="s">
        <v>18</v>
      </c>
      <c r="Q46" s="2">
        <v>3.8561221436644814E-3</v>
      </c>
      <c r="R46" t="s">
        <v>18</v>
      </c>
      <c r="S46">
        <v>0</v>
      </c>
      <c r="T46" t="s">
        <v>19</v>
      </c>
    </row>
    <row r="47" spans="1:20" x14ac:dyDescent="0.3">
      <c r="B47" t="s">
        <v>18</v>
      </c>
      <c r="C47" t="s">
        <v>12</v>
      </c>
      <c r="D47" t="s">
        <v>18</v>
      </c>
      <c r="E47" s="1">
        <v>525.56378029999996</v>
      </c>
      <c r="F47" t="s">
        <v>18</v>
      </c>
      <c r="G47">
        <v>28991.65</v>
      </c>
      <c r="H47" t="s">
        <v>18</v>
      </c>
      <c r="I47" s="2">
        <v>0</v>
      </c>
      <c r="J47" t="s">
        <v>18</v>
      </c>
      <c r="K47">
        <v>1</v>
      </c>
      <c r="L47" t="s">
        <v>18</v>
      </c>
      <c r="M47" s="1">
        <v>387.99784419999997</v>
      </c>
      <c r="N47" t="s">
        <v>18</v>
      </c>
      <c r="O47">
        <v>28785.78</v>
      </c>
      <c r="P47" t="s">
        <v>18</v>
      </c>
      <c r="Q47" s="2">
        <v>7.1010101184307414E-3</v>
      </c>
      <c r="R47" t="s">
        <v>18</v>
      </c>
      <c r="S47">
        <v>0</v>
      </c>
      <c r="T47" t="s">
        <v>19</v>
      </c>
    </row>
    <row r="48" spans="1:20" x14ac:dyDescent="0.3">
      <c r="A48" t="s">
        <v>16</v>
      </c>
      <c r="E48" s="1"/>
    </row>
    <row r="50" spans="1:20" x14ac:dyDescent="0.3">
      <c r="A50" t="s">
        <v>38</v>
      </c>
    </row>
    <row r="51" spans="1:20" x14ac:dyDescent="0.3">
      <c r="A51" t="s">
        <v>17</v>
      </c>
      <c r="B51" t="s">
        <v>18</v>
      </c>
      <c r="C51" t="s">
        <v>20</v>
      </c>
      <c r="D51" t="s">
        <v>18</v>
      </c>
      <c r="E51" s="1">
        <v>71.650873799999999</v>
      </c>
      <c r="F51" t="s">
        <v>18</v>
      </c>
      <c r="G51">
        <v>207.87</v>
      </c>
      <c r="H51" t="s">
        <v>18</v>
      </c>
      <c r="I51" s="2">
        <v>0.81347917377025647</v>
      </c>
      <c r="J51" t="s">
        <v>18</v>
      </c>
      <c r="K51">
        <v>0</v>
      </c>
      <c r="L51" t="s">
        <v>18</v>
      </c>
      <c r="M51" s="1">
        <v>6.8255096000000002</v>
      </c>
      <c r="N51" t="s">
        <v>18</v>
      </c>
      <c r="O51" s="1">
        <v>1114.46</v>
      </c>
      <c r="P51" t="s">
        <v>18</v>
      </c>
      <c r="Q51" s="2">
        <v>0</v>
      </c>
      <c r="R51" t="s">
        <v>18</v>
      </c>
      <c r="S51">
        <v>1</v>
      </c>
      <c r="T51" t="s">
        <v>19</v>
      </c>
    </row>
    <row r="52" spans="1:20" x14ac:dyDescent="0.3">
      <c r="A52" t="s">
        <v>17</v>
      </c>
      <c r="B52" t="s">
        <v>18</v>
      </c>
      <c r="C52" t="s">
        <v>21</v>
      </c>
      <c r="D52" t="s">
        <v>18</v>
      </c>
      <c r="E52" s="1">
        <v>135.28148870000001</v>
      </c>
      <c r="F52" t="s">
        <v>18</v>
      </c>
      <c r="G52">
        <v>973.14</v>
      </c>
      <c r="H52" t="s">
        <v>18</v>
      </c>
      <c r="I52" s="2">
        <v>0.57254678028639205</v>
      </c>
      <c r="J52" t="s">
        <v>18</v>
      </c>
      <c r="K52">
        <v>0</v>
      </c>
      <c r="L52" t="s">
        <v>18</v>
      </c>
      <c r="M52" s="1">
        <v>13.7039071</v>
      </c>
      <c r="N52" t="s">
        <v>18</v>
      </c>
      <c r="O52" s="1">
        <v>2276.6</v>
      </c>
      <c r="P52" t="s">
        <v>18</v>
      </c>
      <c r="Q52" s="2">
        <v>0</v>
      </c>
      <c r="R52" t="s">
        <v>18</v>
      </c>
      <c r="S52">
        <v>1</v>
      </c>
      <c r="T52" t="s">
        <v>19</v>
      </c>
    </row>
    <row r="53" spans="1:20" x14ac:dyDescent="0.3">
      <c r="B53" t="s">
        <v>18</v>
      </c>
      <c r="C53" t="s">
        <v>22</v>
      </c>
      <c r="D53" t="s">
        <v>18</v>
      </c>
      <c r="E53" s="1">
        <v>142.23459960000002</v>
      </c>
      <c r="F53" t="s">
        <v>18</v>
      </c>
      <c r="G53">
        <v>1541.39</v>
      </c>
      <c r="H53" t="s">
        <v>18</v>
      </c>
      <c r="I53" s="2">
        <v>0.45209827744325087</v>
      </c>
      <c r="J53" t="s">
        <v>18</v>
      </c>
      <c r="K53">
        <v>0</v>
      </c>
      <c r="L53" t="s">
        <v>18</v>
      </c>
      <c r="M53" s="1">
        <v>21.381699300000001</v>
      </c>
      <c r="N53" t="s">
        <v>18</v>
      </c>
      <c r="O53" s="1">
        <v>2813.26</v>
      </c>
      <c r="P53" t="s">
        <v>18</v>
      </c>
      <c r="Q53" s="2">
        <v>0</v>
      </c>
      <c r="R53" t="s">
        <v>18</v>
      </c>
      <c r="S53">
        <v>1</v>
      </c>
      <c r="T53" t="s">
        <v>19</v>
      </c>
    </row>
    <row r="54" spans="1:20" x14ac:dyDescent="0.3">
      <c r="B54" t="s">
        <v>18</v>
      </c>
      <c r="C54" t="s">
        <v>23</v>
      </c>
      <c r="D54" t="s">
        <v>18</v>
      </c>
      <c r="E54" s="1">
        <v>141.11439559999999</v>
      </c>
      <c r="F54" t="s">
        <v>18</v>
      </c>
      <c r="G54">
        <v>2096.1</v>
      </c>
      <c r="H54" t="s">
        <v>18</v>
      </c>
      <c r="I54" s="2">
        <v>0.38684888710776733</v>
      </c>
      <c r="J54" t="s">
        <v>18</v>
      </c>
      <c r="K54">
        <v>0</v>
      </c>
      <c r="L54" t="s">
        <v>18</v>
      </c>
      <c r="M54" s="1">
        <v>26.995109599999999</v>
      </c>
      <c r="N54" t="s">
        <v>18</v>
      </c>
      <c r="O54" s="1">
        <v>3418.57</v>
      </c>
      <c r="P54" t="s">
        <v>18</v>
      </c>
      <c r="Q54" s="2">
        <v>0</v>
      </c>
      <c r="R54" t="s">
        <v>18</v>
      </c>
      <c r="S54">
        <v>1</v>
      </c>
      <c r="T54" t="s">
        <v>19</v>
      </c>
    </row>
    <row r="55" spans="1:20" x14ac:dyDescent="0.3">
      <c r="B55" t="s">
        <v>18</v>
      </c>
      <c r="C55" t="s">
        <v>24</v>
      </c>
      <c r="D55" t="s">
        <v>18</v>
      </c>
      <c r="E55" s="1">
        <v>142.3632959</v>
      </c>
      <c r="F55" t="s">
        <v>18</v>
      </c>
      <c r="G55">
        <v>2574.6</v>
      </c>
      <c r="H55" t="s">
        <v>18</v>
      </c>
      <c r="I55" s="2">
        <v>0.32178833347382618</v>
      </c>
      <c r="J55" t="s">
        <v>18</v>
      </c>
      <c r="K55">
        <v>0</v>
      </c>
      <c r="L55" t="s">
        <v>18</v>
      </c>
      <c r="M55" s="1">
        <v>33.689054599999999</v>
      </c>
      <c r="N55" t="s">
        <v>18</v>
      </c>
      <c r="O55" s="1">
        <v>3796.16</v>
      </c>
      <c r="P55" t="s">
        <v>18</v>
      </c>
      <c r="Q55" s="2">
        <v>0</v>
      </c>
      <c r="R55" t="s">
        <v>18</v>
      </c>
      <c r="S55">
        <v>1</v>
      </c>
      <c r="T55" t="s">
        <v>19</v>
      </c>
    </row>
    <row r="56" spans="1:20" x14ac:dyDescent="0.3">
      <c r="B56" t="s">
        <v>18</v>
      </c>
      <c r="C56" t="s">
        <v>25</v>
      </c>
      <c r="D56" t="s">
        <v>18</v>
      </c>
      <c r="E56" s="1">
        <v>148.53655409999999</v>
      </c>
      <c r="F56" t="s">
        <v>18</v>
      </c>
      <c r="G56">
        <v>2956.28</v>
      </c>
      <c r="H56" t="s">
        <v>18</v>
      </c>
      <c r="I56" s="2">
        <v>0.29967711445025363</v>
      </c>
      <c r="J56" t="s">
        <v>18</v>
      </c>
      <c r="K56">
        <v>0</v>
      </c>
      <c r="L56" t="s">
        <v>18</v>
      </c>
      <c r="M56" s="1">
        <v>33.187937599999998</v>
      </c>
      <c r="N56" t="s">
        <v>18</v>
      </c>
      <c r="O56" s="1">
        <v>4221.3100000000004</v>
      </c>
      <c r="P56" t="s">
        <v>18</v>
      </c>
      <c r="Q56" s="2">
        <v>0</v>
      </c>
      <c r="R56" t="s">
        <v>18</v>
      </c>
      <c r="S56">
        <v>1</v>
      </c>
      <c r="T56" t="s">
        <v>19</v>
      </c>
    </row>
    <row r="57" spans="1:20" x14ac:dyDescent="0.3">
      <c r="B57" t="s">
        <v>18</v>
      </c>
      <c r="C57" t="s">
        <v>26</v>
      </c>
      <c r="D57" t="s">
        <v>18</v>
      </c>
      <c r="E57" s="1">
        <v>143.85641960000001</v>
      </c>
      <c r="F57" t="s">
        <v>18</v>
      </c>
      <c r="G57">
        <v>3320.13</v>
      </c>
      <c r="H57" t="s">
        <v>18</v>
      </c>
      <c r="I57" s="2">
        <v>0.43244961905527074</v>
      </c>
      <c r="J57" t="s">
        <v>18</v>
      </c>
      <c r="K57">
        <v>0</v>
      </c>
      <c r="L57" t="s">
        <v>18</v>
      </c>
      <c r="M57" s="1">
        <v>53.596132599999997</v>
      </c>
      <c r="N57" t="s">
        <v>18</v>
      </c>
      <c r="O57" s="1">
        <v>5849.93</v>
      </c>
      <c r="P57" t="s">
        <v>18</v>
      </c>
      <c r="Q57" s="2">
        <v>0</v>
      </c>
      <c r="R57" t="s">
        <v>18</v>
      </c>
      <c r="S57">
        <v>1</v>
      </c>
      <c r="T57" t="s">
        <v>19</v>
      </c>
    </row>
    <row r="58" spans="1:20" x14ac:dyDescent="0.3">
      <c r="B58" t="s">
        <v>18</v>
      </c>
      <c r="C58" t="s">
        <v>27</v>
      </c>
      <c r="D58" t="s">
        <v>18</v>
      </c>
      <c r="E58" s="1">
        <v>16.883734999999998</v>
      </c>
      <c r="F58" t="s">
        <v>18</v>
      </c>
      <c r="G58">
        <v>218.23</v>
      </c>
      <c r="H58" t="s">
        <v>18</v>
      </c>
      <c r="I58" s="2">
        <v>0.62021196985781657</v>
      </c>
      <c r="J58" t="s">
        <v>18</v>
      </c>
      <c r="K58">
        <v>0</v>
      </c>
      <c r="L58" t="s">
        <v>18</v>
      </c>
      <c r="M58" s="1">
        <v>1.7516784000000001</v>
      </c>
      <c r="N58" t="s">
        <v>18</v>
      </c>
      <c r="O58" s="1">
        <v>574.61</v>
      </c>
      <c r="P58" t="s">
        <v>18</v>
      </c>
      <c r="Q58" s="2">
        <v>0</v>
      </c>
      <c r="R58" t="s">
        <v>18</v>
      </c>
      <c r="S58">
        <v>1</v>
      </c>
      <c r="T58" t="s">
        <v>19</v>
      </c>
    </row>
    <row r="59" spans="1:20" x14ac:dyDescent="0.3">
      <c r="B59" t="s">
        <v>18</v>
      </c>
      <c r="C59" t="s">
        <v>28</v>
      </c>
      <c r="D59" t="s">
        <v>18</v>
      </c>
      <c r="E59" s="1">
        <v>26.309858300000002</v>
      </c>
      <c r="F59" t="s">
        <v>18</v>
      </c>
      <c r="G59">
        <v>551.32000000000005</v>
      </c>
      <c r="H59" t="s">
        <v>18</v>
      </c>
      <c r="I59" s="2">
        <v>0.54446904848464817</v>
      </c>
      <c r="J59" t="s">
        <v>18</v>
      </c>
      <c r="K59">
        <v>0</v>
      </c>
      <c r="L59" t="s">
        <v>18</v>
      </c>
      <c r="M59" s="1">
        <v>4.2143506999999998</v>
      </c>
      <c r="N59" t="s">
        <v>18</v>
      </c>
      <c r="O59" s="1">
        <v>1210.28</v>
      </c>
      <c r="P59" t="s">
        <v>18</v>
      </c>
      <c r="Q59" s="2">
        <v>0</v>
      </c>
      <c r="R59" t="s">
        <v>18</v>
      </c>
      <c r="S59">
        <v>1</v>
      </c>
      <c r="T59" t="s">
        <v>19</v>
      </c>
    </row>
    <row r="60" spans="1:20" x14ac:dyDescent="0.3">
      <c r="B60" t="s">
        <v>18</v>
      </c>
      <c r="C60" t="s">
        <v>29</v>
      </c>
      <c r="D60" t="s">
        <v>18</v>
      </c>
      <c r="E60" s="1">
        <v>27.847494399999999</v>
      </c>
      <c r="F60" t="s">
        <v>18</v>
      </c>
      <c r="G60">
        <v>923.67</v>
      </c>
      <c r="H60" t="s">
        <v>18</v>
      </c>
      <c r="I60" s="2">
        <v>0.46410109132682364</v>
      </c>
      <c r="J60" t="s">
        <v>18</v>
      </c>
      <c r="K60">
        <v>0</v>
      </c>
      <c r="L60" t="s">
        <v>18</v>
      </c>
      <c r="M60" s="1">
        <v>6.3158437000000003</v>
      </c>
      <c r="N60" t="s">
        <v>18</v>
      </c>
      <c r="O60" s="1">
        <v>1723.59</v>
      </c>
      <c r="P60" t="s">
        <v>18</v>
      </c>
      <c r="Q60" s="2">
        <v>0</v>
      </c>
      <c r="R60" t="s">
        <v>18</v>
      </c>
      <c r="S60">
        <v>1</v>
      </c>
      <c r="T60" t="s">
        <v>19</v>
      </c>
    </row>
    <row r="61" spans="1:20" x14ac:dyDescent="0.3">
      <c r="B61" t="s">
        <v>18</v>
      </c>
      <c r="C61" t="s">
        <v>30</v>
      </c>
      <c r="D61" t="s">
        <v>18</v>
      </c>
      <c r="E61" s="1">
        <v>28.5644952</v>
      </c>
      <c r="F61" t="s">
        <v>18</v>
      </c>
      <c r="G61">
        <v>1237.0899999999999</v>
      </c>
      <c r="H61" t="s">
        <v>18</v>
      </c>
      <c r="I61" s="2">
        <v>0.39761400433374727</v>
      </c>
      <c r="J61" t="s">
        <v>18</v>
      </c>
      <c r="K61">
        <v>0</v>
      </c>
      <c r="L61" t="s">
        <v>18</v>
      </c>
      <c r="M61" s="1">
        <v>8.3684899999999995</v>
      </c>
      <c r="N61" t="s">
        <v>18</v>
      </c>
      <c r="O61" s="1">
        <v>2053.65</v>
      </c>
      <c r="P61" t="s">
        <v>18</v>
      </c>
      <c r="Q61" s="2">
        <v>0</v>
      </c>
      <c r="R61" t="s">
        <v>18</v>
      </c>
      <c r="S61">
        <v>1</v>
      </c>
      <c r="T61" t="s">
        <v>19</v>
      </c>
    </row>
    <row r="62" spans="1:20" x14ac:dyDescent="0.3">
      <c r="B62" t="s">
        <v>18</v>
      </c>
      <c r="C62" t="s">
        <v>31</v>
      </c>
      <c r="D62" t="s">
        <v>18</v>
      </c>
      <c r="E62" s="1">
        <v>28.343020899999999</v>
      </c>
      <c r="F62" t="s">
        <v>18</v>
      </c>
      <c r="G62">
        <v>1553.94</v>
      </c>
      <c r="H62" t="s">
        <v>18</v>
      </c>
      <c r="I62" s="2">
        <v>0.33410467044621855</v>
      </c>
      <c r="J62" t="s">
        <v>18</v>
      </c>
      <c r="K62">
        <v>0</v>
      </c>
      <c r="L62" t="s">
        <v>18</v>
      </c>
      <c r="M62" s="1">
        <v>10.0518321</v>
      </c>
      <c r="N62" t="s">
        <v>18</v>
      </c>
      <c r="O62" s="1">
        <v>2333.61</v>
      </c>
      <c r="P62" t="s">
        <v>18</v>
      </c>
      <c r="Q62" s="2">
        <v>0</v>
      </c>
      <c r="R62" t="s">
        <v>18</v>
      </c>
      <c r="S62">
        <v>1</v>
      </c>
      <c r="T62" t="s">
        <v>19</v>
      </c>
    </row>
    <row r="63" spans="1:20" x14ac:dyDescent="0.3">
      <c r="B63" t="s">
        <v>18</v>
      </c>
      <c r="C63" t="s">
        <v>32</v>
      </c>
      <c r="D63" t="s">
        <v>18</v>
      </c>
      <c r="E63" s="1">
        <v>27.337816100000001</v>
      </c>
      <c r="F63" t="s">
        <v>18</v>
      </c>
      <c r="G63">
        <v>1836.98</v>
      </c>
      <c r="H63" t="s">
        <v>18</v>
      </c>
      <c r="I63" s="2">
        <v>0.29185957310656147</v>
      </c>
      <c r="J63" t="s">
        <v>18</v>
      </c>
      <c r="K63">
        <v>0</v>
      </c>
      <c r="L63" t="s">
        <v>18</v>
      </c>
      <c r="M63" s="1">
        <v>12.5253683</v>
      </c>
      <c r="N63" t="s">
        <v>18</v>
      </c>
      <c r="O63" s="1">
        <v>2594.09</v>
      </c>
      <c r="P63" t="s">
        <v>18</v>
      </c>
      <c r="Q63" s="2">
        <v>0</v>
      </c>
      <c r="R63" t="s">
        <v>18</v>
      </c>
      <c r="S63">
        <v>1</v>
      </c>
      <c r="T63" t="s">
        <v>19</v>
      </c>
    </row>
    <row r="64" spans="1:20" x14ac:dyDescent="0.3">
      <c r="B64" t="s">
        <v>18</v>
      </c>
      <c r="C64" t="s">
        <v>33</v>
      </c>
      <c r="D64" t="s">
        <v>18</v>
      </c>
      <c r="E64" s="1">
        <v>25.858308000000001</v>
      </c>
      <c r="F64" t="s">
        <v>18</v>
      </c>
      <c r="G64">
        <v>2039.27</v>
      </c>
      <c r="H64" t="s">
        <v>18</v>
      </c>
      <c r="I64" s="2">
        <v>0.27184271885566974</v>
      </c>
      <c r="J64" t="s">
        <v>18</v>
      </c>
      <c r="K64">
        <v>0</v>
      </c>
      <c r="L64" t="s">
        <v>18</v>
      </c>
      <c r="M64" s="1">
        <v>15.132145400000001</v>
      </c>
      <c r="N64" t="s">
        <v>18</v>
      </c>
      <c r="O64" s="1">
        <v>2800.59</v>
      </c>
      <c r="P64" t="s">
        <v>18</v>
      </c>
      <c r="Q64" s="2">
        <v>0</v>
      </c>
      <c r="R64" t="s">
        <v>18</v>
      </c>
      <c r="S64">
        <v>1</v>
      </c>
      <c r="T64" t="s">
        <v>19</v>
      </c>
    </row>
    <row r="65" spans="1:20" x14ac:dyDescent="0.3">
      <c r="B65" t="s">
        <v>18</v>
      </c>
      <c r="C65" t="s">
        <v>6</v>
      </c>
      <c r="D65" t="s">
        <v>18</v>
      </c>
      <c r="E65" s="1">
        <v>504.39414429999999</v>
      </c>
      <c r="F65" t="s">
        <v>18</v>
      </c>
      <c r="G65">
        <v>2915.86</v>
      </c>
      <c r="H65" t="s">
        <v>18</v>
      </c>
      <c r="I65" s="2">
        <v>0.70180602143499948</v>
      </c>
      <c r="J65" t="s">
        <v>18</v>
      </c>
      <c r="K65">
        <v>0</v>
      </c>
      <c r="L65" t="s">
        <v>18</v>
      </c>
      <c r="M65" s="1">
        <v>61.013968900000002</v>
      </c>
      <c r="N65" t="s">
        <v>18</v>
      </c>
      <c r="O65" s="1">
        <v>9778.4</v>
      </c>
      <c r="P65" t="s">
        <v>18</v>
      </c>
      <c r="Q65" s="2">
        <v>0</v>
      </c>
      <c r="R65" t="s">
        <v>18</v>
      </c>
      <c r="S65">
        <v>1</v>
      </c>
      <c r="T65" t="s">
        <v>19</v>
      </c>
    </row>
    <row r="66" spans="1:20" x14ac:dyDescent="0.3">
      <c r="B66" t="s">
        <v>18</v>
      </c>
      <c r="C66" t="s">
        <v>7</v>
      </c>
      <c r="D66" t="s">
        <v>18</v>
      </c>
      <c r="E66" s="1">
        <v>510.94713199999995</v>
      </c>
      <c r="F66" t="s">
        <v>18</v>
      </c>
      <c r="G66">
        <v>3137.86</v>
      </c>
      <c r="H66" t="s">
        <v>18</v>
      </c>
      <c r="I66" s="2">
        <v>0.87510691810381713</v>
      </c>
      <c r="J66" t="s">
        <v>18</v>
      </c>
      <c r="K66">
        <v>0</v>
      </c>
      <c r="L66" t="s">
        <v>18</v>
      </c>
      <c r="M66" s="1">
        <v>279.2422138</v>
      </c>
      <c r="N66" t="s">
        <v>18</v>
      </c>
      <c r="O66" s="1">
        <v>25124.37</v>
      </c>
      <c r="P66" t="s">
        <v>18</v>
      </c>
      <c r="Q66" s="2">
        <v>0</v>
      </c>
      <c r="R66" t="s">
        <v>18</v>
      </c>
      <c r="S66">
        <v>1</v>
      </c>
      <c r="T66" t="s">
        <v>19</v>
      </c>
    </row>
    <row r="67" spans="1:20" x14ac:dyDescent="0.3">
      <c r="B67" t="s">
        <v>18</v>
      </c>
      <c r="C67" t="s">
        <v>8</v>
      </c>
      <c r="D67" t="s">
        <v>18</v>
      </c>
      <c r="E67" s="1">
        <v>328.30830359999999</v>
      </c>
      <c r="F67" t="s">
        <v>18</v>
      </c>
      <c r="G67">
        <v>3436.29</v>
      </c>
      <c r="H67" t="s">
        <v>18</v>
      </c>
      <c r="I67" s="2">
        <v>0.87426568170899355</v>
      </c>
      <c r="J67" t="s">
        <v>18</v>
      </c>
      <c r="K67">
        <v>0</v>
      </c>
      <c r="L67" t="s">
        <v>18</v>
      </c>
      <c r="M67" s="1">
        <v>269.8995645</v>
      </c>
      <c r="N67" t="s">
        <v>18</v>
      </c>
      <c r="O67" s="1">
        <v>27329.77</v>
      </c>
      <c r="P67" t="s">
        <v>18</v>
      </c>
      <c r="Q67" s="2">
        <v>0</v>
      </c>
      <c r="R67" t="s">
        <v>18</v>
      </c>
      <c r="S67">
        <v>1</v>
      </c>
      <c r="T67" t="s">
        <v>19</v>
      </c>
    </row>
    <row r="68" spans="1:20" x14ac:dyDescent="0.3">
      <c r="B68" t="s">
        <v>18</v>
      </c>
      <c r="C68" t="s">
        <v>9</v>
      </c>
      <c r="D68" t="s">
        <v>18</v>
      </c>
      <c r="E68" s="1">
        <v>508.78769320000004</v>
      </c>
      <c r="F68" t="s">
        <v>18</v>
      </c>
      <c r="G68">
        <v>3791.06</v>
      </c>
      <c r="H68" t="s">
        <v>18</v>
      </c>
      <c r="I68" s="2">
        <v>0.86877859065383289</v>
      </c>
      <c r="J68" t="s">
        <v>18</v>
      </c>
      <c r="K68">
        <v>0</v>
      </c>
      <c r="L68" t="s">
        <v>18</v>
      </c>
      <c r="M68" s="1">
        <v>301.96376199999997</v>
      </c>
      <c r="N68" t="s">
        <v>18</v>
      </c>
      <c r="O68" s="1">
        <v>28890.560000000001</v>
      </c>
      <c r="P68" t="s">
        <v>18</v>
      </c>
      <c r="Q68" s="2">
        <v>0</v>
      </c>
      <c r="R68" t="s">
        <v>18</v>
      </c>
      <c r="S68">
        <v>1</v>
      </c>
      <c r="T68" t="s">
        <v>19</v>
      </c>
    </row>
    <row r="69" spans="1:20" x14ac:dyDescent="0.3">
      <c r="B69" t="s">
        <v>18</v>
      </c>
      <c r="C69" t="s">
        <v>10</v>
      </c>
      <c r="D69" t="s">
        <v>18</v>
      </c>
      <c r="E69" s="1">
        <v>503.6903337</v>
      </c>
      <c r="F69" t="s">
        <v>18</v>
      </c>
      <c r="G69">
        <v>3848.33</v>
      </c>
      <c r="H69" t="s">
        <v>18</v>
      </c>
      <c r="I69" s="2">
        <v>0.86764864691975896</v>
      </c>
      <c r="J69" t="s">
        <v>18</v>
      </c>
      <c r="K69">
        <v>0</v>
      </c>
      <c r="L69" t="s">
        <v>18</v>
      </c>
      <c r="M69" s="1">
        <v>237.73570280000001</v>
      </c>
      <c r="N69" t="s">
        <v>18</v>
      </c>
      <c r="O69" s="1">
        <v>29076.62</v>
      </c>
      <c r="P69" t="s">
        <v>18</v>
      </c>
      <c r="Q69" s="2">
        <v>0</v>
      </c>
      <c r="R69" t="s">
        <v>18</v>
      </c>
      <c r="S69">
        <v>1</v>
      </c>
      <c r="T69" t="s">
        <v>19</v>
      </c>
    </row>
    <row r="70" spans="1:20" x14ac:dyDescent="0.3">
      <c r="B70" t="s">
        <v>18</v>
      </c>
      <c r="C70" t="s">
        <v>11</v>
      </c>
      <c r="D70" t="s">
        <v>18</v>
      </c>
      <c r="E70" s="1">
        <v>509.6033582</v>
      </c>
      <c r="F70" t="s">
        <v>18</v>
      </c>
      <c r="G70">
        <v>4194.1400000000003</v>
      </c>
      <c r="H70" t="s">
        <v>18</v>
      </c>
      <c r="I70" s="2">
        <v>0.85554717859717366</v>
      </c>
      <c r="J70" t="s">
        <v>18</v>
      </c>
      <c r="K70">
        <v>0</v>
      </c>
      <c r="L70" t="s">
        <v>18</v>
      </c>
      <c r="M70" s="1">
        <v>328.43118379999999</v>
      </c>
      <c r="N70" t="s">
        <v>18</v>
      </c>
      <c r="O70" s="1">
        <v>29034.67</v>
      </c>
      <c r="P70" t="s">
        <v>18</v>
      </c>
      <c r="Q70" s="2">
        <v>0</v>
      </c>
      <c r="R70" t="s">
        <v>18</v>
      </c>
      <c r="S70">
        <v>1</v>
      </c>
      <c r="T70" t="s">
        <v>19</v>
      </c>
    </row>
    <row r="71" spans="1:20" x14ac:dyDescent="0.3">
      <c r="B71" t="s">
        <v>18</v>
      </c>
      <c r="C71" t="s">
        <v>12</v>
      </c>
      <c r="D71" t="s">
        <v>18</v>
      </c>
      <c r="E71" s="1">
        <v>522.91330649999998</v>
      </c>
      <c r="F71" t="s">
        <v>18</v>
      </c>
      <c r="G71">
        <v>4479.99</v>
      </c>
      <c r="H71" t="s">
        <v>18</v>
      </c>
      <c r="I71" s="2">
        <v>0.82644832681092673</v>
      </c>
      <c r="J71" t="s">
        <v>18</v>
      </c>
      <c r="K71">
        <v>0</v>
      </c>
      <c r="L71" t="s">
        <v>18</v>
      </c>
      <c r="M71" s="1">
        <v>327.72184249999998</v>
      </c>
      <c r="N71" t="s">
        <v>18</v>
      </c>
      <c r="O71" s="1">
        <v>25813.58</v>
      </c>
      <c r="P71" t="s">
        <v>18</v>
      </c>
      <c r="Q71" s="2">
        <v>0</v>
      </c>
      <c r="R71" t="s">
        <v>18</v>
      </c>
      <c r="S71">
        <v>1</v>
      </c>
      <c r="T71" t="s">
        <v>19</v>
      </c>
    </row>
    <row r="72" spans="1:20" x14ac:dyDescent="0.3">
      <c r="A72" t="s">
        <v>16</v>
      </c>
      <c r="E72" s="1"/>
    </row>
    <row r="74" spans="1:20" x14ac:dyDescent="0.3">
      <c r="A74" t="s">
        <v>37</v>
      </c>
    </row>
    <row r="75" spans="1:20" x14ac:dyDescent="0.3">
      <c r="A75" t="s">
        <v>17</v>
      </c>
      <c r="B75" t="s">
        <v>18</v>
      </c>
      <c r="C75" t="s">
        <v>20</v>
      </c>
      <c r="D75" t="s">
        <v>18</v>
      </c>
      <c r="E75" s="1">
        <v>71.70987070000001</v>
      </c>
      <c r="F75" t="s">
        <v>18</v>
      </c>
      <c r="G75">
        <v>137.71</v>
      </c>
      <c r="H75" t="s">
        <v>18</v>
      </c>
      <c r="I75" s="2">
        <v>0.90678011995180263</v>
      </c>
      <c r="J75" t="s">
        <v>18</v>
      </c>
      <c r="K75">
        <v>0</v>
      </c>
      <c r="L75" t="s">
        <v>18</v>
      </c>
      <c r="M75" s="1">
        <v>9.3080320000000007</v>
      </c>
      <c r="N75" t="s">
        <v>18</v>
      </c>
      <c r="O75">
        <v>1477.26</v>
      </c>
      <c r="P75" t="s">
        <v>18</v>
      </c>
      <c r="Q75" s="2">
        <v>0</v>
      </c>
      <c r="R75" t="s">
        <v>18</v>
      </c>
      <c r="S75">
        <v>1</v>
      </c>
      <c r="T75" t="s">
        <v>19</v>
      </c>
    </row>
    <row r="76" spans="1:20" x14ac:dyDescent="0.3">
      <c r="A76" t="s">
        <v>17</v>
      </c>
      <c r="B76" t="s">
        <v>18</v>
      </c>
      <c r="C76" t="s">
        <v>21</v>
      </c>
      <c r="D76" t="s">
        <v>18</v>
      </c>
      <c r="E76" s="1">
        <v>135.35484030000001</v>
      </c>
      <c r="F76" t="s">
        <v>18</v>
      </c>
      <c r="G76">
        <v>384.28</v>
      </c>
      <c r="H76" t="s">
        <v>18</v>
      </c>
      <c r="I76" s="2">
        <v>0.45163177647444958</v>
      </c>
      <c r="J76" t="s">
        <v>18</v>
      </c>
      <c r="K76">
        <v>0</v>
      </c>
      <c r="L76" t="s">
        <v>18</v>
      </c>
      <c r="M76" s="1">
        <v>8.0893221000000004</v>
      </c>
      <c r="N76" t="s">
        <v>18</v>
      </c>
      <c r="O76">
        <v>700.77</v>
      </c>
      <c r="P76" t="s">
        <v>18</v>
      </c>
      <c r="Q76" s="2">
        <v>0</v>
      </c>
      <c r="R76" t="s">
        <v>18</v>
      </c>
      <c r="S76">
        <v>1</v>
      </c>
      <c r="T76" t="s">
        <v>19</v>
      </c>
    </row>
    <row r="77" spans="1:20" x14ac:dyDescent="0.3">
      <c r="B77" t="s">
        <v>18</v>
      </c>
      <c r="C77" t="s">
        <v>22</v>
      </c>
      <c r="D77" t="s">
        <v>18</v>
      </c>
      <c r="E77" s="1">
        <v>142.28026820000002</v>
      </c>
      <c r="F77" t="s">
        <v>18</v>
      </c>
      <c r="G77">
        <v>538.64</v>
      </c>
      <c r="H77" t="s">
        <v>18</v>
      </c>
      <c r="I77" s="2">
        <v>0.24664680624903848</v>
      </c>
      <c r="J77" t="s">
        <v>18</v>
      </c>
      <c r="K77">
        <v>0</v>
      </c>
      <c r="L77" t="s">
        <v>18</v>
      </c>
      <c r="M77" s="1">
        <v>10.339846</v>
      </c>
      <c r="N77" t="s">
        <v>18</v>
      </c>
      <c r="O77">
        <v>714.99</v>
      </c>
      <c r="P77" t="s">
        <v>18</v>
      </c>
      <c r="Q77" s="2">
        <v>0</v>
      </c>
      <c r="R77" t="s">
        <v>18</v>
      </c>
      <c r="S77">
        <v>1</v>
      </c>
      <c r="T77" t="s">
        <v>19</v>
      </c>
    </row>
    <row r="78" spans="1:20" x14ac:dyDescent="0.3">
      <c r="B78" t="s">
        <v>18</v>
      </c>
      <c r="C78" t="s">
        <v>23</v>
      </c>
      <c r="D78" t="s">
        <v>18</v>
      </c>
      <c r="E78" s="1">
        <v>141.07805389999999</v>
      </c>
      <c r="F78" t="s">
        <v>18</v>
      </c>
      <c r="G78">
        <v>691.67</v>
      </c>
      <c r="H78" t="s">
        <v>18</v>
      </c>
      <c r="I78" s="2">
        <v>0.5848045189058102</v>
      </c>
      <c r="J78" t="s">
        <v>18</v>
      </c>
      <c r="K78">
        <v>0</v>
      </c>
      <c r="L78" t="s">
        <v>18</v>
      </c>
      <c r="M78" s="1">
        <v>20.385438099999998</v>
      </c>
      <c r="N78" t="s">
        <v>18</v>
      </c>
      <c r="O78">
        <v>1665.89</v>
      </c>
      <c r="P78" t="s">
        <v>18</v>
      </c>
      <c r="Q78" s="2">
        <v>0</v>
      </c>
      <c r="R78" t="s">
        <v>18</v>
      </c>
      <c r="S78">
        <v>1</v>
      </c>
      <c r="T78" t="s">
        <v>19</v>
      </c>
    </row>
    <row r="79" spans="1:20" x14ac:dyDescent="0.3">
      <c r="B79" t="s">
        <v>18</v>
      </c>
      <c r="C79" t="s">
        <v>24</v>
      </c>
      <c r="D79" t="s">
        <v>18</v>
      </c>
      <c r="E79" s="1">
        <v>142.40544350000002</v>
      </c>
      <c r="F79" t="s">
        <v>18</v>
      </c>
      <c r="G79">
        <v>844.4</v>
      </c>
      <c r="H79" t="s">
        <v>18</v>
      </c>
      <c r="I79" s="2">
        <v>0.3353902339199698</v>
      </c>
      <c r="J79" t="s">
        <v>18</v>
      </c>
      <c r="K79">
        <v>0</v>
      </c>
      <c r="L79" t="s">
        <v>18</v>
      </c>
      <c r="M79" s="1">
        <v>20.771674699999998</v>
      </c>
      <c r="N79" t="s">
        <v>18</v>
      </c>
      <c r="O79">
        <v>1270.52</v>
      </c>
      <c r="P79" t="s">
        <v>18</v>
      </c>
      <c r="Q79" s="2">
        <v>0</v>
      </c>
      <c r="R79" t="s">
        <v>18</v>
      </c>
      <c r="S79">
        <v>1</v>
      </c>
      <c r="T79" t="s">
        <v>19</v>
      </c>
    </row>
    <row r="80" spans="1:20" x14ac:dyDescent="0.3">
      <c r="B80" t="s">
        <v>18</v>
      </c>
      <c r="C80" t="s">
        <v>25</v>
      </c>
      <c r="D80" t="s">
        <v>18</v>
      </c>
      <c r="E80" s="1">
        <v>148.54673629999999</v>
      </c>
      <c r="F80" t="s">
        <v>18</v>
      </c>
      <c r="G80">
        <v>904.28</v>
      </c>
      <c r="H80" t="s">
        <v>18</v>
      </c>
      <c r="I80" s="2">
        <v>0.53004396678065469</v>
      </c>
      <c r="J80" t="s">
        <v>18</v>
      </c>
      <c r="K80">
        <v>0</v>
      </c>
      <c r="L80" t="s">
        <v>18</v>
      </c>
      <c r="M80" s="1">
        <v>23.786314600000001</v>
      </c>
      <c r="N80" t="s">
        <v>18</v>
      </c>
      <c r="O80">
        <v>1924.18</v>
      </c>
      <c r="P80" t="s">
        <v>18</v>
      </c>
      <c r="Q80" s="2">
        <v>0</v>
      </c>
      <c r="R80" t="s">
        <v>18</v>
      </c>
      <c r="S80">
        <v>1</v>
      </c>
      <c r="T80" t="s">
        <v>19</v>
      </c>
    </row>
    <row r="81" spans="1:20" x14ac:dyDescent="0.3">
      <c r="B81" t="s">
        <v>18</v>
      </c>
      <c r="C81" t="s">
        <v>26</v>
      </c>
      <c r="D81" t="s">
        <v>18</v>
      </c>
      <c r="E81" s="1">
        <v>143.91000930000001</v>
      </c>
      <c r="F81" t="s">
        <v>18</v>
      </c>
      <c r="G81">
        <v>1063.05</v>
      </c>
      <c r="H81" t="s">
        <v>18</v>
      </c>
      <c r="I81" s="2">
        <v>0.11937207472145146</v>
      </c>
      <c r="J81" t="s">
        <v>18</v>
      </c>
      <c r="K81">
        <v>0</v>
      </c>
      <c r="L81" t="s">
        <v>18</v>
      </c>
      <c r="M81" s="1">
        <v>23.192106299999999</v>
      </c>
      <c r="N81" t="s">
        <v>18</v>
      </c>
      <c r="O81">
        <v>1207.1500000000001</v>
      </c>
      <c r="P81" t="s">
        <v>18</v>
      </c>
      <c r="Q81" s="2">
        <v>0</v>
      </c>
      <c r="R81" t="s">
        <v>18</v>
      </c>
      <c r="S81">
        <v>1</v>
      </c>
      <c r="T81" t="s">
        <v>19</v>
      </c>
    </row>
    <row r="82" spans="1:20" x14ac:dyDescent="0.3">
      <c r="B82" t="s">
        <v>18</v>
      </c>
      <c r="C82" t="s">
        <v>27</v>
      </c>
      <c r="D82" t="s">
        <v>18</v>
      </c>
      <c r="E82" s="1">
        <v>16.882971299999998</v>
      </c>
      <c r="F82" t="s">
        <v>18</v>
      </c>
      <c r="G82">
        <v>49.47</v>
      </c>
      <c r="H82" t="s">
        <v>18</v>
      </c>
      <c r="I82" s="2">
        <v>0.57216985211450311</v>
      </c>
      <c r="J82" t="s">
        <v>18</v>
      </c>
      <c r="K82">
        <v>0</v>
      </c>
      <c r="L82" t="s">
        <v>18</v>
      </c>
      <c r="M82" s="1">
        <v>0.96681569999999994</v>
      </c>
      <c r="N82" t="s">
        <v>18</v>
      </c>
      <c r="O82">
        <v>115.63</v>
      </c>
      <c r="P82" t="s">
        <v>18</v>
      </c>
      <c r="Q82" s="2">
        <v>0</v>
      </c>
      <c r="R82" t="s">
        <v>18</v>
      </c>
      <c r="S82">
        <v>1</v>
      </c>
      <c r="T82" t="s">
        <v>19</v>
      </c>
    </row>
    <row r="83" spans="1:20" x14ac:dyDescent="0.3">
      <c r="B83" t="s">
        <v>18</v>
      </c>
      <c r="C83" t="s">
        <v>28</v>
      </c>
      <c r="D83" t="s">
        <v>18</v>
      </c>
      <c r="E83" s="1">
        <v>26.306877</v>
      </c>
      <c r="F83" t="s">
        <v>18</v>
      </c>
      <c r="G83">
        <v>138.13</v>
      </c>
      <c r="H83" t="s">
        <v>18</v>
      </c>
      <c r="I83" s="2">
        <v>0.84804347586935236</v>
      </c>
      <c r="J83" t="s">
        <v>18</v>
      </c>
      <c r="K83">
        <v>0</v>
      </c>
      <c r="L83" t="s">
        <v>18</v>
      </c>
      <c r="M83" s="1">
        <v>4.2184847000000003</v>
      </c>
      <c r="N83" t="s">
        <v>18</v>
      </c>
      <c r="O83">
        <v>909.01</v>
      </c>
      <c r="P83" t="s">
        <v>18</v>
      </c>
      <c r="Q83" s="2">
        <v>0</v>
      </c>
      <c r="R83" t="s">
        <v>18</v>
      </c>
      <c r="S83">
        <v>1</v>
      </c>
      <c r="T83" t="s">
        <v>19</v>
      </c>
    </row>
    <row r="84" spans="1:20" x14ac:dyDescent="0.3">
      <c r="B84" t="s">
        <v>18</v>
      </c>
      <c r="C84" t="s">
        <v>29</v>
      </c>
      <c r="D84" t="s">
        <v>18</v>
      </c>
      <c r="E84" s="1">
        <v>27.841337299999999</v>
      </c>
      <c r="F84" t="s">
        <v>18</v>
      </c>
      <c r="G84">
        <v>237.41</v>
      </c>
      <c r="H84" t="s">
        <v>18</v>
      </c>
      <c r="I84" s="2">
        <v>0.23650104518411319</v>
      </c>
      <c r="J84" t="s">
        <v>18</v>
      </c>
      <c r="K84">
        <v>0</v>
      </c>
      <c r="L84" t="s">
        <v>18</v>
      </c>
      <c r="M84" s="1">
        <v>3.2214927000000002</v>
      </c>
      <c r="N84" t="s">
        <v>18</v>
      </c>
      <c r="O84">
        <v>310.95</v>
      </c>
      <c r="P84" t="s">
        <v>18</v>
      </c>
      <c r="Q84" s="2">
        <v>0</v>
      </c>
      <c r="R84" t="s">
        <v>18</v>
      </c>
      <c r="S84">
        <v>1</v>
      </c>
      <c r="T84" t="s">
        <v>19</v>
      </c>
    </row>
    <row r="85" spans="1:20" x14ac:dyDescent="0.3">
      <c r="B85" t="s">
        <v>18</v>
      </c>
      <c r="C85" t="s">
        <v>30</v>
      </c>
      <c r="D85" t="s">
        <v>18</v>
      </c>
      <c r="E85" s="1">
        <v>28.555251200000001</v>
      </c>
      <c r="F85" t="s">
        <v>18</v>
      </c>
      <c r="G85">
        <v>322.70999999999998</v>
      </c>
      <c r="H85" t="s">
        <v>18</v>
      </c>
      <c r="I85" s="2">
        <v>0.69385838424467794</v>
      </c>
      <c r="J85" t="s">
        <v>18</v>
      </c>
      <c r="K85">
        <v>0</v>
      </c>
      <c r="L85" t="s">
        <v>18</v>
      </c>
      <c r="M85" s="1">
        <v>6.3338535</v>
      </c>
      <c r="N85" t="s">
        <v>18</v>
      </c>
      <c r="O85">
        <v>1054.1199999999999</v>
      </c>
      <c r="P85" t="s">
        <v>18</v>
      </c>
      <c r="Q85" s="2">
        <v>0</v>
      </c>
      <c r="R85" t="s">
        <v>18</v>
      </c>
      <c r="S85">
        <v>1</v>
      </c>
      <c r="T85" t="s">
        <v>19</v>
      </c>
    </row>
    <row r="86" spans="1:20" x14ac:dyDescent="0.3">
      <c r="B86" t="s">
        <v>18</v>
      </c>
      <c r="C86" t="s">
        <v>31</v>
      </c>
      <c r="D86" t="s">
        <v>18</v>
      </c>
      <c r="E86" s="1">
        <v>28.331818499999997</v>
      </c>
      <c r="F86" t="s">
        <v>18</v>
      </c>
      <c r="G86">
        <v>389.51</v>
      </c>
      <c r="H86" t="s">
        <v>18</v>
      </c>
      <c r="I86" s="2">
        <v>0.64840908065171277</v>
      </c>
      <c r="J86" t="s">
        <v>18</v>
      </c>
      <c r="K86">
        <v>0</v>
      </c>
      <c r="L86" t="s">
        <v>18</v>
      </c>
      <c r="M86" s="1">
        <v>7.2439061000000002</v>
      </c>
      <c r="N86" t="s">
        <v>18</v>
      </c>
      <c r="O86">
        <v>1107.8499999999999</v>
      </c>
      <c r="P86" t="s">
        <v>18</v>
      </c>
      <c r="Q86" s="2">
        <v>0</v>
      </c>
      <c r="R86" t="s">
        <v>18</v>
      </c>
      <c r="S86">
        <v>1</v>
      </c>
      <c r="T86" t="s">
        <v>19</v>
      </c>
    </row>
    <row r="87" spans="1:20" x14ac:dyDescent="0.3">
      <c r="B87" t="s">
        <v>18</v>
      </c>
      <c r="C87" t="s">
        <v>32</v>
      </c>
      <c r="D87" t="s">
        <v>18</v>
      </c>
      <c r="E87" s="1">
        <v>27.324365400000001</v>
      </c>
      <c r="F87" t="s">
        <v>18</v>
      </c>
      <c r="G87">
        <v>479.87</v>
      </c>
      <c r="H87" t="s">
        <v>18</v>
      </c>
      <c r="I87" s="2">
        <v>0.59653090737875825</v>
      </c>
      <c r="J87" t="s">
        <v>18</v>
      </c>
      <c r="K87">
        <v>0</v>
      </c>
      <c r="L87" t="s">
        <v>18</v>
      </c>
      <c r="M87" s="1">
        <v>8.6454416999999992</v>
      </c>
      <c r="N87" t="s">
        <v>18</v>
      </c>
      <c r="O87">
        <v>1189.3599999999999</v>
      </c>
      <c r="P87" t="s">
        <v>18</v>
      </c>
      <c r="Q87" s="2">
        <v>0</v>
      </c>
      <c r="R87" t="s">
        <v>18</v>
      </c>
      <c r="S87">
        <v>1</v>
      </c>
      <c r="T87" t="s">
        <v>19</v>
      </c>
    </row>
    <row r="88" spans="1:20" x14ac:dyDescent="0.3">
      <c r="B88" t="s">
        <v>18</v>
      </c>
      <c r="C88" t="s">
        <v>33</v>
      </c>
      <c r="D88" t="s">
        <v>18</v>
      </c>
      <c r="E88" s="1">
        <v>25.787535800000001</v>
      </c>
      <c r="F88" t="s">
        <v>18</v>
      </c>
      <c r="G88">
        <v>566.38</v>
      </c>
      <c r="H88" t="s">
        <v>18</v>
      </c>
      <c r="I88" s="2">
        <v>0.26208406076556268</v>
      </c>
      <c r="J88" t="s">
        <v>18</v>
      </c>
      <c r="K88">
        <v>0</v>
      </c>
      <c r="L88" t="s">
        <v>18</v>
      </c>
      <c r="M88" s="1">
        <v>8.9991217999999993</v>
      </c>
      <c r="N88" t="s">
        <v>18</v>
      </c>
      <c r="O88">
        <v>767.54</v>
      </c>
      <c r="P88" t="s">
        <v>18</v>
      </c>
      <c r="Q88" s="2">
        <v>0</v>
      </c>
      <c r="R88" t="s">
        <v>18</v>
      </c>
      <c r="S88">
        <v>1</v>
      </c>
      <c r="T88" t="s">
        <v>19</v>
      </c>
    </row>
    <row r="89" spans="1:20" x14ac:dyDescent="0.3">
      <c r="B89" t="s">
        <v>18</v>
      </c>
      <c r="C89" t="s">
        <v>6</v>
      </c>
      <c r="D89" t="s">
        <v>18</v>
      </c>
      <c r="E89" s="1">
        <v>506.20723670000001</v>
      </c>
      <c r="F89" t="s">
        <v>18</v>
      </c>
      <c r="G89">
        <v>4781.95</v>
      </c>
      <c r="H89" t="s">
        <v>18</v>
      </c>
      <c r="I89" s="2">
        <v>0.13316293698054044</v>
      </c>
      <c r="J89" t="s">
        <v>18</v>
      </c>
      <c r="K89">
        <v>0</v>
      </c>
      <c r="L89" t="s">
        <v>18</v>
      </c>
      <c r="M89" s="1">
        <v>148.86968759999999</v>
      </c>
      <c r="N89" t="s">
        <v>18</v>
      </c>
      <c r="O89">
        <v>5516.55</v>
      </c>
      <c r="P89" t="s">
        <v>18</v>
      </c>
      <c r="Q89" s="2">
        <v>0</v>
      </c>
      <c r="R89" t="s">
        <v>18</v>
      </c>
      <c r="S89">
        <v>1</v>
      </c>
      <c r="T89" t="s">
        <v>19</v>
      </c>
    </row>
    <row r="90" spans="1:20" x14ac:dyDescent="0.3">
      <c r="B90" t="s">
        <v>18</v>
      </c>
      <c r="C90" t="s">
        <v>7</v>
      </c>
      <c r="D90" t="s">
        <v>18</v>
      </c>
      <c r="E90" s="1">
        <v>512.89730929999996</v>
      </c>
      <c r="F90" t="s">
        <v>18</v>
      </c>
      <c r="G90">
        <v>4793.8599999999997</v>
      </c>
      <c r="H90" t="s">
        <v>18</v>
      </c>
      <c r="I90" s="2">
        <v>0.18721547896176208</v>
      </c>
      <c r="J90" t="s">
        <v>18</v>
      </c>
      <c r="K90">
        <v>0</v>
      </c>
      <c r="L90" t="s">
        <v>18</v>
      </c>
      <c r="M90" s="1">
        <v>187.66808069999999</v>
      </c>
      <c r="N90" t="s">
        <v>18</v>
      </c>
      <c r="O90">
        <v>5898.07</v>
      </c>
      <c r="P90" t="s">
        <v>18</v>
      </c>
      <c r="Q90" s="2">
        <v>0</v>
      </c>
      <c r="R90" t="s">
        <v>18</v>
      </c>
      <c r="S90">
        <v>1</v>
      </c>
      <c r="T90" t="s">
        <v>19</v>
      </c>
    </row>
    <row r="91" spans="1:20" x14ac:dyDescent="0.3">
      <c r="B91" t="s">
        <v>18</v>
      </c>
      <c r="C91" t="s">
        <v>8</v>
      </c>
      <c r="D91" t="s">
        <v>18</v>
      </c>
      <c r="E91" s="1">
        <v>330.2008697</v>
      </c>
      <c r="F91" t="s">
        <v>18</v>
      </c>
      <c r="G91">
        <v>4912.5600000000004</v>
      </c>
      <c r="H91" t="s">
        <v>18</v>
      </c>
      <c r="I91" s="2">
        <v>0.16612320347363779</v>
      </c>
      <c r="J91" t="s">
        <v>18</v>
      </c>
      <c r="K91">
        <v>0</v>
      </c>
      <c r="L91" t="s">
        <v>18</v>
      </c>
      <c r="M91" s="1">
        <v>183.45048700000001</v>
      </c>
      <c r="N91" t="s">
        <v>18</v>
      </c>
      <c r="O91">
        <v>5891.23</v>
      </c>
      <c r="P91" t="s">
        <v>18</v>
      </c>
      <c r="Q91" s="2">
        <v>0</v>
      </c>
      <c r="R91" t="s">
        <v>18</v>
      </c>
      <c r="S91">
        <v>1</v>
      </c>
      <c r="T91" t="s">
        <v>19</v>
      </c>
    </row>
    <row r="92" spans="1:20" x14ac:dyDescent="0.3">
      <c r="B92" t="s">
        <v>18</v>
      </c>
      <c r="C92" t="s">
        <v>9</v>
      </c>
      <c r="D92" t="s">
        <v>18</v>
      </c>
      <c r="E92" s="1">
        <v>510.67916350000002</v>
      </c>
      <c r="F92" t="s">
        <v>18</v>
      </c>
      <c r="G92">
        <v>5013.13</v>
      </c>
      <c r="H92" t="s">
        <v>18</v>
      </c>
      <c r="I92" s="2">
        <v>0.18613130983516868</v>
      </c>
      <c r="J92" t="s">
        <v>18</v>
      </c>
      <c r="K92">
        <v>0</v>
      </c>
      <c r="L92" t="s">
        <v>18</v>
      </c>
      <c r="M92" s="1">
        <v>192.25851420000001</v>
      </c>
      <c r="N92" t="s">
        <v>18</v>
      </c>
      <c r="O92">
        <v>6159.63</v>
      </c>
      <c r="P92" t="s">
        <v>18</v>
      </c>
      <c r="Q92" s="2">
        <v>0</v>
      </c>
      <c r="R92" t="s">
        <v>18</v>
      </c>
      <c r="S92">
        <v>1</v>
      </c>
      <c r="T92" t="s">
        <v>19</v>
      </c>
    </row>
    <row r="93" spans="1:20" x14ac:dyDescent="0.3">
      <c r="B93" t="s">
        <v>18</v>
      </c>
      <c r="C93" t="s">
        <v>10</v>
      </c>
      <c r="D93" t="s">
        <v>18</v>
      </c>
      <c r="E93" s="1">
        <v>505.64651600000002</v>
      </c>
      <c r="F93" t="s">
        <v>18</v>
      </c>
      <c r="G93">
        <v>5066.93</v>
      </c>
      <c r="H93" t="s">
        <v>18</v>
      </c>
      <c r="I93" s="2">
        <v>0.17226907915909087</v>
      </c>
      <c r="J93" t="s">
        <v>18</v>
      </c>
      <c r="K93">
        <v>0</v>
      </c>
      <c r="L93" t="s">
        <v>18</v>
      </c>
      <c r="M93" s="1">
        <v>167.97105730000001</v>
      </c>
      <c r="N93" t="s">
        <v>18</v>
      </c>
      <c r="O93">
        <v>6121.47</v>
      </c>
      <c r="P93" t="s">
        <v>18</v>
      </c>
      <c r="Q93" s="2">
        <v>0</v>
      </c>
      <c r="R93" t="s">
        <v>18</v>
      </c>
      <c r="S93">
        <v>1</v>
      </c>
      <c r="T93" t="s">
        <v>19</v>
      </c>
    </row>
    <row r="94" spans="1:20" x14ac:dyDescent="0.3">
      <c r="B94" t="s">
        <v>18</v>
      </c>
      <c r="C94" t="s">
        <v>11</v>
      </c>
      <c r="D94" t="s">
        <v>18</v>
      </c>
      <c r="E94" s="1">
        <v>511.5245003</v>
      </c>
      <c r="F94" t="s">
        <v>18</v>
      </c>
      <c r="G94">
        <v>5128.53</v>
      </c>
      <c r="H94" t="s">
        <v>18</v>
      </c>
      <c r="I94" s="2">
        <v>0.14412237384702942</v>
      </c>
      <c r="J94" t="s">
        <v>18</v>
      </c>
      <c r="K94">
        <v>0</v>
      </c>
      <c r="L94" t="s">
        <v>18</v>
      </c>
      <c r="M94" s="1">
        <v>223.1791154</v>
      </c>
      <c r="N94" t="s">
        <v>18</v>
      </c>
      <c r="O94">
        <v>5992.13</v>
      </c>
      <c r="P94" t="s">
        <v>18</v>
      </c>
      <c r="Q94" s="2">
        <v>0</v>
      </c>
      <c r="R94" t="s">
        <v>18</v>
      </c>
      <c r="S94">
        <v>1</v>
      </c>
      <c r="T94" t="s">
        <v>19</v>
      </c>
    </row>
    <row r="95" spans="1:20" x14ac:dyDescent="0.3">
      <c r="B95" t="s">
        <v>18</v>
      </c>
      <c r="C95" t="s">
        <v>12</v>
      </c>
      <c r="D95" t="s">
        <v>18</v>
      </c>
      <c r="E95" s="1">
        <v>524.79357540000001</v>
      </c>
      <c r="F95" t="s">
        <v>18</v>
      </c>
      <c r="G95">
        <v>5053.91</v>
      </c>
      <c r="H95" t="s">
        <v>18</v>
      </c>
      <c r="I95" s="2">
        <v>0.18940822859929049</v>
      </c>
      <c r="J95" t="s">
        <v>18</v>
      </c>
      <c r="K95">
        <v>0</v>
      </c>
      <c r="L95" t="s">
        <v>18</v>
      </c>
      <c r="M95" s="1">
        <v>203.83081759999999</v>
      </c>
      <c r="N95" t="s">
        <v>18</v>
      </c>
      <c r="O95">
        <v>6234.84</v>
      </c>
      <c r="P95" t="s">
        <v>18</v>
      </c>
      <c r="Q95" s="2">
        <v>0</v>
      </c>
      <c r="R95" t="s">
        <v>18</v>
      </c>
      <c r="S95">
        <v>1</v>
      </c>
      <c r="T95" t="s">
        <v>19</v>
      </c>
    </row>
    <row r="96" spans="1:20" x14ac:dyDescent="0.3">
      <c r="A96" t="s">
        <v>16</v>
      </c>
      <c r="E96" s="1"/>
    </row>
    <row r="97" spans="2:20" x14ac:dyDescent="0.3">
      <c r="B97" t="s">
        <v>18</v>
      </c>
      <c r="D97" t="s">
        <v>18</v>
      </c>
      <c r="E97" s="4">
        <f>AVERAGE(E1:E96)</f>
        <v>214.75176210595245</v>
      </c>
      <c r="F97" t="s">
        <v>18</v>
      </c>
      <c r="G97" s="4">
        <f>AVERAGE(G1:G96)</f>
        <v>6760.3078571428596</v>
      </c>
      <c r="H97" t="s">
        <v>18</v>
      </c>
      <c r="I97" s="2">
        <f>AVERAGE(I1:I96)</f>
        <v>0.3018161208253905</v>
      </c>
      <c r="J97" t="s">
        <v>18</v>
      </c>
      <c r="K97">
        <f>SUM(K1:K95)</f>
        <v>3</v>
      </c>
      <c r="L97" t="s">
        <v>18</v>
      </c>
      <c r="M97" s="4">
        <f>AVERAGE(M2:M96)</f>
        <v>107.68113449880953</v>
      </c>
      <c r="N97" t="s">
        <v>18</v>
      </c>
      <c r="O97" s="4">
        <f>AVERAGE(O2:O96)</f>
        <v>9116.5102380952394</v>
      </c>
      <c r="P97" t="s">
        <v>18</v>
      </c>
      <c r="Q97" s="2">
        <f>AVERAGE(Q2:Q96)</f>
        <v>1.6570128334202381E-4</v>
      </c>
      <c r="R97" t="s">
        <v>18</v>
      </c>
      <c r="S97">
        <f>SUM(S2:S95)</f>
        <v>81</v>
      </c>
      <c r="T97" s="3" t="s">
        <v>35</v>
      </c>
    </row>
    <row r="100" spans="2:20" x14ac:dyDescent="0.3">
      <c r="C100" s="5" t="s">
        <v>47</v>
      </c>
      <c r="D100" s="5" t="s">
        <v>48</v>
      </c>
      <c r="E100" s="5" t="s">
        <v>44</v>
      </c>
      <c r="F100" s="5" t="s">
        <v>1</v>
      </c>
      <c r="G100" s="5" t="s">
        <v>45</v>
      </c>
      <c r="H100" s="5" t="s">
        <v>46</v>
      </c>
    </row>
    <row r="101" spans="2:20" x14ac:dyDescent="0.3">
      <c r="C101" s="40" t="s">
        <v>39</v>
      </c>
      <c r="D101" s="9" t="s">
        <v>43</v>
      </c>
      <c r="E101" s="11">
        <f>AVERAGE(G3:G23)</f>
        <v>8319.6761904761916</v>
      </c>
      <c r="F101" s="11">
        <f>AVERAGE(E3:E23)</f>
        <v>214.97408575714286</v>
      </c>
      <c r="G101" s="7">
        <f>AVERAGE(I3:I23)</f>
        <v>0.17644580798591042</v>
      </c>
      <c r="H101" s="9">
        <f>SUM(K3:K23)</f>
        <v>0</v>
      </c>
      <c r="M101" s="4"/>
      <c r="O101" s="4"/>
      <c r="Q101" s="2"/>
      <c r="T101" s="3"/>
    </row>
    <row r="102" spans="2:20" x14ac:dyDescent="0.3">
      <c r="C102" s="40"/>
      <c r="D102" s="10" t="s">
        <v>41</v>
      </c>
      <c r="E102" s="13">
        <v>8872.61</v>
      </c>
      <c r="F102" s="13">
        <v>117.06309324285715</v>
      </c>
      <c r="G102" s="14">
        <v>0</v>
      </c>
      <c r="H102" s="10">
        <v>21</v>
      </c>
      <c r="M102" s="4"/>
      <c r="O102" s="4"/>
      <c r="Q102" s="2"/>
      <c r="T102" s="3"/>
    </row>
    <row r="103" spans="2:20" x14ac:dyDescent="0.3">
      <c r="C103" s="40" t="s">
        <v>40</v>
      </c>
      <c r="D103" s="9" t="s">
        <v>43</v>
      </c>
      <c r="E103" s="11">
        <f>AVERAGE(G27:G47)</f>
        <v>14467.654285714285</v>
      </c>
      <c r="F103" s="11">
        <f>AVERAGE(E27:E47)</f>
        <v>215.31433522380954</v>
      </c>
      <c r="G103" s="7">
        <f>AVERAGE(I27:I47)</f>
        <v>6.4942887682491166E-2</v>
      </c>
      <c r="H103" s="9">
        <f>SUM(K27:K47)</f>
        <v>3</v>
      </c>
      <c r="M103" s="4"/>
      <c r="O103" s="4"/>
      <c r="Q103" s="2"/>
      <c r="T103" s="3"/>
    </row>
    <row r="104" spans="2:20" x14ac:dyDescent="0.3">
      <c r="C104" s="40"/>
      <c r="D104" s="10" t="s">
        <v>41</v>
      </c>
      <c r="E104" s="13">
        <v>14828.772857142856</v>
      </c>
      <c r="F104" s="13">
        <v>146.21016346190476</v>
      </c>
      <c r="G104" s="14">
        <v>6.6280513336809525E-4</v>
      </c>
      <c r="H104" s="10">
        <v>18</v>
      </c>
      <c r="M104" s="4"/>
      <c r="O104" s="4"/>
      <c r="Q104" s="2"/>
      <c r="T104" s="3"/>
    </row>
    <row r="105" spans="2:20" x14ac:dyDescent="0.3">
      <c r="C105" s="40" t="s">
        <v>14</v>
      </c>
      <c r="D105" s="9" t="s">
        <v>43</v>
      </c>
      <c r="E105" s="11">
        <f>AVERAGE(G51:G71)</f>
        <v>2277.787619047619</v>
      </c>
      <c r="F105" s="11">
        <f>AVERAGE(E51:E71)</f>
        <v>214.03936317619042</v>
      </c>
      <c r="G105" s="7">
        <f>AVERAGE(I51:I71)</f>
        <v>0.57489012505847648</v>
      </c>
      <c r="H105" s="9">
        <f>SUM(K51:K71)</f>
        <v>0</v>
      </c>
      <c r="M105" s="1"/>
      <c r="O105" s="1"/>
      <c r="Q105" s="2"/>
      <c r="T105" s="3"/>
    </row>
    <row r="106" spans="2:20" x14ac:dyDescent="0.3">
      <c r="C106" s="40"/>
      <c r="D106" s="10" t="s">
        <v>41</v>
      </c>
      <c r="E106" s="13">
        <v>10087.080000000002</v>
      </c>
      <c r="F106" s="13">
        <v>97.797490347619046</v>
      </c>
      <c r="G106" s="14">
        <v>0</v>
      </c>
      <c r="H106" s="10">
        <v>21</v>
      </c>
    </row>
    <row r="107" spans="2:20" x14ac:dyDescent="0.3">
      <c r="C107" s="40" t="s">
        <v>15</v>
      </c>
      <c r="D107" s="9" t="s">
        <v>43</v>
      </c>
      <c r="E107" s="11">
        <f>AVERAGE(G75:G95)</f>
        <v>1976.1133333333335</v>
      </c>
      <c r="F107" s="11">
        <f>AVERAGE(E75:E95)</f>
        <v>214.67926426666668</v>
      </c>
      <c r="G107" s="7">
        <f>AVERAGE(I75:I95)</f>
        <v>0.3909856625746847</v>
      </c>
      <c r="H107" s="9">
        <f>SUM(K75:K95)</f>
        <v>0</v>
      </c>
    </row>
    <row r="108" spans="2:20" x14ac:dyDescent="0.3">
      <c r="C108" s="40"/>
      <c r="D108" s="10" t="s">
        <v>41</v>
      </c>
      <c r="E108" s="13">
        <v>2677.5780952380951</v>
      </c>
      <c r="F108" s="13">
        <v>69.653790942857157</v>
      </c>
      <c r="G108" s="14">
        <v>0</v>
      </c>
      <c r="H108" s="10">
        <v>21</v>
      </c>
    </row>
    <row r="109" spans="2:20" x14ac:dyDescent="0.3">
      <c r="C109" s="40" t="s">
        <v>42</v>
      </c>
      <c r="D109" s="9" t="s">
        <v>43</v>
      </c>
      <c r="E109" s="12">
        <f>AVERAGE(E101,E103,E105,E107)</f>
        <v>6760.3078571428578</v>
      </c>
      <c r="F109" s="12">
        <f>AVERAGE(F101,F103,F105,F107)</f>
        <v>214.75176210595237</v>
      </c>
      <c r="G109" s="7">
        <f t="shared" ref="G109" si="0">AVERAGE(G101,G103,G105,G107)</f>
        <v>0.30181612082539067</v>
      </c>
      <c r="H109" s="15">
        <f>SUM(H101,H103,H105,H107)</f>
        <v>3</v>
      </c>
    </row>
    <row r="110" spans="2:20" x14ac:dyDescent="0.3">
      <c r="C110" s="40"/>
      <c r="D110" s="10" t="s">
        <v>41</v>
      </c>
      <c r="E110" s="13">
        <f>AVERAGE(E102,E104,E106,E108)</f>
        <v>9116.5102380952394</v>
      </c>
      <c r="F110" s="13">
        <f>AVERAGE(F102,F104,F106,F108)</f>
        <v>107.68113449880953</v>
      </c>
      <c r="G110" s="8">
        <f t="shared" ref="G110" si="1">AVERAGE(G102,G104,G106,G108)</f>
        <v>1.6570128334202381E-4</v>
      </c>
      <c r="H110" s="16">
        <f>SUM(H102,H104,H106,H108)</f>
        <v>81</v>
      </c>
    </row>
  </sheetData>
  <mergeCells count="5">
    <mergeCell ref="C101:C102"/>
    <mergeCell ref="C103:C104"/>
    <mergeCell ref="C105:C106"/>
    <mergeCell ref="C107:C108"/>
    <mergeCell ref="C109:C110"/>
  </mergeCells>
  <hyperlinks>
    <hyperlink ref="T97" r:id="rId1" xr:uid="{542D94D4-30CC-4E32-867A-16B3ED4D9FC7}"/>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5D734-C161-434F-8A53-F6972705E675}">
  <dimension ref="A1:Q52"/>
  <sheetViews>
    <sheetView topLeftCell="A19" workbookViewId="0">
      <selection activeCell="G37" sqref="G37"/>
    </sheetView>
  </sheetViews>
  <sheetFormatPr baseColWidth="10" defaultColWidth="8.88671875" defaultRowHeight="14.4" x14ac:dyDescent="0.3"/>
  <cols>
    <col min="1" max="1" width="28.6640625" customWidth="1"/>
    <col min="2" max="2" width="9.44140625" bestFit="1" customWidth="1"/>
    <col min="3" max="3" width="10.109375" customWidth="1"/>
    <col min="4" max="4" width="9.6640625" bestFit="1" customWidth="1"/>
    <col min="5" max="5" width="11.33203125" bestFit="1" customWidth="1"/>
    <col min="6" max="6" width="9.44140625" bestFit="1" customWidth="1"/>
    <col min="7" max="7" width="11.44140625" customWidth="1"/>
    <col min="8" max="8" width="9.5546875" customWidth="1"/>
    <col min="10" max="10" width="9.5546875" bestFit="1" customWidth="1"/>
    <col min="12" max="12" width="10.88671875" customWidth="1"/>
    <col min="13" max="13" width="13.88671875" customWidth="1"/>
    <col min="14" max="16" width="9.44140625" bestFit="1" customWidth="1"/>
  </cols>
  <sheetData>
    <row r="1" spans="1:16" x14ac:dyDescent="0.3">
      <c r="J1" s="1"/>
    </row>
    <row r="2" spans="1:16" x14ac:dyDescent="0.3">
      <c r="A2" s="27" t="s">
        <v>49</v>
      </c>
      <c r="B2" s="41" t="s">
        <v>43</v>
      </c>
      <c r="C2" s="41"/>
      <c r="D2" s="41"/>
      <c r="E2" s="41"/>
      <c r="F2" s="41" t="s">
        <v>41</v>
      </c>
      <c r="G2" s="41"/>
      <c r="H2" s="41"/>
      <c r="I2" s="41"/>
      <c r="J2" s="29"/>
      <c r="L2" s="27" t="s">
        <v>49</v>
      </c>
      <c r="M2" s="29" t="s">
        <v>0</v>
      </c>
      <c r="N2" s="29" t="s">
        <v>1</v>
      </c>
      <c r="O2" s="29" t="s">
        <v>2</v>
      </c>
      <c r="P2" s="29" t="s">
        <v>4</v>
      </c>
    </row>
    <row r="3" spans="1:16" x14ac:dyDescent="0.3">
      <c r="A3" s="33" t="s">
        <v>3</v>
      </c>
      <c r="B3" s="28" t="s">
        <v>1</v>
      </c>
      <c r="C3" s="28" t="s">
        <v>13</v>
      </c>
      <c r="D3" s="28" t="s">
        <v>2</v>
      </c>
      <c r="E3" s="28" t="s">
        <v>4</v>
      </c>
      <c r="F3" s="28" t="s">
        <v>1</v>
      </c>
      <c r="G3" s="28" t="s">
        <v>13</v>
      </c>
      <c r="H3" s="28" t="s">
        <v>2</v>
      </c>
      <c r="I3" s="28" t="s">
        <v>4</v>
      </c>
      <c r="J3" s="28" t="s">
        <v>5</v>
      </c>
      <c r="L3" s="29" t="s">
        <v>41</v>
      </c>
      <c r="M3" s="30">
        <f>AVERAGE(G4:G10)</f>
        <v>6663.2271428571421</v>
      </c>
      <c r="N3" s="30">
        <f>AVERAGE(F4:F10)</f>
        <v>42.392049571428572</v>
      </c>
      <c r="O3" s="31">
        <f>AVERAGE(H4:H10)</f>
        <v>3.5784962649037486E-4</v>
      </c>
      <c r="P3" s="32">
        <f>SUM(I4:I10)</f>
        <v>6</v>
      </c>
    </row>
    <row r="4" spans="1:16" x14ac:dyDescent="0.3">
      <c r="A4" s="27" t="s">
        <v>51</v>
      </c>
      <c r="B4" s="30">
        <f t="shared" ref="B4:B10" si="0">F42+G42</f>
        <v>327.16664113482898</v>
      </c>
      <c r="C4" s="30">
        <v>6419.17</v>
      </c>
      <c r="D4" s="31">
        <f>(J4-C4)/J4</f>
        <v>3.6907034761130366E-4</v>
      </c>
      <c r="E4" s="27">
        <f>IF(C4=J4,1,0)</f>
        <v>0</v>
      </c>
      <c r="F4" s="27">
        <v>19.6715725</v>
      </c>
      <c r="G4" s="30">
        <v>6421.54</v>
      </c>
      <c r="H4" s="37">
        <f>(J4-G4)/J4</f>
        <v>0</v>
      </c>
      <c r="I4" s="33">
        <f>IF(G4=J4,1,0)</f>
        <v>1</v>
      </c>
      <c r="J4" s="32">
        <f>MAX(C4,G4)</f>
        <v>6421.54</v>
      </c>
      <c r="L4" s="29" t="s">
        <v>43</v>
      </c>
      <c r="M4" s="30">
        <f>AVERAGE(C4:C10)</f>
        <v>6621.6885714285727</v>
      </c>
      <c r="N4" s="30">
        <f>AVERAGE(B4:B10)</f>
        <v>318.90740088967726</v>
      </c>
      <c r="O4" s="31">
        <f>AVERAGE(D4:D10)</f>
        <v>6.4971969388930373E-3</v>
      </c>
      <c r="P4" s="32">
        <f>SUM(E4:E10)</f>
        <v>1</v>
      </c>
    </row>
    <row r="5" spans="1:16" x14ac:dyDescent="0.3">
      <c r="A5" s="27" t="s">
        <v>52</v>
      </c>
      <c r="B5" s="30">
        <f t="shared" si="0"/>
        <v>317.25507692986997</v>
      </c>
      <c r="C5" s="30">
        <v>6486.18</v>
      </c>
      <c r="D5" s="31">
        <f t="shared" ref="D5:D10" si="1">(J5-C5)/J5</f>
        <v>8.1595953232184021E-3</v>
      </c>
      <c r="E5" s="27">
        <f t="shared" ref="E5:E10" si="2">IF(C5=J5,1,0)</f>
        <v>0</v>
      </c>
      <c r="F5" s="27">
        <v>26.9308458</v>
      </c>
      <c r="G5" s="30">
        <v>6539.54</v>
      </c>
      <c r="H5" s="37">
        <f t="shared" ref="H5:H10" si="3">(J5-G5)/J5</f>
        <v>0</v>
      </c>
      <c r="I5" s="33">
        <f t="shared" ref="I5:I10" si="4">IF(G5=J5,1,0)</f>
        <v>1</v>
      </c>
      <c r="J5" s="32">
        <f t="shared" ref="J5:J10" si="5">MAX(C5,G5)</f>
        <v>6539.54</v>
      </c>
    </row>
    <row r="6" spans="1:16" x14ac:dyDescent="0.3">
      <c r="A6" s="27" t="s">
        <v>53</v>
      </c>
      <c r="B6" s="30">
        <f t="shared" si="0"/>
        <v>324.99045098491797</v>
      </c>
      <c r="C6" s="30">
        <v>6559.02</v>
      </c>
      <c r="D6" s="31">
        <f t="shared" si="1"/>
        <v>0</v>
      </c>
      <c r="E6" s="27">
        <f t="shared" si="2"/>
        <v>1</v>
      </c>
      <c r="F6" s="27">
        <v>38.749498199999998</v>
      </c>
      <c r="G6" s="30">
        <v>6542.59</v>
      </c>
      <c r="H6" s="37">
        <f t="shared" si="3"/>
        <v>2.5049473854326242E-3</v>
      </c>
      <c r="I6" s="33">
        <f t="shared" si="4"/>
        <v>0</v>
      </c>
      <c r="J6" s="32">
        <f t="shared" si="5"/>
        <v>6559.02</v>
      </c>
    </row>
    <row r="7" spans="1:16" x14ac:dyDescent="0.3">
      <c r="A7" s="27" t="s">
        <v>54</v>
      </c>
      <c r="B7" s="30">
        <f t="shared" si="0"/>
        <v>309.50018865241697</v>
      </c>
      <c r="C7" s="30">
        <v>6619.78</v>
      </c>
      <c r="D7" s="31">
        <f t="shared" si="1"/>
        <v>4.201446814015697E-3</v>
      </c>
      <c r="E7" s="27">
        <f t="shared" si="2"/>
        <v>0</v>
      </c>
      <c r="F7" s="27">
        <v>45.186836999999997</v>
      </c>
      <c r="G7" s="30">
        <v>6647.71</v>
      </c>
      <c r="H7" s="37">
        <f t="shared" si="3"/>
        <v>0</v>
      </c>
      <c r="I7" s="33">
        <f t="shared" si="4"/>
        <v>1</v>
      </c>
      <c r="J7" s="32">
        <f t="shared" si="5"/>
        <v>6647.71</v>
      </c>
    </row>
    <row r="8" spans="1:16" x14ac:dyDescent="0.3">
      <c r="A8" s="27" t="s">
        <v>55</v>
      </c>
      <c r="B8" s="30">
        <f t="shared" si="0"/>
        <v>330.91504143662701</v>
      </c>
      <c r="C8" s="30">
        <v>6687.69</v>
      </c>
      <c r="D8" s="31">
        <f t="shared" si="1"/>
        <v>1.2464375895217253E-2</v>
      </c>
      <c r="E8" s="27">
        <f t="shared" si="2"/>
        <v>0</v>
      </c>
      <c r="F8" s="27">
        <v>52.0720186</v>
      </c>
      <c r="G8" s="30">
        <v>6772.1</v>
      </c>
      <c r="H8" s="37">
        <f t="shared" si="3"/>
        <v>0</v>
      </c>
      <c r="I8" s="33">
        <f t="shared" si="4"/>
        <v>1</v>
      </c>
      <c r="J8" s="32">
        <f t="shared" si="5"/>
        <v>6772.1</v>
      </c>
    </row>
    <row r="9" spans="1:16" x14ac:dyDescent="0.3">
      <c r="A9" s="27" t="s">
        <v>56</v>
      </c>
      <c r="B9" s="30">
        <f t="shared" si="0"/>
        <v>305.66444156010095</v>
      </c>
      <c r="C9" s="30">
        <v>6763.47</v>
      </c>
      <c r="D9" s="31">
        <f t="shared" si="1"/>
        <v>1.0614347801282249E-2</v>
      </c>
      <c r="E9" s="27">
        <f t="shared" si="2"/>
        <v>0</v>
      </c>
      <c r="F9" s="27">
        <v>56.671680299999998</v>
      </c>
      <c r="G9" s="30">
        <v>6836.03</v>
      </c>
      <c r="H9" s="37">
        <f t="shared" si="3"/>
        <v>0</v>
      </c>
      <c r="I9" s="33">
        <f t="shared" si="4"/>
        <v>1</v>
      </c>
      <c r="J9" s="32">
        <f t="shared" si="5"/>
        <v>6836.03</v>
      </c>
    </row>
    <row r="10" spans="1:16" x14ac:dyDescent="0.3">
      <c r="A10" s="27" t="s">
        <v>57</v>
      </c>
      <c r="B10" s="30">
        <f t="shared" si="0"/>
        <v>316.85996552897899</v>
      </c>
      <c r="C10" s="30">
        <v>6816.51</v>
      </c>
      <c r="D10" s="31">
        <f t="shared" si="1"/>
        <v>9.6715423909063541E-3</v>
      </c>
      <c r="E10" s="27">
        <f t="shared" si="2"/>
        <v>0</v>
      </c>
      <c r="F10" s="27">
        <v>57.461894600000001</v>
      </c>
      <c r="G10" s="30">
        <v>6883.08</v>
      </c>
      <c r="H10" s="37">
        <f t="shared" si="3"/>
        <v>0</v>
      </c>
      <c r="I10" s="33">
        <f t="shared" si="4"/>
        <v>1</v>
      </c>
      <c r="J10" s="32">
        <f t="shared" si="5"/>
        <v>6883.08</v>
      </c>
    </row>
    <row r="12" spans="1:16" x14ac:dyDescent="0.3">
      <c r="A12" s="27" t="s">
        <v>50</v>
      </c>
      <c r="B12" s="41" t="s">
        <v>43</v>
      </c>
      <c r="C12" s="41"/>
      <c r="D12" s="41"/>
      <c r="E12" s="41"/>
      <c r="F12" s="41" t="s">
        <v>41</v>
      </c>
      <c r="G12" s="41"/>
      <c r="H12" s="41"/>
      <c r="I12" s="41"/>
      <c r="J12" s="29"/>
      <c r="L12" s="27" t="s">
        <v>50</v>
      </c>
      <c r="M12" s="29" t="s">
        <v>0</v>
      </c>
      <c r="N12" s="29" t="s">
        <v>1</v>
      </c>
      <c r="O12" s="29" t="s">
        <v>2</v>
      </c>
      <c r="P12" s="29" t="s">
        <v>4</v>
      </c>
    </row>
    <row r="13" spans="1:16" x14ac:dyDescent="0.3">
      <c r="A13" s="33" t="s">
        <v>3</v>
      </c>
      <c r="B13" s="28" t="s">
        <v>1</v>
      </c>
      <c r="C13" s="28" t="s">
        <v>13</v>
      </c>
      <c r="D13" s="28" t="s">
        <v>2</v>
      </c>
      <c r="E13" s="28" t="s">
        <v>4</v>
      </c>
      <c r="F13" s="28" t="s">
        <v>1</v>
      </c>
      <c r="G13" s="28" t="s">
        <v>13</v>
      </c>
      <c r="H13" s="28" t="s">
        <v>2</v>
      </c>
      <c r="I13" s="28" t="s">
        <v>4</v>
      </c>
      <c r="J13" s="28" t="s">
        <v>5</v>
      </c>
      <c r="L13" s="29" t="s">
        <v>41</v>
      </c>
      <c r="M13" s="30">
        <f>AVERAGE(G14:G20)</f>
        <v>12722.242857142857</v>
      </c>
      <c r="N13" s="30">
        <f>AVERAGE(F14:F20)</f>
        <v>55.701443700000006</v>
      </c>
      <c r="O13" s="31">
        <f>AVERAGE(H14:H20)</f>
        <v>8.6069748800651751E-3</v>
      </c>
      <c r="P13" s="27">
        <f>SUM(I14:I20)</f>
        <v>1</v>
      </c>
    </row>
    <row r="14" spans="1:16" x14ac:dyDescent="0.3">
      <c r="A14" s="27" t="s">
        <v>51</v>
      </c>
      <c r="B14" s="30">
        <f t="shared" ref="B14:B20" si="6">F42+H42</f>
        <v>327.13276533482895</v>
      </c>
      <c r="C14" s="30">
        <v>12601.98</v>
      </c>
      <c r="D14" s="31">
        <f>(J14-C14)/J14</f>
        <v>1.8089122249149531E-4</v>
      </c>
      <c r="E14" s="27">
        <f>IF(C14=J14,1,0)</f>
        <v>0</v>
      </c>
      <c r="F14" s="36">
        <v>25.3398094</v>
      </c>
      <c r="G14" s="36">
        <v>12604.26</v>
      </c>
      <c r="H14" s="37">
        <f>(J14-G14)/J14</f>
        <v>0</v>
      </c>
      <c r="I14" s="33">
        <f>IF(G14=J14,1,0)</f>
        <v>1</v>
      </c>
      <c r="J14" s="32">
        <f>MAX(C14,G14)</f>
        <v>12604.26</v>
      </c>
      <c r="L14" s="29" t="s">
        <v>43</v>
      </c>
      <c r="M14" s="30">
        <f>AVERAGE(C14:C20)</f>
        <v>12833.064285714285</v>
      </c>
      <c r="N14" s="30">
        <f>AVERAGE(B14:B20)</f>
        <v>319.0054243325344</v>
      </c>
      <c r="O14" s="31">
        <f>AVERAGE(D14:D20)</f>
        <v>2.5841603213070757E-5</v>
      </c>
      <c r="P14" s="27">
        <f>SUM(E14:E20)</f>
        <v>6</v>
      </c>
    </row>
    <row r="15" spans="1:16" x14ac:dyDescent="0.3">
      <c r="A15" s="27" t="s">
        <v>52</v>
      </c>
      <c r="B15" s="30">
        <f t="shared" si="6"/>
        <v>317.28994382986997</v>
      </c>
      <c r="C15" s="30">
        <v>12677.54</v>
      </c>
      <c r="D15" s="31">
        <f t="shared" ref="D15:D20" si="7">(J15-C15)/J15</f>
        <v>0</v>
      </c>
      <c r="E15" s="27">
        <f t="shared" ref="E15:E20" si="8">IF(C15=J15,1,0)</f>
        <v>1</v>
      </c>
      <c r="F15" s="36">
        <v>31.680712199999999</v>
      </c>
      <c r="G15" s="36">
        <v>12622.41</v>
      </c>
      <c r="H15" s="37">
        <f t="shared" ref="H15:H20" si="9">(J15-G15)/J15</f>
        <v>4.3486354608229215E-3</v>
      </c>
      <c r="I15" s="33">
        <f t="shared" ref="I15:I20" si="10">IF(G15=J15,1,0)</f>
        <v>0</v>
      </c>
      <c r="J15" s="32">
        <f t="shared" ref="J15:J20" si="11">MAX(C15,G15)</f>
        <v>12677.54</v>
      </c>
    </row>
    <row r="16" spans="1:16" x14ac:dyDescent="0.3">
      <c r="A16" s="27" t="s">
        <v>53</v>
      </c>
      <c r="B16" s="30">
        <f t="shared" si="6"/>
        <v>325.26250098491801</v>
      </c>
      <c r="C16" s="30">
        <v>12758.46</v>
      </c>
      <c r="D16" s="31">
        <f t="shared" si="7"/>
        <v>0</v>
      </c>
      <c r="E16" s="27">
        <f t="shared" si="8"/>
        <v>1</v>
      </c>
      <c r="F16" s="36">
        <v>54.0029732</v>
      </c>
      <c r="G16" s="38">
        <v>12644.67</v>
      </c>
      <c r="H16" s="37">
        <f t="shared" si="9"/>
        <v>8.9187880041947908E-3</v>
      </c>
      <c r="I16" s="33">
        <f t="shared" si="10"/>
        <v>0</v>
      </c>
      <c r="J16" s="32">
        <f t="shared" si="11"/>
        <v>12758.46</v>
      </c>
    </row>
    <row r="17" spans="1:16" x14ac:dyDescent="0.3">
      <c r="A17" s="27" t="s">
        <v>54</v>
      </c>
      <c r="B17" s="30">
        <f t="shared" si="6"/>
        <v>309.70685295241697</v>
      </c>
      <c r="C17" s="30">
        <v>12825.81</v>
      </c>
      <c r="D17" s="31">
        <f t="shared" si="7"/>
        <v>0</v>
      </c>
      <c r="E17" s="27">
        <f t="shared" si="8"/>
        <v>1</v>
      </c>
      <c r="F17" s="36">
        <v>60.019599999999997</v>
      </c>
      <c r="G17" s="38">
        <v>12715.01</v>
      </c>
      <c r="H17" s="37">
        <f t="shared" si="9"/>
        <v>8.6388306079693434E-3</v>
      </c>
      <c r="I17" s="33">
        <f t="shared" si="10"/>
        <v>0</v>
      </c>
      <c r="J17" s="32">
        <f t="shared" si="11"/>
        <v>12825.81</v>
      </c>
    </row>
    <row r="18" spans="1:16" x14ac:dyDescent="0.3">
      <c r="A18" s="27" t="s">
        <v>55</v>
      </c>
      <c r="B18" s="30">
        <f t="shared" si="6"/>
        <v>331.048905336627</v>
      </c>
      <c r="C18" s="30">
        <v>12923.97</v>
      </c>
      <c r="D18" s="31">
        <f t="shared" si="7"/>
        <v>0</v>
      </c>
      <c r="E18" s="27">
        <f t="shared" si="8"/>
        <v>1</v>
      </c>
      <c r="F18" s="36">
        <v>78.795401600000005</v>
      </c>
      <c r="G18" s="38">
        <v>12781.66</v>
      </c>
      <c r="H18" s="37">
        <f t="shared" si="9"/>
        <v>1.1011322372305066E-2</v>
      </c>
      <c r="I18" s="33">
        <f t="shared" si="10"/>
        <v>0</v>
      </c>
      <c r="J18" s="32">
        <f t="shared" si="11"/>
        <v>12923.97</v>
      </c>
    </row>
    <row r="19" spans="1:16" x14ac:dyDescent="0.3">
      <c r="A19" s="27" t="s">
        <v>56</v>
      </c>
      <c r="B19" s="30">
        <f t="shared" si="6"/>
        <v>305.74220606010095</v>
      </c>
      <c r="C19" s="30">
        <v>12980.28</v>
      </c>
      <c r="D19" s="31">
        <f t="shared" si="7"/>
        <v>0</v>
      </c>
      <c r="E19" s="27">
        <f t="shared" si="8"/>
        <v>1</v>
      </c>
      <c r="F19" s="36">
        <v>77.088588700000003</v>
      </c>
      <c r="G19" s="38">
        <v>12818</v>
      </c>
      <c r="H19" s="37">
        <f t="shared" si="9"/>
        <v>1.2502041558425599E-2</v>
      </c>
      <c r="I19" s="33">
        <f t="shared" si="10"/>
        <v>0</v>
      </c>
      <c r="J19" s="32">
        <f t="shared" si="11"/>
        <v>12980.28</v>
      </c>
    </row>
    <row r="20" spans="1:16" x14ac:dyDescent="0.3">
      <c r="A20" s="27" t="s">
        <v>57</v>
      </c>
      <c r="B20" s="30">
        <f t="shared" si="6"/>
        <v>316.85479582897898</v>
      </c>
      <c r="C20" s="30">
        <v>13063.41</v>
      </c>
      <c r="D20" s="31">
        <f t="shared" si="7"/>
        <v>0</v>
      </c>
      <c r="E20" s="27">
        <f t="shared" si="8"/>
        <v>1</v>
      </c>
      <c r="F20" s="36">
        <v>62.983020799999998</v>
      </c>
      <c r="G20" s="38">
        <v>12869.69</v>
      </c>
      <c r="H20" s="37">
        <f t="shared" si="9"/>
        <v>1.4829206156738505E-2</v>
      </c>
      <c r="I20" s="33">
        <f t="shared" si="10"/>
        <v>0</v>
      </c>
      <c r="J20" s="32">
        <f t="shared" si="11"/>
        <v>13063.41</v>
      </c>
    </row>
    <row r="22" spans="1:16" x14ac:dyDescent="0.3">
      <c r="A22" s="27" t="s">
        <v>14</v>
      </c>
      <c r="B22" s="41" t="s">
        <v>43</v>
      </c>
      <c r="C22" s="41"/>
      <c r="D22" s="41"/>
      <c r="E22" s="41"/>
      <c r="F22" s="41" t="s">
        <v>41</v>
      </c>
      <c r="G22" s="41"/>
      <c r="H22" s="41"/>
      <c r="I22" s="41"/>
      <c r="J22" s="29"/>
      <c r="L22" s="27" t="s">
        <v>14</v>
      </c>
      <c r="M22" s="29" t="s">
        <v>0</v>
      </c>
      <c r="N22" s="29" t="s">
        <v>1</v>
      </c>
      <c r="O22" s="29" t="s">
        <v>2</v>
      </c>
      <c r="P22" s="29" t="s">
        <v>4</v>
      </c>
    </row>
    <row r="23" spans="1:16" x14ac:dyDescent="0.3">
      <c r="A23" s="33" t="s">
        <v>3</v>
      </c>
      <c r="B23" s="28" t="s">
        <v>1</v>
      </c>
      <c r="C23" s="28" t="s">
        <v>13</v>
      </c>
      <c r="D23" s="28" t="s">
        <v>2</v>
      </c>
      <c r="E23" s="28" t="s">
        <v>4</v>
      </c>
      <c r="F23" s="28" t="s">
        <v>1</v>
      </c>
      <c r="G23" s="28" t="s">
        <v>13</v>
      </c>
      <c r="H23" s="28" t="s">
        <v>2</v>
      </c>
      <c r="I23" s="28" t="s">
        <v>4</v>
      </c>
      <c r="J23" s="28" t="s">
        <v>5</v>
      </c>
      <c r="L23" s="29" t="s">
        <v>41</v>
      </c>
      <c r="M23" s="30">
        <f>AVERAGE(G24:G30)</f>
        <v>31267.492857142857</v>
      </c>
      <c r="N23" s="30">
        <f>AVERAGE(F24:F30)</f>
        <v>95.115903214285709</v>
      </c>
      <c r="O23" s="31">
        <f>AVERAGE(H24:H30)</f>
        <v>0</v>
      </c>
      <c r="P23" s="27">
        <f>SUM(I24:I30)</f>
        <v>7</v>
      </c>
    </row>
    <row r="24" spans="1:16" x14ac:dyDescent="0.3">
      <c r="A24" s="27" t="s">
        <v>51</v>
      </c>
      <c r="B24" s="30">
        <f t="shared" ref="B24:B30" si="12">F42+I42</f>
        <v>327.277246134829</v>
      </c>
      <c r="C24" s="30">
        <v>17332.59</v>
      </c>
      <c r="D24" s="34">
        <f>(J24-C24)/J24</f>
        <v>0.20218374741772629</v>
      </c>
      <c r="E24" s="27">
        <f>IF(C24=J24,1,0)</f>
        <v>0</v>
      </c>
      <c r="F24" s="36">
        <v>31.4652119</v>
      </c>
      <c r="G24" s="36">
        <v>21725.040000000001</v>
      </c>
      <c r="H24" s="35">
        <f>(J24-G24)/J24</f>
        <v>0</v>
      </c>
      <c r="I24" s="33">
        <f>IF(G24=J24,1,0)</f>
        <v>1</v>
      </c>
      <c r="J24" s="32">
        <f>MAX(C24,G24)</f>
        <v>21725.040000000001</v>
      </c>
      <c r="L24" s="29" t="s">
        <v>43</v>
      </c>
      <c r="M24" s="30">
        <f>AVERAGE(C24:C30)</f>
        <v>23898.771428571432</v>
      </c>
      <c r="N24" s="30">
        <f>AVERAGE(B24:B30)</f>
        <v>319.3161339325344</v>
      </c>
      <c r="O24" s="31">
        <f>AVERAGE(D24:D30)</f>
        <v>0.23093243356057874</v>
      </c>
      <c r="P24" s="27">
        <f>SUM(E24:E30)</f>
        <v>0</v>
      </c>
    </row>
    <row r="25" spans="1:16" x14ac:dyDescent="0.3">
      <c r="A25" s="27" t="s">
        <v>52</v>
      </c>
      <c r="B25" s="30">
        <f t="shared" si="12"/>
        <v>317.73710192986999</v>
      </c>
      <c r="C25" s="30">
        <v>25099.1</v>
      </c>
      <c r="D25" s="34">
        <f t="shared" ref="D25:D30" si="13">(J25-C25)/J25</f>
        <v>0.12538309419892155</v>
      </c>
      <c r="E25" s="27">
        <f t="shared" ref="E25:E30" si="14">IF(C25=J25,1,0)</f>
        <v>0</v>
      </c>
      <c r="F25" s="36">
        <v>50.648547399999998</v>
      </c>
      <c r="G25" s="36">
        <v>28697.25</v>
      </c>
      <c r="H25" s="35">
        <f t="shared" ref="H25:H30" si="15">(J25-G25)/J25</f>
        <v>0</v>
      </c>
      <c r="I25" s="33">
        <f t="shared" ref="I25:I30" si="16">IF(G25=J25,1,0)</f>
        <v>1</v>
      </c>
      <c r="J25" s="32">
        <f t="shared" ref="J25:J30" si="17">MAX(C25,G25)</f>
        <v>28697.25</v>
      </c>
    </row>
    <row r="26" spans="1:16" x14ac:dyDescent="0.3">
      <c r="A26" s="27" t="s">
        <v>53</v>
      </c>
      <c r="B26" s="30">
        <f t="shared" si="12"/>
        <v>325.70046048491798</v>
      </c>
      <c r="C26" s="30">
        <v>24228.720000000001</v>
      </c>
      <c r="D26" s="34">
        <f t="shared" si="13"/>
        <v>0.22708799348716249</v>
      </c>
      <c r="E26" s="27">
        <f t="shared" si="14"/>
        <v>0</v>
      </c>
      <c r="F26" s="36">
        <v>103.82611730000001</v>
      </c>
      <c r="G26" s="38">
        <v>31347.32</v>
      </c>
      <c r="H26" s="35">
        <f t="shared" si="15"/>
        <v>0</v>
      </c>
      <c r="I26" s="33">
        <f t="shared" si="16"/>
        <v>1</v>
      </c>
      <c r="J26" s="32">
        <f t="shared" si="17"/>
        <v>31347.32</v>
      </c>
    </row>
    <row r="27" spans="1:16" x14ac:dyDescent="0.3">
      <c r="A27" s="27" t="s">
        <v>54</v>
      </c>
      <c r="B27" s="30">
        <f t="shared" si="12"/>
        <v>310.26645865241699</v>
      </c>
      <c r="C27" s="30">
        <v>25061.54</v>
      </c>
      <c r="D27" s="34">
        <f t="shared" si="13"/>
        <v>0.23791426362897153</v>
      </c>
      <c r="E27" s="27">
        <f t="shared" si="14"/>
        <v>0</v>
      </c>
      <c r="F27" s="36">
        <v>114.9400888</v>
      </c>
      <c r="G27" s="38">
        <v>32885.46</v>
      </c>
      <c r="H27" s="35">
        <f t="shared" si="15"/>
        <v>0</v>
      </c>
      <c r="I27" s="33">
        <f t="shared" si="16"/>
        <v>1</v>
      </c>
      <c r="J27" s="32">
        <f t="shared" si="17"/>
        <v>32885.46</v>
      </c>
    </row>
    <row r="28" spans="1:16" x14ac:dyDescent="0.3">
      <c r="A28" s="27" t="s">
        <v>55</v>
      </c>
      <c r="B28" s="30">
        <f t="shared" si="12"/>
        <v>331.17177303662703</v>
      </c>
      <c r="C28" s="30">
        <v>25194.95</v>
      </c>
      <c r="D28" s="34">
        <f t="shared" si="13"/>
        <v>0.25836435384994877</v>
      </c>
      <c r="E28" s="27">
        <f t="shared" si="14"/>
        <v>0</v>
      </c>
      <c r="F28" s="36">
        <v>122.57172540000001</v>
      </c>
      <c r="G28" s="38">
        <v>33972.14</v>
      </c>
      <c r="H28" s="35">
        <f t="shared" si="15"/>
        <v>0</v>
      </c>
      <c r="I28" s="33">
        <f t="shared" si="16"/>
        <v>1</v>
      </c>
      <c r="J28" s="32">
        <f t="shared" si="17"/>
        <v>33972.14</v>
      </c>
    </row>
    <row r="29" spans="1:16" x14ac:dyDescent="0.3">
      <c r="A29" s="27" t="s">
        <v>56</v>
      </c>
      <c r="B29" s="30">
        <f t="shared" si="12"/>
        <v>306.031044260101</v>
      </c>
      <c r="C29" s="30">
        <v>25316.25</v>
      </c>
      <c r="D29" s="34">
        <f t="shared" si="13"/>
        <v>0.27317152018080387</v>
      </c>
      <c r="E29" s="27">
        <f t="shared" si="14"/>
        <v>0</v>
      </c>
      <c r="F29" s="36">
        <v>130.5639515</v>
      </c>
      <c r="G29" s="38">
        <v>34831.120000000003</v>
      </c>
      <c r="H29" s="35">
        <f t="shared" si="15"/>
        <v>0</v>
      </c>
      <c r="I29" s="33">
        <f t="shared" si="16"/>
        <v>1</v>
      </c>
      <c r="J29" s="32">
        <f t="shared" si="17"/>
        <v>34831.120000000003</v>
      </c>
    </row>
    <row r="30" spans="1:16" x14ac:dyDescent="0.3">
      <c r="A30" s="27" t="s">
        <v>57</v>
      </c>
      <c r="B30" s="30">
        <f t="shared" si="12"/>
        <v>317.02885302897897</v>
      </c>
      <c r="C30" s="30">
        <v>25058.25</v>
      </c>
      <c r="D30" s="34">
        <f t="shared" si="13"/>
        <v>0.2924220621605168</v>
      </c>
      <c r="E30" s="27">
        <f t="shared" si="14"/>
        <v>0</v>
      </c>
      <c r="F30" s="36">
        <v>111.79568020000001</v>
      </c>
      <c r="G30" s="38">
        <v>35414.120000000003</v>
      </c>
      <c r="H30" s="35">
        <f t="shared" si="15"/>
        <v>0</v>
      </c>
      <c r="I30" s="33">
        <f t="shared" si="16"/>
        <v>1</v>
      </c>
      <c r="J30" s="32">
        <f t="shared" si="17"/>
        <v>35414.120000000003</v>
      </c>
    </row>
    <row r="32" spans="1:16" x14ac:dyDescent="0.3">
      <c r="A32" s="27" t="s">
        <v>15</v>
      </c>
      <c r="B32" s="41" t="s">
        <v>43</v>
      </c>
      <c r="C32" s="41"/>
      <c r="D32" s="41"/>
      <c r="E32" s="41"/>
      <c r="F32" s="41" t="s">
        <v>41</v>
      </c>
      <c r="G32" s="41"/>
      <c r="H32" s="41"/>
      <c r="I32" s="41"/>
      <c r="J32" s="29"/>
      <c r="L32" s="27" t="s">
        <v>15</v>
      </c>
      <c r="M32" s="29" t="s">
        <v>0</v>
      </c>
      <c r="N32" s="29" t="s">
        <v>1</v>
      </c>
      <c r="O32" s="29" t="s">
        <v>2</v>
      </c>
      <c r="P32" s="29" t="s">
        <v>4</v>
      </c>
    </row>
    <row r="33" spans="1:17" x14ac:dyDescent="0.3">
      <c r="A33" s="33" t="s">
        <v>3</v>
      </c>
      <c r="B33" s="28" t="s">
        <v>1</v>
      </c>
      <c r="C33" s="28" t="s">
        <v>13</v>
      </c>
      <c r="D33" s="28" t="s">
        <v>2</v>
      </c>
      <c r="E33" s="28" t="s">
        <v>4</v>
      </c>
      <c r="F33" s="28" t="s">
        <v>1</v>
      </c>
      <c r="G33" s="28" t="s">
        <v>13</v>
      </c>
      <c r="H33" s="28" t="s">
        <v>2</v>
      </c>
      <c r="I33" s="28" t="s">
        <v>4</v>
      </c>
      <c r="J33" s="28" t="s">
        <v>5</v>
      </c>
      <c r="L33" s="29" t="s">
        <v>41</v>
      </c>
      <c r="M33" s="30">
        <f>AVERAGE(G34:G40)</f>
        <v>2247.4085714285716</v>
      </c>
      <c r="N33" s="30">
        <f>AVERAGE(F24:F30)</f>
        <v>95.115903214285709</v>
      </c>
      <c r="O33" s="31">
        <f>AVERAGE(H34:H40)</f>
        <v>0</v>
      </c>
      <c r="P33" s="27">
        <f>SUM(I34:I40)</f>
        <v>7</v>
      </c>
    </row>
    <row r="34" spans="1:17" x14ac:dyDescent="0.3">
      <c r="A34" s="27" t="s">
        <v>51</v>
      </c>
      <c r="B34" s="30">
        <f t="shared" ref="B34:B40" si="18">F42+J42</f>
        <v>326.79561263482896</v>
      </c>
      <c r="C34" s="30">
        <v>1345.9</v>
      </c>
      <c r="D34" s="34">
        <f>(J34-C34)/J34</f>
        <v>0.16213254977153022</v>
      </c>
      <c r="E34" s="27">
        <f>IF(C34=J34,1,0)</f>
        <v>0</v>
      </c>
      <c r="F34" s="36">
        <v>14.609832900000001</v>
      </c>
      <c r="G34" s="36">
        <v>1606.34</v>
      </c>
      <c r="H34" s="35">
        <f>(J34-G34)/J34</f>
        <v>0</v>
      </c>
      <c r="I34" s="33">
        <f>IF(G34=J34,1,0)</f>
        <v>1</v>
      </c>
      <c r="J34" s="32">
        <f>MAX(C34,G34)</f>
        <v>1606.34</v>
      </c>
      <c r="L34" s="29" t="s">
        <v>43</v>
      </c>
      <c r="M34" s="30">
        <f>AVERAGE(C34:C40)</f>
        <v>1845.8328571428572</v>
      </c>
      <c r="N34" s="30">
        <f>AVERAGE(B34:B40)</f>
        <v>318.68638271824869</v>
      </c>
      <c r="O34" s="31">
        <f>AVERAGE(D34:D40)</f>
        <v>0.17482648644243784</v>
      </c>
      <c r="P34" s="27">
        <f>SUM(E34:E40)</f>
        <v>0</v>
      </c>
    </row>
    <row r="35" spans="1:17" x14ac:dyDescent="0.3">
      <c r="A35" s="27" t="s">
        <v>52</v>
      </c>
      <c r="B35" s="30">
        <f t="shared" si="18"/>
        <v>317.04568202986997</v>
      </c>
      <c r="C35" s="30">
        <v>1777.85</v>
      </c>
      <c r="D35" s="34">
        <f t="shared" ref="D35:D40" si="19">(J35-C35)/J35</f>
        <v>0.11462535233712816</v>
      </c>
      <c r="E35" s="27">
        <f t="shared" ref="E35:E40" si="20">IF(C35=J35,1,0)</f>
        <v>0</v>
      </c>
      <c r="F35" s="36">
        <v>23.5375829</v>
      </c>
      <c r="G35" s="36">
        <v>2008.02</v>
      </c>
      <c r="H35" s="35">
        <f t="shared" ref="H35:H40" si="21">(J35-G35)/J35</f>
        <v>0</v>
      </c>
      <c r="I35" s="33">
        <f t="shared" ref="I35:I40" si="22">IF(G35=J35,1,0)</f>
        <v>1</v>
      </c>
      <c r="J35" s="32">
        <f t="shared" ref="J35:J40" si="23">MAX(C35,G35)</f>
        <v>2008.02</v>
      </c>
    </row>
    <row r="36" spans="1:17" x14ac:dyDescent="0.3">
      <c r="A36" s="27" t="s">
        <v>53</v>
      </c>
      <c r="B36" s="30">
        <f t="shared" si="18"/>
        <v>324.87330688491801</v>
      </c>
      <c r="C36" s="30">
        <v>1898.57</v>
      </c>
      <c r="D36" s="34">
        <f t="shared" si="19"/>
        <v>0.13167739929018335</v>
      </c>
      <c r="E36" s="27">
        <f t="shared" si="20"/>
        <v>0</v>
      </c>
      <c r="F36" s="36">
        <v>29.7570686</v>
      </c>
      <c r="G36" s="38">
        <v>2186.48</v>
      </c>
      <c r="H36" s="35">
        <f t="shared" si="21"/>
        <v>0</v>
      </c>
      <c r="I36" s="33">
        <f t="shared" si="22"/>
        <v>1</v>
      </c>
      <c r="J36" s="32">
        <f t="shared" si="23"/>
        <v>2186.48</v>
      </c>
    </row>
    <row r="37" spans="1:17" x14ac:dyDescent="0.3">
      <c r="A37" s="27" t="s">
        <v>54</v>
      </c>
      <c r="B37" s="30">
        <f t="shared" si="18"/>
        <v>309.24724515241701</v>
      </c>
      <c r="C37" s="30">
        <v>1877.13</v>
      </c>
      <c r="D37" s="34">
        <f t="shared" si="19"/>
        <v>0.1830111158503146</v>
      </c>
      <c r="E37" s="27">
        <f t="shared" si="20"/>
        <v>0</v>
      </c>
      <c r="F37" s="36">
        <v>33.814710300000002</v>
      </c>
      <c r="G37" s="38">
        <v>2297.62</v>
      </c>
      <c r="H37" s="35">
        <f t="shared" si="21"/>
        <v>0</v>
      </c>
      <c r="I37" s="33">
        <f t="shared" si="22"/>
        <v>1</v>
      </c>
      <c r="J37" s="32">
        <f t="shared" si="23"/>
        <v>2297.62</v>
      </c>
    </row>
    <row r="38" spans="1:17" x14ac:dyDescent="0.3">
      <c r="A38" s="27" t="s">
        <v>55</v>
      </c>
      <c r="B38" s="30">
        <f t="shared" si="18"/>
        <v>330.64003653662701</v>
      </c>
      <c r="C38" s="30">
        <v>1993.47</v>
      </c>
      <c r="D38" s="34">
        <f t="shared" si="19"/>
        <v>0.19106690689520844</v>
      </c>
      <c r="E38" s="27">
        <f t="shared" si="20"/>
        <v>0</v>
      </c>
      <c r="F38" s="36">
        <v>37.896593899999999</v>
      </c>
      <c r="G38" s="38">
        <v>2464.3200000000002</v>
      </c>
      <c r="H38" s="35">
        <f t="shared" si="21"/>
        <v>0</v>
      </c>
      <c r="I38" s="33">
        <f t="shared" si="22"/>
        <v>1</v>
      </c>
      <c r="J38" s="32">
        <f t="shared" si="23"/>
        <v>2464.3200000000002</v>
      </c>
    </row>
    <row r="39" spans="1:17" x14ac:dyDescent="0.3">
      <c r="A39" s="27" t="s">
        <v>56</v>
      </c>
      <c r="B39" s="30">
        <f t="shared" si="18"/>
        <v>305.50428976010096</v>
      </c>
      <c r="C39" s="30">
        <v>1989.08</v>
      </c>
      <c r="D39" s="34">
        <f t="shared" si="19"/>
        <v>0.21420613913799241</v>
      </c>
      <c r="E39" s="27">
        <f t="shared" si="20"/>
        <v>0</v>
      </c>
      <c r="F39" s="36">
        <v>44.823464299999998</v>
      </c>
      <c r="G39" s="38">
        <v>2531.3000000000002</v>
      </c>
      <c r="H39" s="35">
        <f t="shared" si="21"/>
        <v>0</v>
      </c>
      <c r="I39" s="33">
        <f t="shared" si="22"/>
        <v>1</v>
      </c>
      <c r="J39" s="32">
        <f t="shared" si="23"/>
        <v>2531.3000000000002</v>
      </c>
    </row>
    <row r="40" spans="1:17" x14ac:dyDescent="0.3">
      <c r="A40" s="27" t="s">
        <v>57</v>
      </c>
      <c r="B40" s="30">
        <f t="shared" si="18"/>
        <v>316.69850602897895</v>
      </c>
      <c r="C40" s="30">
        <v>2038.83</v>
      </c>
      <c r="D40" s="34">
        <f t="shared" si="19"/>
        <v>0.22706594181470791</v>
      </c>
      <c r="E40" s="27">
        <f t="shared" si="20"/>
        <v>0</v>
      </c>
      <c r="F40" s="36">
        <v>54.481701899999997</v>
      </c>
      <c r="G40" s="38">
        <v>2637.78</v>
      </c>
      <c r="H40" s="35">
        <f t="shared" si="21"/>
        <v>0</v>
      </c>
      <c r="I40" s="33">
        <f t="shared" si="22"/>
        <v>1</v>
      </c>
      <c r="J40" s="32">
        <f t="shared" si="23"/>
        <v>2637.78</v>
      </c>
    </row>
    <row r="42" spans="1:17" x14ac:dyDescent="0.3">
      <c r="F42" s="1">
        <v>326.71057343482897</v>
      </c>
      <c r="G42" s="1">
        <v>0.45606770000000002</v>
      </c>
      <c r="H42" s="1">
        <v>0.42219190000000001</v>
      </c>
      <c r="I42" s="1">
        <v>0.56667270000000003</v>
      </c>
      <c r="J42" s="1">
        <v>8.5039199999999995E-2</v>
      </c>
      <c r="L42" s="5" t="s">
        <v>47</v>
      </c>
      <c r="M42" s="5" t="s">
        <v>48</v>
      </c>
      <c r="N42" s="5" t="s">
        <v>44</v>
      </c>
      <c r="O42" s="5" t="s">
        <v>1</v>
      </c>
      <c r="P42" s="5" t="s">
        <v>45</v>
      </c>
      <c r="Q42" s="5" t="s">
        <v>46</v>
      </c>
    </row>
    <row r="43" spans="1:17" x14ac:dyDescent="0.3">
      <c r="F43" s="1">
        <v>316.93046092986998</v>
      </c>
      <c r="G43" s="1">
        <v>0.32461600000000002</v>
      </c>
      <c r="H43" s="1">
        <v>0.35948289999999999</v>
      </c>
      <c r="I43" s="1">
        <v>0.80664100000000005</v>
      </c>
      <c r="J43" s="1">
        <v>0.11522110000000001</v>
      </c>
      <c r="L43" s="40" t="s">
        <v>39</v>
      </c>
      <c r="M43" s="9" t="s">
        <v>43</v>
      </c>
      <c r="N43" s="17">
        <f>M4</f>
        <v>6621.6885714285727</v>
      </c>
      <c r="O43" s="17">
        <f>N4</f>
        <v>318.90740088967726</v>
      </c>
      <c r="P43" s="20">
        <f>O4</f>
        <v>6.4971969388930373E-3</v>
      </c>
      <c r="Q43" s="21">
        <f>P4</f>
        <v>1</v>
      </c>
    </row>
    <row r="44" spans="1:17" x14ac:dyDescent="0.3">
      <c r="F44" s="1">
        <v>324.59733438491799</v>
      </c>
      <c r="G44" s="1">
        <v>0.39311659999999998</v>
      </c>
      <c r="H44" s="1">
        <v>0.66516660000000005</v>
      </c>
      <c r="I44" s="1">
        <v>1.1031261000000001</v>
      </c>
      <c r="J44" s="1">
        <v>0.27597250000000001</v>
      </c>
      <c r="L44" s="40"/>
      <c r="M44" s="9" t="s">
        <v>41</v>
      </c>
      <c r="N44" s="25">
        <f>M3</f>
        <v>6663.2271428571421</v>
      </c>
      <c r="O44" s="25">
        <f>N3</f>
        <v>42.392049571428572</v>
      </c>
      <c r="P44" s="22">
        <f>O3</f>
        <v>3.5784962649037486E-4</v>
      </c>
      <c r="Q44" s="26">
        <f>P3</f>
        <v>6</v>
      </c>
    </row>
    <row r="45" spans="1:17" x14ac:dyDescent="0.3">
      <c r="F45" s="1">
        <v>309.12197685241699</v>
      </c>
      <c r="G45" s="1">
        <v>0.37821179999999999</v>
      </c>
      <c r="H45" s="1">
        <v>0.58487610000000001</v>
      </c>
      <c r="I45" s="1">
        <v>1.1444818000000001</v>
      </c>
      <c r="J45" s="1">
        <v>0.1252683</v>
      </c>
      <c r="L45" s="40" t="s">
        <v>40</v>
      </c>
      <c r="M45" s="9" t="s">
        <v>43</v>
      </c>
      <c r="N45" s="25">
        <f>M14</f>
        <v>12833.064285714285</v>
      </c>
      <c r="O45" s="17">
        <f>N14</f>
        <v>319.0054243325344</v>
      </c>
      <c r="P45" s="20">
        <f>O14</f>
        <v>2.5841603213070757E-5</v>
      </c>
      <c r="Q45" s="26">
        <f>P14</f>
        <v>6</v>
      </c>
    </row>
    <row r="46" spans="1:17" x14ac:dyDescent="0.3">
      <c r="F46" s="1">
        <v>330.50803613662703</v>
      </c>
      <c r="G46" s="1">
        <v>0.40700530000000001</v>
      </c>
      <c r="H46" s="1">
        <v>0.54086920000000005</v>
      </c>
      <c r="I46" s="1">
        <v>0.66373689999999996</v>
      </c>
      <c r="J46" s="1">
        <v>0.13200039999999999</v>
      </c>
      <c r="L46" s="40"/>
      <c r="M46" s="9" t="s">
        <v>41</v>
      </c>
      <c r="N46" s="19">
        <f>M13</f>
        <v>12722.242857142857</v>
      </c>
      <c r="O46" s="18">
        <f>N13</f>
        <v>55.701443700000006</v>
      </c>
      <c r="P46" s="22">
        <f>O13</f>
        <v>8.6069748800651751E-3</v>
      </c>
      <c r="Q46" s="24">
        <f>P13</f>
        <v>1</v>
      </c>
    </row>
    <row r="47" spans="1:17" x14ac:dyDescent="0.3">
      <c r="F47" s="1">
        <v>305.35408926010098</v>
      </c>
      <c r="G47" s="1">
        <v>0.31035230000000003</v>
      </c>
      <c r="H47" s="1">
        <v>0.38811679999999998</v>
      </c>
      <c r="I47" s="1">
        <v>0.67695499999999997</v>
      </c>
      <c r="J47" s="1">
        <v>0.15020049999999999</v>
      </c>
      <c r="L47" s="40" t="s">
        <v>14</v>
      </c>
      <c r="M47" s="9" t="s">
        <v>43</v>
      </c>
      <c r="N47" s="17">
        <f>M24</f>
        <v>23898.771428571432</v>
      </c>
      <c r="O47" s="17">
        <f>N24</f>
        <v>319.3161339325344</v>
      </c>
      <c r="P47" s="20">
        <f>O24</f>
        <v>0.23093243356057874</v>
      </c>
      <c r="Q47" s="21">
        <f>P24</f>
        <v>0</v>
      </c>
    </row>
    <row r="48" spans="1:17" x14ac:dyDescent="0.3">
      <c r="F48" s="1">
        <v>316.59329032897898</v>
      </c>
      <c r="G48" s="1">
        <v>0.2666752</v>
      </c>
      <c r="H48" s="1">
        <v>0.2615055</v>
      </c>
      <c r="I48" s="1">
        <v>0.43556270000000002</v>
      </c>
      <c r="J48" s="1">
        <v>0.1052157</v>
      </c>
      <c r="L48" s="40"/>
      <c r="M48" s="9" t="s">
        <v>41</v>
      </c>
      <c r="N48" s="18">
        <f>M23</f>
        <v>31267.492857142857</v>
      </c>
      <c r="O48" s="18">
        <f>N23</f>
        <v>95.115903214285709</v>
      </c>
      <c r="P48" s="22">
        <f>O23</f>
        <v>0</v>
      </c>
      <c r="Q48" s="23">
        <f>P23</f>
        <v>7</v>
      </c>
    </row>
    <row r="49" spans="12:17" x14ac:dyDescent="0.3">
      <c r="L49" s="40" t="s">
        <v>15</v>
      </c>
      <c r="M49" s="9" t="s">
        <v>43</v>
      </c>
      <c r="N49" s="17">
        <f>M34</f>
        <v>1845.8328571428572</v>
      </c>
      <c r="O49" s="17">
        <f>N34</f>
        <v>318.68638271824869</v>
      </c>
      <c r="P49" s="20">
        <f>O34</f>
        <v>0.17482648644243784</v>
      </c>
      <c r="Q49" s="21">
        <f>P34</f>
        <v>0</v>
      </c>
    </row>
    <row r="50" spans="12:17" x14ac:dyDescent="0.3">
      <c r="L50" s="40"/>
      <c r="M50" s="9" t="s">
        <v>41</v>
      </c>
      <c r="N50" s="18">
        <f>M33</f>
        <v>2247.4085714285716</v>
      </c>
      <c r="O50" s="18">
        <f>N33</f>
        <v>95.115903214285709</v>
      </c>
      <c r="P50" s="22">
        <f>O33</f>
        <v>0</v>
      </c>
      <c r="Q50" s="23">
        <f>P33</f>
        <v>7</v>
      </c>
    </row>
    <row r="51" spans="12:17" x14ac:dyDescent="0.3">
      <c r="L51" s="40" t="s">
        <v>42</v>
      </c>
      <c r="M51" s="9" t="s">
        <v>43</v>
      </c>
      <c r="N51" s="19">
        <f>AVERAGE(N43,N45,N47,N49)</f>
        <v>11299.839285714286</v>
      </c>
      <c r="O51" s="19">
        <f>AVERAGE(O43,O45,O47,O49)</f>
        <v>318.97883546824869</v>
      </c>
      <c r="P51" s="20">
        <f t="shared" ref="P51:P52" si="24">AVERAGE(P43,P45,P47,P49)</f>
        <v>0.10307048963628068</v>
      </c>
      <c r="Q51" s="24">
        <f>SUM(Q43,Q45,Q47,Q49)</f>
        <v>7</v>
      </c>
    </row>
    <row r="52" spans="12:17" x14ac:dyDescent="0.3">
      <c r="L52" s="40"/>
      <c r="M52" s="10" t="s">
        <v>41</v>
      </c>
      <c r="N52" s="18">
        <f>AVERAGE(N44,N46,N48,N50)</f>
        <v>13225.092857142858</v>
      </c>
      <c r="O52" s="18">
        <f>AVERAGE(O44,O46,O48,O50)</f>
        <v>72.08132492499999</v>
      </c>
      <c r="P52" s="22">
        <f t="shared" si="24"/>
        <v>2.2412061266388877E-3</v>
      </c>
      <c r="Q52" s="23">
        <f>SUM(Q44,Q46,Q48,Q50)</f>
        <v>21</v>
      </c>
    </row>
  </sheetData>
  <mergeCells count="13">
    <mergeCell ref="L51:L52"/>
    <mergeCell ref="B32:E32"/>
    <mergeCell ref="F32:I32"/>
    <mergeCell ref="L43:L44"/>
    <mergeCell ref="L45:L46"/>
    <mergeCell ref="L47:L48"/>
    <mergeCell ref="L49:L50"/>
    <mergeCell ref="B2:E2"/>
    <mergeCell ref="F2:I2"/>
    <mergeCell ref="B12:E12"/>
    <mergeCell ref="F12:I12"/>
    <mergeCell ref="B22:E22"/>
    <mergeCell ref="F22:I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C3E41-2321-4F73-90D4-80C509BB1E31}">
  <dimension ref="A1:E113"/>
  <sheetViews>
    <sheetView tabSelected="1" topLeftCell="A76" workbookViewId="0">
      <selection activeCell="C86" sqref="C86:D106"/>
    </sheetView>
  </sheetViews>
  <sheetFormatPr baseColWidth="10" defaultRowHeight="14.4" x14ac:dyDescent="0.3"/>
  <cols>
    <col min="2" max="2" width="14.6640625" bestFit="1" customWidth="1"/>
    <col min="3" max="3" width="15.5546875" bestFit="1" customWidth="1"/>
    <col min="4" max="4" width="12.5546875" bestFit="1" customWidth="1"/>
    <col min="5" max="5" width="255.77734375" bestFit="1" customWidth="1"/>
  </cols>
  <sheetData>
    <row r="1" spans="1:5" x14ac:dyDescent="0.3">
      <c r="A1" s="27"/>
      <c r="B1" s="27"/>
      <c r="C1" s="27" t="s">
        <v>68</v>
      </c>
      <c r="D1" s="27" t="s">
        <v>69</v>
      </c>
      <c r="E1" s="27" t="s">
        <v>67</v>
      </c>
    </row>
    <row r="2" spans="1:5" x14ac:dyDescent="0.3">
      <c r="A2" s="40" t="s">
        <v>39</v>
      </c>
      <c r="B2" s="27" t="s">
        <v>20</v>
      </c>
      <c r="C2" s="27">
        <v>3</v>
      </c>
      <c r="D2" s="27">
        <v>57</v>
      </c>
      <c r="E2" s="27"/>
    </row>
    <row r="3" spans="1:5" x14ac:dyDescent="0.3">
      <c r="A3" s="40"/>
      <c r="B3" s="27" t="s">
        <v>21</v>
      </c>
      <c r="C3" s="27">
        <v>44</v>
      </c>
      <c r="D3" s="27">
        <v>77</v>
      </c>
      <c r="E3" s="27"/>
    </row>
    <row r="4" spans="1:5" x14ac:dyDescent="0.3">
      <c r="A4" s="40"/>
      <c r="B4" s="27" t="s">
        <v>22</v>
      </c>
      <c r="C4" s="27">
        <v>8</v>
      </c>
      <c r="D4" s="27">
        <v>135</v>
      </c>
      <c r="E4" s="27"/>
    </row>
    <row r="5" spans="1:5" x14ac:dyDescent="0.3">
      <c r="A5" s="40"/>
      <c r="B5" s="27" t="s">
        <v>23</v>
      </c>
      <c r="C5" s="27">
        <v>2</v>
      </c>
      <c r="D5" s="27">
        <v>190</v>
      </c>
      <c r="E5" s="27"/>
    </row>
    <row r="6" spans="1:5" x14ac:dyDescent="0.3">
      <c r="A6" s="40"/>
      <c r="B6" s="27" t="s">
        <v>24</v>
      </c>
      <c r="C6" s="27">
        <v>4</v>
      </c>
      <c r="D6" s="27">
        <v>242</v>
      </c>
      <c r="E6" s="27"/>
    </row>
    <row r="7" spans="1:5" x14ac:dyDescent="0.3">
      <c r="A7" s="40"/>
      <c r="B7" s="27" t="s">
        <v>25</v>
      </c>
      <c r="C7" s="27">
        <v>2</v>
      </c>
      <c r="D7" s="27">
        <v>298</v>
      </c>
      <c r="E7" s="27"/>
    </row>
    <row r="8" spans="1:5" x14ac:dyDescent="0.3">
      <c r="A8" s="40"/>
      <c r="B8" s="27" t="s">
        <v>26</v>
      </c>
      <c r="C8" s="27">
        <v>2</v>
      </c>
      <c r="D8" s="27">
        <v>349</v>
      </c>
      <c r="E8" s="27"/>
    </row>
    <row r="9" spans="1:5" x14ac:dyDescent="0.3">
      <c r="A9" s="40"/>
      <c r="B9" s="27" t="s">
        <v>27</v>
      </c>
      <c r="C9" s="27">
        <v>10</v>
      </c>
      <c r="D9" s="27">
        <v>53</v>
      </c>
      <c r="E9" s="27"/>
    </row>
    <row r="10" spans="1:5" x14ac:dyDescent="0.3">
      <c r="A10" s="40"/>
      <c r="B10" s="27" t="s">
        <v>28</v>
      </c>
      <c r="C10" s="27">
        <v>1</v>
      </c>
      <c r="D10" s="27">
        <v>319</v>
      </c>
      <c r="E10" s="27"/>
    </row>
    <row r="11" spans="1:5" x14ac:dyDescent="0.3">
      <c r="A11" s="40"/>
      <c r="B11" s="27" t="s">
        <v>29</v>
      </c>
      <c r="C11" s="27">
        <v>3</v>
      </c>
      <c r="D11" s="27">
        <v>326</v>
      </c>
      <c r="E11" s="27"/>
    </row>
    <row r="12" spans="1:5" x14ac:dyDescent="0.3">
      <c r="A12" s="40"/>
      <c r="B12" s="27" t="s">
        <v>30</v>
      </c>
      <c r="C12" s="27">
        <v>15</v>
      </c>
      <c r="D12" s="27">
        <v>659</v>
      </c>
      <c r="E12" s="27"/>
    </row>
    <row r="13" spans="1:5" x14ac:dyDescent="0.3">
      <c r="A13" s="40"/>
      <c r="B13" s="27" t="s">
        <v>31</v>
      </c>
      <c r="C13" s="27">
        <v>3</v>
      </c>
      <c r="D13" s="27">
        <v>667</v>
      </c>
      <c r="E13" s="27"/>
    </row>
    <row r="14" spans="1:5" x14ac:dyDescent="0.3">
      <c r="A14" s="40"/>
      <c r="B14" s="27" t="s">
        <v>32</v>
      </c>
      <c r="C14" s="27">
        <v>42</v>
      </c>
      <c r="D14" s="27">
        <v>295</v>
      </c>
      <c r="E14" s="27"/>
    </row>
    <row r="15" spans="1:5" x14ac:dyDescent="0.3">
      <c r="A15" s="40"/>
      <c r="B15" s="27" t="s">
        <v>33</v>
      </c>
      <c r="C15" s="27">
        <v>12</v>
      </c>
      <c r="D15" s="27">
        <v>372</v>
      </c>
      <c r="E15" s="27"/>
    </row>
    <row r="16" spans="1:5" x14ac:dyDescent="0.3">
      <c r="A16" s="40"/>
      <c r="B16" s="27" t="s">
        <v>6</v>
      </c>
      <c r="C16" s="27">
        <v>24</v>
      </c>
      <c r="D16" s="27">
        <v>26</v>
      </c>
      <c r="E16" s="27"/>
    </row>
    <row r="17" spans="1:5" x14ac:dyDescent="0.3">
      <c r="A17" s="40"/>
      <c r="B17" s="27" t="s">
        <v>7</v>
      </c>
      <c r="C17" s="27">
        <v>4</v>
      </c>
      <c r="D17" s="27">
        <v>84</v>
      </c>
      <c r="E17" s="27"/>
    </row>
    <row r="18" spans="1:5" x14ac:dyDescent="0.3">
      <c r="A18" s="40"/>
      <c r="B18" s="27" t="s">
        <v>8</v>
      </c>
      <c r="C18" s="27">
        <v>12</v>
      </c>
      <c r="D18" s="27">
        <v>158</v>
      </c>
      <c r="E18" s="27"/>
    </row>
    <row r="19" spans="1:5" x14ac:dyDescent="0.3">
      <c r="A19" s="40"/>
      <c r="B19" s="27" t="s">
        <v>9</v>
      </c>
      <c r="C19" s="27">
        <v>0</v>
      </c>
      <c r="D19" s="27">
        <v>195</v>
      </c>
      <c r="E19" s="27"/>
    </row>
    <row r="20" spans="1:5" x14ac:dyDescent="0.3">
      <c r="A20" s="40"/>
      <c r="B20" s="27" t="s">
        <v>10</v>
      </c>
      <c r="C20" s="27">
        <v>45</v>
      </c>
      <c r="D20" s="27">
        <v>243</v>
      </c>
      <c r="E20" s="27"/>
    </row>
    <row r="21" spans="1:5" x14ac:dyDescent="0.3">
      <c r="A21" s="40"/>
      <c r="B21" s="27" t="s">
        <v>11</v>
      </c>
      <c r="C21" s="27">
        <v>14</v>
      </c>
      <c r="D21" s="27">
        <v>289</v>
      </c>
      <c r="E21" s="27"/>
    </row>
    <row r="22" spans="1:5" x14ac:dyDescent="0.3">
      <c r="A22" s="40"/>
      <c r="B22" s="27" t="s">
        <v>12</v>
      </c>
      <c r="C22" s="27">
        <v>14</v>
      </c>
      <c r="D22" s="27">
        <v>343</v>
      </c>
      <c r="E22" s="27"/>
    </row>
    <row r="23" spans="1:5" x14ac:dyDescent="0.3">
      <c r="A23" s="40"/>
      <c r="B23" s="27" t="s">
        <v>51</v>
      </c>
      <c r="C23" s="27">
        <v>13</v>
      </c>
      <c r="D23" s="27">
        <v>26</v>
      </c>
      <c r="E23" s="27" t="s">
        <v>70</v>
      </c>
    </row>
    <row r="24" spans="1:5" x14ac:dyDescent="0.3">
      <c r="A24" s="40"/>
      <c r="B24" s="27" t="s">
        <v>52</v>
      </c>
      <c r="C24" s="27">
        <v>19</v>
      </c>
      <c r="D24" s="27">
        <v>80</v>
      </c>
      <c r="E24" s="27" t="s">
        <v>71</v>
      </c>
    </row>
    <row r="25" spans="1:5" x14ac:dyDescent="0.3">
      <c r="A25" s="40"/>
      <c r="B25" s="27" t="s">
        <v>53</v>
      </c>
      <c r="C25" s="27">
        <v>15</v>
      </c>
      <c r="D25" s="27">
        <v>135</v>
      </c>
      <c r="E25" s="27" t="s">
        <v>72</v>
      </c>
    </row>
    <row r="26" spans="1:5" x14ac:dyDescent="0.3">
      <c r="A26" s="40"/>
      <c r="B26" s="27" t="s">
        <v>54</v>
      </c>
      <c r="C26" s="27">
        <v>5</v>
      </c>
      <c r="D26" s="27">
        <v>199</v>
      </c>
      <c r="E26" s="27" t="s">
        <v>73</v>
      </c>
    </row>
    <row r="27" spans="1:5" x14ac:dyDescent="0.3">
      <c r="A27" s="40"/>
      <c r="B27" s="27" t="s">
        <v>55</v>
      </c>
      <c r="C27" s="27">
        <v>29</v>
      </c>
      <c r="D27" s="27">
        <v>240</v>
      </c>
      <c r="E27" s="27" t="s">
        <v>74</v>
      </c>
    </row>
    <row r="28" spans="1:5" x14ac:dyDescent="0.3">
      <c r="A28" s="40"/>
      <c r="B28" s="27" t="s">
        <v>56</v>
      </c>
      <c r="C28" s="27">
        <v>7</v>
      </c>
      <c r="D28" s="27">
        <v>294</v>
      </c>
      <c r="E28" s="27" t="s">
        <v>75</v>
      </c>
    </row>
    <row r="29" spans="1:5" x14ac:dyDescent="0.3">
      <c r="A29" s="40"/>
      <c r="B29" s="27" t="s">
        <v>57</v>
      </c>
      <c r="C29" s="27">
        <v>13</v>
      </c>
      <c r="D29" s="27">
        <v>340</v>
      </c>
      <c r="E29" s="27" t="s">
        <v>76</v>
      </c>
    </row>
    <row r="30" spans="1:5" x14ac:dyDescent="0.3">
      <c r="A30" s="40" t="s">
        <v>40</v>
      </c>
      <c r="B30" s="27" t="s">
        <v>20</v>
      </c>
      <c r="C30" s="27">
        <v>20</v>
      </c>
      <c r="D30" s="27">
        <v>49</v>
      </c>
      <c r="E30" s="27"/>
    </row>
    <row r="31" spans="1:5" x14ac:dyDescent="0.3">
      <c r="A31" s="40"/>
      <c r="B31" s="27" t="s">
        <v>21</v>
      </c>
      <c r="C31" s="27">
        <v>1</v>
      </c>
      <c r="D31" s="27">
        <v>82</v>
      </c>
      <c r="E31" s="27"/>
    </row>
    <row r="32" spans="1:5" x14ac:dyDescent="0.3">
      <c r="A32" s="40"/>
      <c r="B32" s="27" t="s">
        <v>22</v>
      </c>
      <c r="C32" s="27">
        <v>23</v>
      </c>
      <c r="D32" s="27">
        <v>137</v>
      </c>
      <c r="E32" s="27"/>
    </row>
    <row r="33" spans="1:5" x14ac:dyDescent="0.3">
      <c r="A33" s="40"/>
      <c r="B33" s="27" t="s">
        <v>23</v>
      </c>
      <c r="C33" s="27">
        <v>0</v>
      </c>
      <c r="D33" s="27">
        <v>183</v>
      </c>
      <c r="E33" s="27"/>
    </row>
    <row r="34" spans="1:5" x14ac:dyDescent="0.3">
      <c r="A34" s="40"/>
      <c r="B34" s="27" t="s">
        <v>24</v>
      </c>
      <c r="C34" s="27">
        <v>3</v>
      </c>
      <c r="D34" s="27">
        <v>235</v>
      </c>
      <c r="E34" s="27"/>
    </row>
    <row r="35" spans="1:5" x14ac:dyDescent="0.3">
      <c r="A35" s="40"/>
      <c r="B35" s="27" t="s">
        <v>25</v>
      </c>
      <c r="C35" s="27">
        <v>2</v>
      </c>
      <c r="D35" s="27">
        <v>290</v>
      </c>
      <c r="E35" s="27"/>
    </row>
    <row r="36" spans="1:5" x14ac:dyDescent="0.3">
      <c r="A36" s="40"/>
      <c r="B36" s="27" t="s">
        <v>26</v>
      </c>
      <c r="C36" s="27">
        <v>15</v>
      </c>
      <c r="D36" s="27">
        <v>348</v>
      </c>
      <c r="E36" s="27"/>
    </row>
    <row r="37" spans="1:5" x14ac:dyDescent="0.3">
      <c r="A37" s="40"/>
      <c r="B37" s="27" t="s">
        <v>27</v>
      </c>
      <c r="C37" s="27">
        <v>3</v>
      </c>
      <c r="D37" s="27">
        <v>72</v>
      </c>
      <c r="E37" s="27"/>
    </row>
    <row r="38" spans="1:5" x14ac:dyDescent="0.3">
      <c r="A38" s="40"/>
      <c r="B38" s="27" t="s">
        <v>28</v>
      </c>
      <c r="C38" s="27">
        <v>0</v>
      </c>
      <c r="D38" s="27">
        <v>123</v>
      </c>
      <c r="E38" s="27"/>
    </row>
    <row r="39" spans="1:5" x14ac:dyDescent="0.3">
      <c r="A39" s="40"/>
      <c r="B39" s="27" t="s">
        <v>29</v>
      </c>
      <c r="C39" s="27">
        <v>36</v>
      </c>
      <c r="D39" s="27">
        <v>158</v>
      </c>
      <c r="E39" s="27"/>
    </row>
    <row r="40" spans="1:5" x14ac:dyDescent="0.3">
      <c r="A40" s="40"/>
      <c r="B40" s="27" t="s">
        <v>30</v>
      </c>
      <c r="C40" s="27">
        <v>6</v>
      </c>
      <c r="D40" s="27">
        <v>204</v>
      </c>
      <c r="E40" s="27"/>
    </row>
    <row r="41" spans="1:5" x14ac:dyDescent="0.3">
      <c r="A41" s="40"/>
      <c r="B41" s="27" t="s">
        <v>31</v>
      </c>
      <c r="C41" s="27">
        <v>3</v>
      </c>
      <c r="D41" s="27">
        <v>247</v>
      </c>
      <c r="E41" s="27"/>
    </row>
    <row r="42" spans="1:5" x14ac:dyDescent="0.3">
      <c r="A42" s="40"/>
      <c r="B42" s="27" t="s">
        <v>32</v>
      </c>
      <c r="C42" s="27">
        <v>26</v>
      </c>
      <c r="D42" s="27">
        <v>319</v>
      </c>
      <c r="E42" s="27"/>
    </row>
    <row r="43" spans="1:5" x14ac:dyDescent="0.3">
      <c r="A43" s="40"/>
      <c r="B43" s="27" t="s">
        <v>33</v>
      </c>
      <c r="C43" s="27">
        <v>36</v>
      </c>
      <c r="D43" s="27">
        <v>349</v>
      </c>
      <c r="E43" s="27"/>
    </row>
    <row r="44" spans="1:5" x14ac:dyDescent="0.3">
      <c r="A44" s="40"/>
      <c r="B44" s="27" t="s">
        <v>6</v>
      </c>
      <c r="C44" s="27">
        <v>11</v>
      </c>
      <c r="D44" s="27">
        <v>27</v>
      </c>
      <c r="E44" s="27"/>
    </row>
    <row r="45" spans="1:5" x14ac:dyDescent="0.3">
      <c r="A45" s="40"/>
      <c r="B45" s="27" t="s">
        <v>7</v>
      </c>
      <c r="C45" s="27">
        <v>6</v>
      </c>
      <c r="D45" s="27">
        <v>107</v>
      </c>
      <c r="E45" s="27"/>
    </row>
    <row r="46" spans="1:5" x14ac:dyDescent="0.3">
      <c r="A46" s="40"/>
      <c r="B46" s="27" t="s">
        <v>8</v>
      </c>
      <c r="C46" s="27">
        <v>1</v>
      </c>
      <c r="D46" s="27">
        <v>199</v>
      </c>
      <c r="E46" s="27"/>
    </row>
    <row r="47" spans="1:5" x14ac:dyDescent="0.3">
      <c r="A47" s="40"/>
      <c r="B47" s="27" t="s">
        <v>9</v>
      </c>
      <c r="C47" s="27">
        <v>47</v>
      </c>
      <c r="D47" s="27">
        <v>248</v>
      </c>
      <c r="E47" s="27"/>
    </row>
    <row r="48" spans="1:5" x14ac:dyDescent="0.3">
      <c r="A48" s="40"/>
      <c r="B48" s="27" t="s">
        <v>10</v>
      </c>
      <c r="C48" s="27">
        <v>3</v>
      </c>
      <c r="D48" s="27">
        <v>242</v>
      </c>
      <c r="E48" s="27"/>
    </row>
    <row r="49" spans="1:5" x14ac:dyDescent="0.3">
      <c r="A49" s="40"/>
      <c r="B49" s="27" t="s">
        <v>11</v>
      </c>
      <c r="C49" s="27">
        <v>2</v>
      </c>
      <c r="D49" s="27">
        <v>410</v>
      </c>
      <c r="E49" s="27"/>
    </row>
    <row r="50" spans="1:5" x14ac:dyDescent="0.3">
      <c r="A50" s="40"/>
      <c r="B50" s="27" t="s">
        <v>12</v>
      </c>
      <c r="C50" s="27">
        <v>27</v>
      </c>
      <c r="D50" s="27">
        <v>373</v>
      </c>
      <c r="E50" s="27"/>
    </row>
    <row r="51" spans="1:5" x14ac:dyDescent="0.3">
      <c r="A51" s="40"/>
      <c r="B51" s="27" t="s">
        <v>51</v>
      </c>
      <c r="C51" s="27">
        <v>1</v>
      </c>
      <c r="D51" s="27">
        <v>26</v>
      </c>
      <c r="E51" s="27" t="s">
        <v>77</v>
      </c>
    </row>
    <row r="52" spans="1:5" x14ac:dyDescent="0.3">
      <c r="A52" s="40"/>
      <c r="B52" s="27" t="s">
        <v>52</v>
      </c>
      <c r="C52" s="27">
        <v>20</v>
      </c>
      <c r="D52" s="27">
        <v>80</v>
      </c>
      <c r="E52" s="27" t="s">
        <v>78</v>
      </c>
    </row>
    <row r="53" spans="1:5" x14ac:dyDescent="0.3">
      <c r="A53" s="40"/>
      <c r="B53" s="27" t="s">
        <v>53</v>
      </c>
      <c r="C53" s="27">
        <v>0</v>
      </c>
      <c r="D53" s="27">
        <v>151</v>
      </c>
      <c r="E53" s="27" t="s">
        <v>79</v>
      </c>
    </row>
    <row r="54" spans="1:5" x14ac:dyDescent="0.3">
      <c r="A54" s="40"/>
      <c r="B54" s="27" t="s">
        <v>54</v>
      </c>
      <c r="C54" s="27">
        <v>20</v>
      </c>
      <c r="D54" s="27">
        <v>185</v>
      </c>
      <c r="E54" s="27" t="s">
        <v>80</v>
      </c>
    </row>
    <row r="55" spans="1:5" x14ac:dyDescent="0.3">
      <c r="A55" s="40"/>
      <c r="B55" s="27" t="s">
        <v>55</v>
      </c>
      <c r="C55" s="27">
        <v>0</v>
      </c>
      <c r="D55" s="27">
        <v>238</v>
      </c>
      <c r="E55" s="27" t="s">
        <v>81</v>
      </c>
    </row>
    <row r="56" spans="1:5" x14ac:dyDescent="0.3">
      <c r="A56" s="40"/>
      <c r="B56" s="27" t="s">
        <v>56</v>
      </c>
      <c r="C56" s="27">
        <v>26</v>
      </c>
      <c r="D56" s="27">
        <v>286</v>
      </c>
      <c r="E56" s="27" t="s">
        <v>82</v>
      </c>
    </row>
    <row r="57" spans="1:5" x14ac:dyDescent="0.3">
      <c r="A57" s="40"/>
      <c r="B57" s="27" t="s">
        <v>57</v>
      </c>
      <c r="C57" s="27">
        <v>49</v>
      </c>
      <c r="D57" s="27">
        <v>340</v>
      </c>
      <c r="E57" s="27" t="s">
        <v>83</v>
      </c>
    </row>
    <row r="58" spans="1:5" x14ac:dyDescent="0.3">
      <c r="A58" s="40" t="s">
        <v>14</v>
      </c>
      <c r="B58" s="27" t="s">
        <v>20</v>
      </c>
      <c r="C58" s="27">
        <v>4</v>
      </c>
      <c r="D58" s="27">
        <v>114</v>
      </c>
      <c r="E58" s="27"/>
    </row>
    <row r="59" spans="1:5" x14ac:dyDescent="0.3">
      <c r="A59" s="40"/>
      <c r="B59" s="27" t="s">
        <v>21</v>
      </c>
      <c r="C59" s="27">
        <v>9</v>
      </c>
      <c r="D59" s="27">
        <v>160</v>
      </c>
      <c r="E59" s="27"/>
    </row>
    <row r="60" spans="1:5" x14ac:dyDescent="0.3">
      <c r="A60" s="40"/>
      <c r="B60" s="27" t="s">
        <v>22</v>
      </c>
      <c r="C60" s="27">
        <v>7</v>
      </c>
      <c r="D60" s="27">
        <v>214</v>
      </c>
      <c r="E60" s="27"/>
    </row>
    <row r="61" spans="1:5" x14ac:dyDescent="0.3">
      <c r="A61" s="40"/>
      <c r="B61" s="27" t="s">
        <v>23</v>
      </c>
      <c r="C61" s="27">
        <v>11</v>
      </c>
      <c r="D61" s="27">
        <v>266</v>
      </c>
      <c r="E61" s="27"/>
    </row>
    <row r="62" spans="1:5" x14ac:dyDescent="0.3">
      <c r="A62" s="40"/>
      <c r="B62" s="27" t="s">
        <v>24</v>
      </c>
      <c r="C62" s="27">
        <v>40</v>
      </c>
      <c r="D62" s="27">
        <v>322</v>
      </c>
      <c r="E62" s="27"/>
    </row>
    <row r="63" spans="1:5" x14ac:dyDescent="0.3">
      <c r="A63" s="40"/>
      <c r="B63" s="27" t="s">
        <v>25</v>
      </c>
      <c r="C63" s="27">
        <v>1</v>
      </c>
      <c r="D63" s="27">
        <v>368</v>
      </c>
      <c r="E63" s="27"/>
    </row>
    <row r="64" spans="1:5" x14ac:dyDescent="0.3">
      <c r="A64" s="40"/>
      <c r="B64" s="27" t="s">
        <v>26</v>
      </c>
      <c r="C64" s="27">
        <v>5</v>
      </c>
      <c r="D64" s="27">
        <v>425</v>
      </c>
      <c r="E64" s="27"/>
    </row>
    <row r="65" spans="1:5" x14ac:dyDescent="0.3">
      <c r="A65" s="40"/>
      <c r="B65" s="27" t="s">
        <v>27</v>
      </c>
      <c r="C65" s="27">
        <v>17</v>
      </c>
      <c r="D65" s="27">
        <v>27</v>
      </c>
      <c r="E65" s="27"/>
    </row>
    <row r="66" spans="1:5" x14ac:dyDescent="0.3">
      <c r="A66" s="40"/>
      <c r="B66" s="27" t="s">
        <v>28</v>
      </c>
      <c r="C66" s="27">
        <v>29</v>
      </c>
      <c r="D66" s="27">
        <v>456</v>
      </c>
      <c r="E66" s="27"/>
    </row>
    <row r="67" spans="1:5" x14ac:dyDescent="0.3">
      <c r="A67" s="40"/>
      <c r="B67" s="27" t="s">
        <v>29</v>
      </c>
      <c r="C67" s="27">
        <v>41</v>
      </c>
      <c r="D67" s="27">
        <v>136</v>
      </c>
      <c r="E67" s="27"/>
    </row>
    <row r="68" spans="1:5" x14ac:dyDescent="0.3">
      <c r="A68" s="40"/>
      <c r="B68" s="27" t="s">
        <v>30</v>
      </c>
      <c r="C68" s="27">
        <v>0</v>
      </c>
      <c r="D68" s="27">
        <v>522</v>
      </c>
      <c r="E68" s="27"/>
    </row>
    <row r="69" spans="1:5" x14ac:dyDescent="0.3">
      <c r="A69" s="40"/>
      <c r="B69" s="27" t="s">
        <v>31</v>
      </c>
      <c r="C69" s="27">
        <v>0</v>
      </c>
      <c r="D69" s="27">
        <v>705</v>
      </c>
      <c r="E69" s="27"/>
    </row>
    <row r="70" spans="1:5" x14ac:dyDescent="0.3">
      <c r="A70" s="40"/>
      <c r="B70" s="27" t="s">
        <v>32</v>
      </c>
      <c r="C70" s="27">
        <v>3</v>
      </c>
      <c r="D70" s="27">
        <v>744</v>
      </c>
      <c r="E70" s="27"/>
    </row>
    <row r="71" spans="1:5" x14ac:dyDescent="0.3">
      <c r="A71" s="40"/>
      <c r="B71" s="27" t="s">
        <v>33</v>
      </c>
      <c r="C71" s="27">
        <v>3</v>
      </c>
      <c r="D71" s="27">
        <v>391</v>
      </c>
      <c r="E71" s="27"/>
    </row>
    <row r="72" spans="1:5" x14ac:dyDescent="0.3">
      <c r="A72" s="40"/>
      <c r="B72" s="27" t="s">
        <v>6</v>
      </c>
      <c r="C72" s="27">
        <v>42</v>
      </c>
      <c r="D72" s="27">
        <v>58</v>
      </c>
      <c r="E72" s="27"/>
    </row>
    <row r="73" spans="1:5" x14ac:dyDescent="0.3">
      <c r="A73" s="40"/>
      <c r="B73" s="27" t="s">
        <v>7</v>
      </c>
      <c r="C73" s="27">
        <v>1</v>
      </c>
      <c r="D73" s="27">
        <v>106</v>
      </c>
      <c r="E73" s="27"/>
    </row>
    <row r="74" spans="1:5" x14ac:dyDescent="0.3">
      <c r="A74" s="40"/>
      <c r="B74" s="27" t="s">
        <v>8</v>
      </c>
      <c r="C74" s="27">
        <v>23</v>
      </c>
      <c r="D74" s="27">
        <v>162</v>
      </c>
      <c r="E74" s="27"/>
    </row>
    <row r="75" spans="1:5" x14ac:dyDescent="0.3">
      <c r="A75" s="40"/>
      <c r="B75" s="27" t="s">
        <v>9</v>
      </c>
      <c r="C75" s="27">
        <v>29</v>
      </c>
      <c r="D75" s="27">
        <v>216</v>
      </c>
      <c r="E75" s="27"/>
    </row>
    <row r="76" spans="1:5" x14ac:dyDescent="0.3">
      <c r="A76" s="40"/>
      <c r="B76" s="27" t="s">
        <v>10</v>
      </c>
      <c r="C76" s="27">
        <v>14</v>
      </c>
      <c r="D76" s="27">
        <v>267</v>
      </c>
      <c r="E76" s="27"/>
    </row>
    <row r="77" spans="1:5" x14ac:dyDescent="0.3">
      <c r="A77" s="40"/>
      <c r="B77" s="27" t="s">
        <v>11</v>
      </c>
      <c r="C77" s="27">
        <v>48</v>
      </c>
      <c r="D77" s="27">
        <v>320</v>
      </c>
      <c r="E77" s="27"/>
    </row>
    <row r="78" spans="1:5" x14ac:dyDescent="0.3">
      <c r="A78" s="40"/>
      <c r="B78" s="27" t="s">
        <v>12</v>
      </c>
      <c r="C78" s="27">
        <v>2</v>
      </c>
      <c r="D78" s="27">
        <v>374</v>
      </c>
      <c r="E78" s="27"/>
    </row>
    <row r="79" spans="1:5" x14ac:dyDescent="0.3">
      <c r="A79" s="40"/>
      <c r="B79" s="27" t="s">
        <v>51</v>
      </c>
      <c r="C79" s="27">
        <v>1</v>
      </c>
      <c r="D79" s="27">
        <v>26</v>
      </c>
      <c r="E79" s="27" t="s">
        <v>84</v>
      </c>
    </row>
    <row r="80" spans="1:5" x14ac:dyDescent="0.3">
      <c r="A80" s="40"/>
      <c r="B80" s="27" t="s">
        <v>52</v>
      </c>
      <c r="C80" s="27">
        <v>6</v>
      </c>
      <c r="D80" s="27">
        <v>80</v>
      </c>
      <c r="E80" s="27" t="s">
        <v>85</v>
      </c>
    </row>
    <row r="81" spans="1:5" x14ac:dyDescent="0.3">
      <c r="A81" s="40"/>
      <c r="B81" s="27" t="s">
        <v>53</v>
      </c>
      <c r="C81" s="27">
        <v>33</v>
      </c>
      <c r="D81" s="27">
        <v>133</v>
      </c>
      <c r="E81" s="27" t="s">
        <v>86</v>
      </c>
    </row>
    <row r="82" spans="1:5" x14ac:dyDescent="0.3">
      <c r="A82" s="40"/>
      <c r="B82" s="27" t="s">
        <v>54</v>
      </c>
      <c r="C82" s="27">
        <v>6</v>
      </c>
      <c r="D82" s="27">
        <v>184</v>
      </c>
      <c r="E82" s="27" t="s">
        <v>87</v>
      </c>
    </row>
    <row r="83" spans="1:5" x14ac:dyDescent="0.3">
      <c r="A83" s="40"/>
      <c r="B83" s="27" t="s">
        <v>55</v>
      </c>
      <c r="C83" s="27">
        <v>38</v>
      </c>
      <c r="D83" s="27">
        <v>236</v>
      </c>
      <c r="E83" s="27" t="s">
        <v>88</v>
      </c>
    </row>
    <row r="84" spans="1:5" x14ac:dyDescent="0.3">
      <c r="A84" s="40"/>
      <c r="B84" s="27" t="s">
        <v>56</v>
      </c>
      <c r="C84" s="27">
        <v>17</v>
      </c>
      <c r="D84" s="27">
        <v>288</v>
      </c>
      <c r="E84" s="27" t="s">
        <v>89</v>
      </c>
    </row>
    <row r="85" spans="1:5" x14ac:dyDescent="0.3">
      <c r="A85" s="40"/>
      <c r="B85" s="27" t="s">
        <v>57</v>
      </c>
      <c r="C85" s="27">
        <v>0</v>
      </c>
      <c r="D85" s="27">
        <v>342</v>
      </c>
      <c r="E85" s="27" t="s">
        <v>90</v>
      </c>
    </row>
    <row r="86" spans="1:5" x14ac:dyDescent="0.3">
      <c r="A86" s="40" t="s">
        <v>15</v>
      </c>
      <c r="B86" s="27" t="s">
        <v>20</v>
      </c>
      <c r="C86" s="27">
        <v>2</v>
      </c>
      <c r="D86" s="27">
        <v>104</v>
      </c>
      <c r="E86" s="27"/>
    </row>
    <row r="87" spans="1:5" x14ac:dyDescent="0.3">
      <c r="A87" s="40"/>
      <c r="B87" s="27" t="s">
        <v>21</v>
      </c>
      <c r="C87" s="27">
        <v>2</v>
      </c>
      <c r="D87" s="27">
        <v>141</v>
      </c>
      <c r="E87" s="27"/>
    </row>
    <row r="88" spans="1:5" x14ac:dyDescent="0.3">
      <c r="A88" s="40"/>
      <c r="B88" s="27" t="s">
        <v>22</v>
      </c>
      <c r="C88" s="27">
        <v>41</v>
      </c>
      <c r="D88" s="27">
        <v>212</v>
      </c>
      <c r="E88" s="27"/>
    </row>
    <row r="89" spans="1:5" x14ac:dyDescent="0.3">
      <c r="A89" s="40"/>
      <c r="B89" s="27" t="s">
        <v>23</v>
      </c>
      <c r="C89" s="27">
        <v>8</v>
      </c>
      <c r="D89" s="27">
        <v>270</v>
      </c>
      <c r="E89" s="27"/>
    </row>
    <row r="90" spans="1:5" x14ac:dyDescent="0.3">
      <c r="A90" s="40"/>
      <c r="B90" s="27" t="s">
        <v>24</v>
      </c>
      <c r="C90" s="27">
        <v>33</v>
      </c>
      <c r="D90" s="27">
        <v>288</v>
      </c>
      <c r="E90" s="27"/>
    </row>
    <row r="91" spans="1:5" x14ac:dyDescent="0.3">
      <c r="A91" s="40"/>
      <c r="B91" s="27" t="s">
        <v>25</v>
      </c>
      <c r="C91" s="27">
        <v>20</v>
      </c>
      <c r="D91" s="27">
        <v>364</v>
      </c>
      <c r="E91" s="27"/>
    </row>
    <row r="92" spans="1:5" x14ac:dyDescent="0.3">
      <c r="A92" s="40"/>
      <c r="B92" s="27" t="s">
        <v>26</v>
      </c>
      <c r="C92" s="27">
        <v>14</v>
      </c>
      <c r="D92" s="27">
        <v>405</v>
      </c>
      <c r="E92" s="27"/>
    </row>
    <row r="93" spans="1:5" x14ac:dyDescent="0.3">
      <c r="A93" s="40"/>
      <c r="B93" s="27" t="s">
        <v>27</v>
      </c>
      <c r="C93" s="27">
        <v>5</v>
      </c>
      <c r="D93" s="27">
        <v>26</v>
      </c>
      <c r="E93" s="27"/>
    </row>
    <row r="94" spans="1:5" x14ac:dyDescent="0.3">
      <c r="A94" s="40"/>
      <c r="B94" s="27" t="s">
        <v>28</v>
      </c>
      <c r="C94" s="27">
        <v>0</v>
      </c>
      <c r="D94" s="27">
        <v>540</v>
      </c>
      <c r="E94" s="27"/>
    </row>
    <row r="95" spans="1:5" x14ac:dyDescent="0.3">
      <c r="A95" s="40"/>
      <c r="B95" s="27" t="s">
        <v>29</v>
      </c>
      <c r="C95" s="27">
        <v>45</v>
      </c>
      <c r="D95" s="27">
        <v>536</v>
      </c>
      <c r="E95" s="27"/>
    </row>
    <row r="96" spans="1:5" x14ac:dyDescent="0.3">
      <c r="A96" s="40"/>
      <c r="B96" s="27" t="s">
        <v>30</v>
      </c>
      <c r="C96" s="27">
        <v>0</v>
      </c>
      <c r="D96" s="27">
        <v>662</v>
      </c>
      <c r="E96" s="27"/>
    </row>
    <row r="97" spans="1:5" x14ac:dyDescent="0.3">
      <c r="A97" s="40"/>
      <c r="B97" s="27" t="s">
        <v>31</v>
      </c>
      <c r="C97" s="27">
        <v>2</v>
      </c>
      <c r="D97" s="27">
        <v>725</v>
      </c>
      <c r="E97" s="27"/>
    </row>
    <row r="98" spans="1:5" x14ac:dyDescent="0.3">
      <c r="A98" s="40"/>
      <c r="B98" s="27" t="s">
        <v>32</v>
      </c>
      <c r="C98" s="27">
        <v>3</v>
      </c>
      <c r="D98" s="27">
        <v>757</v>
      </c>
      <c r="E98" s="27"/>
    </row>
    <row r="99" spans="1:5" x14ac:dyDescent="0.3">
      <c r="A99" s="40"/>
      <c r="B99" s="27" t="s">
        <v>33</v>
      </c>
      <c r="C99" s="27">
        <v>0</v>
      </c>
      <c r="D99" s="27">
        <v>801</v>
      </c>
      <c r="E99" s="27"/>
    </row>
    <row r="100" spans="1:5" x14ac:dyDescent="0.3">
      <c r="A100" s="40"/>
      <c r="B100" s="27" t="s">
        <v>6</v>
      </c>
      <c r="C100" s="27">
        <v>10</v>
      </c>
      <c r="D100" s="27">
        <v>38</v>
      </c>
      <c r="E100" s="27"/>
    </row>
    <row r="101" spans="1:5" x14ac:dyDescent="0.3">
      <c r="A101" s="40"/>
      <c r="B101" s="27" t="s">
        <v>7</v>
      </c>
      <c r="C101" s="27">
        <v>39</v>
      </c>
      <c r="D101" s="27">
        <v>105</v>
      </c>
      <c r="E101" s="27"/>
    </row>
    <row r="102" spans="1:5" x14ac:dyDescent="0.3">
      <c r="A102" s="40"/>
      <c r="B102" s="27" t="s">
        <v>8</v>
      </c>
      <c r="C102" s="27">
        <v>1</v>
      </c>
      <c r="D102" s="27">
        <v>161</v>
      </c>
      <c r="E102" s="27"/>
    </row>
    <row r="103" spans="1:5" x14ac:dyDescent="0.3">
      <c r="A103" s="40"/>
      <c r="B103" s="27" t="s">
        <v>9</v>
      </c>
      <c r="C103" s="27">
        <v>5</v>
      </c>
      <c r="D103" s="27">
        <v>216</v>
      </c>
      <c r="E103" s="27"/>
    </row>
    <row r="104" spans="1:5" x14ac:dyDescent="0.3">
      <c r="A104" s="40"/>
      <c r="B104" s="27" t="s">
        <v>10</v>
      </c>
      <c r="C104" s="27">
        <v>12</v>
      </c>
      <c r="D104" s="27">
        <v>259</v>
      </c>
      <c r="E104" s="27"/>
    </row>
    <row r="105" spans="1:5" x14ac:dyDescent="0.3">
      <c r="A105" s="40"/>
      <c r="B105" s="27" t="s">
        <v>11</v>
      </c>
      <c r="C105" s="27">
        <v>13</v>
      </c>
      <c r="D105" s="27">
        <v>312</v>
      </c>
      <c r="E105" s="27"/>
    </row>
    <row r="106" spans="1:5" x14ac:dyDescent="0.3">
      <c r="A106" s="40"/>
      <c r="B106" s="27" t="s">
        <v>12</v>
      </c>
      <c r="C106" s="27">
        <v>5</v>
      </c>
      <c r="D106" s="27">
        <v>363</v>
      </c>
      <c r="E106" s="27"/>
    </row>
    <row r="107" spans="1:5" x14ac:dyDescent="0.3">
      <c r="A107" s="40"/>
      <c r="B107" s="27" t="s">
        <v>51</v>
      </c>
      <c r="C107" s="27">
        <v>10</v>
      </c>
      <c r="D107" s="27">
        <v>27</v>
      </c>
      <c r="E107" s="27" t="s">
        <v>91</v>
      </c>
    </row>
    <row r="108" spans="1:5" x14ac:dyDescent="0.3">
      <c r="A108" s="40"/>
      <c r="B108" s="27" t="s">
        <v>52</v>
      </c>
      <c r="C108" s="27">
        <v>15</v>
      </c>
      <c r="D108" s="27">
        <v>83</v>
      </c>
      <c r="E108" s="27" t="s">
        <v>92</v>
      </c>
    </row>
    <row r="109" spans="1:5" x14ac:dyDescent="0.3">
      <c r="A109" s="40"/>
      <c r="B109" s="27" t="s">
        <v>53</v>
      </c>
      <c r="C109" s="27">
        <v>34</v>
      </c>
      <c r="D109" s="27">
        <v>133</v>
      </c>
      <c r="E109" s="27" t="s">
        <v>93</v>
      </c>
    </row>
    <row r="110" spans="1:5" x14ac:dyDescent="0.3">
      <c r="A110" s="40"/>
      <c r="B110" s="27" t="s">
        <v>54</v>
      </c>
      <c r="C110" s="27">
        <v>2</v>
      </c>
      <c r="D110" s="27">
        <v>184</v>
      </c>
      <c r="E110" s="27" t="s">
        <v>94</v>
      </c>
    </row>
    <row r="111" spans="1:5" x14ac:dyDescent="0.3">
      <c r="A111" s="40"/>
      <c r="B111" s="27" t="s">
        <v>55</v>
      </c>
      <c r="C111" s="27">
        <v>0</v>
      </c>
      <c r="D111" s="27">
        <v>236</v>
      </c>
      <c r="E111" s="27" t="s">
        <v>95</v>
      </c>
    </row>
    <row r="112" spans="1:5" x14ac:dyDescent="0.3">
      <c r="A112" s="40"/>
      <c r="B112" s="27" t="s">
        <v>56</v>
      </c>
      <c r="C112" s="27">
        <v>48</v>
      </c>
      <c r="D112" s="27">
        <v>288</v>
      </c>
      <c r="E112" s="27" t="s">
        <v>96</v>
      </c>
    </row>
    <row r="113" spans="1:5" x14ac:dyDescent="0.3">
      <c r="A113" s="40"/>
      <c r="B113" s="27" t="s">
        <v>57</v>
      </c>
      <c r="C113" s="27">
        <v>44</v>
      </c>
      <c r="D113" s="27">
        <v>343</v>
      </c>
      <c r="E113" s="27" t="s">
        <v>97</v>
      </c>
    </row>
  </sheetData>
  <mergeCells count="4">
    <mergeCell ref="A2:A29"/>
    <mergeCell ref="A30:A57"/>
    <mergeCell ref="A58:A85"/>
    <mergeCell ref="A86:A1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3B59-1C23-4F45-9B83-A6C16DB4D018}">
  <dimension ref="A1:F5"/>
  <sheetViews>
    <sheetView workbookViewId="0">
      <selection activeCell="F5" sqref="A1:F5"/>
    </sheetView>
  </sheetViews>
  <sheetFormatPr baseColWidth="10" defaultRowHeight="14.4" x14ac:dyDescent="0.3"/>
  <cols>
    <col min="3" max="4" width="31.44140625" bestFit="1" customWidth="1"/>
    <col min="5" max="5" width="21.5546875" bestFit="1" customWidth="1"/>
    <col min="6" max="6" width="21.44140625" bestFit="1" customWidth="1"/>
  </cols>
  <sheetData>
    <row r="1" spans="1:6" x14ac:dyDescent="0.3">
      <c r="A1" s="5" t="s">
        <v>3</v>
      </c>
      <c r="B1" s="5" t="s">
        <v>61</v>
      </c>
      <c r="C1" s="5" t="s">
        <v>62</v>
      </c>
      <c r="D1" s="5" t="s">
        <v>60</v>
      </c>
      <c r="E1" s="5" t="s">
        <v>59</v>
      </c>
      <c r="F1" s="5" t="s">
        <v>58</v>
      </c>
    </row>
    <row r="2" spans="1:6" x14ac:dyDescent="0.3">
      <c r="A2" s="27" t="s">
        <v>63</v>
      </c>
      <c r="B2" s="5">
        <v>75879</v>
      </c>
      <c r="C2" s="5">
        <v>405740</v>
      </c>
      <c r="D2" s="5">
        <v>75877</v>
      </c>
      <c r="E2" s="5">
        <v>2</v>
      </c>
      <c r="F2" s="6">
        <v>10.694395023656</v>
      </c>
    </row>
    <row r="3" spans="1:6" x14ac:dyDescent="0.3">
      <c r="A3" s="27" t="s">
        <v>64</v>
      </c>
      <c r="B3" s="5">
        <v>54836</v>
      </c>
      <c r="C3" s="5">
        <v>89059</v>
      </c>
      <c r="D3" s="5">
        <v>47257</v>
      </c>
      <c r="E3" s="5">
        <v>3060</v>
      </c>
      <c r="F3" s="6">
        <v>3.2481946166751698</v>
      </c>
    </row>
    <row r="4" spans="1:6" x14ac:dyDescent="0.3">
      <c r="A4" s="27" t="s">
        <v>65</v>
      </c>
      <c r="B4" s="5">
        <v>23133</v>
      </c>
      <c r="C4" s="5">
        <v>93497</v>
      </c>
      <c r="D4" s="5">
        <v>21363</v>
      </c>
      <c r="E4" s="5">
        <v>567</v>
      </c>
      <c r="F4" s="6">
        <v>8.0834305969826605</v>
      </c>
    </row>
    <row r="5" spans="1:6" x14ac:dyDescent="0.3">
      <c r="A5" s="27" t="s">
        <v>66</v>
      </c>
      <c r="B5" s="5">
        <v>9877</v>
      </c>
      <c r="C5" s="5">
        <v>25998</v>
      </c>
      <c r="D5" s="5">
        <v>8638</v>
      </c>
      <c r="E5" s="5">
        <v>429</v>
      </c>
      <c r="F5" s="6">
        <v>5.26435152374202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Finales Results per Instance</vt:lpstr>
      <vt:lpstr>Infodemics Case Study</vt:lpstr>
      <vt:lpstr>Stats</vt:lpstr>
      <vt:lpstr>Instances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Lozano</dc:creator>
  <cp:lastModifiedBy>Isaac Lozano Osorio</cp:lastModifiedBy>
  <dcterms:created xsi:type="dcterms:W3CDTF">2015-06-05T18:19:34Z</dcterms:created>
  <dcterms:modified xsi:type="dcterms:W3CDTF">2023-09-16T22:24:27Z</dcterms:modified>
</cp:coreProperties>
</file>