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metodos_estadisticos\Tables\"/>
    </mc:Choice>
  </mc:AlternateContent>
  <xr:revisionPtr revIDLastSave="0" documentId="13_ncr:1_{D0658AFB-3F1C-40B9-ACED-7663E8EDBEF2}" xr6:coauthVersionLast="43" xr6:coauthVersionMax="43" xr10:uidLastSave="{00000000-0000-0000-0000-000000000000}"/>
  <bookViews>
    <workbookView xWindow="-108" yWindow="-108" windowWidth="23256" windowHeight="12600" activeTab="1" xr2:uid="{00000000-000D-0000-FFFF-FFFF00000000}"/>
  </bookViews>
  <sheets>
    <sheet name="unconfoundedness_match" sheetId="1" r:id="rId1"/>
    <sheet name="balance_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9" i="1"/>
  <c r="D9" i="1"/>
  <c r="B9" i="1"/>
  <c r="D19" i="2"/>
  <c r="C19" i="2"/>
  <c r="D18" i="2"/>
  <c r="C18" i="2"/>
  <c r="E17" i="2"/>
  <c r="D17" i="2"/>
  <c r="C17" i="2"/>
  <c r="D16" i="2"/>
  <c r="C16" i="2"/>
  <c r="E15" i="2"/>
  <c r="D15" i="2"/>
  <c r="C15" i="2"/>
  <c r="D14" i="2"/>
  <c r="C14" i="2"/>
  <c r="E13" i="2"/>
  <c r="D13" i="2"/>
  <c r="C13" i="2"/>
  <c r="D12" i="2"/>
  <c r="C12" i="2"/>
  <c r="E11" i="2"/>
  <c r="D11" i="2"/>
  <c r="C11" i="2"/>
  <c r="D10" i="2"/>
  <c r="C10" i="2"/>
  <c r="E9" i="2"/>
  <c r="D9" i="2"/>
  <c r="C9" i="2"/>
  <c r="D8" i="2"/>
  <c r="C8" i="2"/>
  <c r="E7" i="2"/>
  <c r="D7" i="2"/>
  <c r="C7" i="2"/>
  <c r="D6" i="2"/>
  <c r="C6" i="2"/>
  <c r="E5" i="2"/>
  <c r="D5" i="2"/>
  <c r="C5" i="2"/>
  <c r="D31" i="1"/>
  <c r="C31" i="1"/>
  <c r="C6" i="1" s="1"/>
  <c r="B31" i="1"/>
  <c r="B6" i="1" s="1"/>
  <c r="B11" i="1"/>
  <c r="B10" i="1"/>
  <c r="D7" i="1"/>
  <c r="C7" i="1"/>
  <c r="B7" i="1"/>
  <c r="D6" i="1"/>
</calcChain>
</file>

<file path=xl/sharedStrings.xml><?xml version="1.0" encoding="utf-8"?>
<sst xmlns="http://schemas.openxmlformats.org/spreadsheetml/2006/main" count="54" uniqueCount="43">
  <si>
    <t>ATE</t>
  </si>
  <si>
    <t>Obs</t>
  </si>
  <si>
    <t>Matches</t>
  </si>
  <si>
    <t>(1)</t>
  </si>
  <si>
    <t>(2)</t>
  </si>
  <si>
    <t>(3)</t>
  </si>
  <si>
    <t>pvalue</t>
  </si>
  <si>
    <t>Obs HD</t>
  </si>
  <si>
    <t xml:space="preserve">Obs  </t>
  </si>
  <si>
    <t>SD</t>
  </si>
  <si>
    <t>(manually added)</t>
  </si>
  <si>
    <t>Baseline:</t>
  </si>
  <si>
    <t>% ATE</t>
  </si>
  <si>
    <t>Baseline mean</t>
  </si>
  <si>
    <t>Phase 1/2</t>
  </si>
  <si>
    <t>[1-3]</t>
  </si>
  <si>
    <t>[3, 6]</t>
  </si>
  <si>
    <t>Bias adjustment</t>
  </si>
  <si>
    <t>YES</t>
  </si>
  <si>
    <t>Treatment</t>
  </si>
  <si>
    <t>Control</t>
  </si>
  <si>
    <t>p-value</t>
  </si>
  <si>
    <t>Entitlement by law</t>
  </si>
  <si>
    <t>Public lawyer</t>
  </si>
  <si>
    <t>Woman</t>
  </si>
  <si>
    <t>At will worker</t>
  </si>
  <si>
    <t>Tenure</t>
  </si>
  <si>
    <t>Daily wage</t>
  </si>
  <si>
    <t>Weekly hours</t>
  </si>
  <si>
    <t>Observations</t>
  </si>
  <si>
    <t>Placebo</t>
  </si>
  <si>
    <t>(11)</t>
  </si>
  <si>
    <t>[3, 5]</t>
  </si>
  <si>
    <t>Pseudo treatment effect. Nearest-neighbor matching</t>
  </si>
  <si>
    <t>Entitlement</t>
  </si>
  <si>
    <t>60342.87463996612</t>
  </si>
  <si>
    <t>28.3</t>
  </si>
  <si>
    <t>(1162.4)</t>
  </si>
  <si>
    <t>536.196576799782</t>
  </si>
  <si>
    <t>-2.3</t>
  </si>
  <si>
    <t>3.831738580058677</t>
  </si>
  <si>
    <t>-.2</t>
  </si>
  <si>
    <t>(.2)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</si>
</sst>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quotePrefix="1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/>
    <xf numFmtId="0" fontId="0" fillId="0" borderId="0" xfId="0" applyFont="1"/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5"/>
  <sheetViews>
    <sheetView workbookViewId="0">
      <selection activeCell="A2" sqref="A2:D13"/>
    </sheetView>
  </sheetViews>
  <sheetFormatPr defaultRowHeight="14.4" x14ac:dyDescent="0.3"/>
  <cols>
    <col min="1" max="1" width="15" style="2" customWidth="1"/>
    <col min="2" max="2" width="12.109375" style="2" customWidth="1"/>
    <col min="3" max="3" width="11.6640625" style="2" customWidth="1"/>
    <col min="4" max="4" width="10.6640625" style="2" customWidth="1"/>
    <col min="5" max="16384" width="8.88671875" style="2"/>
  </cols>
  <sheetData>
    <row r="2" spans="1:6" ht="15" thickBot="1" x14ac:dyDescent="0.35">
      <c r="A2" s="25" t="s">
        <v>33</v>
      </c>
      <c r="B2" s="26"/>
      <c r="C2" s="26"/>
      <c r="D2" s="26"/>
      <c r="E2" s="1"/>
      <c r="F2" s="1"/>
    </row>
    <row r="3" spans="1:6" ht="15.6" thickTop="1" thickBot="1" x14ac:dyDescent="0.35">
      <c r="A3" s="14"/>
      <c r="B3" s="27" t="s">
        <v>14</v>
      </c>
      <c r="C3" s="27"/>
      <c r="D3" s="27"/>
      <c r="E3" s="3"/>
      <c r="F3" s="3"/>
    </row>
    <row r="4" spans="1:6" ht="15.6" thickTop="1" thickBot="1" x14ac:dyDescent="0.35">
      <c r="B4" s="18" t="s">
        <v>34</v>
      </c>
      <c r="C4" s="18" t="s">
        <v>27</v>
      </c>
      <c r="D4" s="18" t="s">
        <v>26</v>
      </c>
      <c r="E4" s="3"/>
      <c r="F4" s="3"/>
    </row>
    <row r="5" spans="1:6" ht="15" thickTop="1" x14ac:dyDescent="0.3">
      <c r="A5" s="4"/>
      <c r="B5" s="5" t="s">
        <v>3</v>
      </c>
      <c r="C5" s="5" t="s">
        <v>4</v>
      </c>
      <c r="D5" s="5" t="s">
        <v>5</v>
      </c>
      <c r="E5" s="3"/>
      <c r="F5" s="3"/>
    </row>
    <row r="6" spans="1:6" x14ac:dyDescent="0.3">
      <c r="A6" s="2" t="s">
        <v>0</v>
      </c>
      <c r="B6" s="19" t="str">
        <f>CONCATENATE(ROUND(B29,2),B31)</f>
        <v>28.3</v>
      </c>
      <c r="C6" s="19" t="str">
        <f t="shared" ref="C6:D6" si="0">CONCATENATE(ROUND(C29,2),C31)</f>
        <v>-2.3</v>
      </c>
      <c r="D6" s="19" t="str">
        <f t="shared" si="0"/>
        <v>-0.2</v>
      </c>
      <c r="E6" s="3"/>
      <c r="F6" s="3"/>
    </row>
    <row r="7" spans="1:6" x14ac:dyDescent="0.3">
      <c r="B7" s="19" t="str">
        <f>B32</f>
        <v>(1162.4)</v>
      </c>
      <c r="C7" s="19" t="str">
        <f t="shared" ref="C7:D7" si="1">C32</f>
        <v>(11)</v>
      </c>
      <c r="D7" s="19" t="str">
        <f t="shared" si="1"/>
        <v>(.2)</v>
      </c>
      <c r="E7" s="3"/>
      <c r="F7" s="3"/>
    </row>
    <row r="8" spans="1:6" x14ac:dyDescent="0.3">
      <c r="A8" s="8" t="s">
        <v>12</v>
      </c>
      <c r="B8" s="19">
        <f>ROUND(B29/B27*100,2)</f>
        <v>0.05</v>
      </c>
      <c r="C8" s="19">
        <f t="shared" ref="C8:D8" si="2">ROUND(C29/C27*100,2)</f>
        <v>-0.43</v>
      </c>
      <c r="D8" s="19">
        <f t="shared" si="2"/>
        <v>-5.22</v>
      </c>
      <c r="E8" s="3"/>
      <c r="F8" s="3"/>
    </row>
    <row r="9" spans="1:6" x14ac:dyDescent="0.3">
      <c r="A9" s="8" t="s">
        <v>13</v>
      </c>
      <c r="B9" s="19">
        <f>ROUND(B27,1)</f>
        <v>60342.9</v>
      </c>
      <c r="C9" s="19">
        <f t="shared" ref="C9:D9" si="3">ROUND(C27,1)</f>
        <v>536.20000000000005</v>
      </c>
      <c r="D9" s="19">
        <f t="shared" si="3"/>
        <v>3.8</v>
      </c>
      <c r="E9" s="3"/>
      <c r="F9" s="3"/>
    </row>
    <row r="10" spans="1:6" x14ac:dyDescent="0.3">
      <c r="A10" s="2" t="s">
        <v>8</v>
      </c>
      <c r="B10" s="24">
        <f>B33</f>
        <v>377</v>
      </c>
      <c r="C10" s="24"/>
      <c r="D10" s="24"/>
      <c r="E10" s="3"/>
      <c r="F10" s="3"/>
    </row>
    <row r="11" spans="1:6" x14ac:dyDescent="0.3">
      <c r="A11" s="2" t="s">
        <v>7</v>
      </c>
      <c r="B11" s="24">
        <f>B34</f>
        <v>415</v>
      </c>
      <c r="C11" s="24"/>
      <c r="D11" s="24"/>
      <c r="E11" s="3"/>
      <c r="F11" s="3"/>
    </row>
    <row r="12" spans="1:6" x14ac:dyDescent="0.3">
      <c r="A12" s="8" t="s">
        <v>17</v>
      </c>
      <c r="B12" s="20" t="s">
        <v>18</v>
      </c>
      <c r="C12" s="20" t="s">
        <v>18</v>
      </c>
      <c r="D12" s="20" t="s">
        <v>18</v>
      </c>
      <c r="E12" s="3"/>
      <c r="F12" s="3"/>
    </row>
    <row r="13" spans="1:6" ht="15" thickBot="1" x14ac:dyDescent="0.35">
      <c r="A13" s="7" t="s">
        <v>2</v>
      </c>
      <c r="B13" s="13" t="s">
        <v>15</v>
      </c>
      <c r="C13" s="13" t="s">
        <v>15</v>
      </c>
      <c r="D13" s="13" t="s">
        <v>15</v>
      </c>
      <c r="E13" s="3"/>
      <c r="F13" s="3"/>
    </row>
    <row r="14" spans="1:6" ht="15" thickTop="1" x14ac:dyDescent="0.3">
      <c r="A14" s="21"/>
      <c r="B14" s="22"/>
      <c r="C14" s="22"/>
      <c r="D14" s="22"/>
      <c r="E14" s="3"/>
      <c r="F14" s="3"/>
    </row>
    <row r="15" spans="1:6" x14ac:dyDescent="0.3">
      <c r="A15" s="3"/>
      <c r="B15" s="3"/>
      <c r="C15" s="3"/>
      <c r="D15" s="9"/>
      <c r="E15" s="3"/>
      <c r="F15" s="3"/>
    </row>
    <row r="16" spans="1:6" x14ac:dyDescent="0.3">
      <c r="A16" s="3"/>
      <c r="B16" s="3"/>
      <c r="C16" s="3"/>
      <c r="D16" s="10"/>
      <c r="E16" s="3"/>
      <c r="F16" s="3"/>
    </row>
    <row r="17" spans="1:6" x14ac:dyDescent="0.3">
      <c r="A17" s="3"/>
      <c r="B17" s="3"/>
      <c r="C17" s="3"/>
      <c r="D17" s="11"/>
      <c r="E17" s="3"/>
      <c r="F17" s="3"/>
    </row>
    <row r="18" spans="1:6" x14ac:dyDescent="0.3">
      <c r="A18" s="12"/>
      <c r="B18" s="3"/>
      <c r="C18" s="3"/>
      <c r="D18" s="11"/>
      <c r="E18" s="3"/>
      <c r="F18" s="3"/>
    </row>
    <row r="19" spans="1:6" x14ac:dyDescent="0.3">
      <c r="A19" s="12"/>
      <c r="B19" s="3"/>
      <c r="C19" s="3"/>
      <c r="D19" s="10"/>
      <c r="E19" s="3"/>
      <c r="F19" s="3"/>
    </row>
    <row r="20" spans="1:6" x14ac:dyDescent="0.3">
      <c r="A20" s="3"/>
      <c r="B20" s="3"/>
      <c r="C20" s="3"/>
      <c r="D20" s="11"/>
      <c r="E20" s="3"/>
      <c r="F20" s="3"/>
    </row>
    <row r="21" spans="1:6" x14ac:dyDescent="0.3">
      <c r="A21" s="3"/>
      <c r="B21" s="3"/>
      <c r="C21" s="3"/>
      <c r="D21" s="11"/>
    </row>
    <row r="22" spans="1:6" x14ac:dyDescent="0.3">
      <c r="A22" s="3"/>
      <c r="B22" s="3"/>
      <c r="C22" s="3"/>
      <c r="D22" s="11"/>
    </row>
    <row r="25" spans="1:6" x14ac:dyDescent="0.3">
      <c r="B25" t="s">
        <v>30</v>
      </c>
    </row>
    <row r="26" spans="1:6" x14ac:dyDescent="0.3">
      <c r="B26"/>
      <c r="C26"/>
    </row>
    <row r="27" spans="1:6" x14ac:dyDescent="0.3">
      <c r="A27" t="s">
        <v>11</v>
      </c>
      <c r="B27" t="s">
        <v>35</v>
      </c>
      <c r="C27" t="s">
        <v>38</v>
      </c>
      <c r="D27" t="s">
        <v>40</v>
      </c>
    </row>
    <row r="28" spans="1:6" x14ac:dyDescent="0.3">
      <c r="B28" s="23" t="s">
        <v>30</v>
      </c>
      <c r="C28" s="24"/>
      <c r="D28" s="24"/>
      <c r="F28" s="6"/>
    </row>
    <row r="29" spans="1:6" x14ac:dyDescent="0.3">
      <c r="A29" s="2" t="s">
        <v>0</v>
      </c>
      <c r="B29" t="s">
        <v>36</v>
      </c>
      <c r="C29" t="s">
        <v>39</v>
      </c>
      <c r="D29" t="s">
        <v>41</v>
      </c>
    </row>
    <row r="30" spans="1:6" x14ac:dyDescent="0.3">
      <c r="A30" s="2" t="s">
        <v>6</v>
      </c>
      <c r="B30" s="2">
        <v>0.98099999999999998</v>
      </c>
      <c r="C30" s="2">
        <v>0.83299999999999996</v>
      </c>
      <c r="D30" s="2">
        <v>0.20799999999999999</v>
      </c>
    </row>
    <row r="31" spans="1:6" x14ac:dyDescent="0.3">
      <c r="A31" s="2" t="s">
        <v>10</v>
      </c>
      <c r="B31" s="2" t="str">
        <f>IF(AND(B30&lt;0.01,B30&lt;&gt;""),"***",IF(AND(B30&lt;0.05,B30&lt;&gt;""),"**",IF(AND(B30&lt;0.1,B30&lt;&gt;""),"*","")))</f>
        <v/>
      </c>
      <c r="C31" s="2" t="str">
        <f t="shared" ref="C31" si="4">IF(AND(C30&lt;0.01,C30&lt;&gt;""),"***",IF(AND(C30&lt;0.05,C30&lt;&gt;""),"**",IF(AND(C30&lt;0.1,C30&lt;&gt;""),"*","")))</f>
        <v/>
      </c>
      <c r="D31" s="2" t="str">
        <f>IF(AND(D30&lt;0.01,D30&lt;&gt;""),"***",IF(AND(D30&lt;0.05,D30&lt;&gt;""),"**",IF(AND(D30&lt;0.1,D30&lt;&gt;""),"*","")))</f>
        <v/>
      </c>
    </row>
    <row r="32" spans="1:6" x14ac:dyDescent="0.3">
      <c r="A32" s="2" t="s">
        <v>9</v>
      </c>
      <c r="B32" t="s">
        <v>37</v>
      </c>
      <c r="C32" t="s">
        <v>31</v>
      </c>
      <c r="D32" t="s">
        <v>42</v>
      </c>
    </row>
    <row r="33" spans="1:6" x14ac:dyDescent="0.3">
      <c r="A33" s="2" t="s">
        <v>1</v>
      </c>
      <c r="B33">
        <v>377</v>
      </c>
      <c r="C33">
        <v>377</v>
      </c>
      <c r="D33">
        <v>377</v>
      </c>
      <c r="E33"/>
      <c r="F33"/>
    </row>
    <row r="34" spans="1:6" x14ac:dyDescent="0.3">
      <c r="A34" s="2" t="s">
        <v>7</v>
      </c>
      <c r="B34">
        <v>415</v>
      </c>
      <c r="C34">
        <v>415</v>
      </c>
      <c r="D34">
        <v>415</v>
      </c>
      <c r="E34"/>
      <c r="F34"/>
    </row>
    <row r="35" spans="1:6" x14ac:dyDescent="0.3">
      <c r="A35" s="2" t="s">
        <v>2</v>
      </c>
      <c r="B35" t="s">
        <v>16</v>
      </c>
      <c r="C35" t="s">
        <v>32</v>
      </c>
      <c r="D35" t="s">
        <v>16</v>
      </c>
    </row>
  </sheetData>
  <mergeCells count="6">
    <mergeCell ref="A14:D14"/>
    <mergeCell ref="B28:D28"/>
    <mergeCell ref="B10:D10"/>
    <mergeCell ref="B11:D1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20"/>
  <sheetViews>
    <sheetView tabSelected="1" workbookViewId="0">
      <selection activeCell="B4" sqref="B4:E19"/>
    </sheetView>
  </sheetViews>
  <sheetFormatPr defaultRowHeight="14.4" x14ac:dyDescent="0.3"/>
  <cols>
    <col min="2" max="2" width="16.21875" bestFit="1" customWidth="1"/>
    <col min="3" max="5" width="8.88671875" style="15"/>
  </cols>
  <sheetData>
    <row r="4" spans="2:11" ht="15" thickBot="1" x14ac:dyDescent="0.35">
      <c r="B4" s="16"/>
      <c r="C4" s="17" t="s">
        <v>20</v>
      </c>
      <c r="D4" s="17" t="s">
        <v>19</v>
      </c>
      <c r="E4" s="17" t="s">
        <v>21</v>
      </c>
    </row>
    <row r="5" spans="2:11" ht="15" thickTop="1" x14ac:dyDescent="0.3">
      <c r="B5" t="s">
        <v>22</v>
      </c>
      <c r="C5" s="15">
        <f>ROUND(I5,2)</f>
        <v>60234.96</v>
      </c>
      <c r="D5" s="15">
        <f t="shared" ref="D5:E5" si="0">ROUND(J5,2)</f>
        <v>57567.95</v>
      </c>
      <c r="E5" s="15">
        <f t="shared" si="0"/>
        <v>0.62</v>
      </c>
      <c r="I5">
        <v>60234.962522066555</v>
      </c>
      <c r="J5">
        <v>57567.954465506882</v>
      </c>
      <c r="K5">
        <v>0.61664909719450511</v>
      </c>
    </row>
    <row r="6" spans="2:11" x14ac:dyDescent="0.3">
      <c r="C6" s="15" t="str">
        <f>CONCATENATE("(",ROUND(I6,2),")")</f>
        <v>(3400.38)</v>
      </c>
      <c r="D6" s="15" t="str">
        <f>CONCATENATE("(",ROUND(J6,2),")")</f>
        <v>(4098.63)</v>
      </c>
      <c r="I6">
        <v>3400.3828356810527</v>
      </c>
      <c r="J6">
        <v>4098.6319999297057</v>
      </c>
    </row>
    <row r="7" spans="2:11" x14ac:dyDescent="0.3">
      <c r="B7" t="s">
        <v>23</v>
      </c>
      <c r="C7" s="15">
        <f t="shared" ref="C7:C19" si="1">ROUND(I7,2)</f>
        <v>0.08</v>
      </c>
      <c r="D7" s="15">
        <f t="shared" ref="D7:D19" si="2">ROUND(J7,2)</f>
        <v>0.09</v>
      </c>
      <c r="E7" s="15">
        <f t="shared" ref="E7:E17" si="3">ROUND(K7,2)</f>
        <v>0.77</v>
      </c>
      <c r="I7">
        <v>8.1730769230769232E-2</v>
      </c>
      <c r="J7">
        <v>8.7533156498673742E-2</v>
      </c>
      <c r="K7">
        <v>0.76990913994827559</v>
      </c>
    </row>
    <row r="8" spans="2:11" x14ac:dyDescent="0.3">
      <c r="C8" s="15" t="str">
        <f>CONCATENATE("(",ROUND(I8,2),")")</f>
        <v>(0.01)</v>
      </c>
      <c r="D8" s="15" t="str">
        <f>CONCATENATE("(",ROUND(J8,2),")")</f>
        <v>(0.01)</v>
      </c>
      <c r="I8">
        <v>1.3447878015232362E-2</v>
      </c>
      <c r="J8">
        <v>1.457474343886204E-2</v>
      </c>
    </row>
    <row r="9" spans="2:11" x14ac:dyDescent="0.3">
      <c r="B9" t="s">
        <v>24</v>
      </c>
      <c r="C9" s="15">
        <f t="shared" si="1"/>
        <v>0.45</v>
      </c>
      <c r="D9" s="15">
        <f t="shared" si="2"/>
        <v>0.45</v>
      </c>
      <c r="E9" s="15">
        <f t="shared" si="3"/>
        <v>0.86</v>
      </c>
      <c r="I9">
        <v>0.45192307692307693</v>
      </c>
      <c r="J9">
        <v>0.44562334217506633</v>
      </c>
      <c r="K9">
        <v>0.85883974771169813</v>
      </c>
    </row>
    <row r="10" spans="2:11" x14ac:dyDescent="0.3">
      <c r="C10" s="15" t="str">
        <f>CONCATENATE("(",ROUND(I10,2),")")</f>
        <v>(0.02)</v>
      </c>
      <c r="D10" s="15" t="str">
        <f>CONCATENATE("(",ROUND(J10,2),")")</f>
        <v>(0.03)</v>
      </c>
      <c r="I10">
        <v>2.4430309511202432E-2</v>
      </c>
      <c r="J10">
        <v>2.5632591199600277E-2</v>
      </c>
    </row>
    <row r="11" spans="2:11" x14ac:dyDescent="0.3">
      <c r="B11" t="s">
        <v>25</v>
      </c>
      <c r="C11" s="15">
        <f t="shared" si="1"/>
        <v>7.0000000000000007E-2</v>
      </c>
      <c r="D11" s="15">
        <f t="shared" si="2"/>
        <v>0.06</v>
      </c>
      <c r="E11" s="15">
        <f t="shared" si="3"/>
        <v>0.44</v>
      </c>
      <c r="I11">
        <v>7.4698795180722893E-2</v>
      </c>
      <c r="J11">
        <v>6.1007957559681698E-2</v>
      </c>
      <c r="K11">
        <v>0.44380553492773067</v>
      </c>
    </row>
    <row r="12" spans="2:11" x14ac:dyDescent="0.3">
      <c r="C12" s="15" t="str">
        <f>CONCATENATE("(",ROUND(I12,2),")")</f>
        <v>(0.01)</v>
      </c>
      <c r="D12" s="15" t="str">
        <f>CONCATENATE("(",ROUND(J12,2),")")</f>
        <v>(0.01)</v>
      </c>
      <c r="I12">
        <v>1.2921061447707655E-2</v>
      </c>
      <c r="J12">
        <v>1.2343271346666577E-2</v>
      </c>
    </row>
    <row r="13" spans="2:11" x14ac:dyDescent="0.3">
      <c r="B13" t="s">
        <v>26</v>
      </c>
      <c r="C13" s="15">
        <f t="shared" si="1"/>
        <v>3.82</v>
      </c>
      <c r="D13" s="15">
        <f t="shared" si="2"/>
        <v>3.47</v>
      </c>
      <c r="E13" s="15">
        <f t="shared" si="3"/>
        <v>0.28999999999999998</v>
      </c>
      <c r="I13">
        <v>3.8228161315424725</v>
      </c>
      <c r="J13">
        <v>3.4664946738679938</v>
      </c>
      <c r="K13">
        <v>0.28632402795779688</v>
      </c>
    </row>
    <row r="14" spans="2:11" x14ac:dyDescent="0.3">
      <c r="C14" s="15" t="str">
        <f>CONCATENATE("(",ROUND(I14,2),")")</f>
        <v>(0.25)</v>
      </c>
      <c r="D14" s="15" t="str">
        <f>CONCATENATE("(",ROUND(J14,2),")")</f>
        <v>(0.22)</v>
      </c>
      <c r="I14">
        <v>0.2535116242254758</v>
      </c>
      <c r="J14">
        <v>0.21740139787572041</v>
      </c>
    </row>
    <row r="15" spans="2:11" x14ac:dyDescent="0.3">
      <c r="B15" t="s">
        <v>27</v>
      </c>
      <c r="C15" s="15">
        <f t="shared" si="1"/>
        <v>535.30999999999995</v>
      </c>
      <c r="D15" s="15">
        <f t="shared" si="2"/>
        <v>514.78</v>
      </c>
      <c r="E15" s="15">
        <f t="shared" si="3"/>
        <v>0.7</v>
      </c>
      <c r="I15">
        <v>535.31231083823343</v>
      </c>
      <c r="J15">
        <v>514.78408886755608</v>
      </c>
      <c r="K15">
        <v>0.69510544367111171</v>
      </c>
    </row>
    <row r="16" spans="2:11" x14ac:dyDescent="0.3">
      <c r="C16" s="15" t="str">
        <f>CONCATENATE("(",ROUND(I16,2),")")</f>
        <v>(32.76)</v>
      </c>
      <c r="D16" s="15" t="str">
        <f>CONCATENATE("(",ROUND(J16,2),")")</f>
        <v>(40.85)</v>
      </c>
      <c r="I16">
        <v>32.757037109332643</v>
      </c>
      <c r="J16">
        <v>40.845570018059554</v>
      </c>
    </row>
    <row r="17" spans="2:11" x14ac:dyDescent="0.3">
      <c r="B17" t="s">
        <v>28</v>
      </c>
      <c r="C17" s="15">
        <f t="shared" si="1"/>
        <v>58.5</v>
      </c>
      <c r="D17" s="15">
        <f t="shared" si="2"/>
        <v>56.79</v>
      </c>
      <c r="E17" s="15">
        <f t="shared" si="3"/>
        <v>0.12</v>
      </c>
      <c r="I17">
        <v>58.500480766479782</v>
      </c>
      <c r="J17">
        <v>56.791741814516371</v>
      </c>
      <c r="K17">
        <v>0.11698182278936035</v>
      </c>
    </row>
    <row r="18" spans="2:11" x14ac:dyDescent="0.3">
      <c r="C18" s="15" t="str">
        <f>CONCATENATE("(",ROUND(I18,2),")")</f>
        <v>(0.81)</v>
      </c>
      <c r="D18" s="15" t="str">
        <f>CONCATENATE("(",ROUND(J18,2),")")</f>
        <v>(0.73)</v>
      </c>
      <c r="I18">
        <v>0.81047280396797772</v>
      </c>
      <c r="J18">
        <v>0.72715450806734827</v>
      </c>
    </row>
    <row r="19" spans="2:11" ht="15" thickBot="1" x14ac:dyDescent="0.35">
      <c r="B19" s="16" t="s">
        <v>29</v>
      </c>
      <c r="C19" s="17">
        <f t="shared" si="1"/>
        <v>416</v>
      </c>
      <c r="D19" s="17">
        <f t="shared" si="2"/>
        <v>377</v>
      </c>
      <c r="E19" s="17"/>
      <c r="I19">
        <v>416</v>
      </c>
      <c r="J19">
        <v>377</v>
      </c>
    </row>
    <row r="20" spans="2:1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unconfoundedness_match</vt:lpstr>
      <vt:lpstr>balance_match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2017-08-24T19:50:41Z</dcterms:created>
  <dcterms:modified xsi:type="dcterms:W3CDTF">2019-06-01T04:26:14Z</dcterms:modified>
</cp:coreProperties>
</file>