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7CC4873D-A0A1-4845-B2B8-DD0CE4DA1EFA}" xr6:coauthVersionLast="44" xr6:coauthVersionMax="44" xr10:uidLastSave="{00000000-0000-0000-0000-000000000000}"/>
  <bookViews>
    <workbookView xWindow="-108" yWindow="-108" windowWidth="23256" windowHeight="12600" xr2:uid="{00000000-000D-0000-FFFF-FFFF00000000}"/>
  </bookViews>
  <sheets>
    <sheet name="baseline_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3" i="1" l="1"/>
  <c r="F103" i="1"/>
  <c r="E103" i="1"/>
  <c r="G100" i="1"/>
  <c r="E100" i="1" s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E90" i="1"/>
  <c r="E89" i="1"/>
  <c r="E88" i="1"/>
  <c r="G87" i="1"/>
  <c r="E87" i="1"/>
  <c r="G85" i="1"/>
  <c r="F85" i="1"/>
  <c r="E85" i="1"/>
  <c r="G83" i="1"/>
  <c r="F83" i="1"/>
  <c r="E83" i="1"/>
  <c r="G81" i="1"/>
  <c r="F81" i="1"/>
  <c r="E81" i="1"/>
  <c r="G79" i="1"/>
  <c r="F79" i="1"/>
  <c r="E79" i="1"/>
  <c r="G77" i="1"/>
  <c r="F77" i="1"/>
  <c r="E77" i="1"/>
  <c r="G75" i="1"/>
  <c r="F75" i="1"/>
  <c r="E75" i="1"/>
  <c r="G73" i="1"/>
  <c r="F73" i="1"/>
  <c r="E73" i="1"/>
  <c r="G71" i="1"/>
  <c r="F71" i="1"/>
  <c r="E71" i="1"/>
  <c r="G67" i="1"/>
  <c r="E69" i="1" s="1"/>
  <c r="E64" i="1"/>
  <c r="E63" i="1"/>
  <c r="G61" i="1"/>
  <c r="E65" i="1" s="1"/>
  <c r="E61" i="1"/>
  <c r="G59" i="1"/>
  <c r="F59" i="1"/>
  <c r="E59" i="1"/>
  <c r="E57" i="1"/>
  <c r="E56" i="1"/>
  <c r="G55" i="1"/>
  <c r="E55" i="1" s="1"/>
  <c r="E53" i="1"/>
  <c r="E52" i="1"/>
  <c r="G50" i="1"/>
  <c r="E51" i="1" s="1"/>
  <c r="E50" i="1"/>
  <c r="E48" i="1"/>
  <c r="G45" i="1"/>
  <c r="E46" i="1" s="1"/>
  <c r="E45" i="1"/>
  <c r="G40" i="1"/>
  <c r="E42" i="1" s="1"/>
  <c r="G37" i="1"/>
  <c r="E38" i="1" s="1"/>
  <c r="E37" i="1"/>
  <c r="G35" i="1"/>
  <c r="F35" i="1"/>
  <c r="E35" i="1"/>
  <c r="G29" i="1"/>
  <c r="E31" i="1" s="1"/>
  <c r="E25" i="1"/>
  <c r="G22" i="1"/>
  <c r="E27" i="1" s="1"/>
  <c r="E22" i="1"/>
  <c r="E20" i="1"/>
  <c r="E19" i="1"/>
  <c r="E18" i="1"/>
  <c r="G17" i="1"/>
  <c r="E17" i="1"/>
  <c r="G15" i="1"/>
  <c r="F15" i="1"/>
  <c r="E15" i="1"/>
  <c r="G13" i="1"/>
  <c r="F13" i="1"/>
  <c r="E13" i="1"/>
  <c r="G11" i="1"/>
  <c r="F11" i="1"/>
  <c r="E11" i="1"/>
  <c r="G9" i="1"/>
  <c r="F9" i="1"/>
  <c r="E9" i="1"/>
  <c r="E7" i="1"/>
  <c r="E6" i="1"/>
  <c r="E5" i="1"/>
  <c r="E4" i="1"/>
  <c r="G3" i="1"/>
  <c r="E3" i="1"/>
  <c r="E24" i="1" l="1"/>
  <c r="E29" i="1"/>
  <c r="E32" i="1"/>
  <c r="E40" i="1"/>
  <c r="E43" i="1"/>
  <c r="E47" i="1"/>
  <c r="E62" i="1"/>
  <c r="E67" i="1"/>
  <c r="E101" i="1"/>
  <c r="E33" i="1"/>
  <c r="E30" i="1"/>
  <c r="E41" i="1"/>
  <c r="E68" i="1"/>
  <c r="E26" i="1"/>
  <c r="E23" i="1"/>
</calcChain>
</file>

<file path=xl/sharedStrings.xml><?xml version="1.0" encoding="utf-8"?>
<sst xmlns="http://schemas.openxmlformats.org/spreadsheetml/2006/main" count="181" uniqueCount="86">
  <si>
    <t>Baseline Survey</t>
  </si>
  <si>
    <t xml:space="preserve">Su prenda fue : </t>
  </si>
  <si>
    <t>Heredada</t>
  </si>
  <si>
    <t xml:space="preserve">Un regalo </t>
  </si>
  <si>
    <t>Prestada</t>
  </si>
  <si>
    <t>Otro</t>
  </si>
  <si>
    <t>Genero</t>
  </si>
  <si>
    <t>Edad</t>
  </si>
  <si>
    <t>Estado Civil</t>
  </si>
  <si>
    <t>Casado</t>
  </si>
  <si>
    <t>Soltero</t>
  </si>
  <si>
    <t>Divorciado</t>
  </si>
  <si>
    <t>Viudo</t>
  </si>
  <si>
    <t>Trabajo</t>
  </si>
  <si>
    <t>Negocio propio</t>
  </si>
  <si>
    <t>Empleado</t>
  </si>
  <si>
    <t>Ama de casa</t>
  </si>
  <si>
    <t>No trabaja</t>
  </si>
  <si>
    <t>Jubilado</t>
  </si>
  <si>
    <t>Estudia</t>
  </si>
  <si>
    <t>Educacion</t>
  </si>
  <si>
    <t>Secundaria</t>
  </si>
  <si>
    <t>Preparatoria</t>
  </si>
  <si>
    <t>Ninguno</t>
  </si>
  <si>
    <t>Siempre</t>
  </si>
  <si>
    <t>Muy seguido</t>
  </si>
  <si>
    <t>A veces</t>
  </si>
  <si>
    <t>Nunca</t>
  </si>
  <si>
    <t>Necesito el dinero para un gasto urgente</t>
  </si>
  <si>
    <t>Necesito el dinero para un gasto que no es urgente</t>
  </si>
  <si>
    <t>Muy estresado</t>
  </si>
  <si>
    <t>Algo estresado</t>
  </si>
  <si>
    <t>Poco estresado</t>
  </si>
  <si>
    <t>Nada estresado</t>
  </si>
  <si>
    <t>Mejor</t>
  </si>
  <si>
    <t>La misma</t>
  </si>
  <si>
    <t>Peor</t>
  </si>
  <si>
    <t xml:space="preserve">¿Usted hace un presupuesto de sus gastos del mes?  </t>
  </si>
  <si>
    <t>No</t>
  </si>
  <si>
    <t>Si</t>
  </si>
  <si>
    <t>Casi siempre</t>
  </si>
  <si>
    <t>¿Usted tiene otras prendas que podría empeñar?</t>
  </si>
  <si>
    <t xml:space="preserve">¿Usted tiene ahorros? </t>
  </si>
  <si>
    <t xml:space="preserve">¿Usted participa en una tanda o en una caja de ahorro? </t>
  </si>
  <si>
    <t>¿Es común que sus familiares o amigos le pidan dinero?</t>
  </si>
  <si>
    <t>Casi nunca</t>
  </si>
  <si>
    <t>Renta</t>
  </si>
  <si>
    <t xml:space="preserve">comida </t>
  </si>
  <si>
    <t xml:space="preserve">medicina </t>
  </si>
  <si>
    <t>luz</t>
  </si>
  <si>
    <t>gas</t>
  </si>
  <si>
    <t>telefono</t>
  </si>
  <si>
    <t>agua</t>
  </si>
  <si>
    <r>
      <t xml:space="preserve">100 pesos </t>
    </r>
    <r>
      <rPr>
        <b/>
        <i/>
        <u/>
        <sz val="11"/>
        <color theme="1"/>
        <rFont val="Calibri"/>
        <family val="2"/>
        <scheme val="minor"/>
      </rPr>
      <t>mañana</t>
    </r>
  </si>
  <si>
    <r>
      <t xml:space="preserve">150 pesos </t>
    </r>
    <r>
      <rPr>
        <b/>
        <i/>
        <u/>
        <sz val="11"/>
        <color theme="1"/>
        <rFont val="Calibri"/>
        <family val="2"/>
        <scheme val="minor"/>
      </rPr>
      <t>en un mes</t>
    </r>
  </si>
  <si>
    <r>
      <t xml:space="preserve">100 pesos </t>
    </r>
    <r>
      <rPr>
        <b/>
        <i/>
        <u/>
        <sz val="11"/>
        <color theme="1"/>
        <rFont val="Calibri"/>
        <family val="2"/>
        <scheme val="minor"/>
      </rPr>
      <t>en tres meses</t>
    </r>
  </si>
  <si>
    <t>Question</t>
  </si>
  <si>
    <t>Mean</t>
  </si>
  <si>
    <t>SD</t>
  </si>
  <si>
    <t>Obs</t>
  </si>
  <si>
    <t>Primaria</t>
  </si>
  <si>
    <t>Dificilmente</t>
  </si>
  <si>
    <r>
      <t xml:space="preserve">150 pesos </t>
    </r>
    <r>
      <rPr>
        <b/>
        <i/>
        <u/>
        <sz val="11"/>
        <color theme="1"/>
        <rFont val="Calibri"/>
        <family val="2"/>
        <scheme val="minor"/>
      </rPr>
      <t>en cuatro meses</t>
    </r>
  </si>
  <si>
    <t>-</t>
  </si>
  <si>
    <t>La compro</t>
  </si>
  <si>
    <r>
      <t xml:space="preserve">Del 0 al 100 marque con una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lo seguro que esta usted de recuperar su prenda:</t>
    </r>
  </si>
  <si>
    <t xml:space="preserve">¿Cuanto cree que vale la prenda que usted piensa empeñar? </t>
  </si>
  <si>
    <t>Mas que preparatoria</t>
  </si>
  <si>
    <t>¿En el mes pasado algún familiar o amigo le pidio dinero?</t>
  </si>
  <si>
    <t xml:space="preserve">¿Cual preferiria tener? </t>
  </si>
  <si>
    <r>
      <t xml:space="preserve">¿Que tan seguido se siente usted </t>
    </r>
    <r>
      <rPr>
        <b/>
        <sz val="11"/>
        <color theme="1"/>
        <rFont val="Calibri"/>
        <family val="2"/>
        <scheme val="minor"/>
      </rPr>
      <t>estresado</t>
    </r>
    <r>
      <rPr>
        <sz val="11"/>
        <color theme="1"/>
        <rFont val="Calibri"/>
        <family val="2"/>
        <scheme val="minor"/>
      </rPr>
      <t xml:space="preserve"> por la situacion economica de su hogar? </t>
    </r>
  </si>
  <si>
    <t>La razon principal por la que usted quiere empeñar una prenda</t>
  </si>
  <si>
    <t xml:space="preserve">Necesito el dinero porque alguien en mi familia perdio su empleo </t>
  </si>
  <si>
    <t xml:space="preserve">Necesito el dinero para atender una enfermedad mia o de un familiar </t>
  </si>
  <si>
    <t>Ningun familiar pediria usar su dinero</t>
  </si>
  <si>
    <t>¿Le gustaria recibir recordatorios gratuitos en su celular</t>
  </si>
  <si>
    <t>En los ultimos seis meses, alguna vez falto dinero en su hogar para pagar</t>
  </si>
  <si>
    <t>¿Le ha pasado que gasta mas de lo que quisiera porque cae en la tentacion?</t>
  </si>
  <si>
    <t xml:space="preserve">¿Cuanto logra ahorrar en una semana normal? </t>
  </si>
  <si>
    <t xml:space="preserve">¿Cuanto gasta su familia en una semana normal? </t>
  </si>
  <si>
    <t xml:space="preserve">Para llegar a esta sucursal, ¿Cuanto tardo? </t>
  </si>
  <si>
    <t xml:space="preserve">Para llegar a esta sucursal, ¿Cuanto gasto?  </t>
  </si>
  <si>
    <t>Si usted esta guardando dinero, y un familiar lo quiere usar para algo diferente:</t>
  </si>
  <si>
    <t>¿Ha empeniado antes?</t>
  </si>
  <si>
    <t>¿Quu tan estresado se siente usted por la situacion que lo hace requerir este prestamo?</t>
  </si>
  <si>
    <t>En 3 meses, usted espera tener una situacion economica: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</si>
</sst>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4" xfId="0" applyFont="1" applyFill="1" applyBorder="1"/>
    <xf numFmtId="0" fontId="0" fillId="0" borderId="2" xfId="0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04"/>
  <sheetViews>
    <sheetView tabSelected="1" topLeftCell="A78" workbookViewId="0">
      <selection activeCell="C80" sqref="C80:G103"/>
    </sheetView>
  </sheetViews>
  <sheetFormatPr defaultRowHeight="14.4" x14ac:dyDescent="0.3"/>
  <cols>
    <col min="3" max="3" width="85" style="1" bestFit="1" customWidth="1"/>
    <col min="4" max="4" width="68" style="1" bestFit="1" customWidth="1"/>
    <col min="5" max="7" width="8.88671875" style="8"/>
  </cols>
  <sheetData>
    <row r="1" spans="3:11" ht="15" thickBot="1" x14ac:dyDescent="0.35">
      <c r="C1" s="11" t="s">
        <v>0</v>
      </c>
      <c r="D1" s="11"/>
      <c r="E1" s="11"/>
      <c r="F1" s="11"/>
      <c r="G1" s="11"/>
    </row>
    <row r="2" spans="3:11" ht="15.6" thickTop="1" thickBot="1" x14ac:dyDescent="0.35">
      <c r="C2" s="12" t="s">
        <v>56</v>
      </c>
      <c r="D2" s="12"/>
      <c r="E2" s="7" t="s">
        <v>57</v>
      </c>
      <c r="F2" s="7" t="s">
        <v>58</v>
      </c>
      <c r="G2" s="7" t="s">
        <v>59</v>
      </c>
    </row>
    <row r="3" spans="3:11" ht="15" thickTop="1" x14ac:dyDescent="0.3">
      <c r="C3" s="1" t="s">
        <v>1</v>
      </c>
      <c r="D3" s="1" t="s">
        <v>2</v>
      </c>
      <c r="E3" s="8">
        <f>ROUND(I3/SUM(I$3:I$7),2)</f>
        <v>7.0000000000000007E-2</v>
      </c>
      <c r="F3" s="8" t="s">
        <v>63</v>
      </c>
      <c r="G3" s="8">
        <f>SUM(I3:I7)</f>
        <v>10191</v>
      </c>
      <c r="I3">
        <v>744</v>
      </c>
    </row>
    <row r="4" spans="3:11" x14ac:dyDescent="0.3">
      <c r="D4" s="1" t="s">
        <v>3</v>
      </c>
      <c r="E4" s="8">
        <f t="shared" ref="E4:E7" si="0">ROUND(I4/SUM(I$3:I$7),2)</f>
        <v>0.28999999999999998</v>
      </c>
      <c r="F4" s="8" t="s">
        <v>63</v>
      </c>
      <c r="G4" s="8" t="s">
        <v>63</v>
      </c>
      <c r="I4">
        <v>2984</v>
      </c>
    </row>
    <row r="5" spans="3:11" x14ac:dyDescent="0.3">
      <c r="D5" s="1" t="s">
        <v>64</v>
      </c>
      <c r="E5" s="8">
        <f t="shared" si="0"/>
        <v>0.56000000000000005</v>
      </c>
      <c r="F5" s="8" t="s">
        <v>63</v>
      </c>
      <c r="G5" s="8" t="s">
        <v>63</v>
      </c>
      <c r="I5">
        <v>5716</v>
      </c>
    </row>
    <row r="6" spans="3:11" x14ac:dyDescent="0.3">
      <c r="D6" s="1" t="s">
        <v>4</v>
      </c>
      <c r="E6" s="8">
        <f t="shared" si="0"/>
        <v>0.03</v>
      </c>
      <c r="F6" s="8" t="s">
        <v>63</v>
      </c>
      <c r="G6" s="8" t="s">
        <v>63</v>
      </c>
      <c r="I6">
        <v>269</v>
      </c>
    </row>
    <row r="7" spans="3:11" x14ac:dyDescent="0.3">
      <c r="C7" s="4"/>
      <c r="D7" s="4" t="s">
        <v>5</v>
      </c>
      <c r="E7" s="9">
        <f t="shared" si="0"/>
        <v>0.05</v>
      </c>
      <c r="F7" s="9" t="s">
        <v>63</v>
      </c>
      <c r="G7" s="9" t="s">
        <v>63</v>
      </c>
      <c r="I7">
        <v>478</v>
      </c>
    </row>
    <row r="9" spans="3:11" x14ac:dyDescent="0.3">
      <c r="C9" s="4" t="s">
        <v>65</v>
      </c>
      <c r="D9" s="4"/>
      <c r="E9" s="9">
        <f>ROUND(I9,2)</f>
        <v>93.14</v>
      </c>
      <c r="F9" s="9">
        <f t="shared" ref="F9:G9" si="1">ROUND(J9,2)</f>
        <v>15.38</v>
      </c>
      <c r="G9" s="9">
        <f t="shared" si="1"/>
        <v>10101</v>
      </c>
      <c r="I9">
        <v>93.135234135234128</v>
      </c>
      <c r="J9">
        <v>15.384398906682311</v>
      </c>
      <c r="K9">
        <v>10101</v>
      </c>
    </row>
    <row r="11" spans="3:11" x14ac:dyDescent="0.3">
      <c r="C11" s="4" t="s">
        <v>66</v>
      </c>
      <c r="D11" s="4"/>
      <c r="E11" s="9">
        <f t="shared" ref="E11:E73" si="2">ROUND(I11,2)</f>
        <v>3265.51</v>
      </c>
      <c r="F11" s="9">
        <f t="shared" ref="F11:F73" si="3">ROUND(J11,2)</f>
        <v>2898.7</v>
      </c>
      <c r="G11" s="9">
        <f t="shared" ref="G11:G73" si="4">ROUND(K11,2)</f>
        <v>9400</v>
      </c>
      <c r="I11">
        <v>3265.5105877347701</v>
      </c>
      <c r="J11">
        <v>2898.7048258005748</v>
      </c>
      <c r="K11">
        <v>9400</v>
      </c>
    </row>
    <row r="13" spans="3:11" x14ac:dyDescent="0.3">
      <c r="C13" s="4" t="s">
        <v>6</v>
      </c>
      <c r="D13" s="4"/>
      <c r="E13" s="9">
        <f t="shared" si="2"/>
        <v>0.73</v>
      </c>
      <c r="F13" s="9">
        <f t="shared" si="3"/>
        <v>0.44</v>
      </c>
      <c r="G13" s="9">
        <f t="shared" si="4"/>
        <v>7704</v>
      </c>
      <c r="I13">
        <v>0.73286604361370722</v>
      </c>
      <c r="J13">
        <v>0.44249160551053901</v>
      </c>
      <c r="K13">
        <v>7704</v>
      </c>
    </row>
    <row r="15" spans="3:11" x14ac:dyDescent="0.3">
      <c r="C15" s="4" t="s">
        <v>7</v>
      </c>
      <c r="D15" s="4"/>
      <c r="E15" s="9">
        <f t="shared" si="2"/>
        <v>43.31</v>
      </c>
      <c r="F15" s="9">
        <f t="shared" si="3"/>
        <v>13.24</v>
      </c>
      <c r="G15" s="9">
        <f t="shared" si="4"/>
        <v>7132</v>
      </c>
      <c r="I15">
        <v>43.313095905776777</v>
      </c>
      <c r="J15">
        <v>13.2359887306571</v>
      </c>
      <c r="K15">
        <v>7132</v>
      </c>
    </row>
    <row r="17" spans="3:9" x14ac:dyDescent="0.3">
      <c r="C17" s="1" t="s">
        <v>8</v>
      </c>
      <c r="D17" s="1" t="s">
        <v>9</v>
      </c>
      <c r="E17" s="8">
        <f>ROUND(I17/SUM(I$17:I$20),2)</f>
        <v>0.54</v>
      </c>
      <c r="F17" s="8" t="s">
        <v>63</v>
      </c>
      <c r="G17" s="8">
        <f>SUM(I17:I20)</f>
        <v>7390</v>
      </c>
      <c r="I17">
        <v>4016</v>
      </c>
    </row>
    <row r="18" spans="3:9" x14ac:dyDescent="0.3">
      <c r="D18" s="1" t="s">
        <v>10</v>
      </c>
      <c r="E18" s="8">
        <f t="shared" ref="E18:E20" si="5">ROUND(I18/SUM(I$17:I$20),2)</f>
        <v>0.31</v>
      </c>
      <c r="F18" s="8" t="s">
        <v>63</v>
      </c>
      <c r="G18" s="8" t="s">
        <v>63</v>
      </c>
      <c r="I18">
        <v>2320</v>
      </c>
    </row>
    <row r="19" spans="3:9" x14ac:dyDescent="0.3">
      <c r="D19" s="1" t="s">
        <v>11</v>
      </c>
      <c r="E19" s="8">
        <f t="shared" si="5"/>
        <v>0.08</v>
      </c>
      <c r="F19" s="8" t="s">
        <v>63</v>
      </c>
      <c r="G19" s="8" t="s">
        <v>63</v>
      </c>
      <c r="I19">
        <v>558</v>
      </c>
    </row>
    <row r="20" spans="3:9" x14ac:dyDescent="0.3">
      <c r="C20" s="4"/>
      <c r="D20" s="4" t="s">
        <v>12</v>
      </c>
      <c r="E20" s="9">
        <f t="shared" si="5"/>
        <v>7.0000000000000007E-2</v>
      </c>
      <c r="F20" s="9" t="s">
        <v>63</v>
      </c>
      <c r="G20" s="9" t="s">
        <v>63</v>
      </c>
      <c r="I20">
        <v>496</v>
      </c>
    </row>
    <row r="22" spans="3:9" x14ac:dyDescent="0.3">
      <c r="C22" s="1" t="s">
        <v>13</v>
      </c>
      <c r="D22" s="1" t="s">
        <v>15</v>
      </c>
      <c r="E22" s="8">
        <f>ROUND(I22/$G$22,2)</f>
        <v>0.49</v>
      </c>
      <c r="F22" s="8" t="s">
        <v>63</v>
      </c>
      <c r="G22" s="8">
        <f>SUM(I22:I27)</f>
        <v>7332</v>
      </c>
      <c r="I22">
        <v>3574</v>
      </c>
    </row>
    <row r="23" spans="3:9" x14ac:dyDescent="0.3">
      <c r="D23" s="1" t="s">
        <v>14</v>
      </c>
      <c r="E23" s="8">
        <f t="shared" ref="E23:E27" si="6">ROUND(I23/$G$22,2)</f>
        <v>0.19</v>
      </c>
      <c r="F23" s="8" t="s">
        <v>63</v>
      </c>
      <c r="G23" s="8" t="s">
        <v>63</v>
      </c>
      <c r="I23">
        <v>1364</v>
      </c>
    </row>
    <row r="24" spans="3:9" x14ac:dyDescent="0.3">
      <c r="D24" s="1" t="s">
        <v>16</v>
      </c>
      <c r="E24" s="8">
        <f t="shared" si="6"/>
        <v>0.23</v>
      </c>
      <c r="F24" s="8" t="s">
        <v>63</v>
      </c>
      <c r="G24" s="8" t="s">
        <v>63</v>
      </c>
      <c r="I24">
        <v>1714</v>
      </c>
    </row>
    <row r="25" spans="3:9" x14ac:dyDescent="0.3">
      <c r="D25" s="1" t="s">
        <v>17</v>
      </c>
      <c r="E25" s="8">
        <f t="shared" si="6"/>
        <v>0.02</v>
      </c>
      <c r="F25" s="8" t="s">
        <v>63</v>
      </c>
      <c r="G25" s="8" t="s">
        <v>63</v>
      </c>
      <c r="I25">
        <v>160</v>
      </c>
    </row>
    <row r="26" spans="3:9" x14ac:dyDescent="0.3">
      <c r="D26" s="1" t="s">
        <v>18</v>
      </c>
      <c r="E26" s="8">
        <f t="shared" si="6"/>
        <v>0.05</v>
      </c>
      <c r="F26" s="8" t="s">
        <v>63</v>
      </c>
      <c r="G26" s="8" t="s">
        <v>63</v>
      </c>
      <c r="I26">
        <v>339</v>
      </c>
    </row>
    <row r="27" spans="3:9" x14ac:dyDescent="0.3">
      <c r="C27" s="4"/>
      <c r="D27" s="4" t="s">
        <v>19</v>
      </c>
      <c r="E27" s="9">
        <f t="shared" si="6"/>
        <v>0.02</v>
      </c>
      <c r="F27" s="9" t="s">
        <v>63</v>
      </c>
      <c r="G27" s="9" t="s">
        <v>63</v>
      </c>
      <c r="I27">
        <v>181</v>
      </c>
    </row>
    <row r="29" spans="3:9" x14ac:dyDescent="0.3">
      <c r="C29" s="1" t="s">
        <v>20</v>
      </c>
      <c r="D29" s="1" t="s">
        <v>23</v>
      </c>
      <c r="E29" s="8">
        <f>ROUND(I29/$G$29,2)</f>
        <v>0.02</v>
      </c>
      <c r="F29" s="8" t="s">
        <v>63</v>
      </c>
      <c r="G29" s="8">
        <f>SUM(I29:I33)</f>
        <v>6983</v>
      </c>
      <c r="I29">
        <v>107</v>
      </c>
    </row>
    <row r="30" spans="3:9" x14ac:dyDescent="0.3">
      <c r="D30" s="1" t="s">
        <v>60</v>
      </c>
      <c r="E30" s="8">
        <f t="shared" ref="E30:E33" si="7">ROUND(I30/$G$29,2)</f>
        <v>0.09</v>
      </c>
      <c r="F30" s="8" t="s">
        <v>63</v>
      </c>
      <c r="G30" s="8" t="s">
        <v>63</v>
      </c>
      <c r="I30">
        <v>631</v>
      </c>
    </row>
    <row r="31" spans="3:9" x14ac:dyDescent="0.3">
      <c r="D31" s="1" t="s">
        <v>21</v>
      </c>
      <c r="E31" s="8">
        <f t="shared" si="7"/>
        <v>0.24</v>
      </c>
      <c r="F31" s="8" t="s">
        <v>63</v>
      </c>
      <c r="G31" s="8" t="s">
        <v>63</v>
      </c>
      <c r="I31">
        <v>1648</v>
      </c>
    </row>
    <row r="32" spans="3:9" x14ac:dyDescent="0.3">
      <c r="D32" s="1" t="s">
        <v>22</v>
      </c>
      <c r="E32" s="8">
        <f t="shared" si="7"/>
        <v>0.33</v>
      </c>
      <c r="F32" s="8" t="s">
        <v>63</v>
      </c>
      <c r="G32" s="8" t="s">
        <v>63</v>
      </c>
      <c r="I32">
        <v>2338</v>
      </c>
    </row>
    <row r="33" spans="3:11" x14ac:dyDescent="0.3">
      <c r="C33" s="4"/>
      <c r="D33" s="4" t="s">
        <v>67</v>
      </c>
      <c r="E33" s="9">
        <f t="shared" si="7"/>
        <v>0.32</v>
      </c>
      <c r="F33" s="9" t="s">
        <v>63</v>
      </c>
      <c r="G33" s="9" t="s">
        <v>63</v>
      </c>
      <c r="I33">
        <v>2259</v>
      </c>
    </row>
    <row r="35" spans="3:11" x14ac:dyDescent="0.3">
      <c r="C35" s="4" t="s">
        <v>68</v>
      </c>
      <c r="D35" s="4"/>
      <c r="E35" s="9">
        <f t="shared" si="2"/>
        <v>0.35</v>
      </c>
      <c r="F35" s="9">
        <f t="shared" si="3"/>
        <v>0.48</v>
      </c>
      <c r="G35" s="9">
        <f t="shared" si="4"/>
        <v>7322</v>
      </c>
      <c r="I35">
        <v>0.34526085768915599</v>
      </c>
      <c r="J35">
        <v>0.47548572592479749</v>
      </c>
      <c r="K35">
        <v>7322</v>
      </c>
    </row>
    <row r="37" spans="3:11" x14ac:dyDescent="0.3">
      <c r="C37" s="1" t="s">
        <v>69</v>
      </c>
      <c r="D37" s="1" t="s">
        <v>53</v>
      </c>
      <c r="E37" s="8">
        <f>ROUND(I37/$G$37,2)</f>
        <v>0.7</v>
      </c>
      <c r="F37" s="8" t="s">
        <v>63</v>
      </c>
      <c r="G37" s="8">
        <f>SUM(I37:I38)</f>
        <v>4508</v>
      </c>
      <c r="I37">
        <v>3148</v>
      </c>
    </row>
    <row r="38" spans="3:11" x14ac:dyDescent="0.3">
      <c r="C38" s="4"/>
      <c r="D38" s="4" t="s">
        <v>54</v>
      </c>
      <c r="E38" s="9">
        <f>ROUND(I38/$G$37,2)</f>
        <v>0.3</v>
      </c>
      <c r="F38" s="9" t="s">
        <v>63</v>
      </c>
      <c r="G38" s="9" t="s">
        <v>63</v>
      </c>
      <c r="I38">
        <v>1360</v>
      </c>
    </row>
    <row r="40" spans="3:11" x14ac:dyDescent="0.3">
      <c r="C40" s="1" t="s">
        <v>70</v>
      </c>
      <c r="D40" s="1" t="s">
        <v>24</v>
      </c>
      <c r="E40" s="8">
        <f>ROUND(I40/$G$40,2)</f>
        <v>0.1</v>
      </c>
      <c r="F40" s="8" t="s">
        <v>63</v>
      </c>
      <c r="G40" s="8">
        <f>SUM(I40:I43)</f>
        <v>7363</v>
      </c>
      <c r="I40">
        <v>773</v>
      </c>
    </row>
    <row r="41" spans="3:11" x14ac:dyDescent="0.3">
      <c r="D41" s="1" t="s">
        <v>25</v>
      </c>
      <c r="E41" s="8">
        <f t="shared" ref="E41:E43" si="8">ROUND(I41/$G$40,2)</f>
        <v>0.16</v>
      </c>
      <c r="F41" s="8" t="s">
        <v>63</v>
      </c>
      <c r="G41" s="8" t="s">
        <v>63</v>
      </c>
      <c r="I41">
        <v>1198</v>
      </c>
    </row>
    <row r="42" spans="3:11" x14ac:dyDescent="0.3">
      <c r="D42" s="1" t="s">
        <v>26</v>
      </c>
      <c r="E42" s="8">
        <f t="shared" si="8"/>
        <v>0.65</v>
      </c>
      <c r="F42" s="8" t="s">
        <v>63</v>
      </c>
      <c r="G42" s="8" t="s">
        <v>63</v>
      </c>
      <c r="I42">
        <v>4806</v>
      </c>
    </row>
    <row r="43" spans="3:11" x14ac:dyDescent="0.3">
      <c r="C43" s="4"/>
      <c r="D43" s="4" t="s">
        <v>27</v>
      </c>
      <c r="E43" s="9">
        <f t="shared" si="8"/>
        <v>0.08</v>
      </c>
      <c r="F43" s="9" t="s">
        <v>63</v>
      </c>
      <c r="G43" s="9" t="s">
        <v>63</v>
      </c>
      <c r="I43">
        <v>586</v>
      </c>
    </row>
    <row r="45" spans="3:11" x14ac:dyDescent="0.3">
      <c r="C45" s="1" t="s">
        <v>71</v>
      </c>
      <c r="D45" s="1" t="s">
        <v>72</v>
      </c>
      <c r="E45" s="8">
        <f>ROUND(I45/$G$45,2)</f>
        <v>0.05</v>
      </c>
      <c r="F45" s="8" t="s">
        <v>63</v>
      </c>
      <c r="G45" s="8">
        <f>SUM(I45:I48)</f>
        <v>5307</v>
      </c>
      <c r="I45">
        <v>288</v>
      </c>
    </row>
    <row r="46" spans="3:11" x14ac:dyDescent="0.3">
      <c r="D46" s="1" t="s">
        <v>73</v>
      </c>
      <c r="E46" s="8">
        <f t="shared" ref="E46:E48" si="9">ROUND(I46/$G$45,2)</f>
        <v>0.11</v>
      </c>
      <c r="F46" s="8" t="s">
        <v>63</v>
      </c>
      <c r="G46" s="8" t="s">
        <v>63</v>
      </c>
      <c r="I46">
        <v>588</v>
      </c>
    </row>
    <row r="47" spans="3:11" x14ac:dyDescent="0.3">
      <c r="D47" s="1" t="s">
        <v>28</v>
      </c>
      <c r="E47" s="8">
        <f t="shared" si="9"/>
        <v>0.71</v>
      </c>
      <c r="F47" s="8" t="s">
        <v>63</v>
      </c>
      <c r="G47" s="8" t="s">
        <v>63</v>
      </c>
      <c r="I47">
        <v>3754</v>
      </c>
    </row>
    <row r="48" spans="3:11" x14ac:dyDescent="0.3">
      <c r="C48" s="4"/>
      <c r="D48" s="4" t="s">
        <v>29</v>
      </c>
      <c r="E48" s="9">
        <f t="shared" si="9"/>
        <v>0.13</v>
      </c>
      <c r="F48" s="9" t="s">
        <v>63</v>
      </c>
      <c r="G48" s="9" t="s">
        <v>63</v>
      </c>
      <c r="I48">
        <v>677</v>
      </c>
    </row>
    <row r="50" spans="3:11" x14ac:dyDescent="0.3">
      <c r="C50" s="1" t="s">
        <v>84</v>
      </c>
      <c r="D50" s="1" t="s">
        <v>30</v>
      </c>
      <c r="E50" s="8">
        <f>ROUND(I50/$G$50,2)</f>
        <v>0.23</v>
      </c>
      <c r="F50" s="8" t="s">
        <v>63</v>
      </c>
      <c r="G50" s="8">
        <f>SUM(I50:I53)</f>
        <v>5189</v>
      </c>
      <c r="I50">
        <v>1178</v>
      </c>
    </row>
    <row r="51" spans="3:11" x14ac:dyDescent="0.3">
      <c r="D51" s="1" t="s">
        <v>31</v>
      </c>
      <c r="E51" s="8">
        <f t="shared" ref="E51:E53" si="10">ROUND(I51/$G$50,2)</f>
        <v>0.44</v>
      </c>
      <c r="F51" s="8" t="s">
        <v>63</v>
      </c>
      <c r="G51" s="8" t="s">
        <v>63</v>
      </c>
      <c r="I51">
        <v>2297</v>
      </c>
    </row>
    <row r="52" spans="3:11" x14ac:dyDescent="0.3">
      <c r="D52" s="1" t="s">
        <v>32</v>
      </c>
      <c r="E52" s="8">
        <f t="shared" si="10"/>
        <v>0.19</v>
      </c>
      <c r="F52" s="8" t="s">
        <v>63</v>
      </c>
      <c r="G52" s="8" t="s">
        <v>63</v>
      </c>
      <c r="I52">
        <v>996</v>
      </c>
    </row>
    <row r="53" spans="3:11" x14ac:dyDescent="0.3">
      <c r="C53" s="4"/>
      <c r="D53" s="4" t="s">
        <v>33</v>
      </c>
      <c r="E53" s="9">
        <f t="shared" si="10"/>
        <v>0.14000000000000001</v>
      </c>
      <c r="F53" s="9" t="s">
        <v>63</v>
      </c>
      <c r="G53" s="9" t="s">
        <v>63</v>
      </c>
      <c r="I53">
        <v>718</v>
      </c>
    </row>
    <row r="55" spans="3:11" x14ac:dyDescent="0.3">
      <c r="C55" s="1" t="s">
        <v>85</v>
      </c>
      <c r="D55" s="1" t="s">
        <v>34</v>
      </c>
      <c r="E55" s="8">
        <f>ROUND(I55/$G$55,2)</f>
        <v>0.89</v>
      </c>
      <c r="F55" s="8" t="s">
        <v>63</v>
      </c>
      <c r="G55" s="8">
        <f>SUM(I55:I57)</f>
        <v>5214</v>
      </c>
      <c r="I55">
        <v>4625</v>
      </c>
    </row>
    <row r="56" spans="3:11" x14ac:dyDescent="0.3">
      <c r="D56" s="1" t="s">
        <v>35</v>
      </c>
      <c r="E56" s="8">
        <f t="shared" ref="E56:E57" si="11">ROUND(I56/$G$55,2)</f>
        <v>0.11</v>
      </c>
      <c r="F56" s="8" t="s">
        <v>63</v>
      </c>
      <c r="G56" s="8" t="s">
        <v>63</v>
      </c>
      <c r="I56">
        <v>550</v>
      </c>
    </row>
    <row r="57" spans="3:11" x14ac:dyDescent="0.3">
      <c r="C57" s="4"/>
      <c r="D57" s="4" t="s">
        <v>36</v>
      </c>
      <c r="E57" s="9">
        <f t="shared" si="11"/>
        <v>0.01</v>
      </c>
      <c r="F57" s="9" t="s">
        <v>63</v>
      </c>
      <c r="G57" s="9" t="s">
        <v>63</v>
      </c>
      <c r="I57">
        <v>39</v>
      </c>
    </row>
    <row r="59" spans="3:11" x14ac:dyDescent="0.3">
      <c r="C59" s="4" t="s">
        <v>83</v>
      </c>
      <c r="D59" s="4"/>
      <c r="E59" s="9">
        <f t="shared" si="2"/>
        <v>0.9</v>
      </c>
      <c r="F59" s="9">
        <f t="shared" si="3"/>
        <v>0.3</v>
      </c>
      <c r="G59" s="9">
        <f t="shared" si="4"/>
        <v>7189</v>
      </c>
      <c r="I59">
        <v>0.89831687300041729</v>
      </c>
      <c r="J59">
        <v>0.3022521736621378</v>
      </c>
      <c r="K59">
        <v>7189</v>
      </c>
    </row>
    <row r="61" spans="3:11" x14ac:dyDescent="0.3">
      <c r="C61" s="2" t="s">
        <v>82</v>
      </c>
      <c r="D61" s="1" t="s">
        <v>24</v>
      </c>
      <c r="E61" s="8">
        <f>ROUND(I61/$G$61,2)</f>
        <v>0.37</v>
      </c>
      <c r="F61" s="8" t="s">
        <v>63</v>
      </c>
      <c r="G61" s="8">
        <f>SUM(I61:I65)</f>
        <v>3462</v>
      </c>
      <c r="I61">
        <v>1265</v>
      </c>
    </row>
    <row r="62" spans="3:11" x14ac:dyDescent="0.3">
      <c r="D62" s="1" t="s">
        <v>26</v>
      </c>
      <c r="E62" s="8">
        <f t="shared" ref="E62:E65" si="12">ROUND(I62/$G$61,2)</f>
        <v>0.12</v>
      </c>
      <c r="F62" s="8" t="s">
        <v>63</v>
      </c>
      <c r="G62" s="8" t="s">
        <v>63</v>
      </c>
      <c r="I62">
        <v>428</v>
      </c>
    </row>
    <row r="63" spans="3:11" x14ac:dyDescent="0.3">
      <c r="D63" s="1" t="s">
        <v>61</v>
      </c>
      <c r="E63" s="8">
        <f t="shared" si="12"/>
        <v>0.05</v>
      </c>
      <c r="F63" s="8" t="s">
        <v>63</v>
      </c>
      <c r="G63" s="8" t="s">
        <v>63</v>
      </c>
      <c r="I63">
        <v>172</v>
      </c>
    </row>
    <row r="64" spans="3:11" x14ac:dyDescent="0.3">
      <c r="D64" s="1" t="s">
        <v>27</v>
      </c>
      <c r="E64" s="8">
        <f t="shared" si="12"/>
        <v>0.02</v>
      </c>
      <c r="F64" s="8" t="s">
        <v>63</v>
      </c>
      <c r="G64" s="8" t="s">
        <v>63</v>
      </c>
      <c r="I64">
        <v>83</v>
      </c>
    </row>
    <row r="65" spans="3:11" x14ac:dyDescent="0.3">
      <c r="C65" s="4"/>
      <c r="D65" s="4" t="s">
        <v>74</v>
      </c>
      <c r="E65" s="9">
        <f t="shared" si="12"/>
        <v>0.44</v>
      </c>
      <c r="F65" s="9" t="s">
        <v>63</v>
      </c>
      <c r="G65" s="9" t="s">
        <v>63</v>
      </c>
      <c r="I65">
        <v>1514</v>
      </c>
    </row>
    <row r="67" spans="3:11" x14ac:dyDescent="0.3">
      <c r="C67" s="1" t="s">
        <v>37</v>
      </c>
      <c r="D67" s="1" t="s">
        <v>38</v>
      </c>
      <c r="E67" s="8">
        <f>ROUND(I67/$G$67,2)</f>
        <v>0.19</v>
      </c>
      <c r="F67" s="8" t="s">
        <v>63</v>
      </c>
      <c r="G67" s="8">
        <f>SUM(I67:I69)</f>
        <v>7129</v>
      </c>
      <c r="I67">
        <v>1356</v>
      </c>
    </row>
    <row r="68" spans="3:11" x14ac:dyDescent="0.3">
      <c r="D68" s="5" t="s">
        <v>40</v>
      </c>
      <c r="E68" s="8">
        <f>ROUND(I68/$G$67,2)</f>
        <v>0.17</v>
      </c>
      <c r="F68" s="8" t="s">
        <v>63</v>
      </c>
      <c r="G68" s="8" t="s">
        <v>63</v>
      </c>
      <c r="I68">
        <v>1206</v>
      </c>
    </row>
    <row r="69" spans="3:11" x14ac:dyDescent="0.3">
      <c r="C69" s="4"/>
      <c r="D69" s="6" t="s">
        <v>39</v>
      </c>
      <c r="E69" s="9">
        <f>ROUND(I69/$G$67,2)</f>
        <v>0.64</v>
      </c>
      <c r="F69" s="9" t="s">
        <v>63</v>
      </c>
      <c r="G69" s="9" t="s">
        <v>63</v>
      </c>
      <c r="I69">
        <v>4567</v>
      </c>
    </row>
    <row r="71" spans="3:11" x14ac:dyDescent="0.3">
      <c r="C71" s="4" t="s">
        <v>41</v>
      </c>
      <c r="D71" s="4"/>
      <c r="E71" s="9">
        <f t="shared" si="2"/>
        <v>0.68</v>
      </c>
      <c r="F71" s="9">
        <f t="shared" si="3"/>
        <v>0.47</v>
      </c>
      <c r="G71" s="9">
        <f t="shared" si="4"/>
        <v>5191</v>
      </c>
      <c r="I71">
        <v>0.6775187825081872</v>
      </c>
      <c r="J71">
        <v>0.46747104676166218</v>
      </c>
      <c r="K71">
        <v>5191</v>
      </c>
    </row>
    <row r="73" spans="3:11" x14ac:dyDescent="0.3">
      <c r="C73" s="4" t="s">
        <v>42</v>
      </c>
      <c r="D73" s="4"/>
      <c r="E73" s="9">
        <f t="shared" si="2"/>
        <v>0.37</v>
      </c>
      <c r="F73" s="9">
        <f t="shared" si="3"/>
        <v>0.48</v>
      </c>
      <c r="G73" s="9">
        <f t="shared" si="4"/>
        <v>5200</v>
      </c>
      <c r="I73">
        <v>0.37019230769230771</v>
      </c>
      <c r="J73">
        <v>0.48290248308863498</v>
      </c>
      <c r="K73">
        <v>5200</v>
      </c>
    </row>
    <row r="75" spans="3:11" x14ac:dyDescent="0.3">
      <c r="C75" s="4" t="s">
        <v>43</v>
      </c>
      <c r="D75" s="4"/>
      <c r="E75" s="9">
        <f t="shared" ref="E75:E103" si="13">ROUND(I75,2)</f>
        <v>0.39</v>
      </c>
      <c r="F75" s="9">
        <f t="shared" ref="F75:F103" si="14">ROUND(J75,2)</f>
        <v>0.49</v>
      </c>
      <c r="G75" s="9">
        <f t="shared" ref="G75:G103" si="15">ROUND(K75,2)</f>
        <v>5204</v>
      </c>
      <c r="I75">
        <v>0.38681783243658718</v>
      </c>
      <c r="J75">
        <v>0.48706815135859</v>
      </c>
      <c r="K75">
        <v>5204</v>
      </c>
    </row>
    <row r="77" spans="3:11" x14ac:dyDescent="0.3">
      <c r="C77" s="4" t="s">
        <v>44</v>
      </c>
      <c r="D77" s="4"/>
      <c r="E77" s="9">
        <f t="shared" si="13"/>
        <v>0.31</v>
      </c>
      <c r="F77" s="9">
        <f t="shared" si="14"/>
        <v>0.46</v>
      </c>
      <c r="G77" s="9">
        <f t="shared" si="15"/>
        <v>5188</v>
      </c>
      <c r="I77">
        <v>0.31090979182729378</v>
      </c>
      <c r="J77">
        <v>0.46291057168172473</v>
      </c>
      <c r="K77">
        <v>5188</v>
      </c>
    </row>
    <row r="79" spans="3:11" x14ac:dyDescent="0.3">
      <c r="C79" s="4" t="s">
        <v>81</v>
      </c>
      <c r="D79" s="4"/>
      <c r="E79" s="9">
        <f t="shared" si="13"/>
        <v>10.58</v>
      </c>
      <c r="F79" s="9">
        <f t="shared" si="14"/>
        <v>27.53</v>
      </c>
      <c r="G79" s="9">
        <f t="shared" si="15"/>
        <v>6913</v>
      </c>
      <c r="I79">
        <v>10.5815130912773</v>
      </c>
      <c r="J79">
        <v>27.534397724828121</v>
      </c>
      <c r="K79">
        <v>6913</v>
      </c>
    </row>
    <row r="81" spans="3:11" x14ac:dyDescent="0.3">
      <c r="C81" s="4" t="s">
        <v>80</v>
      </c>
      <c r="D81" s="4"/>
      <c r="E81" s="9">
        <f t="shared" si="13"/>
        <v>21.86</v>
      </c>
      <c r="F81" s="9">
        <f t="shared" si="14"/>
        <v>20.82</v>
      </c>
      <c r="G81" s="9">
        <f t="shared" si="15"/>
        <v>7013</v>
      </c>
      <c r="I81">
        <v>21.85583915585342</v>
      </c>
      <c r="J81">
        <v>20.81802985389141</v>
      </c>
      <c r="K81">
        <v>7013</v>
      </c>
    </row>
    <row r="83" spans="3:11" x14ac:dyDescent="0.3">
      <c r="C83" s="4" t="s">
        <v>79</v>
      </c>
      <c r="D83" s="4"/>
      <c r="E83" s="9">
        <f t="shared" si="13"/>
        <v>1554.95</v>
      </c>
      <c r="F83" s="9">
        <f t="shared" si="14"/>
        <v>1747.44</v>
      </c>
      <c r="G83" s="9">
        <f t="shared" si="15"/>
        <v>2169</v>
      </c>
      <c r="I83">
        <v>1554.9483633010609</v>
      </c>
      <c r="J83">
        <v>1747.443799440563</v>
      </c>
      <c r="K83">
        <v>2169</v>
      </c>
    </row>
    <row r="85" spans="3:11" x14ac:dyDescent="0.3">
      <c r="C85" s="4" t="s">
        <v>78</v>
      </c>
      <c r="D85" s="4"/>
      <c r="E85" s="9">
        <f t="shared" si="13"/>
        <v>466.92</v>
      </c>
      <c r="F85" s="9">
        <f t="shared" si="14"/>
        <v>899.4</v>
      </c>
      <c r="G85" s="9">
        <f t="shared" si="15"/>
        <v>2103</v>
      </c>
      <c r="I85">
        <v>466.92249167855442</v>
      </c>
      <c r="J85">
        <v>899.40473240725555</v>
      </c>
      <c r="K85">
        <v>2103</v>
      </c>
    </row>
    <row r="87" spans="3:11" x14ac:dyDescent="0.3">
      <c r="C87" s="1" t="s">
        <v>77</v>
      </c>
      <c r="D87" s="1" t="s">
        <v>27</v>
      </c>
      <c r="E87" s="8">
        <f>ROUND(I87/SUM(I$87:I$90),2)</f>
        <v>0.14000000000000001</v>
      </c>
      <c r="F87" s="8" t="s">
        <v>63</v>
      </c>
      <c r="G87" s="8">
        <f>SUM(I87:I90)</f>
        <v>7098</v>
      </c>
      <c r="I87">
        <v>976</v>
      </c>
    </row>
    <row r="88" spans="3:11" x14ac:dyDescent="0.3">
      <c r="D88" s="1" t="s">
        <v>45</v>
      </c>
      <c r="E88" s="8">
        <f t="shared" ref="E88:E89" si="16">ROUND(I88/SUM(I$87:I$90),2)</f>
        <v>0.17</v>
      </c>
      <c r="F88" s="8" t="s">
        <v>63</v>
      </c>
      <c r="G88" s="8" t="s">
        <v>63</v>
      </c>
      <c r="I88">
        <v>1209</v>
      </c>
    </row>
    <row r="89" spans="3:11" x14ac:dyDescent="0.3">
      <c r="D89" s="1" t="s">
        <v>26</v>
      </c>
      <c r="E89" s="8">
        <f t="shared" si="16"/>
        <v>0.56999999999999995</v>
      </c>
      <c r="F89" s="8" t="s">
        <v>63</v>
      </c>
      <c r="G89" s="8" t="s">
        <v>63</v>
      </c>
      <c r="I89">
        <v>4031</v>
      </c>
    </row>
    <row r="90" spans="3:11" x14ac:dyDescent="0.3">
      <c r="C90" s="4"/>
      <c r="D90" s="4" t="s">
        <v>25</v>
      </c>
      <c r="E90" s="9">
        <f>ROUND(I90/SUM(I$87:I$90),2)</f>
        <v>0.12</v>
      </c>
      <c r="F90" s="9" t="s">
        <v>63</v>
      </c>
      <c r="G90" s="9" t="s">
        <v>63</v>
      </c>
      <c r="I90">
        <v>882</v>
      </c>
    </row>
    <row r="92" spans="3:11" x14ac:dyDescent="0.3">
      <c r="C92" s="1" t="s">
        <v>76</v>
      </c>
      <c r="D92" s="1" t="s">
        <v>46</v>
      </c>
      <c r="E92" s="8">
        <f t="shared" si="13"/>
        <v>0.14000000000000001</v>
      </c>
      <c r="F92" s="8">
        <f t="shared" si="14"/>
        <v>0.34</v>
      </c>
      <c r="G92" s="8">
        <f t="shared" si="15"/>
        <v>4784</v>
      </c>
      <c r="I92">
        <v>0.13628762541806019</v>
      </c>
      <c r="J92">
        <v>0.34312959555401312</v>
      </c>
      <c r="K92">
        <v>4784</v>
      </c>
    </row>
    <row r="93" spans="3:11" x14ac:dyDescent="0.3">
      <c r="D93" s="1" t="s">
        <v>47</v>
      </c>
      <c r="E93" s="8">
        <f t="shared" si="13"/>
        <v>1553</v>
      </c>
      <c r="F93" s="8">
        <f t="shared" si="14"/>
        <v>0</v>
      </c>
      <c r="G93" s="8">
        <f t="shared" si="15"/>
        <v>0</v>
      </c>
      <c r="I93">
        <v>1553</v>
      </c>
    </row>
    <row r="94" spans="3:11" x14ac:dyDescent="0.3">
      <c r="D94" s="1" t="s">
        <v>48</v>
      </c>
      <c r="E94" s="8">
        <f t="shared" si="13"/>
        <v>0.1</v>
      </c>
      <c r="F94" s="8">
        <f t="shared" si="14"/>
        <v>0.31</v>
      </c>
      <c r="G94" s="8">
        <f t="shared" si="15"/>
        <v>4786</v>
      </c>
      <c r="I94">
        <v>0.10405348934391979</v>
      </c>
      <c r="J94">
        <v>0.30536182430399328</v>
      </c>
      <c r="K94">
        <v>4786</v>
      </c>
    </row>
    <row r="95" spans="3:11" x14ac:dyDescent="0.3">
      <c r="D95" s="1" t="s">
        <v>49</v>
      </c>
      <c r="E95" s="8">
        <f t="shared" si="13"/>
        <v>1115</v>
      </c>
      <c r="F95" s="8">
        <f t="shared" si="14"/>
        <v>0</v>
      </c>
      <c r="G95" s="8">
        <f t="shared" si="15"/>
        <v>0</v>
      </c>
      <c r="I95">
        <v>1115</v>
      </c>
    </row>
    <row r="96" spans="3:11" x14ac:dyDescent="0.3">
      <c r="D96" s="1" t="s">
        <v>50</v>
      </c>
      <c r="E96" s="8">
        <f t="shared" si="13"/>
        <v>0.16</v>
      </c>
      <c r="F96" s="8">
        <f t="shared" si="14"/>
        <v>0.36</v>
      </c>
      <c r="G96" s="8">
        <f t="shared" si="15"/>
        <v>4762</v>
      </c>
      <c r="I96">
        <v>0.1556068878622428</v>
      </c>
      <c r="J96">
        <v>0.36252031965997172</v>
      </c>
      <c r="K96">
        <v>4762</v>
      </c>
    </row>
    <row r="97" spans="3:11" x14ac:dyDescent="0.3">
      <c r="D97" s="1" t="s">
        <v>51</v>
      </c>
      <c r="E97" s="8">
        <f t="shared" si="13"/>
        <v>0</v>
      </c>
      <c r="F97" s="8">
        <f t="shared" si="14"/>
        <v>0</v>
      </c>
      <c r="G97" s="8">
        <f t="shared" si="15"/>
        <v>0</v>
      </c>
    </row>
    <row r="98" spans="3:11" x14ac:dyDescent="0.3">
      <c r="C98" s="4"/>
      <c r="D98" s="4" t="s">
        <v>52</v>
      </c>
      <c r="E98" s="9">
        <f t="shared" si="13"/>
        <v>0.19</v>
      </c>
      <c r="F98" s="9">
        <f t="shared" si="14"/>
        <v>0.39</v>
      </c>
      <c r="G98" s="9">
        <f t="shared" si="15"/>
        <v>4841</v>
      </c>
      <c r="I98">
        <v>0.1869448461061764</v>
      </c>
      <c r="J98">
        <v>0.38990752089435438</v>
      </c>
      <c r="K98">
        <v>4841</v>
      </c>
    </row>
    <row r="100" spans="3:11" x14ac:dyDescent="0.3">
      <c r="C100" s="1" t="s">
        <v>69</v>
      </c>
      <c r="D100" s="1" t="s">
        <v>55</v>
      </c>
      <c r="E100" s="8">
        <f>ROUND(I100/$G$100,2)</f>
        <v>0.63</v>
      </c>
      <c r="F100" s="8" t="s">
        <v>63</v>
      </c>
      <c r="G100" s="8">
        <f>SUM(I100:I101)</f>
        <v>4370</v>
      </c>
      <c r="I100">
        <v>2748</v>
      </c>
      <c r="J100">
        <v>0.36920856649407191</v>
      </c>
      <c r="K100">
        <v>4810</v>
      </c>
    </row>
    <row r="101" spans="3:11" x14ac:dyDescent="0.3">
      <c r="C101" s="4"/>
      <c r="D101" s="4" t="s">
        <v>62</v>
      </c>
      <c r="E101" s="9">
        <f>ROUND(I101/$G$100,2)</f>
        <v>0.37</v>
      </c>
      <c r="F101" s="9" t="s">
        <v>63</v>
      </c>
      <c r="G101" s="9" t="s">
        <v>63</v>
      </c>
      <c r="I101">
        <v>1622</v>
      </c>
    </row>
    <row r="102" spans="3:11" x14ac:dyDescent="0.3">
      <c r="I102">
        <v>0.25828500414250211</v>
      </c>
      <c r="J102">
        <v>0.43773684875018171</v>
      </c>
      <c r="K102">
        <v>4828</v>
      </c>
    </row>
    <row r="103" spans="3:11" ht="15" thickBot="1" x14ac:dyDescent="0.35">
      <c r="C103" s="3" t="s">
        <v>75</v>
      </c>
      <c r="D103" s="3"/>
      <c r="E103" s="10">
        <f t="shared" si="13"/>
        <v>0.34</v>
      </c>
      <c r="F103" s="10">
        <f t="shared" si="14"/>
        <v>0.47</v>
      </c>
      <c r="G103" s="10">
        <f t="shared" si="15"/>
        <v>5082</v>
      </c>
      <c r="I103">
        <v>0.3415977961432507</v>
      </c>
      <c r="J103">
        <v>0.47429211091286522</v>
      </c>
      <c r="K103">
        <v>5082</v>
      </c>
    </row>
    <row r="104" spans="3:11" ht="15" thickTop="1" x14ac:dyDescent="0.3">
      <c r="I104">
        <v>0.1040353089533418</v>
      </c>
      <c r="J104">
        <v>0.30533843213585721</v>
      </c>
      <c r="K104">
        <v>4758</v>
      </c>
    </row>
  </sheetData>
  <mergeCells count="2">
    <mergeCell ref="C1:G1"/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2020-02-16T01:41:01Z</dcterms:created>
  <dcterms:modified xsi:type="dcterms:W3CDTF">2020-06-09T22:53:55Z</dcterms:modified>
</cp:coreProperties>
</file>