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FED9AAB8-5282-4045-819A-23CCF6D26ED1}" xr6:coauthVersionLast="47" xr6:coauthVersionMax="47" xr10:uidLastSave="{00000000-0000-0000-0000-000000000000}"/>
  <bookViews>
    <workbookView xWindow="-28920" yWindow="-10695" windowWidth="29040" windowHeight="15720" firstSheet="1" activeTab="4" xr2:uid="{00000000-000D-0000-FFFF-FFFF00000000}"/>
  </bookViews>
  <sheets>
    <sheet name="SS_admin" sheetId="1" r:id="rId1"/>
    <sheet name="SS_att" sheetId="2" r:id="rId2"/>
    <sheet name="SS_survey_uncond" sheetId="3" r:id="rId3"/>
    <sheet name="SS_survey" sheetId="4" r:id="rId4"/>
    <sheet name="SS" sheetId="5" r:id="rId5"/>
    <sheet name="Attri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6" l="1"/>
  <c r="H13" i="6"/>
  <c r="G13" i="6"/>
  <c r="F13" i="6"/>
  <c r="E13" i="6"/>
  <c r="C13" i="6"/>
  <c r="B13" i="6"/>
  <c r="I12" i="6"/>
  <c r="H12" i="6"/>
  <c r="G12" i="6"/>
  <c r="F12" i="6"/>
  <c r="E12" i="6"/>
  <c r="C12" i="6"/>
  <c r="I11" i="6"/>
  <c r="H11" i="6"/>
  <c r="G11" i="6"/>
  <c r="F11" i="6"/>
  <c r="E11" i="6"/>
  <c r="C11" i="6"/>
  <c r="J10" i="6"/>
  <c r="I10" i="6"/>
  <c r="H10" i="6"/>
  <c r="G10" i="6"/>
  <c r="F10" i="6"/>
  <c r="E10" i="6"/>
  <c r="C10" i="6"/>
  <c r="I9" i="6"/>
  <c r="H9" i="6"/>
  <c r="G9" i="6"/>
  <c r="F9" i="6"/>
  <c r="E9" i="6"/>
  <c r="C9" i="6"/>
  <c r="J8" i="6"/>
  <c r="I8" i="6"/>
  <c r="H8" i="6"/>
  <c r="G8" i="6"/>
  <c r="F8" i="6"/>
  <c r="E8" i="6"/>
  <c r="C8" i="6"/>
  <c r="I7" i="6"/>
  <c r="H7" i="6"/>
  <c r="G7" i="6"/>
  <c r="F7" i="6"/>
  <c r="E7" i="6"/>
  <c r="C7" i="6"/>
  <c r="B7" i="6"/>
  <c r="J6" i="6"/>
  <c r="I6" i="6"/>
  <c r="H6" i="6"/>
  <c r="G6" i="6"/>
  <c r="F6" i="6"/>
  <c r="E6" i="6"/>
  <c r="D6" i="6"/>
  <c r="C6" i="6"/>
  <c r="B6" i="6"/>
  <c r="I38" i="5"/>
  <c r="H38" i="5"/>
  <c r="G38" i="5"/>
  <c r="F38" i="5"/>
  <c r="E38" i="5"/>
  <c r="B38" i="5"/>
  <c r="I37" i="5"/>
  <c r="H37" i="5"/>
  <c r="G37" i="5"/>
  <c r="F37" i="5"/>
  <c r="E37" i="5"/>
  <c r="B37" i="5"/>
  <c r="J36" i="5"/>
  <c r="I36" i="5"/>
  <c r="H36" i="5"/>
  <c r="G36" i="5"/>
  <c r="F36" i="5"/>
  <c r="E36" i="5"/>
  <c r="B36" i="5"/>
  <c r="I35" i="5"/>
  <c r="H35" i="5"/>
  <c r="G35" i="5"/>
  <c r="F35" i="5"/>
  <c r="E35" i="5"/>
  <c r="B35" i="5"/>
  <c r="J34" i="5"/>
  <c r="I34" i="5"/>
  <c r="H34" i="5"/>
  <c r="G34" i="5"/>
  <c r="F34" i="5"/>
  <c r="E34" i="5"/>
  <c r="B34" i="5"/>
  <c r="I33" i="5"/>
  <c r="H33" i="5"/>
  <c r="G33" i="5"/>
  <c r="F33" i="5"/>
  <c r="E33" i="5"/>
  <c r="B33" i="5"/>
  <c r="J32" i="5"/>
  <c r="I32" i="5"/>
  <c r="H32" i="5"/>
  <c r="G32" i="5"/>
  <c r="F32" i="5"/>
  <c r="E32" i="5"/>
  <c r="B32" i="5"/>
  <c r="I31" i="5"/>
  <c r="H31" i="5"/>
  <c r="G31" i="5"/>
  <c r="F31" i="5"/>
  <c r="E31" i="5"/>
  <c r="B31" i="5"/>
  <c r="J30" i="5"/>
  <c r="I30" i="5"/>
  <c r="H30" i="5"/>
  <c r="G30" i="5"/>
  <c r="F30" i="5"/>
  <c r="E30" i="5"/>
  <c r="B30" i="5"/>
  <c r="I29" i="5"/>
  <c r="H29" i="5"/>
  <c r="G29" i="5"/>
  <c r="F29" i="5"/>
  <c r="E29" i="5"/>
  <c r="B29" i="5"/>
  <c r="J28" i="5"/>
  <c r="I28" i="5"/>
  <c r="H28" i="5"/>
  <c r="G28" i="5"/>
  <c r="F28" i="5"/>
  <c r="E28" i="5"/>
  <c r="B28" i="5"/>
  <c r="I27" i="5"/>
  <c r="H27" i="5"/>
  <c r="G27" i="5"/>
  <c r="F27" i="5"/>
  <c r="E27" i="5"/>
  <c r="B27" i="5"/>
  <c r="J26" i="5"/>
  <c r="I26" i="5"/>
  <c r="H26" i="5"/>
  <c r="G26" i="5"/>
  <c r="F26" i="5"/>
  <c r="E26" i="5"/>
  <c r="B26" i="5"/>
  <c r="I24" i="5"/>
  <c r="H24" i="5"/>
  <c r="G24" i="5"/>
  <c r="F24" i="5"/>
  <c r="E24" i="5"/>
  <c r="B24" i="5" s="1"/>
  <c r="C24" i="5"/>
  <c r="I23" i="5"/>
  <c r="H23" i="5"/>
  <c r="G23" i="5"/>
  <c r="F23" i="5"/>
  <c r="E23" i="5"/>
  <c r="C23" i="5"/>
  <c r="B23" i="5"/>
  <c r="J22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C21" i="5"/>
  <c r="B21" i="5"/>
  <c r="J20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C19" i="5"/>
  <c r="B19" i="5"/>
  <c r="J18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C17" i="5"/>
  <c r="B17" i="5"/>
  <c r="J16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C15" i="5"/>
  <c r="B15" i="5"/>
  <c r="J14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C13" i="5"/>
  <c r="B13" i="5"/>
  <c r="J12" i="5"/>
  <c r="I12" i="5"/>
  <c r="H12" i="5"/>
  <c r="G12" i="5"/>
  <c r="F12" i="5"/>
  <c r="E12" i="5"/>
  <c r="D12" i="5"/>
  <c r="C12" i="5"/>
  <c r="B12" i="5"/>
  <c r="I10" i="5"/>
  <c r="H10" i="5"/>
  <c r="G10" i="5"/>
  <c r="F10" i="5"/>
  <c r="E10" i="5"/>
  <c r="C10" i="5"/>
  <c r="B10" i="5"/>
  <c r="I9" i="5"/>
  <c r="H9" i="5"/>
  <c r="G9" i="5"/>
  <c r="F9" i="5"/>
  <c r="E9" i="5"/>
  <c r="C9" i="5"/>
  <c r="B9" i="5"/>
  <c r="J8" i="5"/>
  <c r="I8" i="5"/>
  <c r="H8" i="5"/>
  <c r="G8" i="5"/>
  <c r="F8" i="5"/>
  <c r="E8" i="5"/>
  <c r="D8" i="5"/>
  <c r="C8" i="5"/>
  <c r="B8" i="5"/>
  <c r="I7" i="5"/>
  <c r="H7" i="5"/>
  <c r="G7" i="5"/>
  <c r="F7" i="5"/>
  <c r="E7" i="5"/>
  <c r="C7" i="5"/>
  <c r="B7" i="5"/>
  <c r="J6" i="5"/>
  <c r="I6" i="5"/>
  <c r="H6" i="5"/>
  <c r="G6" i="5"/>
  <c r="F6" i="5"/>
  <c r="E6" i="5"/>
  <c r="D6" i="5"/>
  <c r="C6" i="5"/>
  <c r="B6" i="5"/>
</calcChain>
</file>

<file path=xl/sharedStrings.xml><?xml version="1.0" encoding="utf-8"?>
<sst xmlns="http://schemas.openxmlformats.org/spreadsheetml/2006/main" count="50" uniqueCount="29">
  <si>
    <t>Choice</t>
  </si>
  <si>
    <t>Overall</t>
  </si>
  <si>
    <t>Control</t>
  </si>
  <si>
    <t>p-value</t>
  </si>
  <si>
    <t>Panel A : Administrative Data</t>
  </si>
  <si>
    <t xml:space="preserve">Loan amount </t>
  </si>
  <si>
    <t>Monday</t>
  </si>
  <si>
    <t>Obs</t>
  </si>
  <si>
    <t>Woman</t>
  </si>
  <si>
    <t>Age</t>
  </si>
  <si>
    <t>Subjective value</t>
  </si>
  <si>
    <t>Has pawn before</t>
  </si>
  <si>
    <t>Subj. pr. of recovery</t>
  </si>
  <si>
    <t>+High-school</t>
  </si>
  <si>
    <t>Forced-fee</t>
  </si>
  <si>
    <t>Promise arms</t>
  </si>
  <si>
    <t>Fee arms</t>
  </si>
  <si>
    <t>Forced</t>
  </si>
  <si>
    <t xml:space="preserve">Choice </t>
  </si>
  <si>
    <t xml:space="preserve">Panel A : Admin Data </t>
  </si>
  <si>
    <t>Panel B : Survey Data (unconditional)</t>
  </si>
  <si>
    <t>Panel C : Survey Data (conditional on pawning)</t>
  </si>
  <si>
    <t>% ended up pawning</t>
  </si>
  <si>
    <t>Number of branch-day pawns</t>
  </si>
  <si>
    <t>Survey response rate</t>
  </si>
  <si>
    <t>Number of branch-days</t>
  </si>
  <si>
    <t>-</t>
  </si>
  <si>
    <t>Attrition Table</t>
  </si>
  <si>
    <t>Pre-exp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</si>
</sst>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"/>
  <sheetViews>
    <sheetView workbookViewId="0">
      <selection activeCell="J6" sqref="J5:K6"/>
    </sheetView>
  </sheetViews>
  <sheetFormatPr defaultRowHeight="14.5" x14ac:dyDescent="0.35"/>
  <sheetData>
    <row r="2" spans="2:11" x14ac:dyDescent="0.35">
      <c r="B2">
        <v>2288.9361702127658</v>
      </c>
      <c r="C2">
        <v>2130.5496957403652</v>
      </c>
      <c r="D2">
        <v>2135.8329444703686</v>
      </c>
      <c r="E2">
        <v>2179.709923664122</v>
      </c>
      <c r="F2">
        <v>2089.8602540834845</v>
      </c>
      <c r="G2">
        <v>1956.8888888888889</v>
      </c>
      <c r="H2">
        <v>2163.4174671198462</v>
      </c>
      <c r="J2">
        <v>0.37524819828929151</v>
      </c>
      <c r="K2">
        <v>0.14781668620652361</v>
      </c>
    </row>
    <row r="3" spans="2:11" x14ac:dyDescent="0.35">
      <c r="B3">
        <v>78.79053698585561</v>
      </c>
      <c r="C3">
        <v>72.608792900438658</v>
      </c>
      <c r="D3">
        <v>73.768907168664796</v>
      </c>
      <c r="E3">
        <v>66.211707129485063</v>
      </c>
      <c r="F3">
        <v>64.845886968919075</v>
      </c>
      <c r="G3">
        <v>141.12629526755791</v>
      </c>
      <c r="H3">
        <v>31.583174346858844</v>
      </c>
    </row>
    <row r="4" spans="2:11" x14ac:dyDescent="0.35">
      <c r="B4">
        <v>0.18143133462282399</v>
      </c>
      <c r="C4">
        <v>0.15618661257606492</v>
      </c>
      <c r="D4">
        <v>0.17172188520765283</v>
      </c>
      <c r="E4">
        <v>0.18408690546095127</v>
      </c>
      <c r="F4">
        <v>0.21125226860254084</v>
      </c>
      <c r="G4">
        <v>0.16666666335529751</v>
      </c>
      <c r="H4">
        <v>0.18183833304299937</v>
      </c>
      <c r="J4">
        <v>0.96459481357959076</v>
      </c>
      <c r="K4">
        <v>0.69840875173302863</v>
      </c>
    </row>
    <row r="5" spans="2:11" x14ac:dyDescent="0.35">
      <c r="B5">
        <v>4.6478642296877162E-2</v>
      </c>
      <c r="C5">
        <v>5.0274154878399223E-2</v>
      </c>
      <c r="D5">
        <v>6.2992353579937002E-2</v>
      </c>
      <c r="E5">
        <v>5.4533212144107591E-2</v>
      </c>
      <c r="F5">
        <v>5.4240873797511281E-2</v>
      </c>
      <c r="G5">
        <v>3.1515123504987114E-2</v>
      </c>
      <c r="H5">
        <v>2.3844304999395653E-2</v>
      </c>
    </row>
    <row r="6" spans="2:11" x14ac:dyDescent="0.35">
      <c r="B6">
        <v>2585</v>
      </c>
      <c r="C6">
        <v>2465</v>
      </c>
      <c r="D6">
        <v>2143</v>
      </c>
      <c r="E6">
        <v>3406</v>
      </c>
      <c r="F6">
        <v>2755</v>
      </c>
      <c r="G6">
        <v>180</v>
      </c>
      <c r="H6">
        <v>13534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1"/>
  <sheetViews>
    <sheetView workbookViewId="0">
      <selection activeCell="I30" sqref="I30"/>
    </sheetView>
  </sheetViews>
  <sheetFormatPr defaultRowHeight="14.5" x14ac:dyDescent="0.35"/>
  <sheetData>
    <row r="2" spans="2:11" x14ac:dyDescent="0.35">
      <c r="B2">
        <v>30.773809523809526</v>
      </c>
      <c r="C2">
        <v>30.8125</v>
      </c>
      <c r="D2">
        <v>31.514705882352942</v>
      </c>
      <c r="E2">
        <v>36.623655913978496</v>
      </c>
      <c r="F2">
        <v>33.597560975609753</v>
      </c>
      <c r="G2">
        <v>36.085999441146853</v>
      </c>
      <c r="H2">
        <v>33.815127596944521</v>
      </c>
      <c r="J2">
        <v>0.37832004849353312</v>
      </c>
      <c r="K2">
        <v>0.70675873767503816</v>
      </c>
    </row>
    <row r="3" spans="2:11" x14ac:dyDescent="0.35">
      <c r="B3">
        <v>2.191515427974172</v>
      </c>
      <c r="C3">
        <v>2.3014231803523866</v>
      </c>
      <c r="D3">
        <v>2.3664961566181195</v>
      </c>
      <c r="E3">
        <v>2.6016462754055563</v>
      </c>
      <c r="F3">
        <v>1.7495953639049344</v>
      </c>
      <c r="G3">
        <v>1.2515869857807669</v>
      </c>
      <c r="H3">
        <v>0.80825071336603993</v>
      </c>
    </row>
    <row r="4" spans="2:11" x14ac:dyDescent="0.35">
      <c r="B4">
        <v>84</v>
      </c>
      <c r="C4">
        <v>80</v>
      </c>
      <c r="D4">
        <v>68</v>
      </c>
      <c r="E4">
        <v>93</v>
      </c>
      <c r="F4">
        <v>82</v>
      </c>
      <c r="G4">
        <v>180</v>
      </c>
      <c r="H4">
        <v>83.872617112457519</v>
      </c>
    </row>
    <row r="5" spans="2:11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0.48131786912369195</v>
      </c>
    </row>
    <row r="6" spans="2:11" x14ac:dyDescent="0.35">
      <c r="B6">
        <v>2585</v>
      </c>
      <c r="C6">
        <v>2465</v>
      </c>
      <c r="D6">
        <v>2143</v>
      </c>
      <c r="E6">
        <v>3406</v>
      </c>
      <c r="F6">
        <v>2755</v>
      </c>
      <c r="G6">
        <v>180</v>
      </c>
      <c r="H6">
        <v>13534</v>
      </c>
    </row>
    <row r="8" spans="2:11" x14ac:dyDescent="0.35">
      <c r="B8">
        <v>0.97445972495088407</v>
      </c>
      <c r="C8">
        <v>0.96486628211851078</v>
      </c>
      <c r="D8">
        <v>0.98121798520204895</v>
      </c>
      <c r="E8">
        <v>0.97195571955719562</v>
      </c>
      <c r="F8">
        <v>0.98646209386281591</v>
      </c>
      <c r="G8">
        <v>0.97571993224167142</v>
      </c>
      <c r="J8">
        <v>2.9149548766551899E-2</v>
      </c>
    </row>
    <row r="9" spans="2:11" x14ac:dyDescent="0.35">
      <c r="B9">
        <v>4.4833017561553548E-3</v>
      </c>
      <c r="C9">
        <v>8.2133083066849039E-3</v>
      </c>
      <c r="D9">
        <v>3.8746463630254615E-3</v>
      </c>
      <c r="E9">
        <v>6.3019449093397522E-3</v>
      </c>
      <c r="F9">
        <v>3.1384517284954731E-3</v>
      </c>
      <c r="G9">
        <v>2.5459453489787131E-3</v>
      </c>
    </row>
    <row r="10" spans="2:11" x14ac:dyDescent="0.35">
      <c r="B10">
        <v>0.76750483558994198</v>
      </c>
      <c r="C10">
        <v>0.74705643524157528</v>
      </c>
      <c r="D10">
        <v>0.80485527544351076</v>
      </c>
      <c r="E10">
        <v>0.77334116265413977</v>
      </c>
      <c r="F10">
        <v>0.7940428623320015</v>
      </c>
      <c r="G10">
        <v>0.77668739231403106</v>
      </c>
      <c r="J10">
        <v>0.4615032323086109</v>
      </c>
    </row>
    <row r="11" spans="2:11" x14ac:dyDescent="0.35">
      <c r="B11">
        <v>2.0014887892783387E-2</v>
      </c>
      <c r="C11">
        <v>2.5519225148308459E-2</v>
      </c>
      <c r="D11">
        <v>2.3819765376005244E-2</v>
      </c>
      <c r="E11">
        <v>2.3224560628884606E-2</v>
      </c>
      <c r="F11">
        <v>2.2198381032225181E-2</v>
      </c>
      <c r="G11">
        <v>1.0398557985163693E-2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6"/>
  <sheetViews>
    <sheetView workbookViewId="0">
      <selection activeCell="G12" sqref="G12"/>
    </sheetView>
  </sheetViews>
  <sheetFormatPr defaultRowHeight="14.5" x14ac:dyDescent="0.35"/>
  <sheetData>
    <row r="2" spans="2:11" x14ac:dyDescent="0.35">
      <c r="B2">
        <v>0.75433911882510019</v>
      </c>
      <c r="C2">
        <v>0.72241029113067023</v>
      </c>
      <c r="D2">
        <v>0.72483221476510062</v>
      </c>
      <c r="E2">
        <v>0.71756487025948101</v>
      </c>
      <c r="F2">
        <v>0.74023558586484806</v>
      </c>
      <c r="G2">
        <v>0.74980252764612954</v>
      </c>
      <c r="H2">
        <v>0.73863636363636365</v>
      </c>
      <c r="J2">
        <v>0.44562045380002219</v>
      </c>
      <c r="K2">
        <v>0.11273018398748461</v>
      </c>
    </row>
    <row r="3" spans="2:11" x14ac:dyDescent="0.35">
      <c r="B3">
        <v>1.6556851714845944E-2</v>
      </c>
      <c r="C3">
        <v>1.6718261868105887E-2</v>
      </c>
      <c r="D3">
        <v>2.0329367912066382E-2</v>
      </c>
      <c r="E3">
        <v>1.5034947849718415E-2</v>
      </c>
      <c r="F3">
        <v>1.2956526600607638E-2</v>
      </c>
      <c r="G3">
        <v>9.0149695175873682E-3</v>
      </c>
      <c r="H3">
        <v>5.7018049226398486E-3</v>
      </c>
    </row>
    <row r="4" spans="2:11" x14ac:dyDescent="0.35">
      <c r="B4">
        <v>43.221586847748391</v>
      </c>
      <c r="C4">
        <v>43.196519216823788</v>
      </c>
      <c r="D4">
        <v>43.000918273645546</v>
      </c>
      <c r="E4">
        <v>44.037746170678339</v>
      </c>
      <c r="F4">
        <v>43.117182356813693</v>
      </c>
      <c r="G4">
        <v>43.05681818181818</v>
      </c>
      <c r="H4">
        <v>43.244609727561425</v>
      </c>
      <c r="J4">
        <v>0.83232729796463201</v>
      </c>
      <c r="K4">
        <v>0.46096032999624409</v>
      </c>
    </row>
    <row r="5" spans="2:11" x14ac:dyDescent="0.35">
      <c r="B5">
        <v>0.56543539980823887</v>
      </c>
      <c r="C5">
        <v>0.76286676286261634</v>
      </c>
      <c r="D5">
        <v>0.64748270122917573</v>
      </c>
      <c r="E5">
        <v>0.6071316707886486</v>
      </c>
      <c r="F5">
        <v>0.52007372086135961</v>
      </c>
      <c r="G5">
        <v>0.31582069920051542</v>
      </c>
      <c r="H5">
        <v>0.21111281879575414</v>
      </c>
    </row>
    <row r="6" spans="2:11" x14ac:dyDescent="0.35">
      <c r="B6">
        <v>3144.2258572273172</v>
      </c>
      <c r="C6">
        <v>2978.4851423284058</v>
      </c>
      <c r="D6">
        <v>3012.0756539184413</v>
      </c>
      <c r="E6">
        <v>3111.984225240552</v>
      </c>
      <c r="F6">
        <v>3082.3294608440233</v>
      </c>
      <c r="G6">
        <v>3192.3473313966551</v>
      </c>
      <c r="H6">
        <v>3111.1842893999233</v>
      </c>
      <c r="J6">
        <v>0.42348542902362862</v>
      </c>
      <c r="K6">
        <v>0.15227626931075919</v>
      </c>
    </row>
    <row r="7" spans="2:11" x14ac:dyDescent="0.35">
      <c r="B7">
        <v>68.001187760083482</v>
      </c>
      <c r="C7">
        <v>87.087553008590618</v>
      </c>
      <c r="D7">
        <v>76.712679194050935</v>
      </c>
      <c r="E7">
        <v>84.619693541464585</v>
      </c>
      <c r="F7">
        <v>99.097081529762733</v>
      </c>
      <c r="G7">
        <v>75.187908028614046</v>
      </c>
      <c r="H7">
        <v>35.717284716677213</v>
      </c>
    </row>
    <row r="8" spans="2:11" x14ac:dyDescent="0.35">
      <c r="B8">
        <v>0.89210155148095904</v>
      </c>
      <c r="C8">
        <v>0.89858156028368796</v>
      </c>
      <c r="D8">
        <v>0.89295516925892038</v>
      </c>
      <c r="E8">
        <v>0.91017316017316019</v>
      </c>
      <c r="F8">
        <v>0.89459639759839893</v>
      </c>
      <c r="G8">
        <v>0.88422131147540983</v>
      </c>
      <c r="H8">
        <v>0.89282186368126437</v>
      </c>
      <c r="J8">
        <v>0.74243815509172728</v>
      </c>
      <c r="K8">
        <v>0.21611770313985521</v>
      </c>
    </row>
    <row r="9" spans="2:11" x14ac:dyDescent="0.35">
      <c r="B9">
        <v>1.143781280019596E-2</v>
      </c>
      <c r="C9">
        <v>1.0521714206780004E-2</v>
      </c>
      <c r="D9">
        <v>1.4321027388666783E-2</v>
      </c>
      <c r="E9">
        <v>9.955349958628441E-3</v>
      </c>
      <c r="F9">
        <v>9.4612818679783769E-3</v>
      </c>
      <c r="G9">
        <v>1.0533724370448033E-2</v>
      </c>
      <c r="H9">
        <v>5.2015714238519009E-3</v>
      </c>
    </row>
    <row r="10" spans="2:11" x14ac:dyDescent="0.35">
      <c r="B10">
        <v>92.746680286006125</v>
      </c>
      <c r="C10">
        <v>92.193231441048042</v>
      </c>
      <c r="D10">
        <v>93.658892128279888</v>
      </c>
      <c r="E10">
        <v>93.714012982054214</v>
      </c>
      <c r="F10">
        <v>93.339981447124302</v>
      </c>
      <c r="G10">
        <v>91.835829749369722</v>
      </c>
      <c r="H10">
        <v>92.642189978264696</v>
      </c>
      <c r="J10">
        <v>0.46460779492661669</v>
      </c>
      <c r="K10">
        <v>1.1531094878537E-3</v>
      </c>
    </row>
    <row r="11" spans="2:11" x14ac:dyDescent="0.35">
      <c r="B11">
        <v>0.53706935836467429</v>
      </c>
      <c r="C11">
        <v>0.83856879215694513</v>
      </c>
      <c r="D11">
        <v>0.59084286834349808</v>
      </c>
      <c r="E11">
        <v>0.45528703025952877</v>
      </c>
      <c r="F11">
        <v>0.59572969114264707</v>
      </c>
      <c r="G11">
        <v>0.30818777366122263</v>
      </c>
      <c r="H11">
        <v>0.20468275029985156</v>
      </c>
    </row>
    <row r="12" spans="2:11" x14ac:dyDescent="0.35">
      <c r="B12">
        <v>0.65825522710886808</v>
      </c>
      <c r="C12">
        <v>0.66933721777130373</v>
      </c>
      <c r="D12">
        <v>0.64711359404096835</v>
      </c>
      <c r="E12">
        <v>0.66255605381165916</v>
      </c>
      <c r="F12">
        <v>0.6428571428571429</v>
      </c>
      <c r="G12">
        <v>0.59694943585457583</v>
      </c>
      <c r="H12">
        <v>0.63253418875569811</v>
      </c>
      <c r="J12">
        <v>0.72062082027172925</v>
      </c>
      <c r="K12">
        <v>1.2602705766639999E-4</v>
      </c>
    </row>
    <row r="13" spans="2:11" x14ac:dyDescent="0.35">
      <c r="B13">
        <v>1.9575506710528847E-2</v>
      </c>
      <c r="C13">
        <v>1.9664178070939481E-2</v>
      </c>
      <c r="D13">
        <v>2.3651650315642415E-2</v>
      </c>
      <c r="E13">
        <v>1.6910104498970225E-2</v>
      </c>
      <c r="F13">
        <v>1.6714497693811701E-2</v>
      </c>
      <c r="G13">
        <v>1.2957951584969644E-2</v>
      </c>
      <c r="H13">
        <v>7.4947166879319026E-3</v>
      </c>
    </row>
    <row r="14" spans="2:11" x14ac:dyDescent="0.35">
      <c r="B14">
        <v>2637</v>
      </c>
      <c r="C14">
        <v>2530</v>
      </c>
      <c r="D14">
        <v>2175</v>
      </c>
      <c r="E14">
        <v>3482</v>
      </c>
      <c r="F14">
        <v>2783</v>
      </c>
      <c r="G14">
        <v>6919</v>
      </c>
      <c r="H14">
        <v>20526</v>
      </c>
    </row>
    <row r="16" spans="2:11" x14ac:dyDescent="0.35">
      <c r="B16">
        <v>2036</v>
      </c>
      <c r="C16">
        <v>1840</v>
      </c>
      <c r="D16">
        <v>1724</v>
      </c>
      <c r="E16">
        <v>2634</v>
      </c>
      <c r="F16">
        <v>2186</v>
      </c>
      <c r="G16">
        <v>6919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K14" sqref="K2:K14"/>
    </sheetView>
  </sheetViews>
  <sheetFormatPr defaultRowHeight="14.5" x14ac:dyDescent="0.35"/>
  <sheetData>
    <row r="2" spans="2:10" x14ac:dyDescent="0.35">
      <c r="B2">
        <v>0.75578231292517006</v>
      </c>
      <c r="C2">
        <v>0.72473867595818819</v>
      </c>
      <c r="D2">
        <v>0.72472387425658458</v>
      </c>
      <c r="E2">
        <v>0.7164790174002047</v>
      </c>
      <c r="F2">
        <v>0.74043887147335419</v>
      </c>
      <c r="G2">
        <v>0.73188310837373871</v>
      </c>
      <c r="J2">
        <v>0.44562045380002219</v>
      </c>
    </row>
    <row r="3" spans="2:10" x14ac:dyDescent="0.35">
      <c r="B3">
        <v>1.6494973868034873E-2</v>
      </c>
      <c r="C3">
        <v>1.7691100137449553E-2</v>
      </c>
      <c r="D3">
        <v>2.0783334672938653E-2</v>
      </c>
      <c r="E3">
        <v>1.5767935213445723E-2</v>
      </c>
      <c r="F3">
        <v>1.3112141500137104E-2</v>
      </c>
      <c r="G3">
        <v>7.5274894891986738E-3</v>
      </c>
    </row>
    <row r="4" spans="2:10" x14ac:dyDescent="0.35">
      <c r="B4">
        <v>43.217612809315867</v>
      </c>
      <c r="C4">
        <v>43.13134328358209</v>
      </c>
      <c r="D4">
        <v>42.956238361266294</v>
      </c>
      <c r="E4">
        <v>43.905829596412559</v>
      </c>
      <c r="F4">
        <v>43.095269820119917</v>
      </c>
      <c r="G4">
        <v>43.309204015269337</v>
      </c>
      <c r="J4">
        <v>0.83232729796463167</v>
      </c>
    </row>
    <row r="5" spans="2:10" x14ac:dyDescent="0.35">
      <c r="B5">
        <v>0.57228204463326615</v>
      </c>
      <c r="C5">
        <v>0.77802775203513097</v>
      </c>
      <c r="D5">
        <v>0.63847586117189081</v>
      </c>
      <c r="E5">
        <v>0.61729446550591693</v>
      </c>
      <c r="F5">
        <v>0.52009580821400614</v>
      </c>
      <c r="G5">
        <v>0.28251508807132936</v>
      </c>
    </row>
    <row r="6" spans="2:10" x14ac:dyDescent="0.35">
      <c r="B6">
        <v>3141.2189276129911</v>
      </c>
      <c r="C6">
        <v>2969.2540664157987</v>
      </c>
      <c r="D6">
        <v>2982.0820526759658</v>
      </c>
      <c r="E6">
        <v>3107.1898911642975</v>
      </c>
      <c r="F6">
        <v>3078.6470657561767</v>
      </c>
      <c r="G6">
        <v>3062.4216133308619</v>
      </c>
      <c r="J6">
        <v>0.42348542902362901</v>
      </c>
    </row>
    <row r="7" spans="2:10" x14ac:dyDescent="0.35">
      <c r="B7">
        <v>68.414710468808906</v>
      </c>
      <c r="C7">
        <v>88.438762370272073</v>
      </c>
      <c r="D7">
        <v>76.543605627057033</v>
      </c>
      <c r="E7">
        <v>84.797934069022133</v>
      </c>
      <c r="F7">
        <v>98.844746917276694</v>
      </c>
      <c r="G7">
        <v>38.465540458328547</v>
      </c>
    </row>
    <row r="8" spans="2:10" x14ac:dyDescent="0.35">
      <c r="B8">
        <v>0.89280575539568341</v>
      </c>
      <c r="C8">
        <v>0.89715536105032823</v>
      </c>
      <c r="D8">
        <v>0.89424860853432286</v>
      </c>
      <c r="E8">
        <v>0.91004997223764572</v>
      </c>
      <c r="F8">
        <v>0.89406207827260464</v>
      </c>
      <c r="G8">
        <v>0.89848357203032858</v>
      </c>
      <c r="J8">
        <v>0.74243815509172717</v>
      </c>
    </row>
    <row r="9" spans="2:10" x14ac:dyDescent="0.35">
      <c r="B9">
        <v>1.1622893010130052E-2</v>
      </c>
      <c r="C9">
        <v>1.0580674917488611E-2</v>
      </c>
      <c r="D9">
        <v>1.4180980099055E-2</v>
      </c>
      <c r="E9">
        <v>9.8185033789223025E-3</v>
      </c>
      <c r="F9">
        <v>9.5071896230625886E-3</v>
      </c>
      <c r="G9">
        <v>4.8997337885991485E-3</v>
      </c>
    </row>
    <row r="10" spans="2:10" x14ac:dyDescent="0.35">
      <c r="B10">
        <v>92.735987427972759</v>
      </c>
      <c r="C10">
        <v>92.140112994350289</v>
      </c>
      <c r="D10">
        <v>93.570154577883471</v>
      </c>
      <c r="E10">
        <v>93.658029053788766</v>
      </c>
      <c r="F10">
        <v>93.280545112781951</v>
      </c>
      <c r="G10">
        <v>93.120167397369471</v>
      </c>
      <c r="J10">
        <v>0.46460779492661708</v>
      </c>
    </row>
    <row r="11" spans="2:10" x14ac:dyDescent="0.35">
      <c r="B11">
        <v>0.55413475643748189</v>
      </c>
      <c r="C11">
        <v>0.85744345549059264</v>
      </c>
      <c r="D11">
        <v>0.5964620025914954</v>
      </c>
      <c r="E11">
        <v>0.47302089318136298</v>
      </c>
      <c r="F11">
        <v>0.60091306879226836</v>
      </c>
      <c r="G11">
        <v>0.27480569952290418</v>
      </c>
    </row>
    <row r="12" spans="2:10" x14ac:dyDescent="0.35">
      <c r="B12">
        <v>0.6585724797645327</v>
      </c>
      <c r="C12">
        <v>0.6741573033707865</v>
      </c>
      <c r="D12">
        <v>0.6458923512747875</v>
      </c>
      <c r="E12">
        <v>0.66493955094991364</v>
      </c>
      <c r="F12">
        <v>0.64190609670637699</v>
      </c>
      <c r="G12">
        <v>0.65779962411450055</v>
      </c>
      <c r="J12">
        <v>0.72062082027172936</v>
      </c>
    </row>
    <row r="13" spans="2:10" x14ac:dyDescent="0.35">
      <c r="B13">
        <v>1.955606823859319E-2</v>
      </c>
      <c r="C13">
        <v>1.984821638070523E-2</v>
      </c>
      <c r="D13">
        <v>2.3771097841722523E-2</v>
      </c>
      <c r="E13">
        <v>1.6558305389398693E-2</v>
      </c>
      <c r="F13">
        <v>1.626709573106366E-2</v>
      </c>
      <c r="G13">
        <v>8.4757570932599627E-3</v>
      </c>
    </row>
    <row r="14" spans="2:10" x14ac:dyDescent="0.35">
      <c r="B14">
        <v>2585</v>
      </c>
      <c r="C14">
        <v>2463</v>
      </c>
      <c r="D14">
        <v>2142</v>
      </c>
      <c r="E14">
        <v>3406</v>
      </c>
      <c r="F14">
        <v>2753</v>
      </c>
      <c r="G14">
        <v>13349</v>
      </c>
    </row>
    <row r="16" spans="2:10" x14ac:dyDescent="0.35">
      <c r="B16">
        <v>1984</v>
      </c>
      <c r="C16">
        <v>1840</v>
      </c>
      <c r="D16">
        <v>1724</v>
      </c>
      <c r="E16">
        <v>2634</v>
      </c>
      <c r="F16">
        <v>2186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J39"/>
  <sheetViews>
    <sheetView tabSelected="1" workbookViewId="0">
      <selection activeCell="A2" sqref="A2:J38"/>
    </sheetView>
  </sheetViews>
  <sheetFormatPr defaultRowHeight="14.5" x14ac:dyDescent="0.35"/>
  <cols>
    <col min="1" max="1" width="18.08984375" bestFit="1" customWidth="1"/>
    <col min="2" max="3" width="7.6328125" style="3" bestFit="1" customWidth="1"/>
    <col min="4" max="4" width="7.36328125" style="3" bestFit="1" customWidth="1"/>
    <col min="5" max="5" width="7.1796875" style="3" bestFit="1" customWidth="1"/>
    <col min="6" max="6" width="10.54296875" style="3" customWidth="1"/>
    <col min="7" max="7" width="7.6328125" style="3" bestFit="1" customWidth="1"/>
    <col min="8" max="9" width="8.7265625" style="3"/>
    <col min="10" max="10" width="7.1796875" style="3" customWidth="1"/>
  </cols>
  <sheetData>
    <row r="2" spans="1:10" ht="15" thickBot="1" x14ac:dyDescent="0.4">
      <c r="A2" s="10"/>
      <c r="B2" s="16" t="s">
        <v>19</v>
      </c>
      <c r="C2" s="16"/>
      <c r="D2" s="16"/>
      <c r="E2" s="16"/>
      <c r="F2" s="16"/>
      <c r="G2" s="16"/>
      <c r="H2" s="16"/>
      <c r="I2" s="16"/>
      <c r="J2" s="16"/>
    </row>
    <row r="3" spans="1:10" ht="15" thickBot="1" x14ac:dyDescent="0.4">
      <c r="A3" s="8"/>
      <c r="B3" s="9"/>
      <c r="C3" s="9"/>
      <c r="D3" s="9"/>
      <c r="E3" s="9"/>
      <c r="F3" s="15" t="s">
        <v>16</v>
      </c>
      <c r="G3" s="15"/>
      <c r="H3" s="15" t="s">
        <v>15</v>
      </c>
      <c r="I3" s="15"/>
      <c r="J3" s="9"/>
    </row>
    <row r="4" spans="1:10" s="6" customFormat="1" ht="15" thickTop="1" x14ac:dyDescent="0.35">
      <c r="B4" s="7" t="s">
        <v>1</v>
      </c>
      <c r="C4" s="7" t="s">
        <v>28</v>
      </c>
      <c r="D4" s="7" t="s">
        <v>3</v>
      </c>
      <c r="E4" s="7" t="s">
        <v>2</v>
      </c>
      <c r="F4" s="7" t="s">
        <v>14</v>
      </c>
      <c r="G4" s="7" t="s">
        <v>0</v>
      </c>
      <c r="H4" s="7" t="s">
        <v>17</v>
      </c>
      <c r="I4" s="7" t="s">
        <v>18</v>
      </c>
      <c r="J4" s="7" t="s">
        <v>3</v>
      </c>
    </row>
    <row r="5" spans="1:10" ht="15" thickBot="1" x14ac:dyDescent="0.4">
      <c r="A5" s="2"/>
      <c r="B5" s="5"/>
      <c r="C5" s="5"/>
      <c r="D5" s="5"/>
      <c r="E5" s="17" t="s">
        <v>4</v>
      </c>
      <c r="F5" s="17"/>
      <c r="G5" s="17"/>
      <c r="H5" s="17"/>
      <c r="I5" s="17"/>
      <c r="J5" s="17"/>
    </row>
    <row r="6" spans="1:10" ht="15" thickTop="1" x14ac:dyDescent="0.35">
      <c r="A6" t="s">
        <v>5</v>
      </c>
      <c r="B6" s="3">
        <f>ROUND(SS_admin!H2,0)</f>
        <v>2163</v>
      </c>
      <c r="C6" s="3">
        <f>ROUND(SS_admin!G2,0)</f>
        <v>1957</v>
      </c>
      <c r="D6" s="3">
        <f>ROUND(SS_admin!K2,2)</f>
        <v>0.15</v>
      </c>
      <c r="E6" s="3">
        <f>ROUND(SS_admin!B2,0)</f>
        <v>2289</v>
      </c>
      <c r="F6" s="3">
        <f>ROUND(SS_admin!C2,0)</f>
        <v>2131</v>
      </c>
      <c r="G6" s="3">
        <f>ROUND(SS_admin!E2,0)</f>
        <v>2180</v>
      </c>
      <c r="H6" s="3">
        <f>ROUND(SS_admin!D2,0)</f>
        <v>2136</v>
      </c>
      <c r="I6" s="3">
        <f>ROUND(SS_admin!F2,0)</f>
        <v>2090</v>
      </c>
      <c r="J6" s="3">
        <f>ROUND(SS_admin!J2,2)</f>
        <v>0.38</v>
      </c>
    </row>
    <row r="7" spans="1:10" x14ac:dyDescent="0.35">
      <c r="B7" s="3" t="str">
        <f>CONCATENATE("(",ROUND(SS_admin!H3,0),")")</f>
        <v>(32)</v>
      </c>
      <c r="C7" s="3" t="str">
        <f>CONCATENATE("(",ROUND(SS_admin!G3,0),")")</f>
        <v>(141)</v>
      </c>
      <c r="E7" s="3" t="str">
        <f>CONCATENATE("(",ROUND(SS_admin!B3,0),")")</f>
        <v>(79)</v>
      </c>
      <c r="F7" s="3" t="str">
        <f>CONCATENATE("(",ROUND(SS_admin!C3,0),")")</f>
        <v>(73)</v>
      </c>
      <c r="G7" s="3" t="str">
        <f>CONCATENATE("(",ROUND(SS_admin!E3,0),")")</f>
        <v>(66)</v>
      </c>
      <c r="H7" s="3" t="str">
        <f>CONCATENATE("(",ROUND(SS_admin!D3,0),")")</f>
        <v>(74)</v>
      </c>
      <c r="I7" s="3" t="str">
        <f>CONCATENATE("(",ROUND(SS_admin!F3,0),")")</f>
        <v>(65)</v>
      </c>
    </row>
    <row r="8" spans="1:10" x14ac:dyDescent="0.35">
      <c r="A8" t="s">
        <v>6</v>
      </c>
      <c r="B8" s="3">
        <f>ROUND(SS_admin!H4,2)</f>
        <v>0.18</v>
      </c>
      <c r="C8" s="3">
        <f>ROUND(SS_admin!G4,2)</f>
        <v>0.17</v>
      </c>
      <c r="D8" s="3">
        <f>ROUND(SS_admin!K4,2)</f>
        <v>0.7</v>
      </c>
      <c r="E8" s="3">
        <f>ROUND(SS_admin!B4,2)</f>
        <v>0.18</v>
      </c>
      <c r="F8" s="3">
        <f>ROUND(SS_admin!C4,2)</f>
        <v>0.16</v>
      </c>
      <c r="G8" s="3">
        <f>ROUND(SS_admin!E4,2)</f>
        <v>0.18</v>
      </c>
      <c r="H8" s="3">
        <f>ROUND(SS_admin!D4,2)</f>
        <v>0.17</v>
      </c>
      <c r="I8" s="3">
        <f>ROUND(SS_admin!F4,2)</f>
        <v>0.21</v>
      </c>
      <c r="J8" s="3">
        <f>ROUND(SS_admin!J4,2)</f>
        <v>0.96</v>
      </c>
    </row>
    <row r="9" spans="1:10" x14ac:dyDescent="0.35">
      <c r="B9" s="3" t="str">
        <f>CONCATENATE("(",ROUND(SS_admin!H5,3),")")</f>
        <v>(0.024)</v>
      </c>
      <c r="C9" s="3" t="str">
        <f>CONCATENATE("(",ROUND(SS_admin!G5,3),")")</f>
        <v>(0.032)</v>
      </c>
      <c r="E9" s="3" t="str">
        <f>CONCATENATE("(",ROUND(SS_admin!B5,3),")")</f>
        <v>(0.046)</v>
      </c>
      <c r="F9" s="3" t="str">
        <f>CONCATENATE("(",ROUND(SS_admin!C5,3),")")</f>
        <v>(0.05)</v>
      </c>
      <c r="G9" s="3" t="str">
        <f>CONCATENATE("(",ROUND(SS_admin!E5,3),")")</f>
        <v>(0.055)</v>
      </c>
      <c r="H9" s="3" t="str">
        <f>CONCATENATE("(",ROUND(SS_admin!D5,3),")")</f>
        <v>(0.063)</v>
      </c>
      <c r="I9" s="3" t="str">
        <f>CONCATENATE("(",ROUND(SS_admin!F5,3),")")</f>
        <v>(0.054)</v>
      </c>
    </row>
    <row r="10" spans="1:10" x14ac:dyDescent="0.35">
      <c r="A10" s="1" t="s">
        <v>7</v>
      </c>
      <c r="B10" s="4">
        <f>SS_admin!H6</f>
        <v>13534</v>
      </c>
      <c r="C10" s="4">
        <f>SS_admin!G6</f>
        <v>180</v>
      </c>
      <c r="D10" s="4"/>
      <c r="E10" s="4">
        <f>SS_admin!B6</f>
        <v>2585</v>
      </c>
      <c r="F10" s="4">
        <f>SS_admin!C6</f>
        <v>2465</v>
      </c>
      <c r="G10" s="4">
        <f>SS_admin!E6</f>
        <v>3406</v>
      </c>
      <c r="H10" s="4">
        <f>SS_admin!D6</f>
        <v>2143</v>
      </c>
      <c r="I10" s="4">
        <f>SS_admin!F6</f>
        <v>2755</v>
      </c>
      <c r="J10" s="4"/>
    </row>
    <row r="11" spans="1:10" ht="15" thickBot="1" x14ac:dyDescent="0.4">
      <c r="A11" s="10"/>
      <c r="B11" s="16" t="s">
        <v>20</v>
      </c>
      <c r="C11" s="16"/>
      <c r="D11" s="16"/>
      <c r="E11" s="16"/>
      <c r="F11" s="16"/>
      <c r="G11" s="16"/>
      <c r="H11" s="16"/>
      <c r="I11" s="16"/>
      <c r="J11" s="16"/>
    </row>
    <row r="12" spans="1:10" x14ac:dyDescent="0.35">
      <c r="A12" t="s">
        <v>8</v>
      </c>
      <c r="B12" s="3">
        <f>ROUND(SS_survey_uncond!H2,2)</f>
        <v>0.74</v>
      </c>
      <c r="C12" s="3">
        <f>ROUND(SS_survey_uncond!G2,2)</f>
        <v>0.75</v>
      </c>
      <c r="D12" s="3">
        <f>ROUND(SS_survey_uncond!K2,2)</f>
        <v>0.11</v>
      </c>
      <c r="E12" s="3">
        <f>ROUND(SS_survey_uncond!B2,2)</f>
        <v>0.75</v>
      </c>
      <c r="F12" s="3">
        <f>ROUND(SS_survey_uncond!C2,2)</f>
        <v>0.72</v>
      </c>
      <c r="G12" s="3">
        <f>ROUND(SS_survey_uncond!E2,2)</f>
        <v>0.72</v>
      </c>
      <c r="H12" s="3">
        <f>ROUND(SS_survey_uncond!D2,2)</f>
        <v>0.72</v>
      </c>
      <c r="I12" s="3">
        <f>ROUND(SS_survey_uncond!F2,2)</f>
        <v>0.74</v>
      </c>
      <c r="J12" s="3">
        <f>ROUND(SS_survey_uncond!J2,2)</f>
        <v>0.45</v>
      </c>
    </row>
    <row r="13" spans="1:10" x14ac:dyDescent="0.35">
      <c r="B13" s="3" t="str">
        <f>CONCATENATE("(",ROUND(SS_survey_uncond!H3,3),")")</f>
        <v>(0.006)</v>
      </c>
      <c r="C13" s="3" t="str">
        <f>CONCATENATE("(",ROUND(SS_survey_uncond!G3,3),")")</f>
        <v>(0.009)</v>
      </c>
      <c r="E13" s="3" t="str">
        <f>CONCATENATE("(",ROUND(SS_survey_uncond!B3,3),")")</f>
        <v>(0.017)</v>
      </c>
      <c r="F13" s="3" t="str">
        <f>CONCATENATE("(",ROUND(SS_survey_uncond!C3,3),")")</f>
        <v>(0.017)</v>
      </c>
      <c r="G13" s="3" t="str">
        <f>CONCATENATE("(",ROUND(SS_survey_uncond!E3,3),")")</f>
        <v>(0.015)</v>
      </c>
      <c r="H13" s="3" t="str">
        <f>CONCATENATE("(",ROUND(SS_survey_uncond!D3,3),")")</f>
        <v>(0.02)</v>
      </c>
      <c r="I13" s="3" t="str">
        <f>CONCATENATE("(",ROUND(SS_survey_uncond!F3,3),")")</f>
        <v>(0.013)</v>
      </c>
    </row>
    <row r="14" spans="1:10" x14ac:dyDescent="0.35">
      <c r="A14" t="s">
        <v>9</v>
      </c>
      <c r="B14" s="3">
        <f>ROUND(SS_survey_uncond!H4,2)</f>
        <v>43.24</v>
      </c>
      <c r="C14" s="3">
        <f>ROUND(SS_survey_uncond!G4,2)</f>
        <v>43.06</v>
      </c>
      <c r="D14" s="3">
        <f>ROUND(SS_survey_uncond!K4,2)</f>
        <v>0.46</v>
      </c>
      <c r="E14" s="3">
        <f>ROUND(SS_survey_uncond!B4,2)</f>
        <v>43.22</v>
      </c>
      <c r="F14" s="3">
        <f>ROUND(SS_survey_uncond!C4,2)</f>
        <v>43.2</v>
      </c>
      <c r="G14" s="3">
        <f>ROUND(SS_survey_uncond!E4,2)</f>
        <v>44.04</v>
      </c>
      <c r="H14" s="3">
        <f>ROUND(SS_survey_uncond!D4,2)</f>
        <v>43</v>
      </c>
      <c r="I14" s="3">
        <f>ROUND(SS_survey_uncond!F4,2)</f>
        <v>43.12</v>
      </c>
      <c r="J14" s="3">
        <f>ROUND(SS_survey_uncond!J4,2)</f>
        <v>0.83</v>
      </c>
    </row>
    <row r="15" spans="1:10" x14ac:dyDescent="0.35">
      <c r="B15" s="3" t="str">
        <f>CONCATENATE("(",ROUND(SS_survey_uncond!H5,3),")")</f>
        <v>(0.211)</v>
      </c>
      <c r="C15" s="3" t="str">
        <f>CONCATENATE("(",ROUND(SS_survey_uncond!G5,3),")")</f>
        <v>(0.316)</v>
      </c>
      <c r="E15" s="3" t="str">
        <f>CONCATENATE("(",ROUND(SS_survey_uncond!B5,3),")")</f>
        <v>(0.565)</v>
      </c>
      <c r="F15" s="3" t="str">
        <f>CONCATENATE("(",ROUND(SS_survey_uncond!C5,3),")")</f>
        <v>(0.763)</v>
      </c>
      <c r="G15" s="3" t="str">
        <f>CONCATENATE("(",ROUND(SS_survey_uncond!E5,3),")")</f>
        <v>(0.607)</v>
      </c>
      <c r="H15" s="3" t="str">
        <f>CONCATENATE("(",ROUND(SS_survey_uncond!D5,3),")")</f>
        <v>(0.647)</v>
      </c>
      <c r="I15" s="3" t="str">
        <f>CONCATENATE("(",ROUND(SS_survey_uncond!F5,3),")")</f>
        <v>(0.52)</v>
      </c>
    </row>
    <row r="16" spans="1:10" x14ac:dyDescent="0.35">
      <c r="A16" t="s">
        <v>10</v>
      </c>
      <c r="B16" s="3">
        <f>ROUND(SS_survey_uncond!H6,0)</f>
        <v>3111</v>
      </c>
      <c r="C16" s="3">
        <f>ROUND(SS_survey_uncond!G6,0)</f>
        <v>3192</v>
      </c>
      <c r="D16" s="3">
        <f>ROUND(SS_survey_uncond!K6,2)</f>
        <v>0.15</v>
      </c>
      <c r="E16" s="3">
        <f>ROUND(SS_survey_uncond!B6,0)</f>
        <v>3144</v>
      </c>
      <c r="F16" s="3">
        <f>ROUND(SS_survey_uncond!C6,0)</f>
        <v>2978</v>
      </c>
      <c r="G16" s="3">
        <f>ROUND(SS_survey_uncond!E6,0)</f>
        <v>3112</v>
      </c>
      <c r="H16" s="3">
        <f>ROUND(SS_survey_uncond!D6,0)</f>
        <v>3012</v>
      </c>
      <c r="I16" s="3">
        <f>ROUND(SS_survey_uncond!F6,0)</f>
        <v>3082</v>
      </c>
      <c r="J16" s="3">
        <f>ROUND(SS_survey_uncond!J6,2)</f>
        <v>0.42</v>
      </c>
    </row>
    <row r="17" spans="1:10" x14ac:dyDescent="0.35">
      <c r="B17" s="3" t="str">
        <f>CONCATENATE("(",ROUND(SS_survey_uncond!H7,0),")")</f>
        <v>(36)</v>
      </c>
      <c r="C17" s="3" t="str">
        <f>CONCATENATE("(",ROUND(SS_survey_uncond!G7,0),")")</f>
        <v>(75)</v>
      </c>
      <c r="E17" s="3" t="str">
        <f>CONCATENATE("(",ROUND(SS_survey_uncond!B7,0),")")</f>
        <v>(68)</v>
      </c>
      <c r="F17" s="3" t="str">
        <f>CONCATENATE("(",ROUND(SS_survey_uncond!C7,0),")")</f>
        <v>(87)</v>
      </c>
      <c r="G17" s="3" t="str">
        <f>CONCATENATE("(",ROUND(SS_survey_uncond!E7,0),")")</f>
        <v>(85)</v>
      </c>
      <c r="H17" s="3" t="str">
        <f>CONCATENATE("(",ROUND(SS_survey_uncond!D7,0),")")</f>
        <v>(77)</v>
      </c>
      <c r="I17" s="3" t="str">
        <f>CONCATENATE("(",ROUND(SS_survey_uncond!F7,0),")")</f>
        <v>(99)</v>
      </c>
    </row>
    <row r="18" spans="1:10" x14ac:dyDescent="0.35">
      <c r="A18" t="s">
        <v>11</v>
      </c>
      <c r="B18" s="3">
        <f>ROUND(SS_survey_uncond!H8,2)</f>
        <v>0.89</v>
      </c>
      <c r="C18" s="3">
        <f>ROUND(SS_survey_uncond!G8,2)</f>
        <v>0.88</v>
      </c>
      <c r="D18" s="3">
        <f>ROUND(SS_survey_uncond!K8,2)</f>
        <v>0.22</v>
      </c>
      <c r="E18" s="3">
        <f>ROUND(SS_survey_uncond!B8,2)</f>
        <v>0.89</v>
      </c>
      <c r="F18" s="3">
        <f>ROUND(SS_survey_uncond!C8,2)</f>
        <v>0.9</v>
      </c>
      <c r="G18" s="3">
        <f>ROUND(SS_survey_uncond!E8,2)</f>
        <v>0.91</v>
      </c>
      <c r="H18" s="3">
        <f>ROUND(SS_survey_uncond!D8,2)</f>
        <v>0.89</v>
      </c>
      <c r="I18" s="3">
        <f>ROUND(SS_survey_uncond!F8,2)</f>
        <v>0.89</v>
      </c>
      <c r="J18" s="3">
        <f>ROUND(SS_survey_uncond!J8,2)</f>
        <v>0.74</v>
      </c>
    </row>
    <row r="19" spans="1:10" x14ac:dyDescent="0.35">
      <c r="B19" s="3" t="str">
        <f>CONCATENATE("(",ROUND(SS_survey_uncond!H9,3),")")</f>
        <v>(0.005)</v>
      </c>
      <c r="C19" s="3" t="str">
        <f>CONCATENATE("(",ROUND(SS_survey_uncond!G9,3),")")</f>
        <v>(0.011)</v>
      </c>
      <c r="E19" s="3" t="str">
        <f>CONCATENATE("(",ROUND(SS_survey_uncond!B9,3),")")</f>
        <v>(0.011)</v>
      </c>
      <c r="F19" s="3" t="str">
        <f>CONCATENATE("(",ROUND(SS_survey_uncond!C9,3),")")</f>
        <v>(0.011)</v>
      </c>
      <c r="G19" s="3" t="str">
        <f>CONCATENATE("(",ROUND(SS_survey_uncond!E9,3),")")</f>
        <v>(0.01)</v>
      </c>
      <c r="H19" s="3" t="str">
        <f>CONCATENATE("(",ROUND(SS_survey_uncond!D9,3),")")</f>
        <v>(0.014)</v>
      </c>
      <c r="I19" s="3" t="str">
        <f>CONCATENATE("(",ROUND(SS_survey_uncond!F9,3),")")</f>
        <v>(0.009)</v>
      </c>
    </row>
    <row r="20" spans="1:10" x14ac:dyDescent="0.35">
      <c r="A20" t="s">
        <v>12</v>
      </c>
      <c r="B20" s="3">
        <f>ROUND(SS_survey_uncond!H10,2)</f>
        <v>92.64</v>
      </c>
      <c r="C20" s="3">
        <f>ROUND(SS_survey_uncond!G10,2)</f>
        <v>91.84</v>
      </c>
      <c r="D20" s="3">
        <f>ROUND(SS_survey_uncond!K10,3)</f>
        <v>1E-3</v>
      </c>
      <c r="E20" s="3">
        <f>ROUND(SS_survey_uncond!B10,2)</f>
        <v>92.75</v>
      </c>
      <c r="F20" s="3">
        <f>ROUND(SS_survey_uncond!C10,2)</f>
        <v>92.19</v>
      </c>
      <c r="G20" s="3">
        <f>ROUND(SS_survey_uncond!E10,2)</f>
        <v>93.71</v>
      </c>
      <c r="H20" s="3">
        <f>ROUND(SS_survey_uncond!D10,2)</f>
        <v>93.66</v>
      </c>
      <c r="I20" s="3">
        <f>ROUND(SS_survey_uncond!F10,2)</f>
        <v>93.34</v>
      </c>
      <c r="J20" s="3">
        <f>ROUND(SS_survey_uncond!J10,2)</f>
        <v>0.46</v>
      </c>
    </row>
    <row r="21" spans="1:10" x14ac:dyDescent="0.35">
      <c r="B21" s="3" t="str">
        <f>CONCATENATE("(",ROUND(SS_survey_uncond!H11,3),")")</f>
        <v>(0.205)</v>
      </c>
      <c r="C21" s="3" t="str">
        <f>CONCATENATE("(",ROUND(SS_survey_uncond!G11,3),")")</f>
        <v>(0.308)</v>
      </c>
      <c r="E21" s="3" t="str">
        <f>CONCATENATE("(",ROUND(SS_survey_uncond!B11,3),")")</f>
        <v>(0.537)</v>
      </c>
      <c r="F21" s="3" t="str">
        <f>CONCATENATE("(",ROUND(SS_survey_uncond!C11,3),")")</f>
        <v>(0.839)</v>
      </c>
      <c r="G21" s="3" t="str">
        <f>CONCATENATE("(",ROUND(SS_survey_uncond!E11,3),")")</f>
        <v>(0.455)</v>
      </c>
      <c r="H21" s="3" t="str">
        <f>CONCATENATE("(",ROUND(SS_survey_uncond!D11,3),")")</f>
        <v>(0.591)</v>
      </c>
      <c r="I21" s="3" t="str">
        <f>CONCATENATE("(",ROUND(SS_survey_uncond!F11,3),")")</f>
        <v>(0.596)</v>
      </c>
    </row>
    <row r="22" spans="1:10" x14ac:dyDescent="0.35">
      <c r="A22" t="s">
        <v>13</v>
      </c>
      <c r="B22" s="3">
        <f>ROUND(SS_survey_uncond!H12,2)</f>
        <v>0.63</v>
      </c>
      <c r="C22" s="3">
        <f>ROUND(SS_survey_uncond!G12,2)</f>
        <v>0.6</v>
      </c>
      <c r="D22" s="3">
        <f>ROUND(SS_survey_uncond!K12,3)</f>
        <v>0</v>
      </c>
      <c r="E22" s="3">
        <f>ROUND(SS_survey_uncond!B12,2)</f>
        <v>0.66</v>
      </c>
      <c r="F22" s="3">
        <f>ROUND(SS_survey_uncond!C12,2)</f>
        <v>0.67</v>
      </c>
      <c r="G22" s="3">
        <f>ROUND(SS_survey_uncond!E12,2)</f>
        <v>0.66</v>
      </c>
      <c r="H22" s="3">
        <f>ROUND(SS_survey_uncond!D12,2)</f>
        <v>0.65</v>
      </c>
      <c r="I22" s="3">
        <f>ROUND(SS_survey_uncond!F12,2)</f>
        <v>0.64</v>
      </c>
      <c r="J22" s="3">
        <f>ROUND(SS_survey_uncond!J12,2)</f>
        <v>0.72</v>
      </c>
    </row>
    <row r="23" spans="1:10" x14ac:dyDescent="0.35">
      <c r="B23" s="3" t="str">
        <f>CONCATENATE("(",ROUND(SS_survey_uncond!H13,3),")")</f>
        <v>(0.007)</v>
      </c>
      <c r="C23" s="3" t="str">
        <f>CONCATENATE("(",ROUND(SS_survey_uncond!G13,3),")")</f>
        <v>(0.013)</v>
      </c>
      <c r="E23" s="3" t="str">
        <f>CONCATENATE("(",ROUND(SS_survey_uncond!B13,3),")")</f>
        <v>(0.02)</v>
      </c>
      <c r="F23" s="3" t="str">
        <f>CONCATENATE("(",ROUND(SS_survey_uncond!C13,3),")")</f>
        <v>(0.02)</v>
      </c>
      <c r="G23" s="3" t="str">
        <f>CONCATENATE("(",ROUND(SS_survey_uncond!E13,3),")")</f>
        <v>(0.017)</v>
      </c>
      <c r="H23" s="3" t="str">
        <f>CONCATENATE("(",ROUND(SS_survey_uncond!D13,3),")")</f>
        <v>(0.024)</v>
      </c>
      <c r="I23" s="3" t="str">
        <f>CONCATENATE("(",ROUND(SS_survey_uncond!F13,3),")")</f>
        <v>(0.017)</v>
      </c>
    </row>
    <row r="24" spans="1:10" x14ac:dyDescent="0.35">
      <c r="A24" s="11" t="s">
        <v>7</v>
      </c>
      <c r="B24" s="12">
        <f>SUM(E24:J24)</f>
        <v>10420</v>
      </c>
      <c r="C24" s="12">
        <f>SS_survey_uncond!G16</f>
        <v>6919</v>
      </c>
      <c r="D24" s="12"/>
      <c r="E24" s="12">
        <f>SS_survey_uncond!B16</f>
        <v>2036</v>
      </c>
      <c r="F24" s="12">
        <f>SS_survey_uncond!C16</f>
        <v>1840</v>
      </c>
      <c r="G24" s="12">
        <f>SS_survey_uncond!E16</f>
        <v>2634</v>
      </c>
      <c r="H24" s="12">
        <f>SS_survey_uncond!D16</f>
        <v>1724</v>
      </c>
      <c r="I24" s="12">
        <f>SS_survey_uncond!F16</f>
        <v>2186</v>
      </c>
      <c r="J24" s="12"/>
    </row>
    <row r="25" spans="1:10" ht="15" thickBot="1" x14ac:dyDescent="0.4">
      <c r="A25" s="10"/>
      <c r="B25" s="16" t="s">
        <v>21</v>
      </c>
      <c r="C25" s="16"/>
      <c r="D25" s="16"/>
      <c r="E25" s="16"/>
      <c r="F25" s="16"/>
      <c r="G25" s="16"/>
      <c r="H25" s="16"/>
      <c r="I25" s="16"/>
      <c r="J25" s="16"/>
    </row>
    <row r="26" spans="1:10" x14ac:dyDescent="0.35">
      <c r="A26" t="s">
        <v>8</v>
      </c>
      <c r="B26" s="3">
        <f>ROUND(SS_survey!G2,2)</f>
        <v>0.73</v>
      </c>
      <c r="E26" s="3">
        <f>ROUND(SS_survey!B2,2)</f>
        <v>0.76</v>
      </c>
      <c r="F26" s="3">
        <f>ROUND(SS_survey!C2,2)</f>
        <v>0.72</v>
      </c>
      <c r="G26" s="3">
        <f>ROUND(SS_survey!E2,2)</f>
        <v>0.72</v>
      </c>
      <c r="H26" s="3">
        <f>ROUND(SS_survey!D2,2)</f>
        <v>0.72</v>
      </c>
      <c r="I26" s="3">
        <f>ROUND(SS_survey!F2,2)</f>
        <v>0.74</v>
      </c>
      <c r="J26" s="3">
        <f>ROUND(SS_survey!J2,2)</f>
        <v>0.45</v>
      </c>
    </row>
    <row r="27" spans="1:10" x14ac:dyDescent="0.35">
      <c r="B27" s="3" t="str">
        <f>CONCATENATE("(",ROUND(SS_survey!G3,3),")")</f>
        <v>(0.008)</v>
      </c>
      <c r="E27" s="3" t="str">
        <f>CONCATENATE("(",ROUND(SS_survey!B3,3),")")</f>
        <v>(0.016)</v>
      </c>
      <c r="F27" s="3" t="str">
        <f>CONCATENATE("(",ROUND(SS_survey!C3,3),")")</f>
        <v>(0.018)</v>
      </c>
      <c r="G27" s="3" t="str">
        <f>CONCATENATE("(",ROUND(SS_survey!E3,3),")")</f>
        <v>(0.016)</v>
      </c>
      <c r="H27" s="3" t="str">
        <f>CONCATENATE("(",ROUND(SS_survey!D3,3),")")</f>
        <v>(0.021)</v>
      </c>
      <c r="I27" s="3" t="str">
        <f>CONCATENATE("(",ROUND(SS_survey!F3,3),")")</f>
        <v>(0.013)</v>
      </c>
    </row>
    <row r="28" spans="1:10" x14ac:dyDescent="0.35">
      <c r="A28" t="s">
        <v>9</v>
      </c>
      <c r="B28" s="3" t="str">
        <f>CONCATENATE("(",ROUND(SS_survey!G4,3),")")</f>
        <v>(43.309)</v>
      </c>
      <c r="E28" s="3">
        <f>ROUND(SS_survey!B4,2)</f>
        <v>43.22</v>
      </c>
      <c r="F28" s="3" t="str">
        <f>CONCATENATE("(",ROUND(SS_survey!C4,3),")")</f>
        <v>(43.131)</v>
      </c>
      <c r="G28" s="3" t="str">
        <f>CONCATENATE("(",ROUND(SS_survey!E4,3),")")</f>
        <v>(43.906)</v>
      </c>
      <c r="H28" s="3" t="str">
        <f>CONCATENATE("(",ROUND(SS_survey!D4,3),")")</f>
        <v>(42.956)</v>
      </c>
      <c r="I28" s="3" t="str">
        <f>CONCATENATE("(",ROUND(SS_survey!F4,3),")")</f>
        <v>(43.095)</v>
      </c>
      <c r="J28" s="3">
        <f>ROUND(SS_survey!J4,2)</f>
        <v>0.83</v>
      </c>
    </row>
    <row r="29" spans="1:10" x14ac:dyDescent="0.35">
      <c r="B29" s="3" t="str">
        <f>CONCATENATE("(",ROUND(SS_survey!G5,3),")")</f>
        <v>(0.283)</v>
      </c>
      <c r="E29" s="3" t="str">
        <f>CONCATENATE("(",ROUND(SS_survey!B5,3),")")</f>
        <v>(0.572)</v>
      </c>
      <c r="F29" s="3" t="str">
        <f>CONCATENATE("(",ROUND(SS_survey!C5,3),")")</f>
        <v>(0.778)</v>
      </c>
      <c r="G29" s="3" t="str">
        <f>CONCATENATE("(",ROUND(SS_survey!E5,3),")")</f>
        <v>(0.617)</v>
      </c>
      <c r="H29" s="3" t="str">
        <f>CONCATENATE("(",ROUND(SS_survey!D5,3),")")</f>
        <v>(0.638)</v>
      </c>
      <c r="I29" s="3" t="str">
        <f>CONCATENATE("(",ROUND(SS_survey!F5,3),")")</f>
        <v>(0.52)</v>
      </c>
    </row>
    <row r="30" spans="1:10" x14ac:dyDescent="0.35">
      <c r="A30" t="s">
        <v>10</v>
      </c>
      <c r="B30" s="3">
        <f>ROUND(SS_survey!G6,0)</f>
        <v>3062</v>
      </c>
      <c r="E30" s="3">
        <f>ROUND(SS_survey!B6,0)</f>
        <v>3141</v>
      </c>
      <c r="F30" s="3">
        <f>ROUND(SS_survey!C6,0)</f>
        <v>2969</v>
      </c>
      <c r="G30" s="3">
        <f>ROUND(SS_survey!E6,0)</f>
        <v>3107</v>
      </c>
      <c r="H30" s="3">
        <f>ROUND(SS_survey!D6,0)</f>
        <v>2982</v>
      </c>
      <c r="I30" s="3">
        <f>ROUND(SS_survey!F6,0)</f>
        <v>3079</v>
      </c>
      <c r="J30" s="3">
        <f>ROUND(SS_survey!J6,2)</f>
        <v>0.42</v>
      </c>
    </row>
    <row r="31" spans="1:10" x14ac:dyDescent="0.35">
      <c r="B31" s="3" t="str">
        <f>CONCATENATE("(",ROUND(SS_survey!G7,0),")")</f>
        <v>(38)</v>
      </c>
      <c r="E31" s="3" t="str">
        <f>CONCATENATE("(",ROUND(SS_survey!B7,0),")")</f>
        <v>(68)</v>
      </c>
      <c r="F31" s="3" t="str">
        <f>CONCATENATE("(",ROUND(SS_survey!C7,0),")")</f>
        <v>(88)</v>
      </c>
      <c r="G31" s="3" t="str">
        <f>CONCATENATE("(",ROUND(SS_survey!E7,0),")")</f>
        <v>(85)</v>
      </c>
      <c r="H31" s="3" t="str">
        <f>CONCATENATE("(",ROUND(SS_survey!D7,0),")")</f>
        <v>(77)</v>
      </c>
      <c r="I31" s="3" t="str">
        <f>CONCATENATE("(",ROUND(SS_survey!F7,0),")")</f>
        <v>(99)</v>
      </c>
    </row>
    <row r="32" spans="1:10" x14ac:dyDescent="0.35">
      <c r="A32" t="s">
        <v>11</v>
      </c>
      <c r="B32" s="3">
        <f>ROUND(SS_survey!G8,2)</f>
        <v>0.9</v>
      </c>
      <c r="E32" s="3">
        <f>ROUND(SS_survey!B8,2)</f>
        <v>0.89</v>
      </c>
      <c r="F32" s="3">
        <f>ROUND(SS_survey!C8,2)</f>
        <v>0.9</v>
      </c>
      <c r="G32" s="3">
        <f>ROUND(SS_survey!E8,2)</f>
        <v>0.91</v>
      </c>
      <c r="H32" s="3">
        <f>ROUND(SS_survey!D8,2)</f>
        <v>0.89</v>
      </c>
      <c r="I32" s="3">
        <f>ROUND(SS_survey!F8,2)</f>
        <v>0.89</v>
      </c>
      <c r="J32" s="3">
        <f>ROUND(SS_survey!J8,2)</f>
        <v>0.74</v>
      </c>
    </row>
    <row r="33" spans="1:10" x14ac:dyDescent="0.35">
      <c r="B33" s="3" t="str">
        <f>CONCATENATE("(",ROUND(SS_survey!G9,3),")")</f>
        <v>(0.005)</v>
      </c>
      <c r="E33" s="3" t="str">
        <f>CONCATENATE("(",ROUND(SS_survey!B9,3),")")</f>
        <v>(0.012)</v>
      </c>
      <c r="F33" s="3" t="str">
        <f>CONCATENATE("(",ROUND(SS_survey!C9,3),")")</f>
        <v>(0.011)</v>
      </c>
      <c r="G33" s="3" t="str">
        <f>CONCATENATE("(",ROUND(SS_survey!E9,3),")")</f>
        <v>(0.01)</v>
      </c>
      <c r="H33" s="3" t="str">
        <f>CONCATENATE("(",ROUND(SS_survey!D9,3),")")</f>
        <v>(0.014)</v>
      </c>
      <c r="I33" s="3" t="str">
        <f>CONCATENATE("(",ROUND(SS_survey!F9,3),")")</f>
        <v>(0.01)</v>
      </c>
    </row>
    <row r="34" spans="1:10" x14ac:dyDescent="0.35">
      <c r="A34" t="s">
        <v>12</v>
      </c>
      <c r="B34" s="3">
        <f>ROUND(SS_survey!G10,2)</f>
        <v>93.12</v>
      </c>
      <c r="E34" s="3">
        <f>ROUND(SS_survey!B10,2)</f>
        <v>92.74</v>
      </c>
      <c r="F34" s="3">
        <f>ROUND(SS_survey!C10,2)</f>
        <v>92.14</v>
      </c>
      <c r="G34" s="3">
        <f>ROUND(SS_survey!E10,2)</f>
        <v>93.66</v>
      </c>
      <c r="H34" s="3">
        <f>ROUND(SS_survey!D10,2)</f>
        <v>93.57</v>
      </c>
      <c r="I34" s="3">
        <f>ROUND(SS_survey!F10,2)</f>
        <v>93.28</v>
      </c>
      <c r="J34" s="3">
        <f>ROUND(SS_survey!J10,2)</f>
        <v>0.46</v>
      </c>
    </row>
    <row r="35" spans="1:10" x14ac:dyDescent="0.35">
      <c r="B35" s="3" t="str">
        <f>CONCATENATE("(",ROUND(SS_survey!G11,3),")")</f>
        <v>(0.275)</v>
      </c>
      <c r="E35" s="3" t="str">
        <f>CONCATENATE("(",ROUND(SS_survey!B11,3),")")</f>
        <v>(0.554)</v>
      </c>
      <c r="F35" s="3" t="str">
        <f>CONCATENATE("(",ROUND(SS_survey!C11,3),")")</f>
        <v>(0.857)</v>
      </c>
      <c r="G35" s="3" t="str">
        <f>CONCATENATE("(",ROUND(SS_survey!E11,3),")")</f>
        <v>(0.473)</v>
      </c>
      <c r="H35" s="3" t="str">
        <f>CONCATENATE("(",ROUND(SS_survey!D11,3),")")</f>
        <v>(0.596)</v>
      </c>
      <c r="I35" s="3" t="str">
        <f>CONCATENATE("(",ROUND(SS_survey!F11,3),")")</f>
        <v>(0.601)</v>
      </c>
    </row>
    <row r="36" spans="1:10" x14ac:dyDescent="0.35">
      <c r="A36" t="s">
        <v>13</v>
      </c>
      <c r="B36" s="3">
        <f>ROUND(SS_survey!G12,2)</f>
        <v>0.66</v>
      </c>
      <c r="E36" s="3">
        <f>ROUND(SS_survey!B12,2)</f>
        <v>0.66</v>
      </c>
      <c r="F36" s="3">
        <f>ROUND(SS_survey!C12,2)</f>
        <v>0.67</v>
      </c>
      <c r="G36" s="3">
        <f>ROUND(SS_survey!E12,2)</f>
        <v>0.66</v>
      </c>
      <c r="H36" s="3">
        <f>ROUND(SS_survey!D12,2)</f>
        <v>0.65</v>
      </c>
      <c r="I36" s="3">
        <f>ROUND(SS_survey!F12,2)</f>
        <v>0.64</v>
      </c>
      <c r="J36" s="3">
        <f>ROUND(SS_survey!J12,2)</f>
        <v>0.72</v>
      </c>
    </row>
    <row r="37" spans="1:10" x14ac:dyDescent="0.35">
      <c r="B37" s="3" t="str">
        <f>CONCATENATE("(",ROUND(SS_survey!G13,3),")")</f>
        <v>(0.008)</v>
      </c>
      <c r="E37" s="3" t="str">
        <f>CONCATENATE("(",ROUND(SS_survey!B13,3),")")</f>
        <v>(0.02)</v>
      </c>
      <c r="F37" s="3" t="str">
        <f>CONCATENATE("(",ROUND(SS_survey!C13,3),")")</f>
        <v>(0.02)</v>
      </c>
      <c r="G37" s="3" t="str">
        <f>CONCATENATE("(",ROUND(SS_survey!E13,3),")")</f>
        <v>(0.017)</v>
      </c>
      <c r="H37" s="3" t="str">
        <f>CONCATENATE("(",ROUND(SS_survey!D13,3),")")</f>
        <v>(0.024)</v>
      </c>
      <c r="I37" s="3" t="str">
        <f>CONCATENATE("(",ROUND(SS_survey!F13,3),")")</f>
        <v>(0.016)</v>
      </c>
    </row>
    <row r="38" spans="1:10" ht="15" thickBot="1" x14ac:dyDescent="0.4">
      <c r="A38" s="2" t="s">
        <v>7</v>
      </c>
      <c r="B38" s="5">
        <f>SUM(E38:I38)</f>
        <v>10368</v>
      </c>
      <c r="C38" s="5"/>
      <c r="D38" s="5"/>
      <c r="E38" s="5">
        <f>SS_survey!B16</f>
        <v>1984</v>
      </c>
      <c r="F38" s="5">
        <f>SS_survey!C16</f>
        <v>1840</v>
      </c>
      <c r="G38" s="5">
        <f>SS_survey!E16</f>
        <v>2634</v>
      </c>
      <c r="H38" s="5">
        <f>SS_survey!D16</f>
        <v>1724</v>
      </c>
      <c r="I38" s="5">
        <f>SS_survey!F16</f>
        <v>2186</v>
      </c>
      <c r="J38" s="5"/>
    </row>
    <row r="39" spans="1:10" ht="15" thickTop="1" x14ac:dyDescent="0.35"/>
  </sheetData>
  <mergeCells count="6">
    <mergeCell ref="F3:G3"/>
    <mergeCell ref="H3:I3"/>
    <mergeCell ref="B2:J2"/>
    <mergeCell ref="B11:J11"/>
    <mergeCell ref="B25:J25"/>
    <mergeCell ref="E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J14"/>
  <sheetViews>
    <sheetView workbookViewId="0">
      <selection activeCell="A3" sqref="A3:J13"/>
    </sheetView>
  </sheetViews>
  <sheetFormatPr defaultRowHeight="14.5" x14ac:dyDescent="0.35"/>
  <cols>
    <col min="1" max="1" width="26.26953125" bestFit="1" customWidth="1"/>
    <col min="2" max="2" width="8.7265625" style="3"/>
    <col min="3" max="3" width="7.6328125" style="3" bestFit="1" customWidth="1"/>
    <col min="4" max="4" width="7.36328125" style="3" bestFit="1" customWidth="1"/>
    <col min="5" max="5" width="7.1796875" style="3" bestFit="1" customWidth="1"/>
    <col min="6" max="6" width="10.1796875" style="3" bestFit="1" customWidth="1"/>
    <col min="7" max="9" width="6.6328125" style="3" bestFit="1" customWidth="1"/>
    <col min="10" max="10" width="7.36328125" style="3" bestFit="1" customWidth="1"/>
  </cols>
  <sheetData>
    <row r="3" spans="1:10" ht="15" thickBot="1" x14ac:dyDescent="0.4">
      <c r="A3" s="10"/>
      <c r="B3" s="16" t="s">
        <v>27</v>
      </c>
      <c r="C3" s="16"/>
      <c r="D3" s="16"/>
      <c r="E3" s="16"/>
      <c r="F3" s="16"/>
      <c r="G3" s="16"/>
      <c r="H3" s="16"/>
      <c r="I3" s="16"/>
      <c r="J3" s="16"/>
    </row>
    <row r="4" spans="1:10" ht="15" thickBot="1" x14ac:dyDescent="0.4">
      <c r="A4" s="8"/>
      <c r="B4" s="9"/>
      <c r="C4" s="9"/>
      <c r="D4" s="9"/>
      <c r="E4" s="9"/>
      <c r="F4" s="15" t="s">
        <v>16</v>
      </c>
      <c r="G4" s="15"/>
      <c r="H4" s="15" t="s">
        <v>15</v>
      </c>
      <c r="I4" s="15"/>
      <c r="J4" s="9"/>
    </row>
    <row r="5" spans="1:10" ht="15.5" thickTop="1" thickBot="1" x14ac:dyDescent="0.4">
      <c r="A5" s="13"/>
      <c r="B5" s="14" t="s">
        <v>1</v>
      </c>
      <c r="C5" s="14" t="s">
        <v>28</v>
      </c>
      <c r="D5" s="14" t="s">
        <v>3</v>
      </c>
      <c r="E5" s="14" t="s">
        <v>2</v>
      </c>
      <c r="F5" s="14" t="s">
        <v>14</v>
      </c>
      <c r="G5" s="14" t="s">
        <v>0</v>
      </c>
      <c r="H5" s="14" t="s">
        <v>17</v>
      </c>
      <c r="I5" s="14" t="s">
        <v>18</v>
      </c>
      <c r="J5" s="14" t="s">
        <v>3</v>
      </c>
    </row>
    <row r="6" spans="1:10" ht="15" thickTop="1" x14ac:dyDescent="0.35">
      <c r="A6" t="s">
        <v>23</v>
      </c>
      <c r="B6" s="3">
        <f>ROUND(SS_att!H2,0)</f>
        <v>34</v>
      </c>
      <c r="C6" s="3">
        <f>ROUND(SS_att!G2,0)</f>
        <v>36</v>
      </c>
      <c r="D6" s="3">
        <f>ROUND(SS_att!K2,2)</f>
        <v>0.71</v>
      </c>
      <c r="E6" s="3">
        <f>ROUND(SS_att!B2,0)</f>
        <v>31</v>
      </c>
      <c r="F6" s="3">
        <f>ROUND(SS_att!C2,0)</f>
        <v>31</v>
      </c>
      <c r="G6" s="3">
        <f>ROUND(SS_att!E2,0)</f>
        <v>37</v>
      </c>
      <c r="H6" s="3">
        <f>ROUND(SS_att!D2,0)</f>
        <v>32</v>
      </c>
      <c r="I6" s="3">
        <f>ROUND(SS_att!F2,0)</f>
        <v>34</v>
      </c>
      <c r="J6" s="3">
        <f>ROUND(SS_att!J2,2)</f>
        <v>0.38</v>
      </c>
    </row>
    <row r="7" spans="1:10" x14ac:dyDescent="0.35">
      <c r="B7" s="3" t="str">
        <f>CONCATENATE("(",ROUND(SS_att!H3,1),")")</f>
        <v>(0.8)</v>
      </c>
      <c r="C7" s="3" t="str">
        <f>CONCATENATE("(",ROUND(SS_att!G3,1),")")</f>
        <v>(1.3)</v>
      </c>
      <c r="E7" s="3" t="str">
        <f>CONCATENATE("(",ROUND(SS_att!B3,1),")")</f>
        <v>(2.2)</v>
      </c>
      <c r="F7" s="3" t="str">
        <f>CONCATENATE("(",ROUND(SS_att!C3,1),")")</f>
        <v>(2.3)</v>
      </c>
      <c r="G7" s="3" t="str">
        <f>CONCATENATE("(",ROUND(SS_att!E3,1),")")</f>
        <v>(2.6)</v>
      </c>
      <c r="H7" s="3" t="str">
        <f>CONCATENATE("(",ROUND(SS_att!D3,1),")")</f>
        <v>(2.4)</v>
      </c>
      <c r="I7" s="3" t="str">
        <f>CONCATENATE("(",ROUND(SS_att!F3,1),")")</f>
        <v>(1.7)</v>
      </c>
    </row>
    <row r="8" spans="1:10" x14ac:dyDescent="0.35">
      <c r="A8" t="s">
        <v>24</v>
      </c>
      <c r="C8" s="3">
        <f>ROUND(SS_att!G10,2)</f>
        <v>0.78</v>
      </c>
      <c r="E8" s="3">
        <f>ROUND(SS_att!B10,2)</f>
        <v>0.77</v>
      </c>
      <c r="F8" s="3">
        <f>ROUND(SS_att!C10,2)</f>
        <v>0.75</v>
      </c>
      <c r="G8" s="3">
        <f>ROUND(SS_att!E10,2)</f>
        <v>0.77</v>
      </c>
      <c r="H8" s="3">
        <f>ROUND(SS_att!D10,2)</f>
        <v>0.8</v>
      </c>
      <c r="I8" s="3">
        <f>ROUND(SS_att!F10,2)</f>
        <v>0.79</v>
      </c>
      <c r="J8" s="3">
        <f>ROUND(SS_att!J10,2)</f>
        <v>0.46</v>
      </c>
    </row>
    <row r="9" spans="1:10" x14ac:dyDescent="0.35">
      <c r="C9" s="3" t="str">
        <f>CONCATENATE("(",ROUND(SS_att!G11,2),")")</f>
        <v>(0.01)</v>
      </c>
      <c r="E9" s="3" t="str">
        <f>CONCATENATE("(",ROUND(SS_att!B11,2),")")</f>
        <v>(0.02)</v>
      </c>
      <c r="F9" s="3" t="str">
        <f>CONCATENATE("(",ROUND(SS_att!C11,2),")")</f>
        <v>(0.03)</v>
      </c>
      <c r="G9" s="3" t="str">
        <f>CONCATENATE("(",ROUND(SS_att!E11,2),")")</f>
        <v>(0.02)</v>
      </c>
      <c r="H9" s="3" t="str">
        <f>CONCATENATE("(",ROUND(SS_att!D11,2),")")</f>
        <v>(0.02)</v>
      </c>
      <c r="I9" s="3" t="str">
        <f>CONCATENATE("(",ROUND(SS_att!F11,2),")")</f>
        <v>(0.02)</v>
      </c>
    </row>
    <row r="10" spans="1:10" x14ac:dyDescent="0.35">
      <c r="A10" t="s">
        <v>22</v>
      </c>
      <c r="C10" s="3">
        <f>ROUND(SS_att!G8,2)</f>
        <v>0.98</v>
      </c>
      <c r="E10" s="3">
        <f>ROUND(SS_att!B8,2)</f>
        <v>0.97</v>
      </c>
      <c r="F10" s="3">
        <f>ROUND(SS_att!C8,2)</f>
        <v>0.96</v>
      </c>
      <c r="G10" s="3">
        <f>ROUND(SS_att!E8,2)</f>
        <v>0.97</v>
      </c>
      <c r="H10" s="3">
        <f>ROUND(SS_att!D8,2)</f>
        <v>0.98</v>
      </c>
      <c r="I10" s="3">
        <f>ROUND(SS_att!F8,2)</f>
        <v>0.99</v>
      </c>
      <c r="J10" s="3">
        <f>ROUND(SS_att!J8,2)</f>
        <v>0.03</v>
      </c>
    </row>
    <row r="11" spans="1:10" x14ac:dyDescent="0.35">
      <c r="C11" s="3" t="str">
        <f>CONCATENATE("(",ROUND(SS_att!G9,3),")")</f>
        <v>(0.003)</v>
      </c>
      <c r="E11" s="3" t="str">
        <f>CONCATENATE("(",ROUND(SS_att!B9,3),")")</f>
        <v>(0.004)</v>
      </c>
      <c r="F11" s="3" t="str">
        <f>CONCATENATE("(",ROUND(SS_att!C9,3),")")</f>
        <v>(0.008)</v>
      </c>
      <c r="G11" s="3" t="str">
        <f>CONCATENATE("(",ROUND(SS_att!E9,3),")")</f>
        <v>(0.006)</v>
      </c>
      <c r="H11" s="3" t="str">
        <f>CONCATENATE("(",ROUND(SS_att!D9,3),")")</f>
        <v>(0.004)</v>
      </c>
      <c r="I11" s="3" t="str">
        <f>CONCATENATE("(",ROUND(SS_att!F9,3),")")</f>
        <v>(0.003)</v>
      </c>
    </row>
    <row r="12" spans="1:10" x14ac:dyDescent="0.35">
      <c r="A12" t="s">
        <v>25</v>
      </c>
      <c r="B12" s="3" t="s">
        <v>26</v>
      </c>
      <c r="C12" s="3">
        <f>SS_att!G4</f>
        <v>180</v>
      </c>
      <c r="E12" s="3">
        <f>SS_att!B4</f>
        <v>84</v>
      </c>
      <c r="F12" s="3">
        <f>SS_att!C4</f>
        <v>80</v>
      </c>
      <c r="G12" s="3">
        <f>SS_att!E4</f>
        <v>93</v>
      </c>
      <c r="H12" s="3">
        <f>SS_att!D4</f>
        <v>68</v>
      </c>
      <c r="I12" s="3">
        <f>SS_att!F4</f>
        <v>82</v>
      </c>
    </row>
    <row r="13" spans="1:10" ht="15" thickBot="1" x14ac:dyDescent="0.4">
      <c r="A13" s="2" t="s">
        <v>7</v>
      </c>
      <c r="B13" s="5">
        <f>SS_att!H6</f>
        <v>13534</v>
      </c>
      <c r="C13" s="5">
        <f>SS_att!G6</f>
        <v>180</v>
      </c>
      <c r="D13" s="5"/>
      <c r="E13" s="5">
        <f>SS_att!B6</f>
        <v>2585</v>
      </c>
      <c r="F13" s="5">
        <f>SS_att!C6</f>
        <v>2465</v>
      </c>
      <c r="G13" s="5">
        <f>SS_att!E6</f>
        <v>3406</v>
      </c>
      <c r="H13" s="5">
        <f>SS_att!D6</f>
        <v>2143</v>
      </c>
      <c r="I13" s="5">
        <f>SS_att!F6</f>
        <v>2755</v>
      </c>
      <c r="J13" s="5"/>
    </row>
    <row r="14" spans="1:10" ht="15" thickTop="1" x14ac:dyDescent="0.35"/>
  </sheetData>
  <mergeCells count="3">
    <mergeCell ref="B3:J3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SS_att</vt:lpstr>
      <vt:lpstr>SS_survey_uncond</vt:lpstr>
      <vt:lpstr>SS_survey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2022-01-29T05:56:59Z</dcterms:modified>
</cp:coreProperties>
</file>