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22FD48AE-1150-4407-9A85-7A88881A86D4}" xr6:coauthVersionLast="47" xr6:coauthVersionMax="47" xr10:uidLastSave="{00000000-0000-0000-0000-000000000000}"/>
  <bookViews>
    <workbookView xWindow="-28920" yWindow="-6825" windowWidth="29040" windowHeight="15840" activeTab="2"/>
  </bookViews>
  <sheets>
    <sheet name="SS_admin" sheetId="1" r:id="rId1"/>
    <sheet name="SS_survey_uncond" sheetId="4" r:id="rId2"/>
    <sheet name="SS" sheetId="3" r:id="rId3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<sst xmlns="http://schemas.openxmlformats.org/spreadsheetml/2006/main" count="27" uniqueCount="24">
  <si>
    <t xml:space="preserve">No Choice </t>
  </si>
  <si>
    <t>Choice</t>
  </si>
  <si>
    <t>Control</t>
  </si>
  <si>
    <t xml:space="preserve">Fee </t>
  </si>
  <si>
    <t>Panel A : Administrative Data</t>
  </si>
  <si>
    <t>Monday</t>
  </si>
  <si>
    <t>Woman</t>
  </si>
  <si>
    <t>Age</t>
  </si>
  <si>
    <t>Has pawn before</t>
  </si>
  <si>
    <t>+High-school</t>
  </si>
  <si>
    <t>Obs</t>
  </si>
  <si>
    <t>Treatment arms</t>
  </si>
  <si>
    <t>p-value</t>
  </si>
  <si>
    <t xml:space="preserve">Loan amount </t>
  </si>
  <si>
    <t>Subjective value</t>
  </si>
  <si>
    <t>Subj. pr. of recovery</t>
  </si>
  <si>
    <t>Promise</t>
  </si>
  <si>
    <t>Number of branch-days</t>
  </si>
  <si>
    <t>Overall</t>
  </si>
  <si>
    <t>-</t>
  </si>
  <si>
    <t>Pre-experiment</t>
  </si>
  <si>
    <t>Number of branch-day pawns</t>
  </si>
  <si>
    <t>% ended up pawning</t>
  </si>
  <si>
    <t>Panel B : Survey Data (conditional on pawning)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</si>
</sst>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/>
    <xf numFmtId="0" fontId="0" fillId="0" borderId="2" xfId="0" applyBorder="true"/>
    <xf numFmtId="0" fontId="0" fillId="0" borderId="3" xfId="0" applyBorder="true" applyAlignment="true">
      <alignment horizontal="center"/>
    </xf>
    <xf numFmtId="0" fontId="0" fillId="0" borderId="0" xfId="0" applyBorder="true" applyAlignment="true">
      <alignment horizontal="center"/>
    </xf>
    <xf numFmtId="0" fontId="0" fillId="0" borderId="3" xfId="0" applyBorder="true"/>
    <xf numFmtId="0" fontId="0" fillId="0" borderId="4" xfId="0" applyBorder="true"/>
    <xf numFmtId="0" fontId="0" fillId="0" borderId="4" xfId="0" applyBorder="true" applyAlignment="true">
      <alignment horizontal="center"/>
    </xf>
    <xf numFmtId="0" fontId="0" fillId="0" borderId="2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2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5" xfId="0" applyBorder="true" applyAlignment="true">
      <alignment horizontal="center"/>
    </xf>
    <xf numFmtId="0" fontId="0" fillId="0" borderId="0" xfId="0" applyAlignment="true">
      <alignment horizontal="center"/>
    </xf>
    <xf numFmtId="0" fontId="0" fillId="0" borderId="3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2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2" xfId="0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"/>
  <sheetViews>
    <sheetView workbookViewId="0">
      <selection activeCell="B2" sqref="B2:K11"/>
    </sheetView>
  </sheetViews>
  <sheetFormatPr defaultRowHeight="14.5" x14ac:dyDescent="0.35"/>
  <sheetData>
    <row r="2" x14ac:dyDescent="0.35">
      <c r="B2">
        <v>2301.0995770857362</v>
      </c>
      <c r="C2">
        <v>2147.1437198067633</v>
      </c>
      <c r="D2">
        <v>2132.9021789522485</v>
      </c>
      <c r="E2">
        <v>2180.996215429403</v>
      </c>
      <c r="F2">
        <v>2089.3112798264642</v>
      </c>
      <c r="G2">
        <v>2239.1030360984937</v>
      </c>
      <c r="H2">
        <v>2197.3693429318173</v>
      </c>
      <c r="J2">
        <v>0.32479052495422028</v>
      </c>
    </row>
    <row r="3" x14ac:dyDescent="0.35">
      <c r="B3">
        <v>79.41696803972188</v>
      </c>
      <c r="C3">
        <v>71.911953944693579</v>
      </c>
      <c r="D3">
        <v>73.985411575168939</v>
      </c>
      <c r="E3">
        <v>65.120503781670294</v>
      </c>
      <c r="F3">
        <v>64.583610998175814</v>
      </c>
      <c r="G3">
        <v>39.327333999987957</v>
      </c>
      <c r="H3">
        <v>24.750063784907841</v>
      </c>
    </row>
    <row r="4" x14ac:dyDescent="0.35">
      <c r="B4">
        <v>0.18300653594771241</v>
      </c>
      <c r="C4">
        <v>0.15660225442834139</v>
      </c>
      <c r="D4">
        <v>0.17153453871117291</v>
      </c>
      <c r="E4">
        <v>0.18544395924308588</v>
      </c>
      <c r="F4">
        <v>0.21294287780187998</v>
      </c>
      <c r="G4">
        <v>0.16334633587251973</v>
      </c>
      <c r="H4">
        <v>0.17550348231966162</v>
      </c>
      <c r="J4">
        <v>0.96142718252567705</v>
      </c>
    </row>
    <row r="5" x14ac:dyDescent="0.35">
      <c r="B5">
        <v>0.046899158297364733</v>
      </c>
      <c r="C5">
        <v>0.050426323482161958</v>
      </c>
      <c r="D5">
        <v>0.063011562076970493</v>
      </c>
      <c r="E5">
        <v>0.0552270251303826</v>
      </c>
      <c r="F5">
        <v>0.054525598840516186</v>
      </c>
      <c r="G5">
        <v>0.029307647529097775</v>
      </c>
      <c r="H5">
        <v>0.01876353139849234</v>
      </c>
    </row>
    <row r="6" x14ac:dyDescent="0.35">
      <c r="B6">
        <v>30.964285714285715</v>
      </c>
      <c r="C6">
        <v>31.050000000000001</v>
      </c>
      <c r="D6">
        <v>31.720588235294116</v>
      </c>
      <c r="E6">
        <v>36.935483870967744</v>
      </c>
      <c r="F6">
        <v>33.731707317073173</v>
      </c>
      <c r="G6">
        <v>36.085999441146853</v>
      </c>
      <c r="H6">
        <v>33.966745995581661</v>
      </c>
      <c r="J6">
        <v>0.38272004257798597</v>
      </c>
    </row>
    <row r="7" x14ac:dyDescent="0.35">
      <c r="B7">
        <v>2.2039217137676097</v>
      </c>
      <c r="C7">
        <v>2.3481004981403775</v>
      </c>
      <c r="D7">
        <v>2.378278716305112</v>
      </c>
      <c r="E7">
        <v>2.6461403107335482</v>
      </c>
      <c r="F7">
        <v>1.7583669968981817</v>
      </c>
      <c r="G7">
        <v>1.2515869857807669</v>
      </c>
      <c r="H7">
        <v>0.81558802780722772</v>
      </c>
    </row>
    <row r="8" x14ac:dyDescent="0.35">
      <c r="B8">
        <v>84</v>
      </c>
      <c r="C8">
        <v>80</v>
      </c>
      <c r="D8">
        <v>68</v>
      </c>
      <c r="E8">
        <v>93</v>
      </c>
      <c r="F8">
        <v>82</v>
      </c>
      <c r="G8">
        <v>180</v>
      </c>
      <c r="H8">
        <v>119.95171718098032</v>
      </c>
    </row>
    <row r="9" x14ac:dyDescent="0.3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2.4106335143709634</v>
      </c>
    </row>
    <row r="10" x14ac:dyDescent="0.35">
      <c r="B10">
        <v>2601</v>
      </c>
      <c r="C10">
        <v>2484</v>
      </c>
      <c r="D10">
        <v>2157</v>
      </c>
      <c r="E10">
        <v>3435</v>
      </c>
      <c r="F10">
        <v>2766</v>
      </c>
      <c r="G10">
        <v>8366</v>
      </c>
      <c r="H10">
        <v>21809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6"/>
  <sheetViews>
    <sheetView workbookViewId="0">
      <selection activeCell="B2" sqref="B2:J19"/>
    </sheetView>
  </sheetViews>
  <sheetFormatPr defaultRowHeight="14.5" x14ac:dyDescent="0.35"/>
  <sheetData>
    <row r="2" x14ac:dyDescent="0.35">
      <c r="B2">
        <v>0.75564409030544488</v>
      </c>
      <c r="C2">
        <v>0.72237196765498657</v>
      </c>
      <c r="D2">
        <v>0.72575250836120397</v>
      </c>
      <c r="E2">
        <v>0.71847070506454813</v>
      </c>
      <c r="F2">
        <v>0.74042027194066751</v>
      </c>
      <c r="G2">
        <v>0.74980252764612954</v>
      </c>
      <c r="H2">
        <v>0.73901568079490765</v>
      </c>
      <c r="J2">
        <v>0.31998164080667069</v>
      </c>
    </row>
    <row r="3" x14ac:dyDescent="0.35">
      <c r="B3">
        <v>0.01644910941444085</v>
      </c>
      <c r="C3">
        <v>0.01609110026524976</v>
      </c>
      <c r="D3">
        <v>0.020205125736203772</v>
      </c>
      <c r="E3">
        <v>0.015011614271560192</v>
      </c>
      <c r="F3">
        <v>0.012844826313395476</v>
      </c>
      <c r="G3">
        <v>0.0090149695175873699</v>
      </c>
      <c r="H3">
        <v>0.0056636661229594034</v>
      </c>
    </row>
    <row r="4" x14ac:dyDescent="0.35">
      <c r="B4">
        <v>43.197724039829303</v>
      </c>
      <c r="C4">
        <v>43.214285714285715</v>
      </c>
      <c r="D4">
        <v>43.014638609332117</v>
      </c>
      <c r="E4">
        <v>44.068702290076338</v>
      </c>
      <c r="F4">
        <v>43.071663379355684</v>
      </c>
      <c r="G4">
        <v>43.05681818181818</v>
      </c>
      <c r="H4">
        <v>43.244329553035357</v>
      </c>
      <c r="J4">
        <v>0.78700893626759094</v>
      </c>
    </row>
    <row r="5" x14ac:dyDescent="0.35">
      <c r="B5">
        <v>0.56403599075095434</v>
      </c>
      <c r="C5">
        <v>0.77069700997929991</v>
      </c>
      <c r="D5">
        <v>0.65942854364592307</v>
      </c>
      <c r="E5">
        <v>0.60510467478567853</v>
      </c>
      <c r="F5">
        <v>0.51494995970101287</v>
      </c>
      <c r="G5">
        <v>0.31582069920051542</v>
      </c>
      <c r="H5">
        <v>0.21146762732662247</v>
      </c>
    </row>
    <row r="6" x14ac:dyDescent="0.35">
      <c r="B6">
        <v>3145.0421386525177</v>
      </c>
      <c r="C6">
        <v>2985.1162866949326</v>
      </c>
      <c r="D6">
        <v>3010.080588095459</v>
      </c>
      <c r="E6">
        <v>3110.668273197798</v>
      </c>
      <c r="F6">
        <v>3082.5136094953191</v>
      </c>
      <c r="G6">
        <v>3192.3480955909868</v>
      </c>
      <c r="H6">
        <v>3111.6221632628358</v>
      </c>
      <c r="J6">
        <v>0.40616046260919297</v>
      </c>
    </row>
    <row r="7" x14ac:dyDescent="0.35">
      <c r="B7">
        <v>68.216033359991016</v>
      </c>
      <c r="C7">
        <v>88.350180539998746</v>
      </c>
      <c r="D7">
        <v>76.467539812487132</v>
      </c>
      <c r="E7">
        <v>84.462096275465981</v>
      </c>
      <c r="F7">
        <v>99.018501450929591</v>
      </c>
      <c r="G7">
        <v>75.187898567023851</v>
      </c>
      <c r="H7">
        <v>35.73897471543637</v>
      </c>
    </row>
    <row r="8" x14ac:dyDescent="0.35">
      <c r="B8">
        <v>0.8904494382022472</v>
      </c>
      <c r="C8">
        <v>0.89978828510938602</v>
      </c>
      <c r="D8">
        <v>0.89142335766423353</v>
      </c>
      <c r="E8">
        <v>0.91065662002152847</v>
      </c>
      <c r="F8">
        <v>0.89407061958694201</v>
      </c>
      <c r="G8">
        <v>0.88422131147540983</v>
      </c>
      <c r="H8">
        <v>0.89265768725361372</v>
      </c>
      <c r="J8">
        <v>0.55584000072208239</v>
      </c>
    </row>
    <row r="9" x14ac:dyDescent="0.35">
      <c r="B9">
        <v>0.011507748187866138</v>
      </c>
      <c r="C9">
        <v>0.010579094696170152</v>
      </c>
      <c r="D9">
        <v>0.014552389380818403</v>
      </c>
      <c r="E9">
        <v>0.0099277590884214485</v>
      </c>
      <c r="F9">
        <v>0.009466808947930944</v>
      </c>
      <c r="G9">
        <v>0.010533724370448031</v>
      </c>
      <c r="H9">
        <v>0.005205373084160636</v>
      </c>
    </row>
    <row r="10" x14ac:dyDescent="0.35">
      <c r="B10">
        <v>92.725089422585597</v>
      </c>
      <c r="C10">
        <v>92.193231441048042</v>
      </c>
      <c r="D10">
        <v>93.658892128279888</v>
      </c>
      <c r="E10">
        <v>93.714012982054214</v>
      </c>
      <c r="F10">
        <v>93.339202965708992</v>
      </c>
      <c r="G10">
        <v>91.835829749369722</v>
      </c>
      <c r="H10">
        <v>92.639685150375939</v>
      </c>
      <c r="J10">
        <v>0.0046684240622125997</v>
      </c>
    </row>
    <row r="11" x14ac:dyDescent="0.35">
      <c r="B11">
        <v>0.54084732630950216</v>
      </c>
      <c r="C11">
        <v>0.83856879215694513</v>
      </c>
      <c r="D11">
        <v>0.59084286834349808</v>
      </c>
      <c r="E11">
        <v>0.45528703025952877</v>
      </c>
      <c r="F11">
        <v>0.5948733338915928</v>
      </c>
      <c r="G11">
        <v>0.30818777366122274</v>
      </c>
      <c r="H11">
        <v>0.20479038611903608</v>
      </c>
    </row>
    <row r="12" x14ac:dyDescent="0.35">
      <c r="B12">
        <v>0.65949820788530467</v>
      </c>
      <c r="C12">
        <v>0.66884057971014488</v>
      </c>
      <c r="D12">
        <v>0.64749536178107603</v>
      </c>
      <c r="E12">
        <v>0.66257668711656437</v>
      </c>
      <c r="F12">
        <v>0.64335180055401664</v>
      </c>
      <c r="G12">
        <v>0.59694943585457583</v>
      </c>
      <c r="H12">
        <v>0.63278881778376561</v>
      </c>
      <c r="J12">
        <v>0.0066108847471308</v>
      </c>
    </row>
    <row r="13" x14ac:dyDescent="0.35">
      <c r="B13">
        <v>0.019536506277868428</v>
      </c>
      <c r="C13">
        <v>0.019329841394817807</v>
      </c>
      <c r="D13">
        <v>0.024043222313478024</v>
      </c>
      <c r="E13">
        <v>0.016894823421726591</v>
      </c>
      <c r="F13">
        <v>0.016696589416796939</v>
      </c>
      <c r="G13">
        <v>0.012957951584969644</v>
      </c>
      <c r="H13">
        <v>0.0074863193792611971</v>
      </c>
    </row>
    <row r="14" x14ac:dyDescent="0.35">
      <c r="B14">
        <v>0.98280098280098283</v>
      </c>
      <c r="C14">
        <v>0.97273203985317247</v>
      </c>
      <c r="D14">
        <v>0.9863403528742174</v>
      </c>
      <c r="E14">
        <v>0.97859778597785974</v>
      </c>
      <c r="F14">
        <v>0.98827772768259692</v>
      </c>
      <c r="G14">
        <v>0.0013007660066483597</v>
      </c>
      <c r="H14">
        <v>0.59506440214293854</v>
      </c>
      <c r="J14">
        <v>0.23266316008353041</v>
      </c>
    </row>
    <row r="15" x14ac:dyDescent="0.35">
      <c r="B15">
        <v>0.0040156175496241656</v>
      </c>
      <c r="C15">
        <v>0.0073961905116490204</v>
      </c>
      <c r="D15">
        <v>0.0032871327268790213</v>
      </c>
      <c r="E15">
        <v>0.0059663991659335922</v>
      </c>
      <c r="F15">
        <v>0.003007259722267115</v>
      </c>
      <c r="G15">
        <v>0.00072827849166321888</v>
      </c>
      <c r="H15">
        <v>0.020886637076572789</v>
      </c>
    </row>
    <row r="16" x14ac:dyDescent="0.35">
      <c r="B16">
        <v>2035</v>
      </c>
      <c r="C16">
        <v>1907</v>
      </c>
      <c r="D16">
        <v>1757</v>
      </c>
      <c r="E16">
        <v>2710</v>
      </c>
      <c r="F16">
        <v>2218</v>
      </c>
      <c r="G16">
        <v>6919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tabSelected="true" workbookViewId="0">
      <selection activeCell="A2" sqref="A2:I28"/>
    </sheetView>
  </sheetViews>
  <sheetFormatPr defaultRowHeight="14.5" x14ac:dyDescent="0.35"/>
  <cols>
    <col min="1" max="1" width="28.54296875" bestFit="true" customWidth="true"/>
    <col min="2" max="2" width="16.08984375" style="1" customWidth="true"/>
    <col min="3" max="3" width="11.08984375" style="14" customWidth="true"/>
    <col min="4" max="4" width="8.90625" style="1"/>
    <col min="5" max="5" width="10.54296875" style="1" bestFit="true" customWidth="true"/>
    <col min="6" max="6" width="9.54296875" style="1" bestFit="true" customWidth="true"/>
    <col min="7" max="7" width="9.54296875" style="14" bestFit="true" customWidth="true"/>
    <col min="8" max="8" width="10.54296875" style="14" bestFit="true" customWidth="true"/>
    <col min="9" max="9" width="11.6328125" style="14" bestFit="true" customWidth="true"/>
  </cols>
  <sheetData>
    <row r="2" x14ac:dyDescent="0.35">
      <c r="A2" s="3"/>
      <c r="B2" s="9"/>
      <c r="C2" s="17"/>
      <c r="D2" s="19" t="s">
        <v>11</v>
      </c>
      <c r="E2" s="19"/>
      <c r="F2" s="19"/>
      <c r="G2" s="19"/>
      <c r="H2" s="19"/>
      <c r="I2" s="11"/>
    </row>
    <row r="3" ht="15" thickBot="true" x14ac:dyDescent="0.4">
      <c r="A3" s="2"/>
      <c r="B3" s="10"/>
      <c r="C3" s="16"/>
      <c r="D3" s="10"/>
      <c r="E3" s="18" t="s">
        <v>0</v>
      </c>
      <c r="F3" s="18"/>
      <c r="G3" s="18" t="s">
        <v>1</v>
      </c>
      <c r="H3" s="18"/>
      <c r="I3" s="12"/>
    </row>
    <row r="4" ht="15" thickTop="true" x14ac:dyDescent="0.35">
      <c r="B4" s="1" t="s">
        <v>18</v>
      </c>
      <c r="C4" s="14" t="s">
        <v>20</v>
      </c>
      <c r="D4" s="1" t="s">
        <v>2</v>
      </c>
      <c r="E4" s="1" t="s">
        <v>3</v>
      </c>
      <c r="F4" s="1" t="s">
        <v>16</v>
      </c>
      <c r="G4" s="14" t="s">
        <v>3</v>
      </c>
      <c r="H4" s="14" t="s">
        <v>16</v>
      </c>
      <c r="I4" s="14" t="s">
        <v>12</v>
      </c>
    </row>
    <row r="5" ht="15" thickBot="true" x14ac:dyDescent="0.4">
      <c r="A5" s="2"/>
      <c r="B5" s="18" t="s">
        <v>4</v>
      </c>
      <c r="C5" s="18"/>
      <c r="D5" s="18"/>
      <c r="E5" s="18"/>
      <c r="F5" s="18"/>
      <c r="G5" s="18"/>
      <c r="H5" s="18"/>
      <c r="I5" s="18"/>
    </row>
    <row r="6" ht="15" thickTop="true" x14ac:dyDescent="0.35">
      <c r="A6" t="s">
        <v>13</v>
      </c>
      <c r="B6" s="14">
        <f>ROUND(SS_admin!H2,0)</f>
        <v>2197</v>
      </c>
      <c r="C6" s="1">
        <f>ROUND(SS_admin!G2,0)</f>
        <v>2239</v>
      </c>
      <c r="D6" s="1">
        <f>ROUND(SS_admin!B2,0)</f>
        <v>2301</v>
      </c>
      <c r="E6" s="1">
        <f>ROUND(SS_admin!C2,0)</f>
        <v>2147</v>
      </c>
      <c r="F6" s="1">
        <f>ROUND(SS_admin!D2,0)</f>
        <v>2133</v>
      </c>
      <c r="G6" s="14">
        <f>ROUND(SS_admin!E2,0)</f>
        <v>2181</v>
      </c>
      <c r="H6" s="14">
        <f>ROUND(SS_admin!F2,0)</f>
        <v>2089</v>
      </c>
      <c r="I6" s="14">
        <f>ROUND(SS_admin!J2,2)</f>
        <v>0.32</v>
      </c>
    </row>
    <row r="7" x14ac:dyDescent="0.35">
      <c r="B7" s="14" t="str">
        <f>CONCATENATE("(",ROUND(SS_admin!H3,0),")")</f>
        <v>(25)</v>
      </c>
      <c r="C7" s="1" t="str">
        <f>CONCATENATE("(",ROUND(SS_admin!G3,0),")")</f>
        <v>(39)</v>
      </c>
      <c r="D7" s="1" t="str">
        <f>CONCATENATE("(",ROUND(SS_admin!B3,0),")")</f>
        <v>(79)</v>
      </c>
      <c r="E7" s="14" t="str">
        <f>CONCATENATE("(",ROUND(SS_admin!C3,0),")")</f>
        <v>(72)</v>
      </c>
      <c r="F7" s="14" t="str">
        <f>CONCATENATE("(",ROUND(SS_admin!D3,0),")")</f>
        <v>(74)</v>
      </c>
      <c r="G7" s="14" t="str">
        <f>CONCATENATE("(",ROUND(SS_admin!E3,0),")")</f>
        <v>(65)</v>
      </c>
      <c r="H7" s="14" t="str">
        <f>CONCATENATE("(",ROUND(SS_admin!F3,0),")")</f>
        <v>(65)</v>
      </c>
    </row>
    <row r="8" x14ac:dyDescent="0.35">
      <c r="A8" t="s">
        <v>5</v>
      </c>
      <c r="B8" s="14">
        <f>ROUND(SS_admin!H4,2)</f>
        <v>0.18</v>
      </c>
      <c r="C8" s="1">
        <f>ROUND(SS_admin!G4,2)</f>
        <v>0.16</v>
      </c>
      <c r="D8" s="1">
        <f>ROUND(SS_admin!B4,2)</f>
        <v>0.18</v>
      </c>
      <c r="E8" s="1">
        <f>ROUND(SS_admin!C4,2)</f>
        <v>0.16</v>
      </c>
      <c r="F8" s="1">
        <f>ROUND(SS_admin!D4,2)</f>
        <v>0.17</v>
      </c>
      <c r="G8" s="14">
        <f>ROUND(SS_admin!E4,2)</f>
        <v>0.19</v>
      </c>
      <c r="H8" s="14">
        <f>ROUND(SS_admin!F4,2)</f>
        <v>0.21</v>
      </c>
      <c r="I8" s="14">
        <f>ROUND(SS_admin!J4,2)</f>
        <v>0.96</v>
      </c>
    </row>
    <row r="9" x14ac:dyDescent="0.35">
      <c r="B9" s="14" t="str">
        <f>CONCATENATE("(",ROUND(SS_admin!H5,2),")")</f>
        <v>(0.02)</v>
      </c>
      <c r="C9" s="1" t="str">
        <f>CONCATENATE("(",ROUND(SS_admin!G5,2),")")</f>
        <v>(0.03)</v>
      </c>
      <c r="D9" s="1" t="str">
        <f>CONCATENATE("(",ROUND(SS_admin!B5,2),")")</f>
        <v>(0.05)</v>
      </c>
      <c r="E9" s="1" t="str">
        <f>CONCATENATE("(",ROUND(SS_admin!C5,2),")")</f>
        <v>(0.05)</v>
      </c>
      <c r="F9" s="1" t="str">
        <f>CONCATENATE("(",ROUND(SS_admin!D5,2),")")</f>
        <v>(0.06)</v>
      </c>
      <c r="G9" s="14" t="str">
        <f>CONCATENATE("(",ROUND(SS_admin!E5,2),")")</f>
        <v>(0.06)</v>
      </c>
      <c r="H9" s="14" t="str">
        <f>CONCATENATE("(",ROUND(SS_admin!F5,2),")")</f>
        <v>(0.05)</v>
      </c>
    </row>
    <row r="10" x14ac:dyDescent="0.35">
      <c r="A10" t="s">
        <v>21</v>
      </c>
      <c r="B10" s="14">
        <f>ROUND(SS_admin!H6,0)</f>
        <v>34</v>
      </c>
      <c r="C10" s="1">
        <f>ROUND(SS_admin!G6,0)</f>
        <v>36</v>
      </c>
      <c r="D10" s="1">
        <f>ROUND(SS_admin!B6,0)</f>
        <v>31</v>
      </c>
      <c r="E10" s="14">
        <f>ROUND(SS_admin!C6,0)</f>
        <v>31</v>
      </c>
      <c r="F10" s="14">
        <f>ROUND(SS_admin!D6,0)</f>
        <v>32</v>
      </c>
      <c r="G10" s="14">
        <f>ROUND(SS_admin!E6,0)</f>
        <v>37</v>
      </c>
      <c r="H10" s="14">
        <f>ROUND(SS_admin!F6,0)</f>
        <v>34</v>
      </c>
      <c r="I10" s="14">
        <f>ROUND(SS_admin!J6,2)</f>
        <v>0.38</v>
      </c>
    </row>
    <row r="11" x14ac:dyDescent="0.35">
      <c r="B11" s="14" t="str">
        <f>CONCATENATE("(",ROUND(SS_admin!H7,2),")")</f>
        <v>(0.82)</v>
      </c>
      <c r="C11" s="1" t="str">
        <f>CONCATENATE("(",ROUND(SS_admin!G7,2),")")</f>
        <v>(1.25)</v>
      </c>
      <c r="D11" s="1" t="str">
        <f>CONCATENATE("(",ROUND(SS_admin!B7,2),")")</f>
        <v>(2.2)</v>
      </c>
      <c r="E11" s="1" t="str">
        <f>CONCATENATE("(",ROUND(SS_admin!C7,2),")")</f>
        <v>(2.35)</v>
      </c>
      <c r="F11" s="1" t="str">
        <f>CONCATENATE("(",ROUND(SS_admin!D7,2),")")</f>
        <v>(2.38)</v>
      </c>
      <c r="G11" s="14" t="str">
        <f>CONCATENATE("(",ROUND(SS_admin!E7,2),")")</f>
        <v>(2.65)</v>
      </c>
      <c r="H11" s="14" t="str">
        <f>CONCATENATE("(",ROUND(SS_admin!F7,2),")")</f>
        <v>(1.76)</v>
      </c>
      <c r="I11" s="5"/>
    </row>
    <row r="12" x14ac:dyDescent="0.35">
      <c r="A12" s="7" t="s">
        <v>17</v>
      </c>
      <c r="B12" s="8" t="s">
        <v>19</v>
      </c>
      <c r="C12" s="8"/>
      <c r="D12" s="8">
        <f>SS_admin!B8</f>
        <v>84</v>
      </c>
      <c r="E12" s="8">
        <f>SS_admin!C8</f>
        <v>80</v>
      </c>
      <c r="F12" s="8">
        <f>SS_admin!D8</f>
        <v>68</v>
      </c>
      <c r="G12" s="8">
        <f>SS_admin!E8</f>
        <v>93</v>
      </c>
      <c r="H12" s="8">
        <f>SS_admin!F8</f>
        <v>82</v>
      </c>
      <c r="I12" s="8"/>
    </row>
    <row r="13" x14ac:dyDescent="0.35">
      <c r="A13" s="6" t="s">
        <v>10</v>
      </c>
      <c r="B13" s="1">
        <f>ROUND(SS_admin!H10,2)</f>
        <v>21809</v>
      </c>
      <c r="C13" s="4">
        <f>ROUND(SS_admin!G10,2)</f>
        <v>8366</v>
      </c>
      <c r="D13" s="4">
        <f>ROUND(SS_admin!B10,2)</f>
        <v>2601</v>
      </c>
      <c r="E13" s="4">
        <f>ROUND(SS_admin!C10,2)</f>
        <v>2484</v>
      </c>
      <c r="F13" s="4">
        <f>ROUND(SS_admin!D10,2)</f>
        <v>2157</v>
      </c>
      <c r="G13" s="15">
        <f>ROUND(SS_admin!E10,2)</f>
        <v>3435</v>
      </c>
      <c r="H13" s="15">
        <f>ROUND(SS_admin!F10,2)</f>
        <v>2766</v>
      </c>
      <c r="I13" s="15"/>
    </row>
    <row r="14" ht="15" thickBot="true" x14ac:dyDescent="0.4">
      <c r="A14" s="2"/>
      <c r="B14" s="18" t="s">
        <v>23</v>
      </c>
      <c r="C14" s="18"/>
      <c r="D14" s="18"/>
      <c r="E14" s="18"/>
      <c r="F14" s="18"/>
      <c r="G14" s="18"/>
      <c r="H14" s="18"/>
      <c r="I14" s="18"/>
    </row>
    <row r="15" ht="15" thickTop="true" x14ac:dyDescent="0.35">
      <c r="A15" t="s">
        <v>6</v>
      </c>
      <c r="B15" s="14">
        <f>ROUND(SS_survey_uncond!H2,2)</f>
        <v>0.74</v>
      </c>
      <c r="C15" s="1">
        <f>ROUND(SS_survey_uncond!G2,2)</f>
        <v>0.75</v>
      </c>
      <c r="D15" s="1">
        <f>ROUND(SS_survey_uncond!B2,2)</f>
        <v>0.76</v>
      </c>
      <c r="E15" s="1">
        <f>ROUND(SS_survey_uncond!C2,2)</f>
        <v>0.72</v>
      </c>
      <c r="F15" s="1">
        <f>ROUND(SS_survey_uncond!D2,2)</f>
        <v>0.73</v>
      </c>
      <c r="G15" s="13">
        <f>ROUND(SS_survey_uncond!E2,2)</f>
        <v>0.72</v>
      </c>
      <c r="H15" s="13">
        <f>ROUND(SS_survey_uncond!F2,2)</f>
        <v>0.74</v>
      </c>
      <c r="I15" s="14">
        <f>ROUND(SS_survey_uncond!J2,2)</f>
        <v>0.32</v>
      </c>
    </row>
    <row r="16" x14ac:dyDescent="0.35">
      <c r="B16" s="14" t="str">
        <f>CONCATENATE("(",ROUND(SS_survey_uncond!H3,2),")")</f>
        <v>(0.01)</v>
      </c>
      <c r="C16" s="1" t="str">
        <f>CONCATENATE("(",ROUND(SS_survey_uncond!G3,2),")")</f>
        <v>(0.01)</v>
      </c>
      <c r="D16" s="1" t="str">
        <f>CONCATENATE("(",ROUND(SS_survey_uncond!B3,2),")")</f>
        <v>(0.02)</v>
      </c>
      <c r="E16" s="1" t="str">
        <f>CONCATENATE("(",ROUND(SS_survey_uncond!C3,2),")")</f>
        <v>(0.02)</v>
      </c>
      <c r="F16" s="1" t="str">
        <f>CONCATENATE("(",ROUND(SS_survey_uncond!D3,2),")")</f>
        <v>(0.02)</v>
      </c>
      <c r="G16" s="14" t="str">
        <f>CONCATENATE("(",ROUND(SS_survey_uncond!E3,2),")")</f>
        <v>(0.02)</v>
      </c>
      <c r="H16" s="14" t="str">
        <f>CONCATENATE("(",ROUND(SS_survey_uncond!F3,2),")")</f>
        <v>(0.01)</v>
      </c>
    </row>
    <row r="17" x14ac:dyDescent="0.35">
      <c r="A17" t="s">
        <v>7</v>
      </c>
      <c r="B17" s="14">
        <f>ROUND(SS_survey_uncond!H4,2)</f>
        <v>43.24</v>
      </c>
      <c r="C17" s="1">
        <f>ROUND(SS_survey_uncond!G4,2)</f>
        <v>43.06</v>
      </c>
      <c r="D17" s="1">
        <f>ROUND(SS_survey_uncond!B4,2)</f>
        <v>43.2</v>
      </c>
      <c r="E17" s="1">
        <f>ROUND(SS_survey_uncond!C4,2)</f>
        <v>43.21</v>
      </c>
      <c r="F17" s="1">
        <f>ROUND(SS_survey_uncond!D4,2)</f>
        <v>43.01</v>
      </c>
      <c r="G17" s="14">
        <f>ROUND(SS_survey_uncond!E4,2)</f>
        <v>44.07</v>
      </c>
      <c r="H17" s="14">
        <f>ROUND(SS_survey_uncond!F4,2)</f>
        <v>43.07</v>
      </c>
      <c r="I17" s="14">
        <f>ROUND(SS_survey_uncond!J4,2)</f>
        <v>0.79</v>
      </c>
    </row>
    <row r="18" x14ac:dyDescent="0.35">
      <c r="B18" s="14" t="str">
        <f>CONCATENATE("(",ROUND(SS_survey_uncond!H5,2),")")</f>
        <v>(0.21)</v>
      </c>
      <c r="C18" s="1" t="str">
        <f>CONCATENATE("(",ROUND(SS_survey_uncond!G5,2),")")</f>
        <v>(0.32)</v>
      </c>
      <c r="D18" s="1" t="str">
        <f>CONCATENATE("(",ROUND(SS_survey_uncond!B5,2),")")</f>
        <v>(0.56)</v>
      </c>
      <c r="E18" s="1" t="str">
        <f>CONCATENATE("(",ROUND(SS_survey_uncond!C5,2),")")</f>
        <v>(0.77)</v>
      </c>
      <c r="F18" s="1" t="str">
        <f>CONCATENATE("(",ROUND(SS_survey_uncond!D5,2),")")</f>
        <v>(0.66)</v>
      </c>
      <c r="G18" s="14" t="str">
        <f>CONCATENATE("(",ROUND(SS_survey_uncond!E5,2),")")</f>
        <v>(0.61)</v>
      </c>
      <c r="H18" s="14" t="str">
        <f>CONCATENATE("(",ROUND(SS_survey_uncond!F5,2),")")</f>
        <v>(0.51)</v>
      </c>
    </row>
    <row r="19" x14ac:dyDescent="0.35">
      <c r="A19" t="s">
        <v>14</v>
      </c>
      <c r="B19" s="14">
        <f>ROUND(SS_survey_uncond!H6,0)</f>
        <v>3112</v>
      </c>
      <c r="C19" s="1">
        <f>ROUND(SS_survey_uncond!G6,0)</f>
        <v>3192</v>
      </c>
      <c r="D19" s="1">
        <f>ROUND(SS_survey_uncond!B6,0)</f>
        <v>3145</v>
      </c>
      <c r="E19" s="1">
        <f>ROUND(SS_survey_uncond!C6,0)</f>
        <v>2985</v>
      </c>
      <c r="F19" s="1">
        <f>ROUND(SS_survey_uncond!D6,0)</f>
        <v>3010</v>
      </c>
      <c r="G19" s="14">
        <f>ROUND(SS_survey_uncond!E6,0)</f>
        <v>3111</v>
      </c>
      <c r="H19" s="14">
        <f>ROUND(SS_survey_uncond!F6,0)</f>
        <v>3083</v>
      </c>
      <c r="I19" s="14">
        <f>ROUND(SS_survey_uncond!J6,2)</f>
        <v>0.41</v>
      </c>
    </row>
    <row r="20" x14ac:dyDescent="0.35">
      <c r="B20" s="14" t="str">
        <f>CONCATENATE("(",ROUND(SS_survey_uncond!H7,0),")")</f>
        <v>(36)</v>
      </c>
      <c r="C20" s="1" t="str">
        <f>CONCATENATE("(",ROUND(SS_survey_uncond!G7,0),")")</f>
        <v>(75)</v>
      </c>
      <c r="D20" s="1" t="str">
        <f>CONCATENATE("(",ROUND(SS_survey_uncond!B7,0),")")</f>
        <v>(68)</v>
      </c>
      <c r="E20" s="14" t="str">
        <f>CONCATENATE("(",ROUND(SS_survey_uncond!C7,0),")")</f>
        <v>(88)</v>
      </c>
      <c r="F20" s="14" t="str">
        <f>CONCATENATE("(",ROUND(SS_survey_uncond!D7,0),")")</f>
        <v>(76)</v>
      </c>
      <c r="G20" s="14" t="str">
        <f>CONCATENATE("(",ROUND(SS_survey_uncond!E7,0),")")</f>
        <v>(84)</v>
      </c>
      <c r="H20" s="14" t="str">
        <f>CONCATENATE("(",ROUND(SS_survey_uncond!F7,0),")")</f>
        <v>(99)</v>
      </c>
    </row>
    <row r="21" x14ac:dyDescent="0.35">
      <c r="A21" t="s">
        <v>8</v>
      </c>
      <c r="B21" s="14">
        <f>ROUND(SS_survey_uncond!H8,2)</f>
        <v>0.89</v>
      </c>
      <c r="C21" s="1">
        <f>ROUND(SS_survey_uncond!G8,2)</f>
        <v>0.88</v>
      </c>
      <c r="D21" s="1">
        <f>ROUND(SS_survey_uncond!B8,2)</f>
        <v>0.89</v>
      </c>
      <c r="E21" s="1">
        <f>ROUND(SS_survey_uncond!C8,2)</f>
        <v>0.9</v>
      </c>
      <c r="F21" s="1">
        <f>ROUND(SS_survey_uncond!D8,2)</f>
        <v>0.89</v>
      </c>
      <c r="G21" s="14">
        <f>ROUND(SS_survey_uncond!E8,2)</f>
        <v>0.91</v>
      </c>
      <c r="H21" s="14">
        <f>ROUND(SS_survey_uncond!F8,2)</f>
        <v>0.89</v>
      </c>
      <c r="I21" s="14">
        <f>ROUND(SS_survey_uncond!J8,2)</f>
        <v>0.56000000000000005</v>
      </c>
    </row>
    <row r="22" x14ac:dyDescent="0.35">
      <c r="B22" s="14" t="str">
        <f>CONCATENATE("(",ROUND(SS_survey_uncond!H9,2),")")</f>
        <v>(0.01)</v>
      </c>
      <c r="C22" s="1" t="str">
        <f>CONCATENATE("(",ROUND(SS_survey_uncond!G9,2),")")</f>
        <v>(0.01)</v>
      </c>
      <c r="D22" s="1" t="str">
        <f>CONCATENATE("(",ROUND(SS_survey_uncond!B9,2),")")</f>
        <v>(0.01)</v>
      </c>
      <c r="E22" s="1" t="str">
        <f>CONCATENATE("(",ROUND(SS_survey_uncond!C9,2),")")</f>
        <v>(0.01)</v>
      </c>
      <c r="F22" s="1" t="str">
        <f>CONCATENATE("(",ROUND(SS_survey_uncond!D9,2),")")</f>
        <v>(0.01)</v>
      </c>
      <c r="G22" s="14" t="str">
        <f>CONCATENATE("(",ROUND(SS_survey_uncond!E9,2),")")</f>
        <v>(0.01)</v>
      </c>
      <c r="H22" s="14" t="str">
        <f>CONCATENATE("(",ROUND(SS_survey_uncond!F9,2),")")</f>
        <v>(0.01)</v>
      </c>
    </row>
    <row r="23" x14ac:dyDescent="0.35">
      <c r="A23" t="s">
        <v>15</v>
      </c>
      <c r="B23" s="14">
        <f>ROUND(SS_survey_uncond!H10,2)</f>
        <v>92.64</v>
      </c>
      <c r="C23" s="1">
        <f>ROUND(SS_survey_uncond!G10,2)</f>
        <v>91.84</v>
      </c>
      <c r="D23" s="1">
        <f>ROUND(SS_survey_uncond!B10,2)</f>
        <v>92.73</v>
      </c>
      <c r="E23" s="1">
        <f>ROUND(SS_survey_uncond!C10,2)</f>
        <v>92.19</v>
      </c>
      <c r="F23" s="1">
        <f>ROUND(SS_survey_uncond!D10,2)</f>
        <v>93.66</v>
      </c>
      <c r="G23" s="14">
        <f>ROUND(SS_survey_uncond!E10,2)</f>
        <v>93.71</v>
      </c>
      <c r="H23" s="14">
        <f>ROUND(SS_survey_uncond!F10,2)</f>
        <v>93.34</v>
      </c>
      <c r="I23" s="14">
        <f>ROUND(SS_survey_uncond!J10,2)</f>
        <v>0</v>
      </c>
    </row>
    <row r="24" x14ac:dyDescent="0.35">
      <c r="B24" s="14" t="str">
        <f>CONCATENATE("(",ROUND(SS_survey_uncond!H11,2),")")</f>
        <v>(0.2)</v>
      </c>
      <c r="C24" s="1" t="str">
        <f>CONCATENATE("(",ROUND(SS_survey_uncond!G11,2),")")</f>
        <v>(0.31)</v>
      </c>
      <c r="D24" s="1" t="str">
        <f>CONCATENATE("(",ROUND(SS_survey_uncond!B11,2),")")</f>
        <v>(0.54)</v>
      </c>
      <c r="E24" s="1" t="str">
        <f>CONCATENATE("(",ROUND(SS_survey_uncond!C11,2),")")</f>
        <v>(0.84)</v>
      </c>
      <c r="F24" s="1" t="str">
        <f>CONCATENATE("(",ROUND(SS_survey_uncond!D11,2),")")</f>
        <v>(0.59)</v>
      </c>
      <c r="G24" s="14" t="str">
        <f>CONCATENATE("(",ROUND(SS_survey_uncond!E11,2),")")</f>
        <v>(0.46)</v>
      </c>
      <c r="H24" s="14" t="str">
        <f>CONCATENATE("(",ROUND(SS_survey_uncond!F11,2),")")</f>
        <v>(0.59)</v>
      </c>
    </row>
    <row r="25" x14ac:dyDescent="0.35">
      <c r="A25" t="s">
        <v>9</v>
      </c>
      <c r="B25" s="14">
        <f>ROUND(SS_survey_uncond!H12,2)</f>
        <v>0.63</v>
      </c>
      <c r="C25" s="1">
        <f>ROUND(SS_survey_uncond!G12,2)</f>
        <v>0.6</v>
      </c>
      <c r="D25" s="1">
        <f>ROUND(SS_survey_uncond!B12,2)</f>
        <v>0.66</v>
      </c>
      <c r="E25" s="1">
        <f>ROUND(SS_survey_uncond!C12,2)</f>
        <v>0.67</v>
      </c>
      <c r="F25" s="1">
        <f>ROUND(SS_survey_uncond!D12,2)</f>
        <v>0.65</v>
      </c>
      <c r="G25" s="14">
        <f>ROUND(SS_survey_uncond!E12,2)</f>
        <v>0.66</v>
      </c>
      <c r="H25" s="14">
        <f>ROUND(SS_survey_uncond!F12,2)</f>
        <v>0.64</v>
      </c>
      <c r="I25" s="14">
        <f>ROUND(SS_survey_uncond!J12,2)</f>
        <v>0.01</v>
      </c>
    </row>
    <row r="26" x14ac:dyDescent="0.35">
      <c r="B26" s="14" t="str">
        <f>CONCATENATE("(",ROUND(SS_survey_uncond!H13,2),")")</f>
        <v>(0.01)</v>
      </c>
      <c r="C26" s="1" t="str">
        <f>CONCATENATE("(",ROUND(SS_survey_uncond!G13,2),")")</f>
        <v>(0.01)</v>
      </c>
      <c r="D26" s="1" t="str">
        <f>CONCATENATE("(",ROUND(SS_survey_uncond!B13,2),")")</f>
        <v>(0.02)</v>
      </c>
      <c r="E26" s="1" t="str">
        <f>CONCATENATE("(",ROUND(SS_survey_uncond!C13,2),")")</f>
        <v>(0.02)</v>
      </c>
      <c r="F26" s="1" t="str">
        <f>CONCATENATE("(",ROUND(SS_survey_uncond!D13,2),")")</f>
        <v>(0.02)</v>
      </c>
      <c r="G26" s="14" t="str">
        <f>CONCATENATE("(",ROUND(SS_survey_uncond!E13,2),")")</f>
        <v>(0.02)</v>
      </c>
      <c r="H26" s="14" t="str">
        <f>CONCATENATE("(",ROUND(SS_survey_uncond!F13,2),")")</f>
        <v>(0.02)</v>
      </c>
    </row>
    <row r="27" x14ac:dyDescent="0.35">
      <c r="A27" t="s">
        <v>22</v>
      </c>
      <c r="B27" s="14"/>
      <c r="C27" s="1"/>
      <c r="D27" s="1">
        <f>ROUND(SS_survey_uncond!B14,2)</f>
        <v>0.98</v>
      </c>
      <c r="E27" s="1">
        <f>ROUND(SS_survey_uncond!C14,2)</f>
        <v>0.97</v>
      </c>
      <c r="F27" s="1">
        <f>ROUND(SS_survey_uncond!D14,2)</f>
        <v>0.99</v>
      </c>
      <c r="G27" s="14">
        <f>ROUND(SS_survey_uncond!E14,2)</f>
        <v>0.98</v>
      </c>
      <c r="H27" s="14">
        <f>ROUND(SS_survey_uncond!F14,2)</f>
        <v>0.99</v>
      </c>
      <c r="I27" s="14">
        <f>ROUND(SS_survey_uncond!J14,2)</f>
        <v>0.23</v>
      </c>
    </row>
    <row r="28" ht="15" thickBot="true" x14ac:dyDescent="0.4">
      <c r="A28" s="2" t="s">
        <v>10</v>
      </c>
      <c r="B28" s="10">
        <f>SUM(C28:H28)</f>
        <v>17546</v>
      </c>
      <c r="C28" s="16">
        <f>ROUND(SS_survey_uncond!G16,2)</f>
        <v>6919</v>
      </c>
      <c r="D28" s="10">
        <f>ROUND(SS_survey_uncond!B16,2)</f>
        <v>2035</v>
      </c>
      <c r="E28" s="10">
        <f>ROUND(SS_survey_uncond!C16,2)</f>
        <v>1907</v>
      </c>
      <c r="F28" s="10">
        <f>ROUND(SS_survey_uncond!D16,2)</f>
        <v>1757</v>
      </c>
      <c r="G28" s="12">
        <f>ROUND(SS_survey_uncond!E16,2)</f>
        <v>2710</v>
      </c>
      <c r="H28" s="12">
        <f>ROUND(SS_survey_uncond!F16,2)</f>
        <v>2218</v>
      </c>
      <c r="I28" s="12"/>
    </row>
    <row r="29" ht="15" thickTop="true" x14ac:dyDescent="0.35"/>
  </sheetData>
  <mergeCells count="5">
    <mergeCell ref="D2:H2"/>
    <mergeCell ref="E3:F3"/>
    <mergeCell ref="G3:H3"/>
    <mergeCell ref="B14:I14"/>
    <mergeCell ref="B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SS_admin</vt:lpstr>
      <vt:lpstr>SS_survey_uncond</vt:lpstr>
      <vt:lpstr>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2021-08-20T03:03:46Z</dcterms:modified>
</cp:coreProperties>
</file>