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aac\Dropbox\Apps\ShareLaTeX\Donde2020\Tables\"/>
    </mc:Choice>
  </mc:AlternateContent>
  <xr:revisionPtr revIDLastSave="0" documentId="13_ncr:1_{0E64E179-18A2-43A0-9DA4-2410346A3E09}" xr6:coauthVersionLast="47" xr6:coauthVersionMax="47" xr10:uidLastSave="{00000000-0000-0000-0000-000000000000}"/>
  <bookViews>
    <workbookView xWindow="-28920" yWindow="-10695" windowWidth="29040" windowHeight="15720" activeTab="4" xr2:uid="{00000000-000D-0000-FFFF-FFFF00000000}"/>
  </bookViews>
  <sheets>
    <sheet name="SS_admin" sheetId="1" r:id="rId1"/>
    <sheet name="SS_att" sheetId="2" r:id="rId2"/>
    <sheet name="SS_survey_uncond" sheetId="3" r:id="rId3"/>
    <sheet name="SS_survey" sheetId="4" r:id="rId4"/>
    <sheet name="SS" sheetId="5" r:id="rId5"/>
    <sheet name="Attrition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2" i="6" l="1"/>
  <c r="F12" i="6"/>
  <c r="D12" i="6"/>
  <c r="C12" i="6"/>
  <c r="B12" i="6"/>
  <c r="G11" i="6"/>
  <c r="F11" i="6"/>
  <c r="D11" i="6"/>
  <c r="C11" i="6"/>
  <c r="B11" i="6"/>
  <c r="H10" i="6"/>
  <c r="G10" i="6"/>
  <c r="F10" i="6"/>
  <c r="E10" i="6"/>
  <c r="D10" i="6"/>
  <c r="C10" i="6"/>
  <c r="B10" i="6"/>
  <c r="G9" i="6"/>
  <c r="F9" i="6"/>
  <c r="D9" i="6"/>
  <c r="C9" i="6"/>
  <c r="B9" i="6"/>
  <c r="H8" i="6"/>
  <c r="G8" i="6"/>
  <c r="F8" i="6"/>
  <c r="E8" i="6"/>
  <c r="D8" i="6"/>
  <c r="C8" i="6"/>
  <c r="B8" i="6"/>
  <c r="G7" i="6"/>
  <c r="F7" i="6"/>
  <c r="D7" i="6"/>
  <c r="C7" i="6"/>
  <c r="B7" i="6"/>
  <c r="H6" i="6"/>
  <c r="G6" i="6"/>
  <c r="F6" i="6"/>
  <c r="E6" i="6"/>
  <c r="D6" i="6"/>
  <c r="C6" i="6"/>
  <c r="B6" i="6"/>
  <c r="G38" i="5"/>
  <c r="F38" i="5"/>
  <c r="D38" i="5"/>
  <c r="C38" i="5"/>
  <c r="B38" i="5"/>
  <c r="G37" i="5"/>
  <c r="F37" i="5"/>
  <c r="D37" i="5"/>
  <c r="C37" i="5"/>
  <c r="B37" i="5"/>
  <c r="H36" i="5"/>
  <c r="G36" i="5"/>
  <c r="F36" i="5"/>
  <c r="E36" i="5"/>
  <c r="D36" i="5"/>
  <c r="C36" i="5"/>
  <c r="B36" i="5"/>
  <c r="G35" i="5"/>
  <c r="F35" i="5"/>
  <c r="D35" i="5"/>
  <c r="C35" i="5"/>
  <c r="B35" i="5"/>
  <c r="H34" i="5"/>
  <c r="G34" i="5"/>
  <c r="F34" i="5"/>
  <c r="E34" i="5"/>
  <c r="D34" i="5"/>
  <c r="C34" i="5"/>
  <c r="B34" i="5"/>
  <c r="G33" i="5"/>
  <c r="F33" i="5"/>
  <c r="D33" i="5"/>
  <c r="C33" i="5"/>
  <c r="B33" i="5"/>
  <c r="H32" i="5"/>
  <c r="G32" i="5"/>
  <c r="F32" i="5"/>
  <c r="E32" i="5"/>
  <c r="D32" i="5"/>
  <c r="C32" i="5"/>
  <c r="B32" i="5"/>
  <c r="G31" i="5"/>
  <c r="F31" i="5"/>
  <c r="D31" i="5"/>
  <c r="C31" i="5"/>
  <c r="B31" i="5"/>
  <c r="H30" i="5"/>
  <c r="G30" i="5"/>
  <c r="F30" i="5"/>
  <c r="E30" i="5"/>
  <c r="D30" i="5"/>
  <c r="C30" i="5"/>
  <c r="B30" i="5"/>
  <c r="G29" i="5"/>
  <c r="F29" i="5"/>
  <c r="D29" i="5"/>
  <c r="C29" i="5"/>
  <c r="B29" i="5"/>
  <c r="H28" i="5"/>
  <c r="G28" i="5"/>
  <c r="F28" i="5"/>
  <c r="E28" i="5"/>
  <c r="D28" i="5"/>
  <c r="C28" i="5"/>
  <c r="B28" i="5"/>
  <c r="G27" i="5"/>
  <c r="F27" i="5"/>
  <c r="D27" i="5"/>
  <c r="C27" i="5"/>
  <c r="B27" i="5"/>
  <c r="H26" i="5"/>
  <c r="G26" i="5"/>
  <c r="F26" i="5"/>
  <c r="E26" i="5"/>
  <c r="D26" i="5"/>
  <c r="C26" i="5"/>
  <c r="B26" i="5"/>
  <c r="G24" i="5"/>
  <c r="F24" i="5"/>
  <c r="D24" i="5"/>
  <c r="C24" i="5"/>
  <c r="B24" i="5"/>
  <c r="G23" i="5"/>
  <c r="F23" i="5"/>
  <c r="D23" i="5"/>
  <c r="C23" i="5"/>
  <c r="B23" i="5"/>
  <c r="H22" i="5"/>
  <c r="G22" i="5"/>
  <c r="F22" i="5"/>
  <c r="E22" i="5"/>
  <c r="D22" i="5"/>
  <c r="C22" i="5"/>
  <c r="B22" i="5"/>
  <c r="G21" i="5"/>
  <c r="F21" i="5"/>
  <c r="D21" i="5"/>
  <c r="C21" i="5"/>
  <c r="B21" i="5"/>
  <c r="H20" i="5"/>
  <c r="G20" i="5"/>
  <c r="F20" i="5"/>
  <c r="E20" i="5"/>
  <c r="D20" i="5"/>
  <c r="C20" i="5"/>
  <c r="B20" i="5"/>
  <c r="G19" i="5"/>
  <c r="F19" i="5"/>
  <c r="D19" i="5"/>
  <c r="C19" i="5"/>
  <c r="B19" i="5"/>
  <c r="H18" i="5"/>
  <c r="G18" i="5"/>
  <c r="F18" i="5"/>
  <c r="E18" i="5"/>
  <c r="D18" i="5"/>
  <c r="C18" i="5"/>
  <c r="B18" i="5"/>
  <c r="G17" i="5"/>
  <c r="F17" i="5"/>
  <c r="D17" i="5"/>
  <c r="C17" i="5"/>
  <c r="B17" i="5"/>
  <c r="H16" i="5"/>
  <c r="G16" i="5"/>
  <c r="F16" i="5"/>
  <c r="E16" i="5"/>
  <c r="D16" i="5"/>
  <c r="C16" i="5"/>
  <c r="B16" i="5"/>
  <c r="G15" i="5"/>
  <c r="F15" i="5"/>
  <c r="D15" i="5"/>
  <c r="C15" i="5"/>
  <c r="B15" i="5"/>
  <c r="H14" i="5"/>
  <c r="G14" i="5"/>
  <c r="F14" i="5"/>
  <c r="E14" i="5"/>
  <c r="D14" i="5"/>
  <c r="C14" i="5"/>
  <c r="B14" i="5"/>
  <c r="G13" i="5"/>
  <c r="F13" i="5"/>
  <c r="D13" i="5"/>
  <c r="C13" i="5"/>
  <c r="B13" i="5"/>
  <c r="H12" i="5"/>
  <c r="G12" i="5"/>
  <c r="F12" i="5"/>
  <c r="E12" i="5"/>
  <c r="D12" i="5"/>
  <c r="C12" i="5"/>
  <c r="B12" i="5"/>
  <c r="G10" i="5"/>
  <c r="F10" i="5"/>
  <c r="D10" i="5"/>
  <c r="C10" i="5"/>
  <c r="B10" i="5"/>
  <c r="G9" i="5"/>
  <c r="F9" i="5"/>
  <c r="D9" i="5"/>
  <c r="C9" i="5"/>
  <c r="B9" i="5"/>
  <c r="H8" i="5"/>
  <c r="G8" i="5"/>
  <c r="F8" i="5"/>
  <c r="E8" i="5"/>
  <c r="D8" i="5"/>
  <c r="C8" i="5"/>
  <c r="B8" i="5"/>
  <c r="G7" i="5"/>
  <c r="F7" i="5"/>
  <c r="D7" i="5"/>
  <c r="C7" i="5"/>
  <c r="B7" i="5"/>
  <c r="H6" i="5"/>
  <c r="G6" i="5"/>
  <c r="F6" i="5"/>
  <c r="E6" i="5"/>
  <c r="D6" i="5"/>
  <c r="C6" i="5"/>
  <c r="B6" i="5"/>
</calcChain>
</file>

<file path=xl/sharedStrings.xml><?xml version="1.0" encoding="utf-8"?>
<sst xmlns="http://schemas.openxmlformats.org/spreadsheetml/2006/main" count="42" uniqueCount="22">
  <si>
    <t>Choice</t>
  </si>
  <si>
    <t>Control</t>
  </si>
  <si>
    <t>p-value</t>
  </si>
  <si>
    <t>Panel A : Administrative Data</t>
  </si>
  <si>
    <t xml:space="preserve">Loan amount </t>
  </si>
  <si>
    <t>Obs</t>
  </si>
  <si>
    <t>Woman</t>
  </si>
  <si>
    <t>Age</t>
  </si>
  <si>
    <t>Subjective value</t>
  </si>
  <si>
    <t>Has pawn before</t>
  </si>
  <si>
    <t>Subj. pr. of recovery</t>
  </si>
  <si>
    <t>+High-school</t>
  </si>
  <si>
    <t>Forced</t>
  </si>
  <si>
    <t xml:space="preserve">Choice </t>
  </si>
  <si>
    <t>% ended up pawning</t>
  </si>
  <si>
    <t>Number of branch-day pawns</t>
  </si>
  <si>
    <t>Survey response rate</t>
  </si>
  <si>
    <t>Weekday</t>
  </si>
  <si>
    <t>Soft arms</t>
  </si>
  <si>
    <t>Commitment arms</t>
  </si>
  <si>
    <t>Panel C : Survey Data (conditional on pawning)</t>
  </si>
  <si>
    <t>Panel B : Survey Data (unconditional)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</si>
</sst>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4" xfId="0" applyBorder="1"/>
    <xf numFmtId="0" fontId="0" fillId="0" borderId="4" xfId="0" applyBorder="1" applyAlignment="1">
      <alignment horizontal="center"/>
    </xf>
    <xf numFmtId="0" fontId="0" fillId="0" borderId="3" xfId="0" applyBorder="1"/>
    <xf numFmtId="0" fontId="0" fillId="0" borderId="5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wrapText="1"/>
    </xf>
    <xf numFmtId="0" fontId="0" fillId="0" borderId="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M6"/>
  <sheetViews>
    <sheetView workbookViewId="0">
      <selection activeCell="J5" sqref="J2:J5"/>
    </sheetView>
  </sheetViews>
  <sheetFormatPr defaultRowHeight="14.5" x14ac:dyDescent="0.35"/>
  <sheetData>
    <row r="2" spans="2:13" x14ac:dyDescent="0.35">
      <c r="B2">
        <v>2288.9361702127658</v>
      </c>
      <c r="C2">
        <v>2130.5496957403652</v>
      </c>
      <c r="D2">
        <v>2135.8329444703686</v>
      </c>
      <c r="E2">
        <v>2179.709923664122</v>
      </c>
      <c r="F2">
        <v>2089.8928441699964</v>
      </c>
      <c r="G2">
        <v>2024.022346368715</v>
      </c>
      <c r="H2">
        <v>2164.3383341955509</v>
      </c>
      <c r="K2">
        <v>0.31380642461500552</v>
      </c>
      <c r="L2">
        <v>0.32029811665546248</v>
      </c>
      <c r="M2">
        <v>0.13737619175017129</v>
      </c>
    </row>
    <row r="3" spans="2:13" x14ac:dyDescent="0.35">
      <c r="B3">
        <v>78.79053698585561</v>
      </c>
      <c r="C3">
        <v>72.608792900438672</v>
      </c>
      <c r="D3">
        <v>73.768907168664811</v>
      </c>
      <c r="E3">
        <v>66.211707129485063</v>
      </c>
      <c r="F3">
        <v>64.891311599127775</v>
      </c>
      <c r="G3">
        <v>137.64917255699254</v>
      </c>
      <c r="H3">
        <v>31.579556901935923</v>
      </c>
    </row>
    <row r="4" spans="2:13" x14ac:dyDescent="0.35">
      <c r="B4">
        <v>0.87814313346228234</v>
      </c>
      <c r="C4">
        <v>0.8908722109533469</v>
      </c>
      <c r="D4">
        <v>0.88520765282314517</v>
      </c>
      <c r="E4">
        <v>0.8476218438050499</v>
      </c>
      <c r="F4">
        <v>0.82891391209589538</v>
      </c>
      <c r="G4">
        <v>0.83333331677648759</v>
      </c>
      <c r="H4">
        <v>0.86328702313181849</v>
      </c>
      <c r="K4">
        <v>0.51794407065163461</v>
      </c>
      <c r="L4">
        <v>0.71839367357685091</v>
      </c>
      <c r="M4">
        <v>0.62258453328249541</v>
      </c>
    </row>
    <row r="5" spans="2:13" x14ac:dyDescent="0.35">
      <c r="B5">
        <v>4.0033960932364658E-2</v>
      </c>
      <c r="C5">
        <v>3.3821563907464283E-2</v>
      </c>
      <c r="D5">
        <v>3.5723933418048991E-2</v>
      </c>
      <c r="E5">
        <v>4.1755107742770553E-2</v>
      </c>
      <c r="F5">
        <v>4.8523915015899789E-2</v>
      </c>
      <c r="G5">
        <v>4.3154986380046355E-2</v>
      </c>
      <c r="H5">
        <v>1.8385912471474301E-2</v>
      </c>
    </row>
    <row r="6" spans="2:13" x14ac:dyDescent="0.35">
      <c r="B6">
        <v>2585</v>
      </c>
      <c r="C6">
        <v>2465</v>
      </c>
      <c r="D6">
        <v>2143</v>
      </c>
      <c r="E6">
        <v>3406</v>
      </c>
      <c r="F6">
        <v>2753</v>
      </c>
      <c r="G6">
        <v>180</v>
      </c>
      <c r="H6">
        <v>13532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M11"/>
  <sheetViews>
    <sheetView workbookViewId="0">
      <selection activeCell="J1" sqref="J1:J13"/>
    </sheetView>
  </sheetViews>
  <sheetFormatPr defaultRowHeight="14.5" x14ac:dyDescent="0.35"/>
  <sheetData>
    <row r="2" spans="2:13" x14ac:dyDescent="0.35">
      <c r="B2">
        <v>30.773809523809526</v>
      </c>
      <c r="C2">
        <v>30.8125</v>
      </c>
      <c r="D2">
        <v>31.514705882352942</v>
      </c>
      <c r="E2">
        <v>36.623655913978496</v>
      </c>
      <c r="F2">
        <v>33.573170731707314</v>
      </c>
      <c r="G2">
        <v>36.085999441146853</v>
      </c>
      <c r="H2">
        <v>33.811720441918965</v>
      </c>
      <c r="K2">
        <v>0.7062867593846045</v>
      </c>
      <c r="L2">
        <v>0.1619408349718037</v>
      </c>
      <c r="M2">
        <v>0.569666506831908</v>
      </c>
    </row>
    <row r="3" spans="2:13" x14ac:dyDescent="0.35">
      <c r="B3">
        <v>2.191515427974172</v>
      </c>
      <c r="C3">
        <v>2.3014231803523866</v>
      </c>
      <c r="D3">
        <v>2.3664961566181195</v>
      </c>
      <c r="E3">
        <v>2.6016462754055563</v>
      </c>
      <c r="F3">
        <v>1.7423667125082001</v>
      </c>
      <c r="G3">
        <v>1.2515869857807669</v>
      </c>
      <c r="H3">
        <v>0.80795077985236741</v>
      </c>
    </row>
    <row r="4" spans="2:13" x14ac:dyDescent="0.35">
      <c r="B4">
        <v>84</v>
      </c>
      <c r="C4">
        <v>80</v>
      </c>
      <c r="D4">
        <v>68</v>
      </c>
      <c r="E4">
        <v>93</v>
      </c>
      <c r="F4">
        <v>82</v>
      </c>
      <c r="G4">
        <v>180</v>
      </c>
      <c r="H4">
        <v>83.872893881170555</v>
      </c>
    </row>
    <row r="5" spans="2:13" x14ac:dyDescent="0.35"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0.48138428798549088</v>
      </c>
    </row>
    <row r="6" spans="2:13" x14ac:dyDescent="0.35">
      <c r="B6">
        <v>2585</v>
      </c>
      <c r="C6">
        <v>2465</v>
      </c>
      <c r="D6">
        <v>2143</v>
      </c>
      <c r="E6">
        <v>3406</v>
      </c>
      <c r="F6">
        <v>2753</v>
      </c>
      <c r="G6">
        <v>180</v>
      </c>
      <c r="H6">
        <v>13532</v>
      </c>
    </row>
    <row r="8" spans="2:13" x14ac:dyDescent="0.35">
      <c r="B8">
        <v>0.97445972495088407</v>
      </c>
      <c r="C8">
        <v>0.96486628211851078</v>
      </c>
      <c r="D8">
        <v>0.98121798520204895</v>
      </c>
      <c r="E8">
        <v>0.97195571955719562</v>
      </c>
      <c r="F8">
        <v>0.98601083032490977</v>
      </c>
      <c r="G8">
        <v>0.9756258234519104</v>
      </c>
      <c r="L8">
        <v>0.58825046706800044</v>
      </c>
      <c r="M8">
        <v>0.11110410557859279</v>
      </c>
    </row>
    <row r="9" spans="2:13" x14ac:dyDescent="0.35">
      <c r="B9">
        <v>4.4833017561553556E-3</v>
      </c>
      <c r="C9">
        <v>8.2133083066849039E-3</v>
      </c>
      <c r="D9">
        <v>3.8746463630254615E-3</v>
      </c>
      <c r="E9">
        <v>6.3019449093397522E-3</v>
      </c>
      <c r="F9">
        <v>3.1940620474848742E-3</v>
      </c>
      <c r="G9">
        <v>2.5465995142291463E-3</v>
      </c>
    </row>
    <row r="10" spans="2:13" x14ac:dyDescent="0.35">
      <c r="B10">
        <v>0.76750483558994198</v>
      </c>
      <c r="C10">
        <v>0.74705643524157528</v>
      </c>
      <c r="D10">
        <v>0.80485527544351076</v>
      </c>
      <c r="E10">
        <v>0.77334116265413977</v>
      </c>
      <c r="F10">
        <v>0.79425663395129042</v>
      </c>
      <c r="G10">
        <v>0.77672885292575111</v>
      </c>
      <c r="L10">
        <v>0.72661768802378535</v>
      </c>
      <c r="M10">
        <v>0.44259059431665793</v>
      </c>
    </row>
    <row r="11" spans="2:13" x14ac:dyDescent="0.35">
      <c r="B11">
        <v>2.0014887892783387E-2</v>
      </c>
      <c r="C11">
        <v>2.5519225148308459E-2</v>
      </c>
      <c r="D11">
        <v>2.3819765376005251E-2</v>
      </c>
      <c r="E11">
        <v>2.3224560628884606E-2</v>
      </c>
      <c r="F11">
        <v>2.2172410929511183E-2</v>
      </c>
      <c r="G11">
        <v>1.0397246226653783E-2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M16"/>
  <sheetViews>
    <sheetView workbookViewId="0">
      <selection activeCell="J2" sqref="J2:J12"/>
    </sheetView>
  </sheetViews>
  <sheetFormatPr defaultRowHeight="14.5" x14ac:dyDescent="0.35"/>
  <sheetData>
    <row r="2" spans="2:13" x14ac:dyDescent="0.35">
      <c r="B2">
        <v>0.75433911882510019</v>
      </c>
      <c r="C2">
        <v>0.72241029113067023</v>
      </c>
      <c r="D2">
        <v>0.72483221476510062</v>
      </c>
      <c r="E2">
        <v>0.71756487025948101</v>
      </c>
      <c r="F2">
        <v>0.74007444168734493</v>
      </c>
      <c r="G2">
        <v>0.74980252764612954</v>
      </c>
      <c r="H2">
        <v>0.73861601930411769</v>
      </c>
      <c r="K2">
        <v>0.11208209991636051</v>
      </c>
      <c r="L2">
        <v>0.21626044184189269</v>
      </c>
      <c r="M2">
        <v>0.52326338075561829</v>
      </c>
    </row>
    <row r="3" spans="2:13" x14ac:dyDescent="0.35">
      <c r="B3">
        <v>1.6556851714845944E-2</v>
      </c>
      <c r="C3">
        <v>1.6718261868105887E-2</v>
      </c>
      <c r="D3">
        <v>2.0329367912066382E-2</v>
      </c>
      <c r="E3">
        <v>1.5034947849718417E-2</v>
      </c>
      <c r="F3">
        <v>1.2972552271708279E-2</v>
      </c>
      <c r="G3">
        <v>9.0149695175873682E-3</v>
      </c>
      <c r="H3">
        <v>5.7025026346927427E-3</v>
      </c>
    </row>
    <row r="4" spans="2:13" x14ac:dyDescent="0.35">
      <c r="B4">
        <v>43.221586847748391</v>
      </c>
      <c r="C4">
        <v>43.196519216823788</v>
      </c>
      <c r="D4">
        <v>43.000918273645546</v>
      </c>
      <c r="E4">
        <v>44.037746170678339</v>
      </c>
      <c r="F4">
        <v>43.103425559947297</v>
      </c>
      <c r="G4">
        <v>43.05681818181818</v>
      </c>
      <c r="H4">
        <v>43.242875052235689</v>
      </c>
      <c r="K4">
        <v>0.46505187451014002</v>
      </c>
      <c r="L4">
        <v>0.55078041441066639</v>
      </c>
      <c r="M4">
        <v>0.96669904994360278</v>
      </c>
    </row>
    <row r="5" spans="2:13" x14ac:dyDescent="0.35">
      <c r="B5">
        <v>0.56543539980823898</v>
      </c>
      <c r="C5">
        <v>0.76286676286261612</v>
      </c>
      <c r="D5">
        <v>0.64748270122917573</v>
      </c>
      <c r="E5">
        <v>0.6071316707886486</v>
      </c>
      <c r="F5">
        <v>0.51886206376869348</v>
      </c>
      <c r="G5">
        <v>0.31582069920051542</v>
      </c>
      <c r="H5">
        <v>0.21108025671162237</v>
      </c>
    </row>
    <row r="6" spans="2:13" x14ac:dyDescent="0.35">
      <c r="B6">
        <v>3144.2258572273172</v>
      </c>
      <c r="C6">
        <v>2978.4851423284058</v>
      </c>
      <c r="D6">
        <v>3012.0756539184413</v>
      </c>
      <c r="E6">
        <v>3111.984225240552</v>
      </c>
      <c r="F6">
        <v>3082.3294608440233</v>
      </c>
      <c r="G6">
        <v>3192.3473313966551</v>
      </c>
      <c r="H6">
        <v>3111.1842893999233</v>
      </c>
      <c r="K6">
        <v>0.15227626931075919</v>
      </c>
      <c r="L6">
        <v>0.30747604910588372</v>
      </c>
      <c r="M6">
        <v>0.43244773970978462</v>
      </c>
    </row>
    <row r="7" spans="2:13" x14ac:dyDescent="0.35">
      <c r="B7">
        <v>68.001187760083468</v>
      </c>
      <c r="C7">
        <v>87.087553008590618</v>
      </c>
      <c r="D7">
        <v>76.712679194050935</v>
      </c>
      <c r="E7">
        <v>84.619693541464599</v>
      </c>
      <c r="F7">
        <v>99.097081529762747</v>
      </c>
      <c r="G7">
        <v>75.187908028614046</v>
      </c>
      <c r="H7">
        <v>35.717284716677206</v>
      </c>
    </row>
    <row r="8" spans="2:13" x14ac:dyDescent="0.35">
      <c r="B8">
        <v>0.89210155148095904</v>
      </c>
      <c r="C8">
        <v>0.89858156028368796</v>
      </c>
      <c r="D8">
        <v>0.89295516925892038</v>
      </c>
      <c r="E8">
        <v>0.91017316017316019</v>
      </c>
      <c r="F8">
        <v>0.89452603471295056</v>
      </c>
      <c r="G8">
        <v>0.88422131147540983</v>
      </c>
      <c r="H8">
        <v>0.8928130402568536</v>
      </c>
      <c r="K8">
        <v>0.2165470378557727</v>
      </c>
      <c r="L8">
        <v>0.46842009181914179</v>
      </c>
      <c r="M8">
        <v>0.98594182922713058</v>
      </c>
    </row>
    <row r="9" spans="2:13" x14ac:dyDescent="0.35">
      <c r="B9">
        <v>1.1437812800195962E-2</v>
      </c>
      <c r="C9">
        <v>1.0521714206780004E-2</v>
      </c>
      <c r="D9">
        <v>1.4321027388666783E-2</v>
      </c>
      <c r="E9">
        <v>9.955349958628441E-3</v>
      </c>
      <c r="F9">
        <v>9.4444603824305161E-3</v>
      </c>
      <c r="G9">
        <v>1.0533724370448033E-2</v>
      </c>
      <c r="H9">
        <v>5.201314800898328E-3</v>
      </c>
    </row>
    <row r="10" spans="2:13" x14ac:dyDescent="0.35">
      <c r="B10">
        <v>92.746680286006125</v>
      </c>
      <c r="C10">
        <v>92.193231441048042</v>
      </c>
      <c r="D10">
        <v>93.658892128279888</v>
      </c>
      <c r="E10">
        <v>93.714012982054214</v>
      </c>
      <c r="F10">
        <v>93.339981447124302</v>
      </c>
      <c r="G10">
        <v>91.835829749369722</v>
      </c>
      <c r="H10">
        <v>92.642189978264696</v>
      </c>
      <c r="K10">
        <v>1.1531094878537999E-3</v>
      </c>
      <c r="L10">
        <v>0.18126873036276731</v>
      </c>
      <c r="M10">
        <v>0.5015072314659057</v>
      </c>
    </row>
    <row r="11" spans="2:13" x14ac:dyDescent="0.35">
      <c r="B11">
        <v>0.53706935836467462</v>
      </c>
      <c r="C11">
        <v>0.83856879215694513</v>
      </c>
      <c r="D11">
        <v>0.59084286834349808</v>
      </c>
      <c r="E11">
        <v>0.45528703025952877</v>
      </c>
      <c r="F11">
        <v>0.59572969114264696</v>
      </c>
      <c r="G11">
        <v>0.30818777366122274</v>
      </c>
      <c r="H11">
        <v>0.20468275029985156</v>
      </c>
    </row>
    <row r="12" spans="2:13" x14ac:dyDescent="0.35">
      <c r="B12">
        <v>0.65825522710886808</v>
      </c>
      <c r="C12">
        <v>0.66933721777130373</v>
      </c>
      <c r="D12">
        <v>0.64711359404096835</v>
      </c>
      <c r="E12">
        <v>0.66255605381165916</v>
      </c>
      <c r="F12">
        <v>0.6426092990978487</v>
      </c>
      <c r="G12">
        <v>0.59694943585457583</v>
      </c>
      <c r="H12">
        <v>0.63250316589278177</v>
      </c>
      <c r="K12">
        <v>1.2796812933239999E-4</v>
      </c>
      <c r="L12">
        <v>0.92123910783208673</v>
      </c>
      <c r="M12">
        <v>0.82777141801359311</v>
      </c>
    </row>
    <row r="13" spans="2:13" x14ac:dyDescent="0.35">
      <c r="B13">
        <v>1.9575506710528847E-2</v>
      </c>
      <c r="C13">
        <v>1.9664178070939481E-2</v>
      </c>
      <c r="D13">
        <v>2.3651650315642418E-2</v>
      </c>
      <c r="E13">
        <v>1.6910104498970228E-2</v>
      </c>
      <c r="F13">
        <v>1.6764309126234812E-2</v>
      </c>
      <c r="G13">
        <v>1.2957951584969644E-2</v>
      </c>
      <c r="H13">
        <v>7.4963906102697275E-3</v>
      </c>
    </row>
    <row r="14" spans="2:13" x14ac:dyDescent="0.35">
      <c r="B14">
        <v>2637</v>
      </c>
      <c r="C14">
        <v>2530</v>
      </c>
      <c r="D14">
        <v>2175</v>
      </c>
      <c r="E14">
        <v>3482</v>
      </c>
      <c r="F14">
        <v>2782</v>
      </c>
      <c r="G14">
        <v>6919</v>
      </c>
      <c r="H14">
        <v>20525</v>
      </c>
    </row>
    <row r="16" spans="2:13" x14ac:dyDescent="0.35">
      <c r="B16">
        <v>2036</v>
      </c>
      <c r="C16">
        <v>1907</v>
      </c>
      <c r="D16">
        <v>1757</v>
      </c>
      <c r="E16">
        <v>2710</v>
      </c>
      <c r="F16">
        <v>2216</v>
      </c>
      <c r="G16">
        <v>6919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K16"/>
  <sheetViews>
    <sheetView workbookViewId="0">
      <selection activeCell="O6" sqref="O6"/>
    </sheetView>
  </sheetViews>
  <sheetFormatPr defaultRowHeight="14.5" x14ac:dyDescent="0.35"/>
  <sheetData>
    <row r="2" spans="2:11" x14ac:dyDescent="0.35">
      <c r="B2">
        <v>0.75578231292517006</v>
      </c>
      <c r="C2">
        <v>0.72473867595818819</v>
      </c>
      <c r="D2">
        <v>0.72472387425658458</v>
      </c>
      <c r="E2">
        <v>0.7164790174002047</v>
      </c>
      <c r="F2">
        <v>0.740276035131744</v>
      </c>
      <c r="G2">
        <v>0.73184796854521628</v>
      </c>
      <c r="J2">
        <v>0.19876896641301439</v>
      </c>
      <c r="K2">
        <v>0.49195240167249149</v>
      </c>
    </row>
    <row r="3" spans="2:11" x14ac:dyDescent="0.35">
      <c r="B3">
        <v>1.6494973868034876E-2</v>
      </c>
      <c r="C3">
        <v>1.7691100137449553E-2</v>
      </c>
      <c r="D3">
        <v>2.0783334672938653E-2</v>
      </c>
      <c r="E3">
        <v>1.576793521344572E-2</v>
      </c>
      <c r="F3">
        <v>1.3130695539826494E-2</v>
      </c>
      <c r="G3">
        <v>7.5289195119028051E-3</v>
      </c>
    </row>
    <row r="4" spans="2:11" x14ac:dyDescent="0.35">
      <c r="B4">
        <v>43.217612809315867</v>
      </c>
      <c r="C4">
        <v>43.13134328358209</v>
      </c>
      <c r="D4">
        <v>42.956238361266294</v>
      </c>
      <c r="E4">
        <v>43.905829596412559</v>
      </c>
      <c r="F4">
        <v>43.081333333333333</v>
      </c>
      <c r="G4">
        <v>43.306278280542983</v>
      </c>
      <c r="J4">
        <v>0.64268457005413904</v>
      </c>
      <c r="K4">
        <v>0.95371567366848975</v>
      </c>
    </row>
    <row r="5" spans="2:11" x14ac:dyDescent="0.35">
      <c r="B5">
        <v>0.57228204463326615</v>
      </c>
      <c r="C5">
        <v>0.77802775203513075</v>
      </c>
      <c r="D5">
        <v>0.63847586117189081</v>
      </c>
      <c r="E5">
        <v>0.61729446550591693</v>
      </c>
      <c r="F5">
        <v>0.51915566425229054</v>
      </c>
      <c r="G5">
        <v>0.28248392615092249</v>
      </c>
    </row>
    <row r="6" spans="2:11" x14ac:dyDescent="0.35">
      <c r="B6">
        <v>3141.2189276129911</v>
      </c>
      <c r="C6">
        <v>2969.2540664157987</v>
      </c>
      <c r="D6">
        <v>2982.0820526759658</v>
      </c>
      <c r="E6">
        <v>3107.1898911642975</v>
      </c>
      <c r="F6">
        <v>3077.652576659777</v>
      </c>
      <c r="G6">
        <v>3062.2107548711087</v>
      </c>
      <c r="J6">
        <v>0.29045103565750929</v>
      </c>
      <c r="K6">
        <v>0.29728566162528908</v>
      </c>
    </row>
    <row r="7" spans="2:11" x14ac:dyDescent="0.35">
      <c r="B7">
        <v>68.41471046880892</v>
      </c>
      <c r="C7">
        <v>88.438762370272087</v>
      </c>
      <c r="D7">
        <v>76.543605627057048</v>
      </c>
      <c r="E7">
        <v>84.797934069022119</v>
      </c>
      <c r="F7">
        <v>98.948225748151543</v>
      </c>
      <c r="G7">
        <v>38.475753401046958</v>
      </c>
    </row>
    <row r="8" spans="2:11" x14ac:dyDescent="0.35">
      <c r="B8">
        <v>0.89280575539568341</v>
      </c>
      <c r="C8">
        <v>0.89715536105032823</v>
      </c>
      <c r="D8">
        <v>0.89424860853432286</v>
      </c>
      <c r="E8">
        <v>0.91004997223764572</v>
      </c>
      <c r="F8">
        <v>0.89399054692775148</v>
      </c>
      <c r="G8">
        <v>0.89846931610728831</v>
      </c>
      <c r="J8">
        <v>0.47512184769960331</v>
      </c>
      <c r="K8">
        <v>0.99580107322835887</v>
      </c>
    </row>
    <row r="9" spans="2:11" x14ac:dyDescent="0.35">
      <c r="B9">
        <v>1.1622893010130052E-2</v>
      </c>
      <c r="C9">
        <v>1.0580674917488611E-2</v>
      </c>
      <c r="D9">
        <v>1.4180980099054998E-2</v>
      </c>
      <c r="E9">
        <v>9.8185033789223025E-3</v>
      </c>
      <c r="F9">
        <v>9.4902417155907914E-3</v>
      </c>
      <c r="G9">
        <v>4.8987197660100082E-3</v>
      </c>
    </row>
    <row r="10" spans="2:11" x14ac:dyDescent="0.35">
      <c r="B10">
        <v>92.735987427972759</v>
      </c>
      <c r="C10">
        <v>92.140112994350289</v>
      </c>
      <c r="D10">
        <v>93.570154577883471</v>
      </c>
      <c r="E10">
        <v>93.658029053788766</v>
      </c>
      <c r="F10">
        <v>93.28678890456041</v>
      </c>
      <c r="G10">
        <v>93.12147483806676</v>
      </c>
      <c r="J10">
        <v>0.21307492896970701</v>
      </c>
      <c r="K10">
        <v>0.57371335416765823</v>
      </c>
    </row>
    <row r="11" spans="2:11" x14ac:dyDescent="0.35">
      <c r="B11">
        <v>0.55413475643748189</v>
      </c>
      <c r="C11">
        <v>0.85744345549059264</v>
      </c>
      <c r="D11">
        <v>0.5964620025914954</v>
      </c>
      <c r="E11">
        <v>0.47302089318136314</v>
      </c>
      <c r="F11">
        <v>0.60073118278698534</v>
      </c>
      <c r="G11">
        <v>0.27478835496977028</v>
      </c>
    </row>
    <row r="12" spans="2:11" x14ac:dyDescent="0.35">
      <c r="B12">
        <v>0.6585724797645327</v>
      </c>
      <c r="C12">
        <v>0.6741573033707865</v>
      </c>
      <c r="D12">
        <v>0.6458923512747875</v>
      </c>
      <c r="E12">
        <v>0.66493955094991364</v>
      </c>
      <c r="F12">
        <v>0.64165497896213186</v>
      </c>
      <c r="G12">
        <v>0.6577501445922499</v>
      </c>
      <c r="J12">
        <v>0.85242462741585068</v>
      </c>
      <c r="K12">
        <v>0.79637875222901477</v>
      </c>
    </row>
    <row r="13" spans="2:11" x14ac:dyDescent="0.35">
      <c r="B13">
        <v>1.955606823859319E-2</v>
      </c>
      <c r="C13">
        <v>1.9848216380705226E-2</v>
      </c>
      <c r="D13">
        <v>2.3771097841722523E-2</v>
      </c>
      <c r="E13">
        <v>1.6558305389398693E-2</v>
      </c>
      <c r="F13">
        <v>1.6310835628075143E-2</v>
      </c>
      <c r="G13">
        <v>8.4804378847425609E-3</v>
      </c>
    </row>
    <row r="14" spans="2:11" x14ac:dyDescent="0.35">
      <c r="B14">
        <v>2585</v>
      </c>
      <c r="C14">
        <v>2463</v>
      </c>
      <c r="D14">
        <v>2142</v>
      </c>
      <c r="E14">
        <v>3406</v>
      </c>
      <c r="F14">
        <v>2751</v>
      </c>
      <c r="G14">
        <v>13347</v>
      </c>
    </row>
    <row r="16" spans="2:11" x14ac:dyDescent="0.35">
      <c r="B16">
        <v>1984</v>
      </c>
      <c r="C16">
        <v>1840</v>
      </c>
      <c r="D16">
        <v>1724</v>
      </c>
      <c r="E16">
        <v>2634</v>
      </c>
      <c r="F16">
        <v>2185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54637-0760-4807-B01C-4419EACB0C14}">
  <dimension ref="A2:H39"/>
  <sheetViews>
    <sheetView tabSelected="1" topLeftCell="A3" workbookViewId="0">
      <selection activeCell="A2" sqref="A2:H38"/>
    </sheetView>
  </sheetViews>
  <sheetFormatPr defaultRowHeight="14.5" x14ac:dyDescent="0.35"/>
  <cols>
    <col min="1" max="1" width="18.1796875" bestFit="1" customWidth="1"/>
    <col min="2" max="2" width="9.7265625" style="3" customWidth="1"/>
    <col min="3" max="3" width="10.54296875" style="3" customWidth="1"/>
    <col min="4" max="4" width="7.54296875" style="3" bestFit="1" customWidth="1"/>
    <col min="5" max="5" width="7.54296875" style="3" customWidth="1"/>
    <col min="6" max="7" width="8.7265625" style="3"/>
    <col min="8" max="8" width="9.7265625" style="3" customWidth="1"/>
  </cols>
  <sheetData>
    <row r="2" spans="1:8" ht="15" thickBot="1" x14ac:dyDescent="0.4">
      <c r="A2" s="10"/>
      <c r="B2" s="16"/>
      <c r="C2" s="16"/>
      <c r="D2" s="16"/>
      <c r="E2" s="16"/>
      <c r="F2" s="16"/>
      <c r="G2" s="16"/>
      <c r="H2" s="16"/>
    </row>
    <row r="3" spans="1:8" ht="15" thickBot="1" x14ac:dyDescent="0.4">
      <c r="A3" s="8"/>
      <c r="B3" s="9"/>
      <c r="C3" s="18" t="s">
        <v>19</v>
      </c>
      <c r="D3" s="18"/>
      <c r="E3" s="18"/>
      <c r="F3" s="18" t="s">
        <v>18</v>
      </c>
      <c r="G3" s="18"/>
      <c r="H3" s="18"/>
    </row>
    <row r="4" spans="1:8" s="6" customFormat="1" ht="15" thickTop="1" x14ac:dyDescent="0.35">
      <c r="B4" s="7" t="s">
        <v>1</v>
      </c>
      <c r="C4" s="7" t="s">
        <v>12</v>
      </c>
      <c r="D4" s="7" t="s">
        <v>0</v>
      </c>
      <c r="E4" s="7" t="s">
        <v>2</v>
      </c>
      <c r="F4" s="7" t="s">
        <v>12</v>
      </c>
      <c r="G4" s="7" t="s">
        <v>13</v>
      </c>
      <c r="H4" s="7" t="s">
        <v>2</v>
      </c>
    </row>
    <row r="5" spans="1:8" ht="15" thickBot="1" x14ac:dyDescent="0.4">
      <c r="A5" s="2"/>
      <c r="B5" s="17" t="s">
        <v>3</v>
      </c>
      <c r="C5" s="17"/>
      <c r="D5" s="17"/>
      <c r="E5" s="17"/>
      <c r="F5" s="17"/>
      <c r="G5" s="17"/>
      <c r="H5" s="17"/>
    </row>
    <row r="6" spans="1:8" ht="15" thickTop="1" x14ac:dyDescent="0.35">
      <c r="A6" t="s">
        <v>4</v>
      </c>
      <c r="B6" s="3">
        <f>ROUND(SS_admin!B2,0)</f>
        <v>2289</v>
      </c>
      <c r="C6" s="3">
        <f>ROUND(SS_admin!C2,0)</f>
        <v>2131</v>
      </c>
      <c r="D6" s="3">
        <f>ROUND(SS_admin!E2,0)</f>
        <v>2180</v>
      </c>
      <c r="E6" s="3">
        <f>ROUND(SS_admin!L2,2)</f>
        <v>0.32</v>
      </c>
      <c r="F6" s="3">
        <f>ROUND(SS_admin!D2,0)</f>
        <v>2136</v>
      </c>
      <c r="G6" s="3">
        <f>ROUND(SS_admin!F2,0)</f>
        <v>2090</v>
      </c>
      <c r="H6" s="3">
        <f>ROUND(SS_admin!M2,2)</f>
        <v>0.14000000000000001</v>
      </c>
    </row>
    <row r="7" spans="1:8" x14ac:dyDescent="0.35">
      <c r="B7" s="3" t="str">
        <f>CONCATENATE("(",ROUND(SS_admin!B3,0),")")</f>
        <v>(79)</v>
      </c>
      <c r="C7" s="3" t="str">
        <f>CONCATENATE("(",ROUND(SS_admin!C3,0),")")</f>
        <v>(73)</v>
      </c>
      <c r="D7" s="3" t="str">
        <f>CONCATENATE("(",ROUND(SS_admin!E3,0),")")</f>
        <v>(66)</v>
      </c>
      <c r="F7" s="3" t="str">
        <f>CONCATENATE("(",ROUND(SS_admin!D3,0),")")</f>
        <v>(74)</v>
      </c>
      <c r="G7" s="3" t="str">
        <f>CONCATENATE("(",ROUND(SS_admin!F3,0),")")</f>
        <v>(65)</v>
      </c>
    </row>
    <row r="8" spans="1:8" x14ac:dyDescent="0.35">
      <c r="A8" t="s">
        <v>17</v>
      </c>
      <c r="B8" s="3">
        <f>ROUND(SS_admin!B4,2)</f>
        <v>0.88</v>
      </c>
      <c r="C8" s="3">
        <f>ROUND(SS_admin!C4,2)</f>
        <v>0.89</v>
      </c>
      <c r="D8" s="3">
        <f>ROUND(SS_admin!E4,2)</f>
        <v>0.85</v>
      </c>
      <c r="E8" s="3">
        <f>ROUND(SS_admin!L4,2)</f>
        <v>0.72</v>
      </c>
      <c r="F8" s="3">
        <f>ROUND(SS_admin!D4,2)</f>
        <v>0.89</v>
      </c>
      <c r="G8" s="3">
        <f>ROUND(SS_admin!F4,2)</f>
        <v>0.83</v>
      </c>
      <c r="H8" s="3">
        <f>ROUND(SS_admin!M4,2)</f>
        <v>0.62</v>
      </c>
    </row>
    <row r="9" spans="1:8" x14ac:dyDescent="0.35">
      <c r="B9" s="3" t="str">
        <f>CONCATENATE("(",ROUND(SS_admin!B5,3),")")</f>
        <v>(0.04)</v>
      </c>
      <c r="C9" s="3" t="str">
        <f>CONCATENATE("(",ROUND(SS_admin!C5,3),")")</f>
        <v>(0.034)</v>
      </c>
      <c r="D9" s="3" t="str">
        <f>CONCATENATE("(",ROUND(SS_admin!E5,3),")")</f>
        <v>(0.042)</v>
      </c>
      <c r="F9" s="3" t="str">
        <f>CONCATENATE("(",ROUND(SS_admin!D5,3),")")</f>
        <v>(0.036)</v>
      </c>
      <c r="G9" s="3" t="str">
        <f>CONCATENATE("(",ROUND(SS_admin!F5,3),")")</f>
        <v>(0.049)</v>
      </c>
    </row>
    <row r="10" spans="1:8" x14ac:dyDescent="0.35">
      <c r="A10" s="1" t="s">
        <v>5</v>
      </c>
      <c r="B10" s="4">
        <f>SS_admin!B6</f>
        <v>2585</v>
      </c>
      <c r="C10" s="4">
        <f>SS_admin!C6</f>
        <v>2465</v>
      </c>
      <c r="D10" s="4">
        <f>SS_admin!E6</f>
        <v>3406</v>
      </c>
      <c r="E10" s="4"/>
      <c r="F10" s="4">
        <f>SS_admin!D6</f>
        <v>2143</v>
      </c>
      <c r="G10" s="4">
        <f>SS_admin!F6</f>
        <v>2753</v>
      </c>
      <c r="H10" s="4"/>
    </row>
    <row r="11" spans="1:8" ht="15" thickBot="1" x14ac:dyDescent="0.4">
      <c r="A11" s="10"/>
      <c r="B11" s="17" t="s">
        <v>21</v>
      </c>
      <c r="C11" s="17"/>
      <c r="D11" s="17"/>
      <c r="E11" s="17"/>
      <c r="F11" s="17"/>
      <c r="G11" s="17"/>
      <c r="H11" s="17"/>
    </row>
    <row r="12" spans="1:8" x14ac:dyDescent="0.35">
      <c r="A12" t="s">
        <v>6</v>
      </c>
      <c r="B12" s="3">
        <f>ROUND(SS_survey_uncond!B2,2)</f>
        <v>0.75</v>
      </c>
      <c r="C12" s="3">
        <f>ROUND(SS_survey_uncond!C2,2)</f>
        <v>0.72</v>
      </c>
      <c r="D12" s="3">
        <f>ROUND(SS_survey_uncond!E2,2)</f>
        <v>0.72</v>
      </c>
      <c r="E12" s="3">
        <f>ROUND(SS_survey_uncond!L2,2)</f>
        <v>0.22</v>
      </c>
      <c r="F12" s="3">
        <f>ROUND(SS_survey_uncond!D2,2)</f>
        <v>0.72</v>
      </c>
      <c r="G12" s="3">
        <f>ROUND(SS_survey_uncond!F2,2)</f>
        <v>0.74</v>
      </c>
      <c r="H12" s="3">
        <f>ROUND(SS_survey_uncond!M2,2)</f>
        <v>0.52</v>
      </c>
    </row>
    <row r="13" spans="1:8" x14ac:dyDescent="0.35">
      <c r="B13" s="3" t="str">
        <f>CONCATENATE("(",ROUND(SS_survey_uncond!B3,3),")")</f>
        <v>(0.017)</v>
      </c>
      <c r="C13" s="3" t="str">
        <f>CONCATENATE("(",ROUND(SS_survey_uncond!C3,3),")")</f>
        <v>(0.017)</v>
      </c>
      <c r="D13" s="3" t="str">
        <f>CONCATENATE("(",ROUND(SS_survey_uncond!E3,3),")")</f>
        <v>(0.015)</v>
      </c>
      <c r="F13" s="3" t="str">
        <f>CONCATENATE("(",ROUND(SS_survey_uncond!D3,3),")")</f>
        <v>(0.02)</v>
      </c>
      <c r="G13" s="3" t="str">
        <f>CONCATENATE("(",ROUND(SS_survey_uncond!F3,3),")")</f>
        <v>(0.013)</v>
      </c>
    </row>
    <row r="14" spans="1:8" x14ac:dyDescent="0.35">
      <c r="A14" t="s">
        <v>7</v>
      </c>
      <c r="B14" s="3">
        <f>ROUND(SS_survey_uncond!B4,2)</f>
        <v>43.22</v>
      </c>
      <c r="C14" s="3">
        <f>ROUND(SS_survey_uncond!C4,2)</f>
        <v>43.2</v>
      </c>
      <c r="D14" s="3">
        <f>ROUND(SS_survey_uncond!E4,2)</f>
        <v>44.04</v>
      </c>
      <c r="E14" s="3">
        <f>ROUND(SS_survey_uncond!L4,2)</f>
        <v>0.55000000000000004</v>
      </c>
      <c r="F14" s="3">
        <f>ROUND(SS_survey_uncond!D4,2)</f>
        <v>43</v>
      </c>
      <c r="G14" s="3">
        <f>ROUND(SS_survey_uncond!F4,2)</f>
        <v>43.1</v>
      </c>
      <c r="H14" s="3">
        <f>ROUND(SS_survey_uncond!M4,2)</f>
        <v>0.97</v>
      </c>
    </row>
    <row r="15" spans="1:8" x14ac:dyDescent="0.35">
      <c r="B15" s="3" t="str">
        <f>CONCATENATE("(",ROUND(SS_survey_uncond!B5,3),")")</f>
        <v>(0.565)</v>
      </c>
      <c r="C15" s="3" t="str">
        <f>CONCATENATE("(",ROUND(SS_survey_uncond!C5,3),")")</f>
        <v>(0.763)</v>
      </c>
      <c r="D15" s="3" t="str">
        <f>CONCATENATE("(",ROUND(SS_survey_uncond!E5,3),")")</f>
        <v>(0.607)</v>
      </c>
      <c r="F15" s="3" t="str">
        <f>CONCATENATE("(",ROUND(SS_survey_uncond!D5,3),")")</f>
        <v>(0.647)</v>
      </c>
      <c r="G15" s="3" t="str">
        <f>CONCATENATE("(",ROUND(SS_survey_uncond!F5,3),")")</f>
        <v>(0.519)</v>
      </c>
    </row>
    <row r="16" spans="1:8" x14ac:dyDescent="0.35">
      <c r="A16" t="s">
        <v>8</v>
      </c>
      <c r="B16" s="3">
        <f>ROUND(SS_survey_uncond!B6,0)</f>
        <v>3144</v>
      </c>
      <c r="C16" s="3">
        <f>ROUND(SS_survey_uncond!C6,0)</f>
        <v>2978</v>
      </c>
      <c r="D16" s="3">
        <f>ROUND(SS_survey_uncond!E6,0)</f>
        <v>3112</v>
      </c>
      <c r="E16" s="3">
        <f>ROUND(SS_survey_uncond!L6,2)</f>
        <v>0.31</v>
      </c>
      <c r="F16" s="3">
        <f>ROUND(SS_survey_uncond!D6,0)</f>
        <v>3012</v>
      </c>
      <c r="G16" s="3">
        <f>ROUND(SS_survey_uncond!F6,0)</f>
        <v>3082</v>
      </c>
      <c r="H16" s="3">
        <f>ROUND(SS_survey_uncond!M6,2)</f>
        <v>0.43</v>
      </c>
    </row>
    <row r="17" spans="1:8" x14ac:dyDescent="0.35">
      <c r="B17" s="3" t="str">
        <f>CONCATENATE("(",ROUND(SS_survey_uncond!B7,0),")")</f>
        <v>(68)</v>
      </c>
      <c r="C17" s="3" t="str">
        <f>CONCATENATE("(",ROUND(SS_survey_uncond!C7,0),")")</f>
        <v>(87)</v>
      </c>
      <c r="D17" s="3" t="str">
        <f>CONCATENATE("(",ROUND(SS_survey_uncond!E7,0),")")</f>
        <v>(85)</v>
      </c>
      <c r="F17" s="3" t="str">
        <f>CONCATENATE("(",ROUND(SS_survey_uncond!D7,0),")")</f>
        <v>(77)</v>
      </c>
      <c r="G17" s="3" t="str">
        <f>CONCATENATE("(",ROUND(SS_survey_uncond!F7,0),")")</f>
        <v>(99)</v>
      </c>
    </row>
    <row r="18" spans="1:8" x14ac:dyDescent="0.35">
      <c r="A18" t="s">
        <v>9</v>
      </c>
      <c r="B18" s="3">
        <f>ROUND(SS_survey_uncond!B8,2)</f>
        <v>0.89</v>
      </c>
      <c r="C18" s="3">
        <f>ROUND(SS_survey_uncond!C8,2)</f>
        <v>0.9</v>
      </c>
      <c r="D18" s="3">
        <f>ROUND(SS_survey_uncond!E8,2)</f>
        <v>0.91</v>
      </c>
      <c r="E18" s="3">
        <f>ROUND(SS_survey_uncond!L8,2)</f>
        <v>0.47</v>
      </c>
      <c r="F18" s="3">
        <f>ROUND(SS_survey_uncond!D8,2)</f>
        <v>0.89</v>
      </c>
      <c r="G18" s="3">
        <f>ROUND(SS_survey_uncond!F8,2)</f>
        <v>0.89</v>
      </c>
      <c r="H18" s="3">
        <f>ROUND(SS_survey_uncond!M8,2)</f>
        <v>0.99</v>
      </c>
    </row>
    <row r="19" spans="1:8" x14ac:dyDescent="0.35">
      <c r="B19" s="3" t="str">
        <f>CONCATENATE("(",ROUND(SS_survey_uncond!B9,3),")")</f>
        <v>(0.011)</v>
      </c>
      <c r="C19" s="3" t="str">
        <f>CONCATENATE("(",ROUND(SS_survey_uncond!C9,3),")")</f>
        <v>(0.011)</v>
      </c>
      <c r="D19" s="3" t="str">
        <f>CONCATENATE("(",ROUND(SS_survey_uncond!E9,3),")")</f>
        <v>(0.01)</v>
      </c>
      <c r="F19" s="3" t="str">
        <f>CONCATENATE("(",ROUND(SS_survey_uncond!D9,3),")")</f>
        <v>(0.014)</v>
      </c>
      <c r="G19" s="3" t="str">
        <f>CONCATENATE("(",ROUND(SS_survey_uncond!F9,3),")")</f>
        <v>(0.009)</v>
      </c>
    </row>
    <row r="20" spans="1:8" x14ac:dyDescent="0.35">
      <c r="A20" t="s">
        <v>10</v>
      </c>
      <c r="B20" s="3">
        <f>ROUND(SS_survey_uncond!B10,2)</f>
        <v>92.75</v>
      </c>
      <c r="C20" s="3">
        <f>ROUND(SS_survey_uncond!C10,2)</f>
        <v>92.19</v>
      </c>
      <c r="D20" s="3">
        <f>ROUND(SS_survey_uncond!E10,2)</f>
        <v>93.71</v>
      </c>
      <c r="E20" s="3">
        <f>ROUND(SS_survey_uncond!L10,2)</f>
        <v>0.18</v>
      </c>
      <c r="F20" s="3">
        <f>ROUND(SS_survey_uncond!D10,2)</f>
        <v>93.66</v>
      </c>
      <c r="G20" s="3">
        <f>ROUND(SS_survey_uncond!F10,2)</f>
        <v>93.34</v>
      </c>
      <c r="H20" s="3">
        <f>ROUND(SS_survey_uncond!M10,2)</f>
        <v>0.5</v>
      </c>
    </row>
    <row r="21" spans="1:8" x14ac:dyDescent="0.35">
      <c r="B21" s="3" t="str">
        <f>CONCATENATE("(",ROUND(SS_survey_uncond!B11,3),")")</f>
        <v>(0.537)</v>
      </c>
      <c r="C21" s="3" t="str">
        <f>CONCATENATE("(",ROUND(SS_survey_uncond!C11,3),")")</f>
        <v>(0.839)</v>
      </c>
      <c r="D21" s="3" t="str">
        <f>CONCATENATE("(",ROUND(SS_survey_uncond!E11,3),")")</f>
        <v>(0.455)</v>
      </c>
      <c r="F21" s="3" t="str">
        <f>CONCATENATE("(",ROUND(SS_survey_uncond!D11,3),")")</f>
        <v>(0.591)</v>
      </c>
      <c r="G21" s="3" t="str">
        <f>CONCATENATE("(",ROUND(SS_survey_uncond!F11,3),")")</f>
        <v>(0.596)</v>
      </c>
    </row>
    <row r="22" spans="1:8" x14ac:dyDescent="0.35">
      <c r="A22" t="s">
        <v>11</v>
      </c>
      <c r="B22" s="3">
        <f>ROUND(SS_survey_uncond!B12,2)</f>
        <v>0.66</v>
      </c>
      <c r="C22" s="3">
        <f>ROUND(SS_survey_uncond!C12,2)</f>
        <v>0.67</v>
      </c>
      <c r="D22" s="3">
        <f>ROUND(SS_survey_uncond!E12,2)</f>
        <v>0.66</v>
      </c>
      <c r="E22" s="3">
        <f>ROUND(SS_survey_uncond!L12,2)</f>
        <v>0.92</v>
      </c>
      <c r="F22" s="3">
        <f>ROUND(SS_survey_uncond!D12,2)</f>
        <v>0.65</v>
      </c>
      <c r="G22" s="3">
        <f>ROUND(SS_survey_uncond!F12,2)</f>
        <v>0.64</v>
      </c>
      <c r="H22" s="3">
        <f>ROUND(SS_survey_uncond!M12,2)</f>
        <v>0.83</v>
      </c>
    </row>
    <row r="23" spans="1:8" x14ac:dyDescent="0.35">
      <c r="B23" s="3" t="str">
        <f>CONCATENATE("(",ROUND(SS_survey_uncond!B13,3),")")</f>
        <v>(0.02)</v>
      </c>
      <c r="C23" s="3" t="str">
        <f>CONCATENATE("(",ROUND(SS_survey_uncond!C13,3),")")</f>
        <v>(0.02)</v>
      </c>
      <c r="D23" s="3" t="str">
        <f>CONCATENATE("(",ROUND(SS_survey_uncond!E13,3),")")</f>
        <v>(0.017)</v>
      </c>
      <c r="F23" s="3" t="str">
        <f>CONCATENATE("(",ROUND(SS_survey_uncond!D13,3),")")</f>
        <v>(0.024)</v>
      </c>
      <c r="G23" s="3" t="str">
        <f>CONCATENATE("(",ROUND(SS_survey_uncond!F13,3),")")</f>
        <v>(0.017)</v>
      </c>
    </row>
    <row r="24" spans="1:8" x14ac:dyDescent="0.35">
      <c r="A24" s="11" t="s">
        <v>5</v>
      </c>
      <c r="B24" s="12">
        <f>SS_survey_uncond!B16</f>
        <v>2036</v>
      </c>
      <c r="C24" s="12">
        <f>SS_survey_uncond!C16</f>
        <v>1907</v>
      </c>
      <c r="D24" s="12">
        <f>SS_survey_uncond!E16</f>
        <v>2710</v>
      </c>
      <c r="E24" s="12"/>
      <c r="F24" s="12">
        <f>SS_survey_uncond!D16</f>
        <v>1757</v>
      </c>
      <c r="G24" s="12">
        <f>SS_survey_uncond!F16</f>
        <v>2216</v>
      </c>
      <c r="H24" s="12"/>
    </row>
    <row r="25" spans="1:8" ht="15" thickBot="1" x14ac:dyDescent="0.4">
      <c r="A25" s="10"/>
      <c r="B25" s="17" t="s">
        <v>20</v>
      </c>
      <c r="C25" s="17"/>
      <c r="D25" s="17"/>
      <c r="E25" s="17"/>
      <c r="F25" s="17"/>
      <c r="G25" s="17"/>
      <c r="H25" s="17"/>
    </row>
    <row r="26" spans="1:8" x14ac:dyDescent="0.35">
      <c r="A26" t="s">
        <v>6</v>
      </c>
      <c r="B26" s="3">
        <f>ROUND(SS_survey!B2,2)</f>
        <v>0.76</v>
      </c>
      <c r="C26" s="3">
        <f>ROUND(SS_survey!C2,2)</f>
        <v>0.72</v>
      </c>
      <c r="D26" s="3">
        <f>ROUND(SS_survey!E2,2)</f>
        <v>0.72</v>
      </c>
      <c r="E26" s="3">
        <f>ROUND(SS_survey!J2,2)</f>
        <v>0.2</v>
      </c>
      <c r="F26" s="3">
        <f>ROUND(SS_survey!D2,2)</f>
        <v>0.72</v>
      </c>
      <c r="G26" s="3">
        <f>ROUND(SS_survey!F2,2)</f>
        <v>0.74</v>
      </c>
      <c r="H26" s="3">
        <f>ROUND(SS_survey!K2,2)</f>
        <v>0.49</v>
      </c>
    </row>
    <row r="27" spans="1:8" x14ac:dyDescent="0.35">
      <c r="B27" s="3" t="str">
        <f>CONCATENATE("(",ROUND(SS_survey!B3,3),")")</f>
        <v>(0.016)</v>
      </c>
      <c r="C27" s="3" t="str">
        <f>CONCATENATE("(",ROUND(SS_survey!C3,3),")")</f>
        <v>(0.018)</v>
      </c>
      <c r="D27" s="3" t="str">
        <f>CONCATENATE("(",ROUND(SS_survey!E3,3),")")</f>
        <v>(0.016)</v>
      </c>
      <c r="F27" s="3" t="str">
        <f>CONCATENATE("(",ROUND(SS_survey!D3,3),")")</f>
        <v>(0.021)</v>
      </c>
      <c r="G27" s="3" t="str">
        <f>CONCATENATE("(",ROUND(SS_survey!F3,3),")")</f>
        <v>(0.013)</v>
      </c>
    </row>
    <row r="28" spans="1:8" x14ac:dyDescent="0.35">
      <c r="A28" t="s">
        <v>7</v>
      </c>
      <c r="B28" s="3">
        <f>ROUND(SS_survey!B4,2)</f>
        <v>43.22</v>
      </c>
      <c r="C28" s="3" t="str">
        <f>CONCATENATE("(",ROUND(SS_survey!C4,3),")")</f>
        <v>(43.131)</v>
      </c>
      <c r="D28" s="3" t="str">
        <f>CONCATENATE("(",ROUND(SS_survey!E4,3),")")</f>
        <v>(43.906)</v>
      </c>
      <c r="E28" s="3">
        <f>ROUND(SS_survey!J4,2)</f>
        <v>0.64</v>
      </c>
      <c r="F28" s="3" t="str">
        <f>CONCATENATE("(",ROUND(SS_survey!D4,3),")")</f>
        <v>(42.956)</v>
      </c>
      <c r="G28" s="3" t="str">
        <f>CONCATENATE("(",ROUND(SS_survey!F4,3),")")</f>
        <v>(43.081)</v>
      </c>
      <c r="H28" s="3">
        <f>ROUND(SS_survey!K4,2)</f>
        <v>0.95</v>
      </c>
    </row>
    <row r="29" spans="1:8" x14ac:dyDescent="0.35">
      <c r="B29" s="3" t="str">
        <f>CONCATENATE("(",ROUND(SS_survey!B5,3),")")</f>
        <v>(0.572)</v>
      </c>
      <c r="C29" s="3" t="str">
        <f>CONCATENATE("(",ROUND(SS_survey!C5,3),")")</f>
        <v>(0.778)</v>
      </c>
      <c r="D29" s="3" t="str">
        <f>CONCATENATE("(",ROUND(SS_survey!E5,3),")")</f>
        <v>(0.617)</v>
      </c>
      <c r="F29" s="3" t="str">
        <f>CONCATENATE("(",ROUND(SS_survey!D5,3),")")</f>
        <v>(0.638)</v>
      </c>
      <c r="G29" s="3" t="str">
        <f>CONCATENATE("(",ROUND(SS_survey!F5,3),")")</f>
        <v>(0.519)</v>
      </c>
    </row>
    <row r="30" spans="1:8" x14ac:dyDescent="0.35">
      <c r="A30" t="s">
        <v>8</v>
      </c>
      <c r="B30" s="3">
        <f>ROUND(SS_survey!B6,0)</f>
        <v>3141</v>
      </c>
      <c r="C30" s="3">
        <f>ROUND(SS_survey!C6,0)</f>
        <v>2969</v>
      </c>
      <c r="D30" s="3">
        <f>ROUND(SS_survey!E6,0)</f>
        <v>3107</v>
      </c>
      <c r="E30" s="3">
        <f>ROUND(SS_survey!J6,2)</f>
        <v>0.28999999999999998</v>
      </c>
      <c r="F30" s="3">
        <f>ROUND(SS_survey!D6,0)</f>
        <v>2982</v>
      </c>
      <c r="G30" s="3">
        <f>ROUND(SS_survey!F6,0)</f>
        <v>3078</v>
      </c>
      <c r="H30" s="3">
        <f>ROUND(SS_survey!K6,2)</f>
        <v>0.3</v>
      </c>
    </row>
    <row r="31" spans="1:8" x14ac:dyDescent="0.35">
      <c r="B31" s="3" t="str">
        <f>CONCATENATE("(",ROUND(SS_survey!B7,0),")")</f>
        <v>(68)</v>
      </c>
      <c r="C31" s="3" t="str">
        <f>CONCATENATE("(",ROUND(SS_survey!C7,0),")")</f>
        <v>(88)</v>
      </c>
      <c r="D31" s="3" t="str">
        <f>CONCATENATE("(",ROUND(SS_survey!E7,0),")")</f>
        <v>(85)</v>
      </c>
      <c r="F31" s="3" t="str">
        <f>CONCATENATE("(",ROUND(SS_survey!D7,0),")")</f>
        <v>(77)</v>
      </c>
      <c r="G31" s="3" t="str">
        <f>CONCATENATE("(",ROUND(SS_survey!F7,0),")")</f>
        <v>(99)</v>
      </c>
    </row>
    <row r="32" spans="1:8" x14ac:dyDescent="0.35">
      <c r="A32" t="s">
        <v>9</v>
      </c>
      <c r="B32" s="3">
        <f>ROUND(SS_survey!B8,2)</f>
        <v>0.89</v>
      </c>
      <c r="C32" s="3">
        <f>ROUND(SS_survey!C8,2)</f>
        <v>0.9</v>
      </c>
      <c r="D32" s="3">
        <f>ROUND(SS_survey!E8,2)</f>
        <v>0.91</v>
      </c>
      <c r="E32" s="3">
        <f>ROUND(SS_survey!J8,2)</f>
        <v>0.48</v>
      </c>
      <c r="F32" s="3">
        <f>ROUND(SS_survey!D8,2)</f>
        <v>0.89</v>
      </c>
      <c r="G32" s="3">
        <f>ROUND(SS_survey!F8,2)</f>
        <v>0.89</v>
      </c>
      <c r="H32" s="3">
        <f>ROUND(SS_survey!K8,2)</f>
        <v>1</v>
      </c>
    </row>
    <row r="33" spans="1:8" x14ac:dyDescent="0.35">
      <c r="B33" s="3" t="str">
        <f>CONCATENATE("(",ROUND(SS_survey!B9,3),")")</f>
        <v>(0.012)</v>
      </c>
      <c r="C33" s="3" t="str">
        <f>CONCATENATE("(",ROUND(SS_survey!C9,3),")")</f>
        <v>(0.011)</v>
      </c>
      <c r="D33" s="3" t="str">
        <f>CONCATENATE("(",ROUND(SS_survey!E9,3),")")</f>
        <v>(0.01)</v>
      </c>
      <c r="F33" s="3" t="str">
        <f>CONCATENATE("(",ROUND(SS_survey!D9,3),")")</f>
        <v>(0.014)</v>
      </c>
      <c r="G33" s="3" t="str">
        <f>CONCATENATE("(",ROUND(SS_survey!F9,3),")")</f>
        <v>(0.009)</v>
      </c>
    </row>
    <row r="34" spans="1:8" x14ac:dyDescent="0.35">
      <c r="A34" t="s">
        <v>10</v>
      </c>
      <c r="B34" s="3">
        <f>ROUND(SS_survey!B10,2)</f>
        <v>92.74</v>
      </c>
      <c r="C34" s="3">
        <f>ROUND(SS_survey!C10,2)</f>
        <v>92.14</v>
      </c>
      <c r="D34" s="3">
        <f>ROUND(SS_survey!E10,2)</f>
        <v>93.66</v>
      </c>
      <c r="E34" s="3">
        <f>ROUND(SS_survey!J10,2)</f>
        <v>0.21</v>
      </c>
      <c r="F34" s="3">
        <f>ROUND(SS_survey!D10,2)</f>
        <v>93.57</v>
      </c>
      <c r="G34" s="3">
        <f>ROUND(SS_survey!F10,2)</f>
        <v>93.29</v>
      </c>
      <c r="H34" s="3">
        <f>ROUND(SS_survey!K10,2)</f>
        <v>0.56999999999999995</v>
      </c>
    </row>
    <row r="35" spans="1:8" x14ac:dyDescent="0.35">
      <c r="B35" s="3" t="str">
        <f>CONCATENATE("(",ROUND(SS_survey!B11,3),")")</f>
        <v>(0.554)</v>
      </c>
      <c r="C35" s="3" t="str">
        <f>CONCATENATE("(",ROUND(SS_survey!C11,3),")")</f>
        <v>(0.857)</v>
      </c>
      <c r="D35" s="3" t="str">
        <f>CONCATENATE("(",ROUND(SS_survey!E11,3),")")</f>
        <v>(0.473)</v>
      </c>
      <c r="F35" s="3" t="str">
        <f>CONCATENATE("(",ROUND(SS_survey!D11,3),")")</f>
        <v>(0.596)</v>
      </c>
      <c r="G35" s="3" t="str">
        <f>CONCATENATE("(",ROUND(SS_survey!F11,3),")")</f>
        <v>(0.601)</v>
      </c>
    </row>
    <row r="36" spans="1:8" x14ac:dyDescent="0.35">
      <c r="A36" t="s">
        <v>11</v>
      </c>
      <c r="B36" s="3">
        <f>ROUND(SS_survey!B12,2)</f>
        <v>0.66</v>
      </c>
      <c r="C36" s="3">
        <f>ROUND(SS_survey!C12,2)</f>
        <v>0.67</v>
      </c>
      <c r="D36" s="3">
        <f>ROUND(SS_survey!E12,2)</f>
        <v>0.66</v>
      </c>
      <c r="E36" s="3">
        <f>ROUND(SS_survey!J12,2)</f>
        <v>0.85</v>
      </c>
      <c r="F36" s="3">
        <f>ROUND(SS_survey!D12,2)</f>
        <v>0.65</v>
      </c>
      <c r="G36" s="3">
        <f>ROUND(SS_survey!F12,2)</f>
        <v>0.64</v>
      </c>
      <c r="H36" s="3">
        <f>ROUND(SS_survey!K12,2)</f>
        <v>0.8</v>
      </c>
    </row>
    <row r="37" spans="1:8" x14ac:dyDescent="0.35">
      <c r="B37" s="3" t="str">
        <f>CONCATENATE("(",ROUND(SS_survey!B13,3),")")</f>
        <v>(0.02)</v>
      </c>
      <c r="C37" s="3" t="str">
        <f>CONCATENATE("(",ROUND(SS_survey!C13,3),")")</f>
        <v>(0.02)</v>
      </c>
      <c r="D37" s="3" t="str">
        <f>CONCATENATE("(",ROUND(SS_survey!E13,3),")")</f>
        <v>(0.017)</v>
      </c>
      <c r="F37" s="3" t="str">
        <f>CONCATENATE("(",ROUND(SS_survey!D13,3),")")</f>
        <v>(0.024)</v>
      </c>
      <c r="G37" s="3" t="str">
        <f>CONCATENATE("(",ROUND(SS_survey!F13,3),")")</f>
        <v>(0.016)</v>
      </c>
    </row>
    <row r="38" spans="1:8" ht="15" thickBot="1" x14ac:dyDescent="0.4">
      <c r="A38" s="2" t="s">
        <v>5</v>
      </c>
      <c r="B38" s="5">
        <f>SS_survey!B16</f>
        <v>1984</v>
      </c>
      <c r="C38" s="5">
        <f>SS_survey!C16</f>
        <v>1840</v>
      </c>
      <c r="D38" s="5">
        <f>SS_survey!E16</f>
        <v>2634</v>
      </c>
      <c r="E38" s="14"/>
      <c r="F38" s="5">
        <f>SS_survey!D16</f>
        <v>1724</v>
      </c>
      <c r="G38" s="5">
        <f>SS_survey!F16</f>
        <v>2185</v>
      </c>
      <c r="H38" s="5"/>
    </row>
    <row r="39" spans="1:8" ht="15" thickTop="1" x14ac:dyDescent="0.35"/>
  </sheetData>
  <mergeCells count="6">
    <mergeCell ref="B2:H2"/>
    <mergeCell ref="B11:H11"/>
    <mergeCell ref="B25:H25"/>
    <mergeCell ref="B5:H5"/>
    <mergeCell ref="C3:E3"/>
    <mergeCell ref="F3:H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403B8-1DA5-4CBA-B8B6-94BFF0A849DB}">
  <dimension ref="A3:H13"/>
  <sheetViews>
    <sheetView workbookViewId="0">
      <selection activeCell="A3" sqref="A3:H12"/>
    </sheetView>
  </sheetViews>
  <sheetFormatPr defaultRowHeight="14.5" x14ac:dyDescent="0.35"/>
  <cols>
    <col min="1" max="1" width="26.26953125" bestFit="1" customWidth="1"/>
    <col min="2" max="2" width="7.1796875" style="3" bestFit="1" customWidth="1"/>
    <col min="3" max="3" width="10.1796875" style="3" bestFit="1" customWidth="1"/>
    <col min="4" max="4" width="6.54296875" style="3" bestFit="1" customWidth="1"/>
    <col min="5" max="5" width="6.54296875" style="3" customWidth="1"/>
    <col min="6" max="6" width="7" style="3" bestFit="1" customWidth="1"/>
    <col min="7" max="7" width="7.453125" style="3" bestFit="1" customWidth="1"/>
    <col min="8" max="8" width="7.7265625" style="3" bestFit="1" customWidth="1"/>
  </cols>
  <sheetData>
    <row r="3" spans="1:8" ht="15" thickBot="1" x14ac:dyDescent="0.4">
      <c r="A3" s="10"/>
      <c r="B3" s="16"/>
      <c r="C3" s="16"/>
      <c r="D3" s="16"/>
      <c r="E3" s="16"/>
      <c r="F3" s="16"/>
      <c r="G3" s="16"/>
      <c r="H3" s="16"/>
    </row>
    <row r="4" spans="1:8" ht="15" thickBot="1" x14ac:dyDescent="0.4">
      <c r="A4" s="8"/>
      <c r="B4" s="9"/>
      <c r="C4" s="18" t="s">
        <v>19</v>
      </c>
      <c r="D4" s="18"/>
      <c r="E4" s="18"/>
      <c r="F4" s="18" t="s">
        <v>18</v>
      </c>
      <c r="G4" s="18"/>
      <c r="H4" s="18"/>
    </row>
    <row r="5" spans="1:8" ht="16.5" customHeight="1" thickTop="1" thickBot="1" x14ac:dyDescent="0.4">
      <c r="A5" s="13"/>
      <c r="B5" s="15" t="s">
        <v>1</v>
      </c>
      <c r="C5" s="15" t="s">
        <v>12</v>
      </c>
      <c r="D5" s="15" t="s">
        <v>0</v>
      </c>
      <c r="E5" s="15" t="s">
        <v>2</v>
      </c>
      <c r="F5" s="15" t="s">
        <v>12</v>
      </c>
      <c r="G5" s="15" t="s">
        <v>13</v>
      </c>
      <c r="H5" s="15" t="s">
        <v>2</v>
      </c>
    </row>
    <row r="6" spans="1:8" ht="15" thickTop="1" x14ac:dyDescent="0.35">
      <c r="A6" t="s">
        <v>15</v>
      </c>
      <c r="B6" s="3">
        <f>ROUND(SS_att!B2,0)</f>
        <v>31</v>
      </c>
      <c r="C6" s="3">
        <f>ROUND(SS_att!C2,0)</f>
        <v>31</v>
      </c>
      <c r="D6" s="3">
        <f>ROUND(SS_att!E2,0)</f>
        <v>37</v>
      </c>
      <c r="E6" s="3">
        <f>ROUND(SS_att!L2,2)</f>
        <v>0.16</v>
      </c>
      <c r="F6" s="3">
        <f>ROUND(SS_att!D2,0)</f>
        <v>32</v>
      </c>
      <c r="G6" s="3">
        <f>ROUND(SS_att!F2,0)</f>
        <v>34</v>
      </c>
      <c r="H6" s="3">
        <f>ROUND(SS_att!M2,2)</f>
        <v>0.56999999999999995</v>
      </c>
    </row>
    <row r="7" spans="1:8" x14ac:dyDescent="0.35">
      <c r="B7" s="3" t="str">
        <f>CONCATENATE("(",ROUND(SS_att!B3,1),")")</f>
        <v>(2.2)</v>
      </c>
      <c r="C7" s="3" t="str">
        <f>CONCATENATE("(",ROUND(SS_att!C3,1),")")</f>
        <v>(2.3)</v>
      </c>
      <c r="D7" s="3" t="str">
        <f>CONCATENATE("(",ROUND(SS_att!E3,1),")")</f>
        <v>(2.6)</v>
      </c>
      <c r="F7" s="3" t="str">
        <f>CONCATENATE("(",ROUND(SS_att!D3,1),")")</f>
        <v>(2.4)</v>
      </c>
      <c r="G7" s="3" t="str">
        <f>CONCATENATE("(",ROUND(SS_att!F3,1),")")</f>
        <v>(1.7)</v>
      </c>
    </row>
    <row r="8" spans="1:8" x14ac:dyDescent="0.35">
      <c r="A8" t="s">
        <v>16</v>
      </c>
      <c r="B8" s="3">
        <f>ROUND(SS_att!B10,2)</f>
        <v>0.77</v>
      </c>
      <c r="C8" s="3">
        <f>ROUND(SS_att!C10,2)</f>
        <v>0.75</v>
      </c>
      <c r="D8" s="3">
        <f>ROUND(SS_att!E10,2)</f>
        <v>0.77</v>
      </c>
      <c r="E8" s="3">
        <f>ROUND(SS_att!L10,2)</f>
        <v>0.73</v>
      </c>
      <c r="F8" s="3">
        <f>ROUND(SS_att!D10,2)</f>
        <v>0.8</v>
      </c>
      <c r="G8" s="3">
        <f>ROUND(SS_att!F10,2)</f>
        <v>0.79</v>
      </c>
      <c r="H8" s="3">
        <f>ROUND(SS_att!M10,2)</f>
        <v>0.44</v>
      </c>
    </row>
    <row r="9" spans="1:8" x14ac:dyDescent="0.35">
      <c r="B9" s="3" t="str">
        <f>CONCATENATE("(",ROUND(SS_att!B11,2),")")</f>
        <v>(0.02)</v>
      </c>
      <c r="C9" s="3" t="str">
        <f>CONCATENATE("(",ROUND(SS_att!C11,2),")")</f>
        <v>(0.03)</v>
      </c>
      <c r="D9" s="3" t="str">
        <f>CONCATENATE("(",ROUND(SS_att!E11,2),")")</f>
        <v>(0.02)</v>
      </c>
      <c r="F9" s="3" t="str">
        <f>CONCATENATE("(",ROUND(SS_att!D11,2),")")</f>
        <v>(0.02)</v>
      </c>
      <c r="G9" s="3" t="str">
        <f>CONCATENATE("(",ROUND(SS_att!F11,2),")")</f>
        <v>(0.02)</v>
      </c>
    </row>
    <row r="10" spans="1:8" x14ac:dyDescent="0.35">
      <c r="A10" t="s">
        <v>14</v>
      </c>
      <c r="B10" s="3">
        <f>ROUND(SS_att!B8,2)</f>
        <v>0.97</v>
      </c>
      <c r="C10" s="3">
        <f>ROUND(SS_att!C8,2)</f>
        <v>0.96</v>
      </c>
      <c r="D10" s="3">
        <f>ROUND(SS_att!E8,2)</f>
        <v>0.97</v>
      </c>
      <c r="E10" s="3">
        <f>ROUND(SS_att!L8,2)</f>
        <v>0.59</v>
      </c>
      <c r="F10" s="3">
        <f>ROUND(SS_att!D8,2)</f>
        <v>0.98</v>
      </c>
      <c r="G10" s="3">
        <f>ROUND(SS_att!F8,2)</f>
        <v>0.99</v>
      </c>
      <c r="H10" s="3">
        <f>ROUND(SS_att!M8,2)</f>
        <v>0.11</v>
      </c>
    </row>
    <row r="11" spans="1:8" x14ac:dyDescent="0.35">
      <c r="B11" s="3" t="str">
        <f>CONCATENATE("(",ROUND(SS_att!B9,3),")")</f>
        <v>(0.004)</v>
      </c>
      <c r="C11" s="3" t="str">
        <f>CONCATENATE("(",ROUND(SS_att!C9,3),")")</f>
        <v>(0.008)</v>
      </c>
      <c r="D11" s="3" t="str">
        <f>CONCATENATE("(",ROUND(SS_att!E9,3),")")</f>
        <v>(0.006)</v>
      </c>
      <c r="F11" s="3" t="str">
        <f>CONCATENATE("(",ROUND(SS_att!D9,3),")")</f>
        <v>(0.004)</v>
      </c>
      <c r="G11" s="3" t="str">
        <f>CONCATENATE("(",ROUND(SS_att!F9,3),")")</f>
        <v>(0.003)</v>
      </c>
    </row>
    <row r="12" spans="1:8" ht="15" thickBot="1" x14ac:dyDescent="0.4">
      <c r="A12" s="2" t="s">
        <v>5</v>
      </c>
      <c r="B12" s="5">
        <f>SS_att!B6</f>
        <v>2585</v>
      </c>
      <c r="C12" s="5">
        <f>SS_att!C6</f>
        <v>2465</v>
      </c>
      <c r="D12" s="5">
        <f>SS_att!E6</f>
        <v>3406</v>
      </c>
      <c r="E12" s="14"/>
      <c r="F12" s="5">
        <f>SS_att!D6</f>
        <v>2143</v>
      </c>
      <c r="G12" s="5">
        <f>SS_att!F6</f>
        <v>2753</v>
      </c>
      <c r="H12" s="5"/>
    </row>
    <row r="13" spans="1:8" ht="15" thickTop="1" x14ac:dyDescent="0.35"/>
  </sheetData>
  <mergeCells count="3">
    <mergeCell ref="B3:H3"/>
    <mergeCell ref="F4:H4"/>
    <mergeCell ref="C4:E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SS_admin</vt:lpstr>
      <vt:lpstr>SS_att</vt:lpstr>
      <vt:lpstr>SS_survey_uncond</vt:lpstr>
      <vt:lpstr>SS_survey</vt:lpstr>
      <vt:lpstr>SS</vt:lpstr>
      <vt:lpstr>Attrition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isaac</cp:lastModifiedBy>
  <dcterms:modified xsi:type="dcterms:W3CDTF">2022-02-09T22:20:37Z</dcterms:modified>
</cp:coreProperties>
</file>