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-23148" yWindow="-108" windowWidth="23256" windowHeight="13176"/>
  </bookViews>
  <sheets>
    <sheet name="baseline_survey" sheetId="1" r:id="rId1"/>
  </sheets>
  <calcPr calcId="191029" fullCalcOnLoad="true"/>
</workbook>
</file>

<file path=xl/sharedStrings.xml><?xml version="1.0" encoding="utf-8"?>
<sst xmlns="http://schemas.openxmlformats.org/spreadsheetml/2006/main" count="181" uniqueCount="86">
  <si>
    <t>Baseline Survey</t>
  </si>
  <si>
    <t xml:space="preserve">Su prenda fue : </t>
  </si>
  <si>
    <t>Heredada</t>
  </si>
  <si>
    <t xml:space="preserve">Un regalo </t>
  </si>
  <si>
    <t>La compró</t>
  </si>
  <si>
    <t>Prestada</t>
  </si>
  <si>
    <t>Otro</t>
  </si>
  <si>
    <t xml:space="preserve">¿Cuánto cree que vale la prenda que usted piensa empeñar? </t>
  </si>
  <si>
    <t>Genero</t>
  </si>
  <si>
    <t>Edad</t>
  </si>
  <si>
    <t>Estado Civil</t>
  </si>
  <si>
    <t>Casado</t>
  </si>
  <si>
    <t>Soltero</t>
  </si>
  <si>
    <t>Divorciado</t>
  </si>
  <si>
    <t>Viudo</t>
  </si>
  <si>
    <t>Trabajo</t>
  </si>
  <si>
    <t>Negocio propio</t>
  </si>
  <si>
    <t>Empleado</t>
  </si>
  <si>
    <t>Ama de casa</t>
  </si>
  <si>
    <t>No trabaja</t>
  </si>
  <si>
    <t>Jubilado</t>
  </si>
  <si>
    <t>Estudia</t>
  </si>
  <si>
    <t>Educacion</t>
  </si>
  <si>
    <t>Secundaria</t>
  </si>
  <si>
    <t>Preparatoria</t>
  </si>
  <si>
    <t>Ninguno</t>
  </si>
  <si>
    <t>¿En el mes pasado algún familiar o amigo le pidió dinero?</t>
  </si>
  <si>
    <t xml:space="preserve">¿Cuál preferiría tener? </t>
  </si>
  <si>
    <t>Siempre</t>
  </si>
  <si>
    <t>Muy seguido</t>
  </si>
  <si>
    <t>A veces</t>
  </si>
  <si>
    <t>Nunca</t>
  </si>
  <si>
    <t>La razón principal por la que usted quiere empeñar una prenda</t>
  </si>
  <si>
    <t xml:space="preserve">Necesito el dinero porque alguien en mi familia perdió su empleo </t>
  </si>
  <si>
    <t xml:space="preserve">Necesito el dinero para atender una enfermedad mía o de un familiar </t>
  </si>
  <si>
    <t>Necesito el dinero para un gasto urgente</t>
  </si>
  <si>
    <t>Necesito el dinero para un gasto que no es urgente</t>
  </si>
  <si>
    <t>¿Qué tan estresado se siente usted por la situación que lo hace requerir este préstamo?</t>
  </si>
  <si>
    <t>Muy estresado</t>
  </si>
  <si>
    <t>Algo estresado</t>
  </si>
  <si>
    <t>Poco estresado</t>
  </si>
  <si>
    <t>Nada estresado</t>
  </si>
  <si>
    <t>En 3 meses, usted espera tener una situación económica:</t>
  </si>
  <si>
    <t>Mejor</t>
  </si>
  <si>
    <t>La misma</t>
  </si>
  <si>
    <t>Peor</t>
  </si>
  <si>
    <t>¿Ha empeñado antes?</t>
  </si>
  <si>
    <t>Si usted está guardando dinero, y un familiar lo quiere usar para algo diferente:</t>
  </si>
  <si>
    <t>Ningún familiar pediría usar su dinero</t>
  </si>
  <si>
    <t xml:space="preserve">¿Usted hace un presupuesto de sus gastos del mes?  </t>
  </si>
  <si>
    <t>No</t>
  </si>
  <si>
    <t>Si</t>
  </si>
  <si>
    <t>Casi siempre</t>
  </si>
  <si>
    <t>¿Usted tiene otras prendas que podría empeñar?</t>
  </si>
  <si>
    <t xml:space="preserve">¿Usted tiene ahorros? </t>
  </si>
  <si>
    <t xml:space="preserve">¿Usted participa en una tanda o en una caja de ahorro? </t>
  </si>
  <si>
    <t>¿Es común que sus familiares o amigos le pidan dinero?</t>
  </si>
  <si>
    <t xml:space="preserve">Para llegar a esta sucursal, ¿Cuánto gastó?  </t>
  </si>
  <si>
    <t xml:space="preserve">Para llegar a esta sucursal, ¿Cuánto tardó? </t>
  </si>
  <si>
    <t xml:space="preserve">¿Cuánto gasta su familia en una semana normal? </t>
  </si>
  <si>
    <t xml:space="preserve">¿Cuánto logra ahorrar en una semana normal? </t>
  </si>
  <si>
    <t>¿Le ha pasado que gasta más de lo que quisiera porque cae en la tentación?</t>
  </si>
  <si>
    <t>Casi nunca</t>
  </si>
  <si>
    <t>En los últimos seis meses, alguna vez faltó dinero en su hogar para pagar</t>
  </si>
  <si>
    <t>Renta</t>
  </si>
  <si>
    <t xml:space="preserve">comida </t>
  </si>
  <si>
    <t xml:space="preserve">medicina </t>
  </si>
  <si>
    <t>luz</t>
  </si>
  <si>
    <t>gas</t>
  </si>
  <si>
    <t>telefono</t>
  </si>
  <si>
    <t>agua</t>
  </si>
  <si>
    <t>¿Le gustaría recibir recordatorios gratuitos en su celular</t>
  </si>
  <si>
    <r>
      <t xml:space="preserve">Del 0 al 100 marque con una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lo seguro que está usted de recuperar su prenda:</t>
    </r>
  </si>
  <si>
    <r>
      <t xml:space="preserve">100 pesos </t>
    </r>
    <r>
      <rPr>
        <b/>
        <i/>
        <u/>
        <sz val="11"/>
        <color theme="1"/>
        <rFont val="Calibri"/>
        <family val="2"/>
        <scheme val="minor"/>
      </rPr>
      <t>mañana</t>
    </r>
  </si>
  <si>
    <r>
      <t xml:space="preserve">150 pesos </t>
    </r>
    <r>
      <rPr>
        <b/>
        <i/>
        <u/>
        <sz val="11"/>
        <color theme="1"/>
        <rFont val="Calibri"/>
        <family val="2"/>
        <scheme val="minor"/>
      </rPr>
      <t>en un mes</t>
    </r>
  </si>
  <si>
    <r>
      <t xml:space="preserve">¿Qué tan seguido se siente usted </t>
    </r>
    <r>
      <rPr>
        <b/>
        <sz val="11"/>
        <color theme="1"/>
        <rFont val="Calibri"/>
        <family val="2"/>
        <scheme val="minor"/>
      </rPr>
      <t>estresado</t>
    </r>
    <r>
      <rPr>
        <sz val="11"/>
        <color theme="1"/>
        <rFont val="Calibri"/>
        <family val="2"/>
        <scheme val="minor"/>
      </rPr>
      <t xml:space="preserve"> por la situación económica de su hogar? </t>
    </r>
  </si>
  <si>
    <r>
      <t xml:space="preserve">100 pesos </t>
    </r>
    <r>
      <rPr>
        <b/>
        <i/>
        <u/>
        <sz val="11"/>
        <color theme="1"/>
        <rFont val="Calibri"/>
        <family val="2"/>
        <scheme val="minor"/>
      </rPr>
      <t>en tres meses</t>
    </r>
  </si>
  <si>
    <t>Question</t>
  </si>
  <si>
    <t>Mean</t>
  </si>
  <si>
    <t>SD</t>
  </si>
  <si>
    <t>Obs</t>
  </si>
  <si>
    <t>Primaria</t>
  </si>
  <si>
    <t>Más que preparatoria</t>
  </si>
  <si>
    <t>Dificilmente</t>
  </si>
  <si>
    <r>
      <t xml:space="preserve">150 pesos </t>
    </r>
    <r>
      <rPr>
        <b/>
        <i/>
        <u/>
        <sz val="11"/>
        <color theme="1"/>
        <rFont val="Calibri"/>
        <family val="2"/>
        <scheme val="minor"/>
      </rPr>
      <t>en cuatro meses</t>
    </r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</si>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</sst>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true"/>
    <xf numFmtId="0" fontId="0" fillId="0" borderId="0" xfId="0" applyFont="true" applyAlignment="true">
      <alignment vertical="center"/>
    </xf>
    <xf numFmtId="0" fontId="0" fillId="0" borderId="3" xfId="0" applyFont="true" applyBorder="true"/>
    <xf numFmtId="0" fontId="0" fillId="0" borderId="4" xfId="0" applyFont="true" applyBorder="true"/>
    <xf numFmtId="0" fontId="0" fillId="0" borderId="0" xfId="0" applyFont="true" applyBorder="true"/>
    <xf numFmtId="0" fontId="0" fillId="0" borderId="4" xfId="0" applyFont="true" applyFill="true" applyBorder="true"/>
    <xf numFmtId="0" fontId="0" fillId="0" borderId="1" xfId="0" applyFont="true" applyBorder="true" applyAlignment="true">
      <alignment horizontal="center"/>
    </xf>
    <xf numFmtId="0" fontId="0" fillId="0" borderId="2" xfId="0" applyFont="true" applyBorder="true" applyAlignment="true">
      <alignment horizontal="center"/>
    </xf>
    <xf numFmtId="0" fontId="0" fillId="0" borderId="2" xfId="0" applyBorder="true" applyAlignment="true"/>
    <xf numFmtId="0" fontId="0" fillId="0" borderId="0" xfId="0" applyAlignment="true"/>
    <xf numFmtId="0" fontId="0" fillId="0" borderId="4" xfId="0" applyBorder="true" applyAlignment="true"/>
    <xf numFmtId="0" fontId="0" fillId="0" borderId="3" xfId="0" applyBorder="true" applyAlignment="true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styles.xml"
			Type="http://schemas.openxmlformats.org/officeDocument/2006/relationships/styles"
			Id="rId3"/>
	<Relationship Target="theme/theme1.xml"
			Type="http://schemas.openxmlformats.org/officeDocument/2006/relationships/theme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<Relationships xmlns="http://schemas.openxmlformats.org/package/2006/relationships">
	<Relationship Target="../printerSettings/printerSettings1.bin"
			Type="http://schemas.openxmlformats.org/officeDocument/2006/relationships/printerSettings"
			Id="rId1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C1:K104"/>
  <sheetViews>
    <sheetView tabSelected="true" workbookViewId="0">
      <selection activeCell="D96" sqref="D96"/>
    </sheetView>
  </sheetViews>
  <sheetFormatPr defaultRowHeight="14.4"/>
  <cols>
    <col min="3" max="3" width="85" style="1" bestFit="true" customWidth="true"/>
    <col min="4" max="4" width="68" style="1" bestFit="true" customWidth="true"/>
    <col min="5" max="7" width="8.88671875" style="10"/>
  </cols>
  <sheetData>
    <row r="1" ht="15" thickBot="true">
      <c r="C1" s="7" t="s">
        <v>0</v>
      </c>
      <c r="D1" s="7"/>
      <c r="E1" s="7"/>
      <c r="F1" s="7"/>
      <c r="G1" s="7"/>
    </row>
    <row r="2" ht="15.6" thickTop="true" thickBot="true">
      <c r="C2" s="8" t="s">
        <v>77</v>
      </c>
      <c r="D2" s="8"/>
      <c r="E2" s="9" t="s">
        <v>78</v>
      </c>
      <c r="F2" s="9" t="s">
        <v>79</v>
      </c>
      <c r="G2" s="9" t="s">
        <v>80</v>
      </c>
    </row>
    <row r="3" ht="15" thickTop="true">
      <c r="C3" s="1" t="s">
        <v>1</v>
      </c>
      <c r="D3" s="1" t="s">
        <v>2</v>
      </c>
      <c r="E3" s="10">
        <f>ROUND(I3/SUM(I$3:I$7),2)</f>
        <v>7.0000000000000007E-2</v>
      </c>
      <c r="F3" s="10" t="s">
        <v>85</v>
      </c>
      <c r="G3" s="10">
        <f>SUM(I3:I7)</f>
        <v>10213</v>
      </c>
      <c r="I3" s="0">
        <v>744</v>
      </c>
    </row>
    <row r="4">
      <c r="D4" s="1" t="s">
        <v>3</v>
      </c>
      <c r="E4" s="10">
        <f t="shared" ref="E4:E7" si="0">ROUND(I4/SUM(I$3:I$7),2)</f>
        <v>0.28999999999999998</v>
      </c>
      <c r="F4" s="10" t="s">
        <v>85</v>
      </c>
      <c r="G4" s="10" t="s">
        <v>85</v>
      </c>
      <c r="I4" s="0">
        <v>2984</v>
      </c>
    </row>
    <row r="5">
      <c r="D5" s="1" t="s">
        <v>4</v>
      </c>
      <c r="E5" s="10">
        <f t="shared" si="0"/>
        <v>0.56000000000000005</v>
      </c>
      <c r="F5" s="10" t="s">
        <v>85</v>
      </c>
      <c r="G5" s="10" t="s">
        <v>85</v>
      </c>
      <c r="I5" s="0">
        <v>5716</v>
      </c>
    </row>
    <row r="6">
      <c r="D6" s="1" t="s">
        <v>5</v>
      </c>
      <c r="E6" s="10">
        <f t="shared" si="0"/>
        <v>0.03</v>
      </c>
      <c r="F6" s="10" t="s">
        <v>85</v>
      </c>
      <c r="G6" s="10" t="s">
        <v>85</v>
      </c>
      <c r="I6" s="0">
        <v>269</v>
      </c>
    </row>
    <row r="7">
      <c r="C7" s="4"/>
      <c r="D7" s="4" t="s">
        <v>6</v>
      </c>
      <c r="E7" s="11">
        <f t="shared" si="0"/>
        <v>0.05</v>
      </c>
      <c r="F7" s="11" t="s">
        <v>85</v>
      </c>
      <c r="G7" s="11" t="s">
        <v>85</v>
      </c>
      <c r="I7" s="0">
        <v>478</v>
      </c>
    </row>
    <row r="9">
      <c r="C9" s="4" t="s">
        <v>72</v>
      </c>
      <c r="D9" s="4"/>
      <c r="E9" s="11">
        <f>ROUND(I9,2)</f>
        <v>93.14</v>
      </c>
      <c r="F9" s="11">
        <f t="shared" ref="F9:G9" si="1">ROUND(J9,2)</f>
        <v>15.37</v>
      </c>
      <c r="G9" s="11">
        <f t="shared" si="1"/>
        <v>10122</v>
      </c>
      <c r="I9" s="0">
        <v>93.135234135234128</v>
      </c>
      <c r="J9" s="0">
        <v>15.384398906682311</v>
      </c>
      <c r="K9" s="0">
        <v>10101</v>
      </c>
    </row>
    <row r="11">
      <c r="C11" s="4" t="s">
        <v>7</v>
      </c>
      <c r="D11" s="4"/>
      <c r="E11" s="11">
        <f t="shared" ref="E10:E73" si="2">ROUND(I11,2)</f>
        <v>3770.18</v>
      </c>
      <c r="F11" s="11">
        <f t="shared" ref="F10:F73" si="3">ROUND(J11,2)</f>
        <v>4928.75</v>
      </c>
      <c r="G11" s="11">
        <f t="shared" ref="G10:G73" si="4">ROUND(K11,2)</f>
        <v>9610</v>
      </c>
      <c r="I11" s="0">
        <v>3265.5105877347701</v>
      </c>
      <c r="J11" s="0">
        <v>2898.7048258005748</v>
      </c>
      <c r="K11" s="0">
        <v>9400</v>
      </c>
    </row>
    <row r="13">
      <c r="C13" s="4" t="s">
        <v>8</v>
      </c>
      <c r="D13" s="4"/>
      <c r="E13" s="11">
        <f t="shared" si="2"/>
        <v>0.75</v>
      </c>
      <c r="F13" s="11">
        <f t="shared" si="3"/>
        <v>0.43</v>
      </c>
      <c r="G13" s="11">
        <f t="shared" si="4"/>
        <v>9701</v>
      </c>
      <c r="I13" s="0">
        <v>0.73286604361370722</v>
      </c>
      <c r="J13" s="0">
        <v>0.44249160551053901</v>
      </c>
      <c r="K13" s="0">
        <v>7704</v>
      </c>
    </row>
    <row r="15">
      <c r="C15" s="4" t="s">
        <v>9</v>
      </c>
      <c r="D15" s="4"/>
      <c r="E15" s="11">
        <f t="shared" si="2"/>
        <v>44.02</v>
      </c>
      <c r="F15" s="11">
        <f t="shared" si="3"/>
        <v>13.32</v>
      </c>
      <c r="G15" s="11">
        <f t="shared" si="4"/>
        <v>8892</v>
      </c>
      <c r="I15" s="0">
        <v>43.313095905776777</v>
      </c>
      <c r="J15" s="0">
        <v>13.2359887306571</v>
      </c>
      <c r="K15" s="0">
        <v>7132</v>
      </c>
    </row>
    <row r="17">
      <c r="C17" s="1" t="s">
        <v>10</v>
      </c>
      <c r="D17" s="1" t="s">
        <v>11</v>
      </c>
      <c r="E17" s="10">
        <f>ROUND(I17/SUM(I$17:I$20),2)</f>
        <v>0.54</v>
      </c>
      <c r="F17" s="10" t="s">
        <v>85</v>
      </c>
      <c r="G17" s="10">
        <f>SUM(I17:I20)</f>
        <v>9323</v>
      </c>
      <c r="I17" s="0">
        <v>4016</v>
      </c>
    </row>
    <row r="18">
      <c r="D18" s="1" t="s">
        <v>12</v>
      </c>
      <c r="E18" s="10">
        <f t="shared" ref="E18:E20" si="5">ROUND(I18/SUM(I$17:I$20),2)</f>
        <v>0.31</v>
      </c>
      <c r="F18" s="10" t="s">
        <v>85</v>
      </c>
      <c r="G18" s="10" t="s">
        <v>85</v>
      </c>
      <c r="I18" s="0">
        <v>2320</v>
      </c>
    </row>
    <row r="19">
      <c r="D19" s="1" t="s">
        <v>13</v>
      </c>
      <c r="E19" s="10">
        <f t="shared" si="5"/>
        <v>0.08</v>
      </c>
      <c r="F19" s="10" t="s">
        <v>85</v>
      </c>
      <c r="G19" s="10" t="s">
        <v>85</v>
      </c>
      <c r="I19" s="0">
        <v>558</v>
      </c>
    </row>
    <row r="20">
      <c r="C20" s="4"/>
      <c r="D20" s="4" t="s">
        <v>14</v>
      </c>
      <c r="E20" s="11">
        <f t="shared" si="5"/>
        <v>7.0000000000000007E-2</v>
      </c>
      <c r="F20" s="11" t="s">
        <v>85</v>
      </c>
      <c r="G20" s="11" t="s">
        <v>85</v>
      </c>
      <c r="I20" s="0">
        <v>496</v>
      </c>
    </row>
    <row r="22">
      <c r="C22" s="1" t="s">
        <v>15</v>
      </c>
      <c r="D22" s="1" t="s">
        <v>17</v>
      </c>
      <c r="E22" s="10">
        <f>ROUND(I22/$G$22,2)</f>
        <v>0.48</v>
      </c>
      <c r="F22" s="10" t="s">
        <v>85</v>
      </c>
      <c r="G22" s="10">
        <f>SUM(I22:I27)</f>
        <v>9149</v>
      </c>
      <c r="I22" s="0">
        <v>3574</v>
      </c>
    </row>
    <row r="23">
      <c r="D23" s="1" t="s">
        <v>16</v>
      </c>
      <c r="E23" s="10">
        <f t="shared" ref="E23:E27" si="6">ROUND(I23/$G$22,2)</f>
        <v>0.19</v>
      </c>
      <c r="F23" s="10" t="s">
        <v>85</v>
      </c>
      <c r="G23" s="10" t="s">
        <v>85</v>
      </c>
      <c r="I23" s="0">
        <v>1364</v>
      </c>
    </row>
    <row r="24">
      <c r="D24" s="1" t="s">
        <v>18</v>
      </c>
      <c r="E24" s="10">
        <f t="shared" si="6"/>
        <v>0.23</v>
      </c>
      <c r="F24" s="10" t="s">
        <v>85</v>
      </c>
      <c r="G24" s="10" t="s">
        <v>85</v>
      </c>
      <c r="I24" s="0">
        <v>1714</v>
      </c>
    </row>
    <row r="25">
      <c r="D25" s="1" t="s">
        <v>19</v>
      </c>
      <c r="E25" s="10">
        <f t="shared" si="6"/>
        <v>0.02</v>
      </c>
      <c r="F25" s="10" t="s">
        <v>85</v>
      </c>
      <c r="G25" s="10" t="s">
        <v>85</v>
      </c>
      <c r="I25" s="0">
        <v>160</v>
      </c>
    </row>
    <row r="26">
      <c r="D26" s="1" t="s">
        <v>20</v>
      </c>
      <c r="E26" s="10">
        <f t="shared" si="6"/>
        <v>0.05</v>
      </c>
      <c r="F26" s="10" t="s">
        <v>85</v>
      </c>
      <c r="G26" s="10" t="s">
        <v>85</v>
      </c>
      <c r="I26" s="0">
        <v>339</v>
      </c>
    </row>
    <row r="27">
      <c r="C27" s="4"/>
      <c r="D27" s="4" t="s">
        <v>21</v>
      </c>
      <c r="E27" s="11">
        <f t="shared" si="6"/>
        <v>0.02</v>
      </c>
      <c r="F27" s="11" t="s">
        <v>85</v>
      </c>
      <c r="G27" s="11" t="s">
        <v>85</v>
      </c>
      <c r="I27" s="0">
        <v>181</v>
      </c>
    </row>
    <row r="29">
      <c r="C29" s="1" t="s">
        <v>22</v>
      </c>
      <c r="D29" s="1" t="s">
        <v>25</v>
      </c>
      <c r="E29" s="10">
        <f>ROUND(I29/$G$29,2)</f>
        <v>0.01</v>
      </c>
      <c r="F29" s="10" t="s">
        <v>85</v>
      </c>
      <c r="G29" s="10">
        <f>SUM(I29:I33)</f>
        <v>8722</v>
      </c>
      <c r="I29" s="0">
        <v>107</v>
      </c>
    </row>
    <row r="30">
      <c r="D30" s="1" t="s">
        <v>81</v>
      </c>
      <c r="E30" s="10">
        <f t="shared" ref="E30:E33" si="7">ROUND(I30/$G$29,2)</f>
        <v>0.09</v>
      </c>
      <c r="F30" s="10" t="s">
        <v>85</v>
      </c>
      <c r="G30" s="10" t="s">
        <v>85</v>
      </c>
      <c r="I30" s="0">
        <v>631</v>
      </c>
    </row>
    <row r="31">
      <c r="D31" s="1" t="s">
        <v>23</v>
      </c>
      <c r="E31" s="10">
        <f t="shared" si="7"/>
        <v>0.23</v>
      </c>
      <c r="F31" s="10" t="s">
        <v>85</v>
      </c>
      <c r="G31" s="10" t="s">
        <v>85</v>
      </c>
      <c r="I31" s="0">
        <v>1648</v>
      </c>
    </row>
    <row r="32">
      <c r="D32" s="1" t="s">
        <v>24</v>
      </c>
      <c r="E32" s="10">
        <f t="shared" si="7"/>
        <v>0.33</v>
      </c>
      <c r="F32" s="10" t="s">
        <v>85</v>
      </c>
      <c r="G32" s="10" t="s">
        <v>85</v>
      </c>
      <c r="I32" s="0">
        <v>2338</v>
      </c>
    </row>
    <row r="33">
      <c r="C33" s="4"/>
      <c r="D33" s="4" t="s">
        <v>82</v>
      </c>
      <c r="E33" s="11">
        <f t="shared" si="7"/>
        <v>0.33</v>
      </c>
      <c r="F33" s="11" t="s">
        <v>85</v>
      </c>
      <c r="G33" s="11" t="s">
        <v>85</v>
      </c>
      <c r="I33" s="0">
        <v>2259</v>
      </c>
    </row>
    <row r="35">
      <c r="C35" s="4" t="s">
        <v>26</v>
      </c>
      <c r="D35" s="4"/>
      <c r="E35" s="11">
        <f t="shared" si="2"/>
        <v>0.34</v>
      </c>
      <c r="F35" s="11">
        <f t="shared" si="3"/>
        <v>0.47</v>
      </c>
      <c r="G35" s="11">
        <f t="shared" si="4"/>
        <v>9188</v>
      </c>
      <c r="I35" s="0">
        <v>0.34526085768915599</v>
      </c>
      <c r="J35" s="0">
        <v>0.47548572592479749</v>
      </c>
      <c r="K35" s="0">
        <v>7322</v>
      </c>
    </row>
    <row r="37">
      <c r="C37" s="1" t="s">
        <v>27</v>
      </c>
      <c r="D37" s="1" t="s">
        <v>73</v>
      </c>
      <c r="E37" s="10">
        <f>ROUND(I37/$G$37,2)</f>
        <v>0.7</v>
      </c>
      <c r="F37" s="10" t="s">
        <v>85</v>
      </c>
      <c r="G37" s="10">
        <f>SUM(I37:I38)</f>
        <v>4515</v>
      </c>
      <c r="I37" s="0">
        <v>3148</v>
      </c>
    </row>
    <row r="38">
      <c r="C38" s="4"/>
      <c r="D38" s="4" t="s">
        <v>74</v>
      </c>
      <c r="E38" s="11">
        <f>ROUND(I38/$G$37,2)</f>
        <v>0.3</v>
      </c>
      <c r="F38" s="11" t="s">
        <v>85</v>
      </c>
      <c r="G38" s="11" t="s">
        <v>85</v>
      </c>
      <c r="I38" s="0">
        <v>1360</v>
      </c>
    </row>
    <row r="40">
      <c r="C40" s="1" t="s">
        <v>75</v>
      </c>
      <c r="D40" s="1" t="s">
        <v>28</v>
      </c>
      <c r="E40" s="10">
        <f>ROUND(I40/$G$40,2)</f>
        <v>0.12</v>
      </c>
      <c r="F40" s="10" t="s">
        <v>85</v>
      </c>
      <c r="G40" s="10">
        <f>SUM(I40:I43)</f>
        <v>9261</v>
      </c>
      <c r="I40" s="0">
        <v>773</v>
      </c>
    </row>
    <row r="41">
      <c r="D41" s="1" t="s">
        <v>29</v>
      </c>
      <c r="E41" s="10">
        <f t="shared" ref="E41:E43" si="8">ROUND(I41/$G$40,2)</f>
        <v>0.17</v>
      </c>
      <c r="F41" s="10" t="s">
        <v>85</v>
      </c>
      <c r="G41" s="10" t="s">
        <v>85</v>
      </c>
      <c r="I41" s="0">
        <v>1198</v>
      </c>
    </row>
    <row r="42">
      <c r="D42" s="1" t="s">
        <v>30</v>
      </c>
      <c r="E42" s="10">
        <f t="shared" si="8"/>
        <v>0.63</v>
      </c>
      <c r="F42" s="10" t="s">
        <v>85</v>
      </c>
      <c r="G42" s="10" t="s">
        <v>85</v>
      </c>
      <c r="I42" s="0">
        <v>4806</v>
      </c>
    </row>
    <row r="43">
      <c r="C43" s="4"/>
      <c r="D43" s="4" t="s">
        <v>31</v>
      </c>
      <c r="E43" s="11">
        <f t="shared" si="8"/>
        <v>0.08</v>
      </c>
      <c r="F43" s="11" t="s">
        <v>85</v>
      </c>
      <c r="G43" s="11" t="s">
        <v>85</v>
      </c>
      <c r="I43" s="0">
        <v>586</v>
      </c>
    </row>
    <row r="45">
      <c r="C45" s="1" t="s">
        <v>32</v>
      </c>
      <c r="D45" s="1" t="s">
        <v>33</v>
      </c>
      <c r="E45" s="10">
        <f>ROUND(I45/$G$45,2)</f>
        <v>0.05</v>
      </c>
      <c r="F45" s="10" t="s">
        <v>85</v>
      </c>
      <c r="G45" s="10">
        <f>SUM(I45:I48)</f>
        <v>5311</v>
      </c>
      <c r="I45" s="0">
        <v>288</v>
      </c>
    </row>
    <row r="46">
      <c r="D46" s="1" t="s">
        <v>34</v>
      </c>
      <c r="E46" s="10">
        <f t="shared" ref="E46:E48" si="9">ROUND(I46/$G$45,2)</f>
        <v>0.11</v>
      </c>
      <c r="F46" s="10" t="s">
        <v>85</v>
      </c>
      <c r="G46" s="10" t="s">
        <v>85</v>
      </c>
      <c r="I46" s="0">
        <v>588</v>
      </c>
    </row>
    <row r="47">
      <c r="D47" s="1" t="s">
        <v>35</v>
      </c>
      <c r="E47" s="10">
        <f t="shared" si="9"/>
        <v>0.71</v>
      </c>
      <c r="F47" s="10" t="s">
        <v>85</v>
      </c>
      <c r="G47" s="10" t="s">
        <v>85</v>
      </c>
      <c r="I47" s="0">
        <v>3754</v>
      </c>
    </row>
    <row r="48">
      <c r="C48" s="4"/>
      <c r="D48" s="4" t="s">
        <v>36</v>
      </c>
      <c r="E48" s="11">
        <f t="shared" si="9"/>
        <v>0.13</v>
      </c>
      <c r="F48" s="11" t="s">
        <v>85</v>
      </c>
      <c r="G48" s="11" t="s">
        <v>85</v>
      </c>
      <c r="I48" s="0">
        <v>677</v>
      </c>
    </row>
    <row r="50">
      <c r="C50" s="1" t="s">
        <v>37</v>
      </c>
      <c r="D50" s="1" t="s">
        <v>38</v>
      </c>
      <c r="E50" s="10">
        <f>ROUND(I50/$G$50,2)</f>
        <v>0.23</v>
      </c>
      <c r="F50" s="10" t="s">
        <v>85</v>
      </c>
      <c r="G50" s="10">
        <f>SUM(I50:I53)</f>
        <v>5197</v>
      </c>
      <c r="I50" s="0">
        <v>1178</v>
      </c>
    </row>
    <row r="51">
      <c r="D51" s="1" t="s">
        <v>39</v>
      </c>
      <c r="E51" s="10">
        <f t="shared" ref="E51:E53" si="10">ROUND(I51/$G$50,2)</f>
        <v>0.44</v>
      </c>
      <c r="F51" s="10" t="s">
        <v>85</v>
      </c>
      <c r="G51" s="10" t="s">
        <v>85</v>
      </c>
      <c r="I51" s="0">
        <v>2297</v>
      </c>
    </row>
    <row r="52">
      <c r="D52" s="1" t="s">
        <v>40</v>
      </c>
      <c r="E52" s="10">
        <f t="shared" si="10"/>
        <v>0.19</v>
      </c>
      <c r="F52" s="10" t="s">
        <v>85</v>
      </c>
      <c r="G52" s="10" t="s">
        <v>85</v>
      </c>
      <c r="I52" s="0">
        <v>996</v>
      </c>
    </row>
    <row r="53">
      <c r="C53" s="4"/>
      <c r="D53" s="4" t="s">
        <v>41</v>
      </c>
      <c r="E53" s="11">
        <f t="shared" si="10"/>
        <v>0.14000000000000001</v>
      </c>
      <c r="F53" s="11" t="s">
        <v>85</v>
      </c>
      <c r="G53" s="11" t="s">
        <v>85</v>
      </c>
      <c r="I53" s="0">
        <v>718</v>
      </c>
    </row>
    <row r="55">
      <c r="C55" s="1" t="s">
        <v>42</v>
      </c>
      <c r="D55" s="1" t="s">
        <v>43</v>
      </c>
      <c r="E55" s="10">
        <f>ROUND(I55/$G$55,2)</f>
        <v>0.89</v>
      </c>
      <c r="F55" s="10" t="s">
        <v>85</v>
      </c>
      <c r="G55" s="10">
        <f>SUM(I55:I57)</f>
        <v>5222</v>
      </c>
      <c r="I55" s="0">
        <v>4625</v>
      </c>
    </row>
    <row r="56">
      <c r="D56" s="1" t="s">
        <v>44</v>
      </c>
      <c r="E56" s="10">
        <f t="shared" ref="E56:E57" si="11">ROUND(I56/$G$55,2)</f>
        <v>0.11</v>
      </c>
      <c r="F56" s="10" t="s">
        <v>85</v>
      </c>
      <c r="G56" s="10" t="s">
        <v>85</v>
      </c>
      <c r="I56" s="0">
        <v>550</v>
      </c>
    </row>
    <row r="57">
      <c r="C57" s="4"/>
      <c r="D57" s="4" t="s">
        <v>45</v>
      </c>
      <c r="E57" s="11">
        <f t="shared" si="11"/>
        <v>0.01</v>
      </c>
      <c r="F57" s="11" t="s">
        <v>85</v>
      </c>
      <c r="G57" s="11" t="s">
        <v>85</v>
      </c>
      <c r="I57" s="0">
        <v>39</v>
      </c>
    </row>
    <row r="59">
      <c r="C59" s="4" t="s">
        <v>46</v>
      </c>
      <c r="D59" s="4"/>
      <c r="E59" s="11">
        <f t="shared" si="2"/>
        <v>0.91</v>
      </c>
      <c r="F59" s="11">
        <f t="shared" si="3"/>
        <v>0.28999999999999998</v>
      </c>
      <c r="G59" s="11">
        <f t="shared" si="4"/>
        <v>9008</v>
      </c>
      <c r="I59" s="0">
        <v>0.89831687300041729</v>
      </c>
      <c r="J59" s="0">
        <v>0.3022521736621378</v>
      </c>
      <c r="K59" s="0">
        <v>7189</v>
      </c>
    </row>
    <row r="61">
      <c r="C61" s="2" t="s">
        <v>47</v>
      </c>
      <c r="D61" s="1" t="s">
        <v>28</v>
      </c>
      <c r="E61" s="10">
        <f>ROUND(I61/$G$61,2)</f>
        <v>0.01</v>
      </c>
      <c r="F61" s="10" t="s">
        <v>85</v>
      </c>
      <c r="G61" s="10">
        <f>SUM(I61:I65)</f>
        <v>2630</v>
      </c>
      <c r="I61" s="0">
        <v>1265</v>
      </c>
    </row>
    <row r="62">
      <c r="D62" s="1" t="s">
        <v>30</v>
      </c>
      <c r="E62" s="10">
        <f t="shared" ref="E62:E65" si="12">ROUND(I62/$G$61,2)</f>
        <v>0.65</v>
      </c>
      <c r="F62" s="10" t="s">
        <v>85</v>
      </c>
      <c r="G62" s="10" t="s">
        <v>85</v>
      </c>
      <c r="I62" s="0">
        <v>428</v>
      </c>
    </row>
    <row r="63">
      <c r="D63" s="1" t="s">
        <v>83</v>
      </c>
      <c r="E63" s="10">
        <f t="shared" si="12"/>
        <v>0.23</v>
      </c>
      <c r="F63" s="10" t="s">
        <v>85</v>
      </c>
      <c r="G63" s="10" t="s">
        <v>85</v>
      </c>
      <c r="I63" s="0">
        <v>172</v>
      </c>
    </row>
    <row r="64">
      <c r="D64" s="1" t="s">
        <v>31</v>
      </c>
      <c r="E64" s="10">
        <f t="shared" si="12"/>
        <v>0.08</v>
      </c>
      <c r="F64" s="10" t="s">
        <v>85</v>
      </c>
      <c r="G64" s="10" t="s">
        <v>85</v>
      </c>
      <c r="I64" s="0">
        <v>83</v>
      </c>
    </row>
    <row r="65">
      <c r="C65" s="4"/>
      <c r="D65" s="4" t="s">
        <v>48</v>
      </c>
      <c r="E65" s="11">
        <f t="shared" si="12"/>
        <v>0.04</v>
      </c>
      <c r="F65" s="11" t="s">
        <v>85</v>
      </c>
      <c r="G65" s="11" t="s">
        <v>85</v>
      </c>
      <c r="I65" s="0">
        <v>1514</v>
      </c>
    </row>
    <row r="67">
      <c r="C67" s="1" t="s">
        <v>49</v>
      </c>
      <c r="D67" s="1" t="s">
        <v>50</v>
      </c>
      <c r="E67" s="10">
        <f>ROUND(I67/$G$67,2)</f>
        <v>0.19</v>
      </c>
      <c r="F67" s="10" t="s">
        <v>85</v>
      </c>
      <c r="G67" s="10">
        <f>SUM(I67:I69)</f>
        <v>8912</v>
      </c>
      <c r="I67" s="0">
        <v>1356</v>
      </c>
    </row>
    <row r="68">
      <c r="D68" s="5" t="s">
        <v>52</v>
      </c>
      <c r="E68" s="10">
        <f>ROUND(I68/$G$67,2)</f>
        <v>0.17</v>
      </c>
      <c r="F68" s="10" t="s">
        <v>85</v>
      </c>
      <c r="G68" s="10" t="s">
        <v>85</v>
      </c>
      <c r="I68" s="0">
        <v>1206</v>
      </c>
    </row>
    <row r="69">
      <c r="C69" s="4"/>
      <c r="D69" s="6" t="s">
        <v>51</v>
      </c>
      <c r="E69" s="11">
        <f>ROUND(I69/$G$67,2)</f>
        <v>0.64</v>
      </c>
      <c r="F69" s="11" t="s">
        <v>85</v>
      </c>
      <c r="G69" s="11" t="s">
        <v>85</v>
      </c>
      <c r="I69" s="0">
        <v>4567</v>
      </c>
    </row>
    <row r="71">
      <c r="C71" s="4" t="s">
        <v>53</v>
      </c>
      <c r="D71" s="4"/>
      <c r="E71" s="11">
        <f t="shared" si="2"/>
        <v>0.14000000000000001</v>
      </c>
      <c r="F71" s="11">
        <f t="shared" si="3"/>
        <v>0.34</v>
      </c>
      <c r="G71" s="11">
        <f t="shared" si="4"/>
        <v>4793</v>
      </c>
      <c r="I71" s="0">
        <v>0.6775187825081872</v>
      </c>
      <c r="J71" s="0">
        <v>0.46747104676166218</v>
      </c>
      <c r="K71" s="0">
        <v>5191</v>
      </c>
    </row>
    <row r="73">
      <c r="C73" s="4" t="s">
        <v>54</v>
      </c>
      <c r="D73" s="4"/>
      <c r="E73" s="11">
        <f t="shared" si="2"/>
        <v>0.1</v>
      </c>
      <c r="F73" s="11">
        <f t="shared" si="3"/>
        <v>0.31</v>
      </c>
      <c r="G73" s="11">
        <f t="shared" si="4"/>
        <v>4795</v>
      </c>
      <c r="I73" s="0">
        <v>0.37019230769230771</v>
      </c>
      <c r="J73" s="0">
        <v>0.48290248308863498</v>
      </c>
      <c r="K73" s="0">
        <v>5200</v>
      </c>
    </row>
    <row r="75">
      <c r="C75" s="4" t="s">
        <v>55</v>
      </c>
      <c r="D75" s="4"/>
      <c r="E75" s="11">
        <f t="shared" ref="E74:E103" si="13">ROUND(I75,2)</f>
        <v>0.16</v>
      </c>
      <c r="F75" s="11">
        <f t="shared" ref="F74:F103" si="14">ROUND(J75,2)</f>
        <v>0.36</v>
      </c>
      <c r="G75" s="11">
        <f t="shared" ref="G74:G103" si="15">ROUND(K75,2)</f>
        <v>4771</v>
      </c>
      <c r="I75" s="0">
        <v>0.38681783243658718</v>
      </c>
      <c r="J75" s="0">
        <v>0.48706815135859</v>
      </c>
      <c r="K75" s="0">
        <v>5204</v>
      </c>
    </row>
    <row r="77">
      <c r="C77" s="4" t="s">
        <v>56</v>
      </c>
      <c r="D77" s="4"/>
      <c r="E77" s="11">
        <f t="shared" si="13"/>
        <v>0.19</v>
      </c>
      <c r="F77" s="11">
        <f t="shared" si="14"/>
        <v>0.39</v>
      </c>
      <c r="G77" s="11">
        <f t="shared" si="15"/>
        <v>4850</v>
      </c>
      <c r="I77" s="0">
        <v>0.31090979182729378</v>
      </c>
      <c r="J77" s="0">
        <v>0.46291057168172473</v>
      </c>
      <c r="K77" s="0">
        <v>5188</v>
      </c>
    </row>
    <row r="79">
      <c r="C79" s="4" t="s">
        <v>57</v>
      </c>
      <c r="D79" s="4"/>
      <c r="E79" s="11">
        <f t="shared" si="13"/>
        <v>0.16</v>
      </c>
      <c r="F79" s="11">
        <f t="shared" si="14"/>
        <v>0.37</v>
      </c>
      <c r="G79" s="11">
        <f t="shared" si="15"/>
        <v>4819</v>
      </c>
      <c r="I79" s="0">
        <v>10.5815130912773</v>
      </c>
      <c r="J79" s="0">
        <v>27.534397724828121</v>
      </c>
      <c r="K79" s="0">
        <v>6913</v>
      </c>
    </row>
    <row r="81">
      <c r="C81" s="4" t="s">
        <v>58</v>
      </c>
      <c r="D81" s="4"/>
      <c r="E81" s="11">
        <f t="shared" si="13"/>
        <v>0.26</v>
      </c>
      <c r="F81" s="11">
        <f t="shared" si="14"/>
        <v>0.44</v>
      </c>
      <c r="G81" s="11">
        <f t="shared" si="15"/>
        <v>4837</v>
      </c>
      <c r="I81" s="0">
        <v>21.85583915585342</v>
      </c>
      <c r="J81" s="0">
        <v>20.81802985389141</v>
      </c>
      <c r="K81" s="0">
        <v>7013</v>
      </c>
    </row>
    <row r="83">
      <c r="C83" s="4" t="s">
        <v>59</v>
      </c>
      <c r="D83" s="4"/>
      <c r="E83" s="11">
        <f t="shared" si="13"/>
        <v>0.1</v>
      </c>
      <c r="F83" s="11">
        <f t="shared" si="14"/>
        <v>0.31</v>
      </c>
      <c r="G83" s="11">
        <f t="shared" si="15"/>
        <v>4767</v>
      </c>
      <c r="I83" s="0">
        <v>1554.9483633010609</v>
      </c>
      <c r="J83" s="0">
        <v>1747.443799440563</v>
      </c>
      <c r="K83" s="0">
        <v>2169</v>
      </c>
    </row>
    <row r="85">
      <c r="C85" s="4" t="s">
        <v>60</v>
      </c>
      <c r="D85" s="4"/>
      <c r="E85" s="11">
        <f t="shared" si="13"/>
        <v>466.7</v>
      </c>
      <c r="F85" s="11">
        <f t="shared" si="14"/>
        <v>899.25</v>
      </c>
      <c r="G85" s="11">
        <f t="shared" si="15"/>
        <v>2104</v>
      </c>
      <c r="I85" s="0">
        <v>466.92249167855442</v>
      </c>
      <c r="J85" s="0">
        <v>899.40473240725555</v>
      </c>
      <c r="K85" s="0">
        <v>2103</v>
      </c>
    </row>
    <row r="87">
      <c r="C87" s="1" t="s">
        <v>61</v>
      </c>
      <c r="D87" s="1" t="s">
        <v>31</v>
      </c>
      <c r="E87" s="10">
        <f>ROUND(I87/SUM(I$87:I$90),2)</f>
        <v>0.14000000000000001</v>
      </c>
      <c r="F87" s="10" t="s">
        <v>85</v>
      </c>
      <c r="G87" s="10">
        <f>SUM(I87:I90)</f>
        <v>8891</v>
      </c>
      <c r="I87" s="0">
        <v>976</v>
      </c>
    </row>
    <row r="88">
      <c r="D88" s="1" t="s">
        <v>62</v>
      </c>
      <c r="E88" s="10">
        <f t="shared" ref="E88:E90" si="16">ROUND(I88/SUM(I$87:I$90),2)</f>
        <v>0.17</v>
      </c>
      <c r="F88" s="10" t="s">
        <v>85</v>
      </c>
      <c r="G88" s="10" t="s">
        <v>85</v>
      </c>
      <c r="I88" s="0">
        <v>1209</v>
      </c>
    </row>
    <row r="89">
      <c r="D89" s="1" t="s">
        <v>30</v>
      </c>
      <c r="E89" s="10">
        <f t="shared" si="16"/>
        <v>0.56000000000000005</v>
      </c>
      <c r="F89" s="10" t="s">
        <v>85</v>
      </c>
      <c r="G89" s="10" t="s">
        <v>85</v>
      </c>
      <c r="I89" s="0">
        <v>4031</v>
      </c>
    </row>
    <row r="90">
      <c r="C90" s="4"/>
      <c r="D90" s="4" t="s">
        <v>29</v>
      </c>
      <c r="E90" s="11">
        <f>ROUND(I90/SUM(I$87:I$90),2)</f>
        <v>0.13</v>
      </c>
      <c r="F90" s="11" t="s">
        <v>85</v>
      </c>
      <c r="G90" s="11" t="s">
        <v>85</v>
      </c>
      <c r="I90" s="0">
        <v>882</v>
      </c>
    </row>
    <row r="92">
      <c r="C92" s="1" t="s">
        <v>63</v>
      </c>
      <c r="D92" s="1" t="s">
        <v>64</v>
      </c>
      <c r="E92" s="10">
        <f t="shared" si="13"/>
        <v>1237</v>
      </c>
      <c r="F92" s="10">
        <f t="shared" si="14"/>
        <v>0</v>
      </c>
      <c r="G92" s="10">
        <f t="shared" si="15"/>
        <v>0</v>
      </c>
      <c r="I92" s="0">
        <v>0.13628762541806019</v>
      </c>
      <c r="J92" s="0">
        <v>0.34312959555401312</v>
      </c>
      <c r="K92" s="0">
        <v>4784</v>
      </c>
    </row>
    <row r="93">
      <c r="D93" s="1" t="s">
        <v>65</v>
      </c>
      <c r="E93" s="10">
        <f t="shared" si="13"/>
        <v>1553</v>
      </c>
      <c r="F93" s="10">
        <f t="shared" si="14"/>
        <v>0</v>
      </c>
      <c r="G93" s="10">
        <f t="shared" si="15"/>
        <v>0</v>
      </c>
      <c r="I93">
        <v>1553</v>
      </c>
    </row>
    <row r="94">
      <c r="D94" s="1" t="s">
        <v>66</v>
      </c>
      <c r="E94" s="10">
        <f t="shared" si="13"/>
        <v>4986</v>
      </c>
      <c r="F94" s="10">
        <f t="shared" si="14"/>
        <v>0</v>
      </c>
      <c r="G94" s="10">
        <f t="shared" si="15"/>
        <v>0</v>
      </c>
      <c r="I94" s="0">
        <v>0.10405348934391979</v>
      </c>
      <c r="J94" s="0">
        <v>0.30536182430399328</v>
      </c>
      <c r="K94" s="0">
        <v>4786</v>
      </c>
    </row>
    <row r="95">
      <c r="D95" s="1" t="s">
        <v>67</v>
      </c>
      <c r="E95" s="10">
        <f t="shared" si="13"/>
        <v>1115</v>
      </c>
      <c r="F95" s="10">
        <f t="shared" si="14"/>
        <v>0</v>
      </c>
      <c r="G95" s="10">
        <f t="shared" si="15"/>
        <v>0</v>
      </c>
      <c r="I95">
        <v>1115</v>
      </c>
    </row>
    <row r="96">
      <c r="D96" s="1" t="s">
        <v>68</v>
      </c>
      <c r="E96" s="10">
        <f t="shared" si="13"/>
        <v>0</v>
      </c>
      <c r="F96" s="10">
        <f t="shared" si="14"/>
        <v>0</v>
      </c>
      <c r="G96" s="10">
        <f t="shared" si="15"/>
        <v>0</v>
      </c>
      <c r="I96" s="0">
        <v>0.1556068878622428</v>
      </c>
      <c r="J96" s="0">
        <v>0.36252031965997172</v>
      </c>
      <c r="K96" s="0">
        <v>4762</v>
      </c>
    </row>
    <row r="97">
      <c r="D97" s="1" t="s">
        <v>69</v>
      </c>
      <c r="E97" s="10">
        <f t="shared" si="13"/>
        <v>0</v>
      </c>
      <c r="F97" s="10">
        <f t="shared" si="14"/>
        <v>0</v>
      </c>
      <c r="G97" s="10">
        <f t="shared" si="15"/>
        <v>0</v>
      </c>
    </row>
    <row r="98">
      <c r="C98" s="4"/>
      <c r="D98" s="4" t="s">
        <v>70</v>
      </c>
      <c r="E98" s="11">
        <f t="shared" si="13"/>
        <v>0</v>
      </c>
      <c r="F98" s="11">
        <f t="shared" si="14"/>
        <v>0</v>
      </c>
      <c r="G98" s="11">
        <f t="shared" si="15"/>
        <v>0</v>
      </c>
      <c r="I98" s="0">
        <v>0.1869448461061764</v>
      </c>
      <c r="J98" s="0">
        <v>0.38990752089435438</v>
      </c>
      <c r="K98" s="0">
        <v>4841</v>
      </c>
    </row>
    <row r="100">
      <c r="C100" s="1" t="s">
        <v>27</v>
      </c>
      <c r="D100" s="1" t="s">
        <v>76</v>
      </c>
      <c r="E100" s="10">
        <f>ROUND(I100/$G$100,2)</f>
        <v>0.63</v>
      </c>
      <c r="F100" s="10" t="s">
        <v>85</v>
      </c>
      <c r="G100" s="10">
        <f>SUM(I100:I101)</f>
        <v>4377</v>
      </c>
      <c r="I100" s="0">
        <v>2748</v>
      </c>
      <c r="J100" s="0">
        <v>0.36920856649407191</v>
      </c>
      <c r="K100" s="0">
        <v>4810</v>
      </c>
    </row>
    <row r="101">
      <c r="C101" s="4"/>
      <c r="D101" s="4" t="s">
        <v>84</v>
      </c>
      <c r="E101" s="11">
        <f>ROUND(I101/$G$100,2)</f>
        <v>0.37</v>
      </c>
      <c r="F101" s="11" t="s">
        <v>85</v>
      </c>
      <c r="G101" s="11" t="s">
        <v>85</v>
      </c>
      <c r="I101" s="0">
        <v>1622</v>
      </c>
    </row>
    <row r="102">
      <c r="I102" s="0">
        <v>0.25828500414250211</v>
      </c>
      <c r="J102" s="0">
        <v>0.43773684875018171</v>
      </c>
      <c r="K102" s="0">
        <v>4828</v>
      </c>
    </row>
    <row r="103" ht="15" thickBot="true">
      <c r="C103" s="3" t="s">
        <v>71</v>
      </c>
      <c r="D103" s="3"/>
      <c r="E103" s="12">
        <f t="shared" si="13"/>
        <v>0.34</v>
      </c>
      <c r="F103" s="12">
        <f t="shared" si="14"/>
        <v>0.47</v>
      </c>
      <c r="G103" s="12">
        <f t="shared" si="15"/>
        <v>5091</v>
      </c>
      <c r="I103" s="0">
        <v>0.3415977961432507</v>
      </c>
      <c r="J103" s="0">
        <v>0.47429211091286522</v>
      </c>
      <c r="K103" s="0">
        <v>5082</v>
      </c>
    </row>
    <row r="104" ht="15" thickTop="true">
      <c r="I104" s="0">
        <v>0.1040353089533418</v>
      </c>
      <c r="J104" s="0">
        <v>0.30533843213585721</v>
      </c>
      <c r="K104" s="0">
        <v>4758</v>
      </c>
    </row>
  </sheetData>
  <mergeCells count="2">
    <mergeCell ref="C1:G1"/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2020-02-16T01:41:01Z</dcterms:created>
  <dcterms:modified xsi:type="dcterms:W3CDTF">2020-02-16T02:51:48Z</dcterms:modified>
</cp:coreProperties>
</file>