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81E3DE23-7774-481C-8739-DC27504D8DD5}" xr6:coauthVersionLast="47" xr6:coauthVersionMax="47" xr10:uidLastSave="{00000000-0000-0000-0000-000000000000}"/>
  <bookViews>
    <workbookView xWindow="-22395" yWindow="3615" windowWidth="21600" windowHeight="11175" firstSheet="2" activeTab="5"/>
  </bookViews>
  <sheets>
    <sheet name="SS_admin" sheetId="1" r:id="rId1"/>
    <sheet name="SS_att" sheetId="2" r:id="rId2"/>
    <sheet name="SS_survey" sheetId="4" r:id="rId3"/>
    <sheet name="SS_admin_survey" sheetId="7" r:id="rId4"/>
    <sheet name="survey_response_rate" sheetId="8" r:id="rId5"/>
    <sheet name="SS_cond_survey" sheetId="9" r:id="rId6"/>
    <sheet name="SS" sheetId="5" r:id="rId7"/>
    <sheet name="Attrition" sheetId="6" r:id="rId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<sst xmlns="http://schemas.openxmlformats.org/spreadsheetml/2006/main" xmlns:r="http://schemas.openxmlformats.org/officeDocument/2006/relationships" xmlns:xdr="http://schemas.openxmlformats.org/drawingml/2006/spreadsheetDrawing" count="52" uniqueCount="28">
  <si>
    <t>Choice</t>
  </si>
  <si>
    <t>Control</t>
  </si>
  <si>
    <t>p-value</t>
  </si>
  <si>
    <t>Panel A : Administrative Data</t>
  </si>
  <si>
    <t xml:space="preserve">Loan amount </t>
  </si>
  <si>
    <t>Obs</t>
  </si>
  <si>
    <t>Woman</t>
  </si>
  <si>
    <t>Age</t>
  </si>
  <si>
    <t>Subjective value</t>
  </si>
  <si>
    <t>Subj. pr. of recovery</t>
  </si>
  <si>
    <t>Forced</t>
  </si>
  <si>
    <t>Number of branch-day pawns</t>
  </si>
  <si>
    <t>Survey response rate</t>
  </si>
  <si>
    <t>Weekday</t>
  </si>
  <si>
    <t>Commitment arms</t>
  </si>
  <si>
    <t>Panel B : Survey Data</t>
  </si>
  <si>
    <t>Present bias</t>
  </si>
  <si>
    <t>Makes budget</t>
  </si>
  <si>
    <t>Pawn before</t>
  </si>
  <si>
    <t>+ High-school</t>
  </si>
  <si>
    <t>Panel A : Administrative Data (conditional on survey)</t>
  </si>
  <si>
    <t>Panel B : Survey Data - response rate</t>
  </si>
  <si>
    <t>Ended up pawning</t>
  </si>
  <si>
    <t>Answered</t>
  </si>
  <si>
    <t>Percentage</t>
  </si>
  <si>
    <t>Cum.</t>
  </si>
  <si>
    <t>Trouble paying bills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</si>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</sst>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0" xfId="0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0" xfId="0" applyAlignment="true">
      <alignment wrapText="true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 wrapText="true"/>
    </xf>
    <xf numFmtId="0" fontId="0" fillId="0" borderId="3" xfId="0" applyBorder="true" applyAlignment="true">
      <alignment wrapText="true"/>
    </xf>
    <xf numFmtId="0" fontId="0" fillId="0" borderId="5" xfId="0" applyBorder="true"/>
    <xf numFmtId="0" fontId="0" fillId="0" borderId="0" xfId="0" quotePrefix="true"/>
    <xf numFmtId="0" fontId="0" fillId="0" borderId="3" xfId="0" applyBorder="true"/>
    <xf numFmtId="0" fontId="0" fillId="0" borderId="5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2" xfId="0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"/>
  <sheetViews>
    <sheetView workbookViewId="0">
      <selection activeCell="M11" sqref="A1:M11"/>
    </sheetView>
  </sheetViews>
  <sheetFormatPr defaultRowHeight="15"/>
  <sheetData>
    <row r="2">
      <c r="B2">
        <v>2267.457627118644</v>
      </c>
      <c r="C2">
        <v>2162.484646878198</v>
      </c>
      <c r="D2">
        <v>2222.993023255814</v>
      </c>
      <c r="E2">
        <v>2216.722239847716</v>
      </c>
      <c r="L2">
        <v>0.6450310832320212</v>
      </c>
    </row>
    <row r="3">
      <c r="B3">
        <v>75.87408826054524</v>
      </c>
      <c r="C3">
        <v>83.12759277659441</v>
      </c>
      <c r="D3">
        <v>65.75042610345361</v>
      </c>
      <c r="E3">
        <v>42.93661545047494</v>
      </c>
    </row>
    <row r="4">
      <c r="B4">
        <v>0.8796610169491526</v>
      </c>
      <c r="C4">
        <v>0.8940634595701126</v>
      </c>
      <c r="D4">
        <v>0.8310077519379845</v>
      </c>
      <c r="E4">
        <v>0.8642131979695431</v>
      </c>
      <c r="L4">
        <v>0.560273244252105</v>
      </c>
    </row>
    <row r="5">
      <c r="B5">
        <v>0.043632089264598</v>
      </c>
      <c r="C5">
        <v>0.03487149126010652</v>
      </c>
      <c r="D5">
        <v>0.04790199632869788</v>
      </c>
      <c r="E5">
        <v>0.02557757789336666</v>
      </c>
    </row>
    <row r="6">
      <c r="B6">
        <v>1770</v>
      </c>
      <c r="C6">
        <v>1954</v>
      </c>
      <c r="D6">
        <v>2580</v>
      </c>
      <c r="E6">
        <v>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1"/>
  <sheetViews>
    <sheetView workbookViewId="0">
      <selection activeCell="P21" sqref="A1:P21"/>
    </sheetView>
  </sheetViews>
  <sheetFormatPr defaultRowHeight="15"/>
  <sheetData>
    <row r="2">
      <c r="B2">
        <v>30.46153846153846</v>
      </c>
      <c r="C2">
        <v>33.76666666666667</v>
      </c>
      <c r="D2">
        <v>38.82857142857143</v>
      </c>
      <c r="E2">
        <v>34.76923076923077</v>
      </c>
      <c r="L2">
        <v>0.1584710080897333</v>
      </c>
    </row>
    <row r="3">
      <c r="B3">
        <v>2.790776331556584</v>
      </c>
      <c r="C3">
        <v>2.906583863434686</v>
      </c>
      <c r="D3">
        <v>3.320491085220305</v>
      </c>
      <c r="E3">
        <v>1.79376807323629</v>
      </c>
    </row>
    <row r="4">
      <c r="B4">
        <v>1770</v>
      </c>
      <c r="C4">
        <v>1954</v>
      </c>
      <c r="D4">
        <v>2580</v>
      </c>
      <c r="E4">
        <v>6304</v>
      </c>
    </row>
    <row r="8">
      <c r="B8">
        <v>0.9753694581280788</v>
      </c>
      <c r="C8">
        <v>0.9651315789473685</v>
      </c>
      <c r="D8">
        <v>0.9710926016658501</v>
      </c>
      <c r="E8">
        <v>0.9704937775993577</v>
      </c>
      <c r="L8">
        <v>0.6189412811417327</v>
      </c>
    </row>
    <row r="9">
      <c r="B9">
        <v>0.00556410496581999</v>
      </c>
      <c r="C9">
        <v>0.009055840460278583</v>
      </c>
      <c r="D9">
        <v>0.007770579449781894</v>
      </c>
      <c r="E9">
        <v>0.00447621592777956</v>
      </c>
    </row>
    <row r="10">
      <c r="B10">
        <v>0.7872576177285319</v>
      </c>
      <c r="C10">
        <v>0.7581047381546134</v>
      </c>
      <c r="D10">
        <v>0.7733990147783252</v>
      </c>
      <c r="E10">
        <v>0.772522871763064</v>
      </c>
      <c r="L10">
        <v>0.6170034126071788</v>
      </c>
    </row>
    <row r="11">
      <c r="B11">
        <v>0.01787061830945753</v>
      </c>
      <c r="C11">
        <v>0.02408215491412533</v>
      </c>
      <c r="D11">
        <v>0.02495667269143001</v>
      </c>
      <c r="E11">
        <v>0.01365506059590319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23"/>
  <sheetViews>
    <sheetView topLeftCell="A20" workbookViewId="0">
      <selection activeCell="N31" sqref="B1:N31"/>
    </sheetView>
  </sheetViews>
  <sheetFormatPr defaultRowHeight="15"/>
  <sheetData>
    <row r="2">
      <c r="B2">
        <v>4084.044748373869</v>
      </c>
      <c r="C2">
        <v>3876.572927111064</v>
      </c>
      <c r="D2">
        <v>4173.141363366096</v>
      </c>
      <c r="E2">
        <v>4057.771802359279</v>
      </c>
      <c r="L2">
        <v>0.5074136364776338</v>
      </c>
    </row>
    <row r="3">
      <c r="B3">
        <v>186.3253082221647</v>
      </c>
      <c r="C3">
        <v>193.3240715406064</v>
      </c>
      <c r="D3">
        <v>171.5815234090987</v>
      </c>
      <c r="E3">
        <v>106.6210974172743</v>
      </c>
    </row>
    <row r="4">
      <c r="B4">
        <v>0.1870631315668515</v>
      </c>
      <c r="C4">
        <v>0.2094701654377669</v>
      </c>
      <c r="D4">
        <v>0.1837412624821796</v>
      </c>
      <c r="E4">
        <v>0.1928579542720172</v>
      </c>
      <c r="L4">
        <v>0.6725660484592921</v>
      </c>
    </row>
    <row r="5">
      <c r="B5">
        <v>0.02443309134662668</v>
      </c>
      <c r="C5">
        <v>0.02283124052149185</v>
      </c>
      <c r="D5">
        <v>0.02024631264295361</v>
      </c>
      <c r="E5">
        <v>0.01289510279740332</v>
      </c>
    </row>
    <row r="6">
      <c r="B6">
        <v>0.1381578947368421</v>
      </c>
      <c r="C6">
        <v>0.1282352941176471</v>
      </c>
      <c r="D6">
        <v>0.1266201395812562</v>
      </c>
      <c r="E6">
        <v>0.1305013394565633</v>
      </c>
      <c r="L6">
        <v>0.8896495042601654</v>
      </c>
    </row>
    <row r="7">
      <c r="B7">
        <v>0.02064639659507228</v>
      </c>
      <c r="C7">
        <v>0.01427153837750952</v>
      </c>
      <c r="D7">
        <v>0.01298902587565687</v>
      </c>
      <c r="E7">
        <v>0.009035761191728721</v>
      </c>
    </row>
    <row r="8">
      <c r="B8">
        <v>0.6247443762781186</v>
      </c>
      <c r="C8">
        <v>0.5884509624197983</v>
      </c>
      <c r="D8">
        <v>0.6517595307917888</v>
      </c>
      <c r="E8">
        <v>0.6239440722400234</v>
      </c>
      <c r="L8">
        <v>0.2925995970750369</v>
      </c>
    </row>
    <row r="9">
      <c r="B9">
        <v>0.02808027340316118</v>
      </c>
      <c r="C9">
        <v>0.03554672107016062</v>
      </c>
      <c r="D9">
        <v>0.02101418987928844</v>
      </c>
      <c r="E9">
        <v>0.01670163240458039</v>
      </c>
    </row>
    <row r="10">
      <c r="B10">
        <v>91.88669201520912</v>
      </c>
      <c r="C10">
        <v>91.65214285714286</v>
      </c>
      <c r="D10">
        <v>93.6109947643979</v>
      </c>
      <c r="E10">
        <v>92.52778378378379</v>
      </c>
      <c r="L10">
        <v>0.093375432500357</v>
      </c>
    </row>
    <row r="11">
      <c r="B11">
        <v>0.7214272306460148</v>
      </c>
      <c r="C11">
        <v>1.031496976703081</v>
      </c>
      <c r="D11">
        <v>0.5816569306404544</v>
      </c>
      <c r="E11">
        <v>0.4502856911185265</v>
      </c>
    </row>
    <row r="12">
      <c r="B12">
        <v>0.8693877551020408</v>
      </c>
      <c r="C12">
        <v>0.8871841155234657</v>
      </c>
      <c r="D12">
        <v>0.9007246376811594</v>
      </c>
      <c r="E12">
        <v>0.8875432525951558</v>
      </c>
      <c r="L12">
        <v>0.2521838227756053</v>
      </c>
    </row>
    <row r="13">
      <c r="B13">
        <v>0.01542954967076077</v>
      </c>
      <c r="C13">
        <v>0.01276990565307838</v>
      </c>
      <c r="D13">
        <v>0.01110750508269111</v>
      </c>
      <c r="E13">
        <v>0.007510065293318159</v>
      </c>
    </row>
    <row r="14">
      <c r="B14">
        <v>43.3169968717414</v>
      </c>
      <c r="C14">
        <v>42.85291396854764</v>
      </c>
      <c r="D14">
        <v>43.82113821138211</v>
      </c>
      <c r="E14">
        <v>43.37017388741527</v>
      </c>
      <c r="L14">
        <v>0.7294742073368279</v>
      </c>
    </row>
    <row r="15">
      <c r="B15">
        <v>0.6876570599320564</v>
      </c>
      <c r="C15">
        <v>0.9493469201888045</v>
      </c>
      <c r="D15">
        <v>0.7916996712932627</v>
      </c>
      <c r="E15">
        <v>0.4758589833983667</v>
      </c>
    </row>
    <row r="16">
      <c r="B16">
        <v>0.7275390625</v>
      </c>
      <c r="C16">
        <v>0.7209705372616985</v>
      </c>
      <c r="D16">
        <v>0.7124749833222148</v>
      </c>
      <c r="E16">
        <v>0.7193364155561599</v>
      </c>
      <c r="L16">
        <v>0.8788054763606953</v>
      </c>
    </row>
    <row r="17">
      <c r="B17">
        <v>0.02272282987183911</v>
      </c>
      <c r="C17">
        <v>0.01871985071743971</v>
      </c>
      <c r="D17">
        <v>0.01980735062092765</v>
      </c>
      <c r="E17">
        <v>0.01189962851181989</v>
      </c>
    </row>
    <row r="18">
      <c r="B18">
        <v>0.6586134453781513</v>
      </c>
      <c r="C18">
        <v>0.6685185185185185</v>
      </c>
      <c r="D18">
        <v>0.6515151515151515</v>
      </c>
      <c r="E18">
        <v>0.6590095465393795</v>
      </c>
      <c r="L18">
        <v>0.8362743251137983</v>
      </c>
    </row>
    <row r="19">
      <c r="B19">
        <v>0.02708449453616807</v>
      </c>
      <c r="C19">
        <v>0.02245117168137609</v>
      </c>
      <c r="D19">
        <v>0.01763021297150332</v>
      </c>
      <c r="E19">
        <v>0.01264015748271608</v>
      </c>
    </row>
    <row r="20">
      <c r="B20">
        <v>1770</v>
      </c>
      <c r="C20">
        <v>1954</v>
      </c>
      <c r="D20">
        <v>2580</v>
      </c>
      <c r="E20">
        <v>6304</v>
      </c>
    </row>
    <row r="23">
      <c r="B23">
        <v>1386</v>
      </c>
      <c r="C23">
        <v>1469</v>
      </c>
      <c r="D23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6"/>
  <sheetViews>
    <sheetView workbookViewId="0">
      <selection activeCell="L3" sqref="L3"/>
    </sheetView>
  </sheetViews>
  <sheetFormatPr defaultRowHeight="15"/>
  <sheetData>
    <row r="2">
      <c r="B2">
        <v>2199.235209235209</v>
      </c>
      <c r="C2">
        <v>2196.041524846834</v>
      </c>
      <c r="D2">
        <v>2216.417759838547</v>
      </c>
      <c r="E2">
        <v>2205.305974777755</v>
      </c>
      <c r="L2">
        <v>0.9841599107007903</v>
      </c>
    </row>
    <row r="3">
      <c r="B3">
        <v>85.69161747448106</v>
      </c>
      <c r="C3">
        <v>105.6266892139488</v>
      </c>
      <c r="D3">
        <v>80.61197757998926</v>
      </c>
      <c r="E3">
        <v>51.99667574712315</v>
      </c>
    </row>
    <row r="4">
      <c r="B4">
        <v>0.8759018759018758</v>
      </c>
      <c r="C4">
        <v>0.8856364874063989</v>
      </c>
      <c r="D4">
        <v>0.8471241170534813</v>
      </c>
      <c r="E4">
        <v>0.8670663634484185</v>
      </c>
      <c r="L4">
        <v>0.8026212323496709</v>
      </c>
    </row>
    <row r="5">
      <c r="B5">
        <v>0.04482942563051304</v>
      </c>
      <c r="C5">
        <v>0.03803739218949861</v>
      </c>
      <c r="D5">
        <v>0.04532363370188531</v>
      </c>
      <c r="E5">
        <v>0.02533791010635028</v>
      </c>
    </row>
    <row r="6">
      <c r="B6">
        <v>1386</v>
      </c>
      <c r="C6">
        <v>1469</v>
      </c>
      <c r="D6">
        <v>1982</v>
      </c>
      <c r="E6">
        <v>4837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S20"/>
  <sheetViews>
    <sheetView workbookViewId="0">
      <selection activeCell="Q2" sqref="Q2:S11"/>
    </sheetView>
  </sheetViews>
  <sheetFormatPr defaultRowHeight="15"/>
  <cols>
    <col min="17" max="17" width="9.5703125" bestFit="true" customWidth="true"/>
    <col min="18" max="18" width="10.42578125" bestFit="true" customWidth="true"/>
    <col min="19" max="19" width="7.42578125" customWidth="true"/>
  </cols>
  <sheetData>
    <row r="2" ht="15.75" thickBot="true">
      <c r="B2">
        <v>0.7333333333333333</v>
      </c>
      <c r="C2">
        <v>0.6893551688843398</v>
      </c>
      <c r="D2">
        <v>0.7054263565891473</v>
      </c>
      <c r="E2">
        <v>0.7082804568527918</v>
      </c>
      <c r="L2">
        <v>0.3894723057903044</v>
      </c>
      <c r="N2">
        <v>0</v>
      </c>
      <c r="O2">
        <v>33</v>
      </c>
      <c r="Q2" s="5" t="s">
        <v>23</v>
      </c>
      <c r="R2" s="5" t="s">
        <v>24</v>
      </c>
      <c r="S2" s="5" t="s">
        <v>25</v>
      </c>
    </row>
    <row r="3" ht="15.75" thickTop="true">
      <c r="B3">
        <v>0.02222713340725871</v>
      </c>
      <c r="C3">
        <v>0.02394555925968419</v>
      </c>
      <c r="D3">
        <v>0.02448740630667276</v>
      </c>
      <c r="E3">
        <v>0.01405414443820463</v>
      </c>
      <c r="N3">
        <v>1</v>
      </c>
      <c r="O3">
        <v>223</v>
      </c>
      <c r="Q3">
        <v>1</v>
      </c>
      <c r="R3">
        <f t="shared" ref="R3:R11" si="0">ROUND(O3/SUM($O$3:$O$11)*100,2)</f>
        <v>4.6399999999999997</v>
      </c>
      <c r="S3">
        <f>R3</f>
        <v>4.6399999999999997</v>
      </c>
    </row>
    <row r="4">
      <c r="B4">
        <v>0.4926553672316384</v>
      </c>
      <c r="C4">
        <v>0.4769703172978506</v>
      </c>
      <c r="D4">
        <v>0.4434108527131783</v>
      </c>
      <c r="E4">
        <v>0.4676395939086294</v>
      </c>
      <c r="L4">
        <v>0.2875593605623547</v>
      </c>
      <c r="N4">
        <v>2</v>
      </c>
      <c r="O4">
        <v>1127</v>
      </c>
      <c r="Q4">
        <v>2</v>
      </c>
      <c r="R4">
        <f t="shared" si="0"/>
        <v>23.46</v>
      </c>
      <c r="S4">
        <f>R4+S3</f>
        <v>28.1</v>
      </c>
    </row>
    <row r="5">
      <c r="B5">
        <v>0.02309624009558859</v>
      </c>
      <c r="C5">
        <v>0.02243087678545668</v>
      </c>
      <c r="D5">
        <v>0.02223886561049735</v>
      </c>
      <c r="E5">
        <v>0.01345190962231461</v>
      </c>
      <c r="N5">
        <v>3</v>
      </c>
      <c r="O5">
        <v>36</v>
      </c>
      <c r="Q5">
        <v>3</v>
      </c>
      <c r="R5">
        <f t="shared" si="0"/>
        <v>0.75</v>
      </c>
      <c r="S5">
        <f t="shared" ref="S5:S11" si="1">R5+S4</f>
        <v>28.85</v>
      </c>
    </row>
    <row r="6">
      <c r="B6">
        <v>0.4293785310734463</v>
      </c>
      <c r="C6">
        <v>0.4350051177072671</v>
      </c>
      <c r="D6">
        <v>0.3887596899224806</v>
      </c>
      <c r="E6">
        <v>0.414498730964467</v>
      </c>
      <c r="L6">
        <v>0.1657044792125869</v>
      </c>
      <c r="N6">
        <v>4</v>
      </c>
      <c r="O6">
        <v>95</v>
      </c>
      <c r="Q6">
        <v>4</v>
      </c>
      <c r="R6">
        <f t="shared" si="0"/>
        <v>1.98</v>
      </c>
      <c r="S6">
        <f t="shared" si="1"/>
        <v>30.830000000000002</v>
      </c>
    </row>
    <row r="7">
      <c r="B7">
        <v>0.02253958102147569</v>
      </c>
      <c r="C7">
        <v>0.02127276435362197</v>
      </c>
      <c r="D7">
        <v>0.01715622878949833</v>
      </c>
      <c r="E7">
        <v>0.01185696393078531</v>
      </c>
      <c r="N7">
        <v>5</v>
      </c>
      <c r="O7">
        <v>75</v>
      </c>
      <c r="Q7">
        <v>5</v>
      </c>
      <c r="R7">
        <f t="shared" si="0"/>
        <v>1.56</v>
      </c>
      <c r="S7">
        <f t="shared" si="1"/>
        <v>32.39</v>
      </c>
    </row>
    <row r="8">
      <c r="B8">
        <v>0.5525423728813559</v>
      </c>
      <c r="C8">
        <v>0.5583418628454453</v>
      </c>
      <c r="D8">
        <v>0.5286821705426357</v>
      </c>
      <c r="E8">
        <v>0.5445748730964467</v>
      </c>
      <c r="L8">
        <v>0.5609458710266343</v>
      </c>
      <c r="N8">
        <v>6</v>
      </c>
      <c r="O8">
        <v>130</v>
      </c>
      <c r="Q8">
        <v>6</v>
      </c>
      <c r="R8">
        <f t="shared" si="0"/>
        <v>2.71</v>
      </c>
      <c r="S8">
        <f t="shared" si="1"/>
        <v>35.1</v>
      </c>
    </row>
    <row r="9">
      <c r="B9">
        <v>0.02302171714220681</v>
      </c>
      <c r="C9">
        <v>0.02284086769741038</v>
      </c>
      <c r="D9">
        <v>0.01945304700624268</v>
      </c>
      <c r="E9">
        <v>0.01259298623720528</v>
      </c>
      <c r="N9">
        <v>7</v>
      </c>
      <c r="O9">
        <v>300</v>
      </c>
      <c r="Q9">
        <v>7</v>
      </c>
      <c r="R9">
        <f t="shared" si="0"/>
        <v>6.24</v>
      </c>
      <c r="S9">
        <f t="shared" si="1"/>
        <v>41.34</v>
      </c>
    </row>
    <row r="10">
      <c r="B10">
        <v>0.7429378531073446</v>
      </c>
      <c r="C10">
        <v>0.7164790174002047</v>
      </c>
      <c r="D10">
        <v>0.7403100775193798</v>
      </c>
      <c r="E10">
        <v>0.7336611675126904</v>
      </c>
      <c r="L10">
        <v>0.711869330524062</v>
      </c>
      <c r="N10">
        <v>8</v>
      </c>
      <c r="O10">
        <v>728</v>
      </c>
      <c r="Q10">
        <v>8</v>
      </c>
      <c r="R10">
        <f t="shared" si="0"/>
        <v>15.15</v>
      </c>
      <c r="S10">
        <f t="shared" si="1"/>
        <v>56.49</v>
      </c>
    </row>
    <row r="11" ht="15.75" thickBot="true">
      <c r="B11">
        <v>0.02382493680650932</v>
      </c>
      <c r="C11">
        <v>0.02547756403929634</v>
      </c>
      <c r="D11">
        <v>0.02535814843098096</v>
      </c>
      <c r="E11">
        <v>0.01462507287141228</v>
      </c>
      <c r="N11">
        <v>9</v>
      </c>
      <c r="O11">
        <v>2090</v>
      </c>
      <c r="Q11" s="12">
        <v>9</v>
      </c>
      <c r="R11" s="12">
        <f t="shared" si="0"/>
        <v>43.51</v>
      </c>
      <c r="S11" s="12">
        <f t="shared" si="1"/>
        <v>100</v>
      </c>
    </row>
    <row r="12" ht="15.75" thickTop="true">
      <c r="B12">
        <v>0.5536723163841808</v>
      </c>
      <c r="C12">
        <v>0.5670419651995906</v>
      </c>
      <c r="D12">
        <v>0.5348837209302325</v>
      </c>
      <c r="E12">
        <v>0.5501269035532995</v>
      </c>
      <c r="L12">
        <v>0.5657910963616903</v>
      </c>
    </row>
    <row r="13">
      <c r="B13">
        <v>0.02319773674083229</v>
      </c>
      <c r="C13">
        <v>0.02380273921390908</v>
      </c>
      <c r="D13">
        <v>0.01957239944955774</v>
      </c>
      <c r="E13">
        <v>0.01281247883226884</v>
      </c>
    </row>
    <row r="14">
      <c r="B14">
        <v>0.5418079096045197</v>
      </c>
      <c r="C14">
        <v>0.553224155578301</v>
      </c>
      <c r="D14">
        <v>0.5244186046511627</v>
      </c>
      <c r="E14">
        <v>0.538229695431472</v>
      </c>
      <c r="L14">
        <v>0.5904164505761096</v>
      </c>
    </row>
    <row r="15">
      <c r="B15">
        <v>0.02302882584840425</v>
      </c>
      <c r="C15">
        <v>0.02263762438473425</v>
      </c>
      <c r="D15">
        <v>0.01794910753771939</v>
      </c>
      <c r="E15">
        <v>0.0121515126440841</v>
      </c>
    </row>
    <row r="16">
      <c r="B16">
        <v>0.5785310734463277</v>
      </c>
      <c r="C16">
        <v>0.5905834186284544</v>
      </c>
      <c r="D16">
        <v>0.5810077519379845</v>
      </c>
      <c r="E16">
        <v>0.5832804568527918</v>
      </c>
      <c r="L16">
        <v>0.9326726999098225</v>
      </c>
    </row>
    <row r="17">
      <c r="B17">
        <v>0.02480493244087363</v>
      </c>
      <c r="C17">
        <v>0.0244543397409427</v>
      </c>
      <c r="D17">
        <v>0.02018420555273061</v>
      </c>
      <c r="E17">
        <v>0.01316677672471577</v>
      </c>
    </row>
    <row r="18">
      <c r="B18">
        <v>0.5378531073446328</v>
      </c>
      <c r="C18">
        <v>0.5527123848515865</v>
      </c>
      <c r="D18">
        <v>0.5116279069767442</v>
      </c>
      <c r="E18">
        <v>0.5317258883248731</v>
      </c>
      <c r="L18">
        <v>0.3864907004892281</v>
      </c>
    </row>
    <row r="19">
      <c r="B19">
        <v>0.02497582090269404</v>
      </c>
      <c r="C19">
        <v>0.02473003962743872</v>
      </c>
      <c r="D19">
        <v>0.01882401910494625</v>
      </c>
      <c r="E19">
        <v>0.01314890352713889</v>
      </c>
    </row>
    <row r="20">
      <c r="B20">
        <v>1770</v>
      </c>
      <c r="C20">
        <v>1954</v>
      </c>
      <c r="D20">
        <v>2580</v>
      </c>
      <c r="E20">
        <v>6304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63D4-14D6-4F54-BD0D-751B1AD5E68C}">
  <dimension ref="A2:E31"/>
  <sheetViews>
    <sheetView tabSelected="true" topLeftCell="A10" workbookViewId="0">
      <selection activeCell="A3" sqref="A3:E30"/>
    </sheetView>
  </sheetViews>
  <sheetFormatPr defaultRowHeight="15"/>
  <cols>
    <col min="1" max="1" width="18.140625" bestFit="true" customWidth="true"/>
    <col min="2" max="2" width="9.7109375" style="3" customWidth="true"/>
    <col min="3" max="3" width="10.5703125" style="3" customWidth="true"/>
    <col min="4" max="4" width="7.5703125" style="3" bestFit="true" customWidth="true"/>
    <col min="5" max="5" width="7.5703125" style="3" customWidth="true"/>
  </cols>
  <sheetData>
    <row r="2" ht="15.75" thickBot="true">
      <c r="A2" s="10"/>
      <c r="B2" s="13"/>
      <c r="C2" s="13"/>
      <c r="D2" s="13"/>
      <c r="E2" s="13"/>
    </row>
    <row r="3">
      <c r="C3" s="14" t="s">
        <v>14</v>
      </c>
      <c r="D3" s="14"/>
      <c r="E3" s="14"/>
    </row>
    <row r="4" s="6" customFormat="true" ht="30">
      <c r="B4" s="8" t="s">
        <v>1</v>
      </c>
      <c r="C4" s="8" t="s">
        <v>10</v>
      </c>
      <c r="D4" s="8" t="s">
        <v>0</v>
      </c>
      <c r="E4" s="8" t="s">
        <v>2</v>
      </c>
    </row>
    <row r="5" ht="15.75" thickBot="true">
      <c r="A5" s="2"/>
      <c r="B5" s="15" t="s">
        <v>20</v>
      </c>
      <c r="C5" s="15"/>
      <c r="D5" s="15"/>
      <c r="E5" s="15"/>
    </row>
    <row r="6" ht="15.75" thickTop="true">
      <c r="A6" t="s">
        <v>4</v>
      </c>
      <c r="B6" s="3">
        <f>ROUND(SS_admin_survey!B2,0)</f>
        <v>2199</v>
      </c>
      <c r="C6" s="3">
        <f>ROUND(SS_admin_survey!C2,0)</f>
        <v>2196</v>
      </c>
      <c r="D6" s="3">
        <f>ROUND(SS_admin_survey!D2,0)</f>
        <v>2216</v>
      </c>
      <c r="E6" s="3">
        <f>ROUND(SS_admin_survey!L2,2)</f>
        <v>0.98</v>
      </c>
    </row>
    <row r="7">
      <c r="B7" s="3" t="str">
        <f>CONCATENATE("(",ROUND(SS_admin_survey!B3,0),")")</f>
        <v>(86)</v>
      </c>
      <c r="C7" s="3" t="str">
        <f>CONCATENATE("(",ROUND(SS_admin_survey!C3,0),")")</f>
        <v>(106)</v>
      </c>
      <c r="D7" s="3" t="str">
        <f>CONCATENATE("(",ROUND(SS_admin_survey!D3,0),")")</f>
        <v>(81)</v>
      </c>
    </row>
    <row r="8">
      <c r="A8" t="s">
        <v>13</v>
      </c>
      <c r="B8" s="3">
        <f>ROUND(SS_admin_survey!B4,2)</f>
        <v>0.88</v>
      </c>
      <c r="C8" s="3">
        <f>ROUND(SS_admin_survey!C4,2)</f>
        <v>0.89</v>
      </c>
      <c r="D8" s="3">
        <f>ROUND(SS_admin_survey!D4,2)</f>
        <v>0.85</v>
      </c>
      <c r="E8" s="3">
        <f>ROUND(SS_admin_survey!L4,2)</f>
        <v>0.8</v>
      </c>
    </row>
    <row r="9">
      <c r="B9" s="3" t="str">
        <f>CONCATENATE("(",ROUND(SS_admin_survey!B5,3),")")</f>
        <v>(0.045)</v>
      </c>
      <c r="C9" s="3" t="str">
        <f>CONCATENATE("(",ROUND(SS_admin_survey!C5,3),")")</f>
        <v>(0.038)</v>
      </c>
      <c r="D9" s="3" t="str">
        <f>CONCATENATE("(",ROUND(SS_admin_survey!D5,3),")")</f>
        <v>(0.045)</v>
      </c>
    </row>
    <row r="10">
      <c r="A10" s="1" t="s">
        <v>5</v>
      </c>
      <c r="B10" s="4">
        <f>SS_admin_survey!B6</f>
        <v>1386</v>
      </c>
      <c r="C10" s="4">
        <f>SS_admin_survey!C6</f>
        <v>1469</v>
      </c>
      <c r="D10" s="4">
        <f>SS_admin_survey!D6</f>
        <v>1982</v>
      </c>
      <c r="E10" s="4"/>
    </row>
    <row r="11" ht="15.75" thickBot="true">
      <c r="A11" s="2"/>
      <c r="B11" s="15" t="s">
        <v>21</v>
      </c>
      <c r="C11" s="15"/>
      <c r="D11" s="15"/>
      <c r="E11" s="15"/>
    </row>
    <row r="12" ht="15.75" thickTop="true">
      <c r="A12" t="s">
        <v>8</v>
      </c>
      <c r="B12" s="3">
        <f>ROUND(survey_response_rate!B2,2)</f>
        <v>0.73</v>
      </c>
      <c r="C12" s="3">
        <f>ROUND(survey_response_rate!C2,2)</f>
        <v>0.69</v>
      </c>
      <c r="D12" s="3">
        <f>ROUND(survey_response_rate!D2,2)</f>
        <v>0.71</v>
      </c>
      <c r="E12" s="3">
        <f>ROUND(survey_response_rate!L2,2)</f>
        <v>0.39</v>
      </c>
    </row>
    <row r="13">
      <c r="B13" s="3" t="str">
        <f>CONCATENATE("(",ROUND(survey_response_rate!B3,3),")")</f>
        <v>(0.022)</v>
      </c>
      <c r="C13" s="3" t="str">
        <f>CONCATENATE("(",ROUND(survey_response_rate!C3,3),")")</f>
        <v>(0.024)</v>
      </c>
      <c r="D13" s="3" t="str">
        <f>CONCATENATE("(",ROUND(survey_response_rate!D3,3),")")</f>
        <v>(0.024)</v>
      </c>
    </row>
    <row r="14">
      <c r="A14" t="s">
        <v>26</v>
      </c>
      <c r="B14" s="3">
        <f>ROUND(survey_response_rate!B4,2)</f>
        <v>0.49</v>
      </c>
      <c r="C14" s="3">
        <f>ROUND(survey_response_rate!C4,2)</f>
        <v>0.48</v>
      </c>
      <c r="D14" s="3">
        <f>ROUND(survey_response_rate!D4,2)</f>
        <v>0.44</v>
      </c>
      <c r="E14" s="3">
        <f>ROUND(survey_response_rate!L4,2)</f>
        <v>0.28999999999999998</v>
      </c>
    </row>
    <row r="15">
      <c r="B15" s="3" t="str">
        <f>CONCATENATE("(",ROUND(survey_response_rate!B5,3),")")</f>
        <v>(0.023)</v>
      </c>
      <c r="C15" s="3" t="str">
        <f>CONCATENATE("(",ROUND(survey_response_rate!C5,3),")")</f>
        <v>(0.022)</v>
      </c>
      <c r="D15" s="3" t="str">
        <f>CONCATENATE("(",ROUND(survey_response_rate!D5,3),")")</f>
        <v>(0.022)</v>
      </c>
    </row>
    <row r="16">
      <c r="A16" t="s">
        <v>16</v>
      </c>
      <c r="B16" s="3">
        <f>ROUND(survey_response_rate!B6,2)</f>
        <v>0.43</v>
      </c>
      <c r="C16" s="3">
        <f>ROUND(survey_response_rate!C6,2)</f>
        <v>0.44</v>
      </c>
      <c r="D16" s="3">
        <f>ROUND(survey_response_rate!D6,2)</f>
        <v>0.39</v>
      </c>
      <c r="E16" s="3">
        <f>ROUND(survey_response_rate!L6,2)</f>
        <v>0.17</v>
      </c>
    </row>
    <row r="17">
      <c r="B17" s="3" t="str">
        <f>CONCATENATE("(",ROUND(survey_response_rate!B7,2),")")</f>
        <v>(0.02)</v>
      </c>
      <c r="C17" s="3" t="str">
        <f>CONCATENATE("(",ROUND(survey_response_rate!C7,2),")")</f>
        <v>(0.02)</v>
      </c>
      <c r="D17" s="3" t="str">
        <f>CONCATENATE("(",ROUND(survey_response_rate!D7,2),")")</f>
        <v>(0.02)</v>
      </c>
    </row>
    <row r="18">
      <c r="A18" t="s">
        <v>17</v>
      </c>
      <c r="B18" s="3">
        <f>ROUND(survey_response_rate!B8,2)</f>
        <v>0.55000000000000004</v>
      </c>
      <c r="C18" s="3">
        <f>ROUND(survey_response_rate!C8,2)</f>
        <v>0.56000000000000005</v>
      </c>
      <c r="D18" s="3">
        <f>ROUND(survey_response_rate!D8,2)</f>
        <v>0.53</v>
      </c>
      <c r="E18" s="3">
        <f>ROUND(survey_response_rate!L8,2)</f>
        <v>0.56000000000000005</v>
      </c>
    </row>
    <row r="19">
      <c r="B19" s="3" t="str">
        <f>CONCATENATE("(",ROUND(survey_response_rate!B9,3),")")</f>
        <v>(0.023)</v>
      </c>
      <c r="C19" s="3" t="str">
        <f>CONCATENATE("(",ROUND(survey_response_rate!C9,3),")")</f>
        <v>(0.023)</v>
      </c>
      <c r="D19" s="3" t="str">
        <f>CONCATENATE("(",ROUND(survey_response_rate!D9,3),")")</f>
        <v>(0.019)</v>
      </c>
    </row>
    <row r="20">
      <c r="A20" t="s">
        <v>9</v>
      </c>
      <c r="B20" s="3">
        <f>ROUND(survey_response_rate!B10,2)</f>
        <v>0.74</v>
      </c>
      <c r="C20" s="3">
        <f>ROUND(survey_response_rate!C10,2)</f>
        <v>0.72</v>
      </c>
      <c r="D20" s="3">
        <f>ROUND(survey_response_rate!D10,2)</f>
        <v>0.74</v>
      </c>
      <c r="E20" s="3">
        <f>ROUND(survey_response_rate!L10,2)</f>
        <v>0.71</v>
      </c>
    </row>
    <row r="21">
      <c r="B21" s="3" t="str">
        <f>CONCATENATE("(",ROUND(survey_response_rate!B11,3),")")</f>
        <v>(0.024)</v>
      </c>
      <c r="C21" s="3" t="str">
        <f>CONCATENATE("(",ROUND(survey_response_rate!C11,3),")")</f>
        <v>(0.025)</v>
      </c>
      <c r="D21" s="3" t="str">
        <f>CONCATENATE("(",ROUND(survey_response_rate!D11,3),")")</f>
        <v>(0.025)</v>
      </c>
    </row>
    <row r="22">
      <c r="A22" t="s">
        <v>18</v>
      </c>
      <c r="B22" s="3">
        <f>ROUND(survey_response_rate!B12,2)</f>
        <v>0.55000000000000004</v>
      </c>
      <c r="C22" s="3">
        <f>ROUND(survey_response_rate!C12,2)</f>
        <v>0.56999999999999995</v>
      </c>
      <c r="D22" s="3">
        <f>ROUND(survey_response_rate!D12,2)</f>
        <v>0.53</v>
      </c>
      <c r="E22" s="3">
        <f>ROUND(survey_response_rate!L12,2)</f>
        <v>0.56999999999999995</v>
      </c>
    </row>
    <row r="23">
      <c r="B23" s="3" t="str">
        <f>CONCATENATE("(",ROUND(survey_response_rate!B13,3),")")</f>
        <v>(0.023)</v>
      </c>
      <c r="C23" s="3" t="str">
        <f>CONCATENATE("(",ROUND(survey_response_rate!C13,3),")")</f>
        <v>(0.024)</v>
      </c>
      <c r="D23" s="3" t="str">
        <f>CONCATENATE("(",ROUND(survey_response_rate!D13,3),")")</f>
        <v>(0.02)</v>
      </c>
    </row>
    <row r="24">
      <c r="A24" t="s">
        <v>7</v>
      </c>
      <c r="B24" s="3">
        <f>ROUND(survey_response_rate!B14,2)</f>
        <v>0.54</v>
      </c>
      <c r="C24" s="3">
        <f>ROUND(survey_response_rate!C14,2)</f>
        <v>0.55000000000000004</v>
      </c>
      <c r="D24" s="3">
        <f>ROUND(survey_response_rate!D14,2)</f>
        <v>0.52</v>
      </c>
      <c r="E24" s="3">
        <f>ROUND(survey_response_rate!L14,2)</f>
        <v>0.59</v>
      </c>
    </row>
    <row r="25">
      <c r="B25" s="3" t="str">
        <f>CONCATENATE("(",ROUND(survey_response_rate!B15,3),")")</f>
        <v>(0.023)</v>
      </c>
      <c r="C25" s="3" t="str">
        <f>CONCATENATE("(",ROUND(survey_response_rate!C15,3),")")</f>
        <v>(0.023)</v>
      </c>
      <c r="D25" s="3" t="str">
        <f>CONCATENATE("(",ROUND(survey_response_rate!D15,3),")")</f>
        <v>(0.018)</v>
      </c>
    </row>
    <row r="26">
      <c r="A26" t="s">
        <v>6</v>
      </c>
      <c r="B26" s="3">
        <f>ROUND(survey_response_rate!B16,2)</f>
        <v>0.57999999999999996</v>
      </c>
      <c r="C26" s="3">
        <f>ROUND(survey_response_rate!C16,2)</f>
        <v>0.59</v>
      </c>
      <c r="D26" s="3">
        <f>ROUND(survey_response_rate!D16,2)</f>
        <v>0.57999999999999996</v>
      </c>
      <c r="E26" s="3">
        <f>ROUND(survey_response_rate!L16,2)</f>
        <v>0.93</v>
      </c>
    </row>
    <row r="27">
      <c r="B27" s="3" t="str">
        <f>CONCATENATE("(",ROUND(survey_response_rate!B17,3),")")</f>
        <v>(0.025)</v>
      </c>
      <c r="C27" s="3" t="str">
        <f>CONCATENATE("(",ROUND(survey_response_rate!C17,3),")")</f>
        <v>(0.024)</v>
      </c>
      <c r="D27" s="3" t="str">
        <f>CONCATENATE("(",ROUND(survey_response_rate!D17,3),")")</f>
        <v>(0.02)</v>
      </c>
    </row>
    <row r="28">
      <c r="A28" s="11" t="s">
        <v>19</v>
      </c>
      <c r="B28" s="3">
        <f>ROUND(survey_response_rate!B18,2)</f>
        <v>0.54</v>
      </c>
      <c r="C28" s="3">
        <f>ROUND(survey_response_rate!C18,2)</f>
        <v>0.55000000000000004</v>
      </c>
      <c r="D28" s="3">
        <f>ROUND(survey_response_rate!D18,2)</f>
        <v>0.51</v>
      </c>
      <c r="E28" s="3">
        <f>ROUND(survey_response_rate!L18,2)</f>
        <v>0.39</v>
      </c>
    </row>
    <row r="29">
      <c r="B29" s="3" t="str">
        <f>CONCATENATE("(",ROUND(survey_response_rate!B19,3),")")</f>
        <v>(0.025)</v>
      </c>
      <c r="C29" s="3" t="str">
        <f>CONCATENATE("(",ROUND(survey_response_rate!C19,3),")")</f>
        <v>(0.025)</v>
      </c>
      <c r="D29" s="3" t="str">
        <f>CONCATENATE("(",ROUND(survey_response_rate!D19,3),")")</f>
        <v>(0.019)</v>
      </c>
    </row>
    <row r="30" ht="15.75" thickBot="true">
      <c r="A30" s="2" t="s">
        <v>5</v>
      </c>
      <c r="B30" s="5">
        <f>SS_survey!B23</f>
        <v>1386</v>
      </c>
      <c r="C30" s="5">
        <f>SS_survey!C23</f>
        <v>1469</v>
      </c>
      <c r="D30" s="5">
        <f>SS_survey!D23</f>
        <v>1982</v>
      </c>
      <c r="E30" s="5"/>
    </row>
    <row r="31" ht="15.75" thickTop="true"/>
  </sheetData>
  <mergeCells count="4">
    <mergeCell ref="B2:E2"/>
    <mergeCell ref="C3:E3"/>
    <mergeCell ref="B5:E5"/>
    <mergeCell ref="B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637-0760-4807-B01C-4419EACB0C14}">
  <dimension ref="A2:E31"/>
  <sheetViews>
    <sheetView topLeftCell="A6" workbookViewId="0">
      <selection activeCell="A3" sqref="A3:E30"/>
    </sheetView>
  </sheetViews>
  <sheetFormatPr defaultRowHeight="15"/>
  <cols>
    <col min="1" max="1" width="18.140625" bestFit="true" customWidth="true"/>
    <col min="2" max="2" width="9.7109375" style="3" customWidth="true"/>
    <col min="3" max="3" width="10.5703125" style="3" customWidth="true"/>
    <col min="4" max="4" width="7.5703125" style="3" bestFit="true" customWidth="true"/>
    <col min="5" max="5" width="7.5703125" style="3" customWidth="true"/>
  </cols>
  <sheetData>
    <row r="2" ht="15.75" thickBot="true">
      <c r="A2" s="10"/>
      <c r="B2" s="13"/>
      <c r="C2" s="13"/>
      <c r="D2" s="13"/>
      <c r="E2" s="13"/>
    </row>
    <row r="3">
      <c r="C3" s="14" t="s">
        <v>14</v>
      </c>
      <c r="D3" s="14"/>
      <c r="E3" s="14"/>
    </row>
    <row r="4" s="6" customFormat="true" ht="30">
      <c r="B4" s="8" t="s">
        <v>1</v>
      </c>
      <c r="C4" s="8" t="s">
        <v>10</v>
      </c>
      <c r="D4" s="8" t="s">
        <v>0</v>
      </c>
      <c r="E4" s="8" t="s">
        <v>2</v>
      </c>
    </row>
    <row r="5" ht="15.75" thickBot="true">
      <c r="A5" s="2"/>
      <c r="B5" s="15" t="s">
        <v>3</v>
      </c>
      <c r="C5" s="15"/>
      <c r="D5" s="15"/>
      <c r="E5" s="15"/>
    </row>
    <row r="6" ht="15.75" thickTop="true">
      <c r="A6" t="s">
        <v>4</v>
      </c>
      <c r="B6" s="3">
        <f>ROUND(SS_admin!B2,0)</f>
        <v>2267</v>
      </c>
      <c r="C6" s="3">
        <f>ROUND(SS_admin!C2,0)</f>
        <v>2162</v>
      </c>
      <c r="D6" s="3">
        <f>ROUND(SS_admin!D2,0)</f>
        <v>2223</v>
      </c>
      <c r="E6" s="3">
        <f>ROUND(SS_admin!L2,2)</f>
        <v>0.65</v>
      </c>
    </row>
    <row r="7">
      <c r="B7" s="3" t="str">
        <f>CONCATENATE("(",ROUND(SS_admin!B3,0),")")</f>
        <v>(76)</v>
      </c>
      <c r="C7" s="3" t="str">
        <f>CONCATENATE("(",ROUND(SS_admin!C3,0),")")</f>
        <v>(83)</v>
      </c>
      <c r="D7" s="3" t="str">
        <f>CONCATENATE("(",ROUND(SS_admin!D3,0),")")</f>
        <v>(66)</v>
      </c>
    </row>
    <row r="8">
      <c r="A8" t="s">
        <v>13</v>
      </c>
      <c r="B8" s="3">
        <f>ROUND(SS_admin!B4,2)</f>
        <v>0.88</v>
      </c>
      <c r="C8" s="3">
        <f>ROUND(SS_admin!C4,2)</f>
        <v>0.89</v>
      </c>
      <c r="D8" s="3">
        <f>ROUND(SS_admin!D4,2)</f>
        <v>0.83</v>
      </c>
      <c r="E8" s="3">
        <f>ROUND(SS_admin!L4,2)</f>
        <v>0.56000000000000005</v>
      </c>
    </row>
    <row r="9">
      <c r="B9" s="3" t="str">
        <f>CONCATENATE("(",ROUND(SS_admin!B5,3),")")</f>
        <v>(0.044)</v>
      </c>
      <c r="C9" s="3" t="str">
        <f>CONCATENATE("(",ROUND(SS_admin!C5,3),")")</f>
        <v>(0.035)</v>
      </c>
      <c r="D9" s="3" t="str">
        <f>CONCATENATE("(",ROUND(SS_admin!D5,3),")")</f>
        <v>(0.048)</v>
      </c>
    </row>
    <row r="10">
      <c r="A10" s="1" t="s">
        <v>5</v>
      </c>
      <c r="B10" s="4">
        <f>SS_admin!B6</f>
        <v>1770</v>
      </c>
      <c r="C10" s="4">
        <f>SS_admin!C6</f>
        <v>1954</v>
      </c>
      <c r="D10" s="4">
        <f>SS_admin!D6</f>
        <v>2580</v>
      </c>
      <c r="E10" s="4"/>
    </row>
    <row r="11" ht="15.75" thickBot="true">
      <c r="A11" s="2"/>
      <c r="B11" s="15" t="s">
        <v>15</v>
      </c>
      <c r="C11" s="15"/>
      <c r="D11" s="15"/>
      <c r="E11" s="15"/>
    </row>
    <row r="12" ht="15.75" thickTop="true">
      <c r="A12" t="s">
        <v>8</v>
      </c>
      <c r="B12" s="3">
        <f>ROUND(SS_survey!B2,0)</f>
        <v>4084</v>
      </c>
      <c r="C12" s="3">
        <f>ROUND(SS_survey!C2,0)</f>
        <v>3877</v>
      </c>
      <c r="D12" s="3">
        <f>ROUND(SS_survey!D2,0)</f>
        <v>4173</v>
      </c>
      <c r="E12" s="3">
        <f>ROUND(SS_survey!L2,2)</f>
        <v>0.51</v>
      </c>
    </row>
    <row r="13">
      <c r="B13" s="3" t="str">
        <f>CONCATENATE("(",ROUND(SS_survey!B3,0),")")</f>
        <v>(186)</v>
      </c>
      <c r="C13" s="3" t="str">
        <f>CONCATENATE("(",ROUND(SS_survey!C3,0),")")</f>
        <v>(193)</v>
      </c>
      <c r="D13" s="3" t="str">
        <f>CONCATENATE("(",ROUND(SS_survey!D3,0),")")</f>
        <v>(172)</v>
      </c>
    </row>
    <row r="14">
      <c r="A14" t="s">
        <v>26</v>
      </c>
      <c r="B14" s="3">
        <f>ROUND(SS_survey!B4,2)</f>
        <v>0.19</v>
      </c>
      <c r="C14" s="3">
        <f>ROUND(SS_survey!C4,2)</f>
        <v>0.21</v>
      </c>
      <c r="D14" s="3">
        <f>ROUND(SS_survey!D4,2)</f>
        <v>0.18</v>
      </c>
      <c r="E14" s="3">
        <f>ROUND(SS_survey!L4,2)</f>
        <v>0.67</v>
      </c>
    </row>
    <row r="15">
      <c r="B15" s="3" t="str">
        <f>CONCATENATE("(",ROUND(SS_survey!B5,3),")")</f>
        <v>(0.024)</v>
      </c>
      <c r="C15" s="3" t="str">
        <f>CONCATENATE("(",ROUND(SS_survey!C5,3),")")</f>
        <v>(0.023)</v>
      </c>
      <c r="D15" s="3" t="str">
        <f>CONCATENATE("(",ROUND(SS_survey!D5,3),")")</f>
        <v>(0.02)</v>
      </c>
    </row>
    <row r="16">
      <c r="A16" t="s">
        <v>16</v>
      </c>
      <c r="B16" s="3">
        <f>ROUND(SS_survey!B6,2)</f>
        <v>0.14000000000000001</v>
      </c>
      <c r="C16" s="3">
        <f>ROUND(SS_survey!C6,2)</f>
        <v>0.13</v>
      </c>
      <c r="D16" s="3">
        <f>ROUND(SS_survey!D6,2)</f>
        <v>0.13</v>
      </c>
      <c r="E16" s="3">
        <f>ROUND(SS_survey!L6,2)</f>
        <v>0.89</v>
      </c>
    </row>
    <row r="17">
      <c r="B17" s="3" t="str">
        <f>CONCATENATE("(",ROUND(SS_survey!B7,2),")")</f>
        <v>(0.02)</v>
      </c>
      <c r="C17" s="3" t="str">
        <f>CONCATENATE("(",ROUND(SS_survey!C7,2),")")</f>
        <v>(0.01)</v>
      </c>
      <c r="D17" s="3" t="str">
        <f>CONCATENATE("(",ROUND(SS_survey!D7,2),")")</f>
        <v>(0.01)</v>
      </c>
    </row>
    <row r="18">
      <c r="A18" t="s">
        <v>17</v>
      </c>
      <c r="B18" s="3">
        <f>ROUND(SS_survey!B8,2)</f>
        <v>0.62</v>
      </c>
      <c r="C18" s="3">
        <f>ROUND(SS_survey!C8,2)</f>
        <v>0.59</v>
      </c>
      <c r="D18" s="3">
        <f>ROUND(SS_survey!D8,2)</f>
        <v>0.65</v>
      </c>
      <c r="E18" s="3">
        <f>ROUND(SS_survey!L8,2)</f>
        <v>0.28999999999999998</v>
      </c>
    </row>
    <row r="19">
      <c r="B19" s="3" t="str">
        <f>CONCATENATE("(",ROUND(SS_survey!B9,3),")")</f>
        <v>(0.028)</v>
      </c>
      <c r="C19" s="3" t="str">
        <f>CONCATENATE("(",ROUND(SS_survey!C9,3),")")</f>
        <v>(0.036)</v>
      </c>
      <c r="D19" s="3" t="str">
        <f>CONCATENATE("(",ROUND(SS_survey!D9,3),")")</f>
        <v>(0.021)</v>
      </c>
    </row>
    <row r="20">
      <c r="A20" t="s">
        <v>9</v>
      </c>
      <c r="B20" s="3">
        <f>ROUND(SS_survey!B10,2)</f>
        <v>91.89</v>
      </c>
      <c r="C20" s="3">
        <f>ROUND(SS_survey!C10,2)</f>
        <v>91.65</v>
      </c>
      <c r="D20" s="3">
        <f>ROUND(SS_survey!D10,2)</f>
        <v>93.61</v>
      </c>
      <c r="E20" s="3">
        <f>ROUND(SS_survey!L10,2)</f>
        <v>0.09</v>
      </c>
    </row>
    <row r="21">
      <c r="B21" s="3" t="str">
        <f>CONCATENATE("(",ROUND(SS_survey!B11,3),")")</f>
        <v>(0.721)</v>
      </c>
      <c r="C21" s="3" t="str">
        <f>CONCATENATE("(",ROUND(SS_survey!C11,3),")")</f>
        <v>(1.031)</v>
      </c>
      <c r="D21" s="3" t="str">
        <f>CONCATENATE("(",ROUND(SS_survey!D11,3),")")</f>
        <v>(0.582)</v>
      </c>
    </row>
    <row r="22">
      <c r="A22" t="s">
        <v>18</v>
      </c>
      <c r="B22" s="3">
        <f>ROUND(SS_survey!B12,2)</f>
        <v>0.87</v>
      </c>
      <c r="C22" s="3">
        <f>ROUND(SS_survey!C12,2)</f>
        <v>0.89</v>
      </c>
      <c r="D22" s="3">
        <f>ROUND(SS_survey!D12,2)</f>
        <v>0.9</v>
      </c>
      <c r="E22" s="3">
        <f>ROUND(SS_survey!L12,2)</f>
        <v>0.25</v>
      </c>
    </row>
    <row r="23">
      <c r="B23" s="3">
        <f>ROUND(SS_survey!B13,2)</f>
        <v>0.02</v>
      </c>
      <c r="C23" s="3" t="str">
        <f>CONCATENATE("(",ROUND(SS_survey!C13,3),")")</f>
        <v>(0.013)</v>
      </c>
      <c r="D23" s="3" t="str">
        <f>CONCATENATE("(",ROUND(SS_survey!D13,3),")")</f>
        <v>(0.011)</v>
      </c>
    </row>
    <row r="24">
      <c r="A24" t="s">
        <v>7</v>
      </c>
      <c r="B24" s="3">
        <f>ROUND(SS_survey!B14,2)</f>
        <v>43.32</v>
      </c>
      <c r="C24" s="3">
        <f>ROUND(SS_survey!C14,2)</f>
        <v>42.85</v>
      </c>
      <c r="D24" s="3">
        <f>ROUND(SS_survey!D14,2)</f>
        <v>43.82</v>
      </c>
      <c r="E24" s="3">
        <f>ROUND(SS_survey!L14,2)</f>
        <v>0.73</v>
      </c>
    </row>
    <row r="25">
      <c r="B25" s="3" t="str">
        <f>CONCATENATE("(",ROUND(SS_survey!B15,3),")")</f>
        <v>(0.688)</v>
      </c>
      <c r="C25" s="3" t="str">
        <f>CONCATENATE("(",ROUND(SS_survey!C15,3),")")</f>
        <v>(0.949)</v>
      </c>
      <c r="D25" s="3" t="str">
        <f>CONCATENATE("(",ROUND(SS_survey!D15,3),")")</f>
        <v>(0.792)</v>
      </c>
    </row>
    <row r="26">
      <c r="A26" t="s">
        <v>27</v>
      </c>
      <c r="B26" s="3">
        <f>ROUND(SS_survey!B16,2)</f>
        <v>0.73</v>
      </c>
      <c r="C26" s="3">
        <f>ROUND(SS_survey!C16,2)</f>
        <v>0.72</v>
      </c>
      <c r="D26" s="3">
        <f>ROUND(SS_survey!D16,2)</f>
        <v>0.71</v>
      </c>
      <c r="E26" s="3">
        <f>ROUND(SS_survey!L16,2)</f>
        <v>0.88</v>
      </c>
    </row>
    <row r="27">
      <c r="B27" s="3" t="str">
        <f>CONCATENATE("(",ROUND(SS_survey!B17,3),")")</f>
        <v>(0.023)</v>
      </c>
      <c r="C27" s="3" t="str">
        <f>CONCATENATE("(",ROUND(SS_survey!C17,3),")")</f>
        <v>(0.019)</v>
      </c>
      <c r="D27" s="3" t="str">
        <f>CONCATENATE("(",ROUND(SS_survey!D17,3),")")</f>
        <v>(0.02)</v>
      </c>
    </row>
    <row r="28">
      <c r="A28" s="11" t="s">
        <v>19</v>
      </c>
      <c r="B28" s="3">
        <f>ROUND(SS_survey!B18,2)</f>
        <v>0.66</v>
      </c>
      <c r="C28" s="3">
        <f>ROUND(SS_survey!C18,2)</f>
        <v>0.67</v>
      </c>
      <c r="D28" s="3">
        <f>ROUND(SS_survey!D18,2)</f>
        <v>0.65</v>
      </c>
      <c r="E28" s="3">
        <f>ROUND(SS_survey!L18,2)</f>
        <v>0.84</v>
      </c>
    </row>
    <row r="29">
      <c r="B29" s="3" t="str">
        <f>CONCATENATE("(",ROUND(SS_survey!B19,3),")")</f>
        <v>(0.027)</v>
      </c>
      <c r="C29" s="3" t="str">
        <f>CONCATENATE("(",ROUND(SS_survey!C19,3),")")</f>
        <v>(0.022)</v>
      </c>
      <c r="D29" s="3" t="str">
        <f>CONCATENATE("(",ROUND(SS_survey!D19,3),")")</f>
        <v>(0.018)</v>
      </c>
    </row>
    <row r="30" ht="15.75" thickBot="true">
      <c r="A30" s="2" t="s">
        <v>5</v>
      </c>
      <c r="B30" s="5">
        <f>SS_survey!B23</f>
        <v>1386</v>
      </c>
      <c r="C30" s="5">
        <f>SS_survey!C23</f>
        <v>1469</v>
      </c>
      <c r="D30" s="5">
        <f>SS_survey!D23</f>
        <v>1982</v>
      </c>
      <c r="E30" s="5"/>
    </row>
    <row r="31" ht="15.75" thickTop="true"/>
  </sheetData>
  <mergeCells count="4">
    <mergeCell ref="B2:E2"/>
    <mergeCell ref="B11:E11"/>
    <mergeCell ref="B5:E5"/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03B8-1DA5-4CBA-B8B6-94BFF0A849DB}">
  <dimension ref="A3:E13"/>
  <sheetViews>
    <sheetView workbookViewId="0">
      <selection activeCell="A4" sqref="A4:E12"/>
    </sheetView>
  </sheetViews>
  <sheetFormatPr defaultRowHeight="15"/>
  <cols>
    <col min="1" max="1" width="26.28515625" bestFit="true" customWidth="true"/>
    <col min="2" max="2" width="7.140625" style="3" bestFit="true" customWidth="true"/>
    <col min="3" max="3" width="10.140625" style="3" bestFit="true" customWidth="true"/>
    <col min="4" max="4" width="6.5703125" style="3" bestFit="true" customWidth="true"/>
    <col min="5" max="5" width="6.5703125" style="3" customWidth="true"/>
  </cols>
  <sheetData>
    <row r="3" ht="15.75" thickBot="true">
      <c r="A3" s="10"/>
      <c r="B3" s="13"/>
      <c r="C3" s="13"/>
      <c r="D3" s="13"/>
      <c r="E3" s="13"/>
    </row>
    <row r="4">
      <c r="C4" s="14" t="s">
        <v>14</v>
      </c>
      <c r="D4" s="14"/>
      <c r="E4" s="14"/>
    </row>
    <row r="5" ht="16.5" customHeight="true" thickBot="true">
      <c r="A5" s="9"/>
      <c r="B5" s="7" t="s">
        <v>1</v>
      </c>
      <c r="C5" s="7" t="s">
        <v>10</v>
      </c>
      <c r="D5" s="7" t="s">
        <v>0</v>
      </c>
      <c r="E5" s="7" t="s">
        <v>2</v>
      </c>
    </row>
    <row r="6" ht="16.5" customHeight="true" thickTop="true">
      <c r="A6" t="s">
        <v>11</v>
      </c>
      <c r="B6" s="3">
        <f>ROUND(SS_att!B2,0)</f>
        <v>34</v>
      </c>
      <c r="C6" s="3">
        <f>ROUND(SS_att!C2,0)</f>
        <v>34</v>
      </c>
      <c r="D6" s="3">
        <f>ROUND(SS_att!E2,0)</f>
        <v>36</v>
      </c>
      <c r="E6" s="3">
        <f>ROUND(SS_att!L2,2)</f>
        <v>0.52</v>
      </c>
    </row>
    <row r="7" ht="16.5" customHeight="true">
      <c r="B7" s="3" t="str">
        <f>CONCATENATE("(",ROUND(SS_att!B3,1),")")</f>
        <v>(3)</v>
      </c>
      <c r="C7" s="3" t="str">
        <f>CONCATENATE("(",ROUND(SS_att!C3,1),")")</f>
        <v>(2.9)</v>
      </c>
      <c r="D7" s="3" t="str">
        <f>CONCATENATE("(",ROUND(SS_att!E3,1),")")</f>
        <v>(1.8)</v>
      </c>
    </row>
    <row r="8" ht="16.5" customHeight="true">
      <c r="A8" s="6" t="s">
        <v>22</v>
      </c>
      <c r="B8" s="3">
        <f>ROUND(SS_att!B8,2)</f>
        <v>0.98</v>
      </c>
      <c r="C8" s="3">
        <f>ROUND(SS_att!C8,2)</f>
        <v>0.97</v>
      </c>
      <c r="D8" s="3">
        <f>ROUND(SS_att!D8,2)</f>
        <v>0.97</v>
      </c>
      <c r="E8" s="3">
        <f>ROUND(SS_att!L8,2)</f>
        <v>0.62</v>
      </c>
    </row>
    <row r="9" ht="16.5" customHeight="true">
      <c r="A9" s="6"/>
      <c r="B9" s="3" t="str">
        <f>CONCATENATE("(",ROUND(SS_att!B9,2),")")</f>
        <v>(0.01)</v>
      </c>
      <c r="C9" s="3" t="str">
        <f>CONCATENATE("(",ROUND(SS_att!C9,2),")")</f>
        <v>(0.01)</v>
      </c>
      <c r="D9" s="3" t="str">
        <f>CONCATENATE("(",ROUND(SS_att!D9,2),")")</f>
        <v>(0.01)</v>
      </c>
    </row>
    <row r="10" ht="16.5" customHeight="true">
      <c r="A10" t="s">
        <v>12</v>
      </c>
      <c r="B10" s="3">
        <f>ROUND(SS_att!B10,2)</f>
        <v>0.79</v>
      </c>
      <c r="C10" s="3">
        <f>ROUND(SS_att!C10,2)</f>
        <v>0.76</v>
      </c>
      <c r="D10" s="3">
        <f>ROUND(SS_att!E10,2)</f>
        <v>0.77</v>
      </c>
      <c r="E10" s="3">
        <f>ROUND(SS_att!L10,2)</f>
        <v>0.62</v>
      </c>
    </row>
    <row r="11" ht="16.5" customHeight="true">
      <c r="B11" s="3" t="str">
        <f>CONCATENATE("(",ROUND(SS_att!B11,2),")")</f>
        <v>(0.02)</v>
      </c>
      <c r="C11" s="3" t="str">
        <f>CONCATENATE("(",ROUND(SS_att!C11,2),")")</f>
        <v>(0.02)</v>
      </c>
      <c r="D11" s="3" t="str">
        <f>CONCATENATE("(",ROUND(SS_att!E11,2),")")</f>
        <v>(0.01)</v>
      </c>
    </row>
    <row r="12" ht="15.75" thickBot="true">
      <c r="A12" s="2" t="s">
        <v>5</v>
      </c>
      <c r="B12" s="5">
        <f>SS_att!B4</f>
        <v>1770</v>
      </c>
      <c r="C12" s="5">
        <f>SS_att!C4</f>
        <v>1954</v>
      </c>
      <c r="D12" s="5">
        <f>SS_att!D4</f>
        <v>2580</v>
      </c>
      <c r="E12" s="5"/>
    </row>
    <row r="13" ht="15.75" thickTop="true"/>
  </sheetData>
  <mergeCells count="2">
    <mergeCell ref="B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SS_admin</vt:lpstr>
      <vt:lpstr>SS_att</vt:lpstr>
      <vt:lpstr>SS_survey</vt:lpstr>
      <vt:lpstr>SS_admin_survey</vt:lpstr>
      <vt:lpstr>survey_response_rate</vt:lpstr>
      <vt:lpstr>SS_cond_survey</vt:lpstr>
      <vt:lpstr>SS</vt:lpstr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2023-07-25T05:18:48Z</dcterms:modified>
</cp:coreProperties>
</file>