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ShareLaTeX\Donde2020\Tables\"/>
    </mc:Choice>
  </mc:AlternateContent>
  <xr:revisionPtr revIDLastSave="0" documentId="13_ncr:1_{655C151C-D549-491D-AE82-3E2710791C28}" xr6:coauthVersionLast="47" xr6:coauthVersionMax="47" xr10:uidLastSave="{00000000-0000-0000-0000-000000000000}"/>
  <bookViews>
    <workbookView xWindow="-28365" yWindow="-9315" windowWidth="12915" windowHeight="7470" activeTab="1"/>
  </bookViews>
  <sheets>
    <sheet name="SS_admin" sheetId="1" r:id="rId1"/>
    <sheet name="SS_att" sheetId="2" r:id="rId2"/>
    <sheet name="SS_survey_uncond" sheetId="3" r:id="rId3"/>
    <sheet name="SS_survey" sheetId="4" r:id="rId4"/>
    <sheet name="SS" sheetId="5" r:id="rId5"/>
    <sheet name="Attrition" sheetId="6" r:id="rId6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<sst xmlns="http://schemas.openxmlformats.org/spreadsheetml/2006/main" count="42" uniqueCount="22">
  <si>
    <t>Choice</t>
  </si>
  <si>
    <t>Control</t>
  </si>
  <si>
    <t>p-value</t>
  </si>
  <si>
    <t>Panel A : Administrative Data</t>
  </si>
  <si>
    <t xml:space="preserve">Loan amount </t>
  </si>
  <si>
    <t>Obs</t>
  </si>
  <si>
    <t>Woman</t>
  </si>
  <si>
    <t>Age</t>
  </si>
  <si>
    <t>Subjective value</t>
  </si>
  <si>
    <t>Has pawn before</t>
  </si>
  <si>
    <t>Subj. pr. of recovery</t>
  </si>
  <si>
    <t>+High-school</t>
  </si>
  <si>
    <t>Forced</t>
  </si>
  <si>
    <t xml:space="preserve">Choice </t>
  </si>
  <si>
    <t>% ended up pawning</t>
  </si>
  <si>
    <t>Number of branch-day pawns</t>
  </si>
  <si>
    <t>Survey response rate</t>
  </si>
  <si>
    <t>Weekday</t>
  </si>
  <si>
    <t>Soft arms</t>
  </si>
  <si>
    <t>Commitment arms</t>
  </si>
  <si>
    <t>Panel C : Survey Data (conditional on pawning)</t>
  </si>
  <si>
    <t>Panel B : Survey Data (unconditional)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</si>
</sst>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true"/>
    <xf numFmtId="0" fontId="0" fillId="0" borderId="2" xfId="0" applyBorder="true"/>
    <xf numFmtId="0" fontId="0" fillId="0" borderId="0" xfId="0" applyAlignment="true">
      <alignment horizontal="center"/>
    </xf>
    <xf numFmtId="0" fontId="0" fillId="0" borderId="1" xfId="0" applyBorder="true" applyAlignment="true">
      <alignment horizontal="center"/>
    </xf>
    <xf numFmtId="0" fontId="0" fillId="0" borderId="2" xfId="0" applyBorder="true" applyAlignment="true">
      <alignment horizontal="center"/>
    </xf>
    <xf numFmtId="0" fontId="0" fillId="0" borderId="0" xfId="0" applyAlignment="true">
      <alignment wrapText="true"/>
    </xf>
    <xf numFmtId="0" fontId="0" fillId="0" borderId="3" xfId="0" applyBorder="true" applyAlignment="true">
      <alignment horizontal="center"/>
    </xf>
    <xf numFmtId="0" fontId="0" fillId="0" borderId="2" xfId="0" applyBorder="true" applyAlignment="true">
      <alignment horizontal="center"/>
    </xf>
    <xf numFmtId="0" fontId="0" fillId="0" borderId="2" xfId="0" applyBorder="true" applyAlignment="true">
      <alignment horizontal="center"/>
    </xf>
    <xf numFmtId="0" fontId="0" fillId="0" borderId="2" xfId="0" applyBorder="true" applyAlignment="true">
      <alignment horizontal="center"/>
    </xf>
    <xf numFmtId="0" fontId="0" fillId="0" borderId="0" xfId="0" applyBorder="true"/>
    <xf numFmtId="0" fontId="0" fillId="0" borderId="0" xfId="0" applyBorder="true" applyAlignment="true">
      <alignment horizontal="center"/>
    </xf>
    <xf numFmtId="0" fontId="0" fillId="0" borderId="0" xfId="0" applyBorder="true" applyAlignment="true">
      <alignment wrapText="true"/>
    </xf>
    <xf numFmtId="0" fontId="0" fillId="0" borderId="0" xfId="0" applyBorder="true" applyAlignment="true">
      <alignment horizontal="center" wrapText="true"/>
    </xf>
    <xf numFmtId="0" fontId="0" fillId="0" borderId="4" xfId="0" applyBorder="true" applyAlignment="true">
      <alignment horizontal="center"/>
    </xf>
    <xf numFmtId="0" fontId="0" fillId="0" borderId="3" xfId="0" applyBorder="true" applyAlignment="true">
      <alignment wrapText="true"/>
    </xf>
    <xf numFmtId="0" fontId="0" fillId="0" borderId="5" xfId="0" applyBorder="true"/>
    <xf numFmtId="0" fontId="0" fillId="0" borderId="5" xfId="0" applyBorder="true" applyAlignment="true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8"/><Relationship Target="worksheets/sheet3.xml" Type="http://schemas.openxmlformats.org/officeDocument/2006/relationships/worksheet" Id="rId3"/><Relationship Target="theme/theme1.xml" Type="http://schemas.openxmlformats.org/officeDocument/2006/relationships/theme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5.xml" Type="http://schemas.openxmlformats.org/officeDocument/2006/relationships/worksheet" Id="rId5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6"/>
  <sheetViews>
    <sheetView workbookViewId="0">
      <selection activeCell="J5" sqref="J2:J5"/>
    </sheetView>
  </sheetViews>
  <sheetFormatPr defaultRowHeight="14.5" x14ac:dyDescent="0.35"/>
  <sheetData>
    <row r="2" x14ac:dyDescent="0.35">
      <c r="B2">
        <v>2301.0995770857362</v>
      </c>
      <c r="C2">
        <v>2147.1437198067633</v>
      </c>
      <c r="D2">
        <v>2132.9021789522485</v>
      </c>
      <c r="E2">
        <v>2182.1076833527359</v>
      </c>
      <c r="F2">
        <v>2089.2792630057802</v>
      </c>
      <c r="G2">
        <v>2161.6666666666665</v>
      </c>
      <c r="H2">
        <v>2171.5310435931306</v>
      </c>
      <c r="K2">
        <v>0.9541119628933088</v>
      </c>
      <c r="L2">
        <v>0.32512302780150443</v>
      </c>
      <c r="M2">
        <v>0.1049606267091812</v>
      </c>
    </row>
    <row r="3" x14ac:dyDescent="0.35">
      <c r="B3">
        <v>79.41696803972188</v>
      </c>
      <c r="C3">
        <v>71.911953944693522</v>
      </c>
      <c r="D3">
        <v>73.985411575168982</v>
      </c>
      <c r="E3">
        <v>64.994187260506564</v>
      </c>
      <c r="F3">
        <v>64.541278696715779</v>
      </c>
      <c r="G3">
        <v>171.03256538840651</v>
      </c>
      <c r="H3">
        <v>31.454802670595651</v>
      </c>
    </row>
    <row r="4" x14ac:dyDescent="0.35">
      <c r="B4">
        <v>0.87812379853902345</v>
      </c>
      <c r="C4">
        <v>0.89130434782608692</v>
      </c>
      <c r="D4">
        <v>0.88317107093184977</v>
      </c>
      <c r="E4">
        <v>0.84662398137369033</v>
      </c>
      <c r="F4">
        <v>0.82947976878612717</v>
      </c>
      <c r="G4">
        <v>0.83333331677648759</v>
      </c>
      <c r="H4">
        <v>0.86290914406427177</v>
      </c>
      <c r="K4">
        <v>0.52347675751961098</v>
      </c>
      <c r="L4">
        <v>0.70540311975926762</v>
      </c>
      <c r="M4">
        <v>0.64425763902730926</v>
      </c>
    </row>
    <row r="5" x14ac:dyDescent="0.35">
      <c r="B5">
        <v>0.039962138649154974</v>
      </c>
      <c r="C5">
        <v>0.033776765366283587</v>
      </c>
      <c r="D5">
        <v>0.036353445955306977</v>
      </c>
      <c r="E5">
        <v>0.042138188314307712</v>
      </c>
      <c r="F5">
        <v>0.04836901048168215</v>
      </c>
      <c r="G5">
        <v>0.043154986380046355</v>
      </c>
      <c r="H5">
        <v>0.018444101393584482</v>
      </c>
    </row>
    <row r="6" x14ac:dyDescent="0.35">
      <c r="B6">
        <v>2601</v>
      </c>
      <c r="C6">
        <v>2484</v>
      </c>
      <c r="D6">
        <v>2157</v>
      </c>
      <c r="E6">
        <v>3436</v>
      </c>
      <c r="F6">
        <v>2768</v>
      </c>
      <c r="G6">
        <v>180</v>
      </c>
      <c r="H6">
        <v>13626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11"/>
  <sheetViews>
    <sheetView tabSelected="true" workbookViewId="0">
      <selection activeCell="J1" sqref="J1:J13"/>
    </sheetView>
  </sheetViews>
  <sheetFormatPr defaultRowHeight="14.5" x14ac:dyDescent="0.35"/>
  <sheetData>
    <row r="2" x14ac:dyDescent="0.35">
      <c r="B2">
        <v>30.892857142857142</v>
      </c>
      <c r="C2">
        <v>31</v>
      </c>
      <c r="D2">
        <v>31.691176470588236</v>
      </c>
      <c r="E2">
        <v>36.892473118279568</v>
      </c>
      <c r="F2">
        <v>33.731707317073173</v>
      </c>
      <c r="G2">
        <v>36.021871704525417</v>
      </c>
      <c r="H2">
        <v>33.919824372767593</v>
      </c>
      <c r="K2">
        <v>0.72947061051374762</v>
      </c>
      <c r="L2">
        <v>0.15905141841818249</v>
      </c>
      <c r="M2">
        <v>0.56873437132818427</v>
      </c>
    </row>
    <row r="3" x14ac:dyDescent="0.35">
      <c r="B3">
        <v>2.1952210296988395</v>
      </c>
      <c r="C3">
        <v>2.3418320211300112</v>
      </c>
      <c r="D3">
        <v>2.3739752054504661</v>
      </c>
      <c r="E3">
        <v>2.6475381476904647</v>
      </c>
      <c r="F3">
        <v>1.7640090781652411</v>
      </c>
      <c r="G3">
        <v>1.2524285128627448</v>
      </c>
      <c r="H3">
        <v>0.81507699640653886</v>
      </c>
    </row>
    <row r="4" x14ac:dyDescent="0.35">
      <c r="B4">
        <v>84</v>
      </c>
      <c r="C4">
        <v>80</v>
      </c>
      <c r="D4">
        <v>68</v>
      </c>
      <c r="E4">
        <v>93</v>
      </c>
      <c r="F4">
        <v>82</v>
      </c>
      <c r="G4">
        <v>180</v>
      </c>
      <c r="H4">
        <v>83.86936738587994</v>
      </c>
    </row>
    <row r="5" x14ac:dyDescent="0.35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0.48193515492329214</v>
      </c>
    </row>
    <row r="6" x14ac:dyDescent="0.35">
      <c r="B6">
        <v>2601</v>
      </c>
      <c r="C6">
        <v>2484</v>
      </c>
      <c r="D6">
        <v>2157</v>
      </c>
      <c r="E6">
        <v>3436</v>
      </c>
      <c r="F6">
        <v>2768</v>
      </c>
      <c r="G6">
        <v>180</v>
      </c>
      <c r="H6">
        <v>13626</v>
      </c>
    </row>
    <row r="8" x14ac:dyDescent="0.35">
      <c r="B8">
        <v>0.98280098280098283</v>
      </c>
      <c r="C8">
        <v>0.97273203985317247</v>
      </c>
      <c r="D8">
        <v>0.9869020501138952</v>
      </c>
      <c r="E8">
        <v>0.97860568056067876</v>
      </c>
      <c r="F8">
        <v>0.9887285843101894</v>
      </c>
      <c r="G8">
        <v>0.98183871271290113</v>
      </c>
      <c r="L8">
        <v>0.4682775695018524</v>
      </c>
      <c r="M8">
        <v>0.48848582659027617</v>
      </c>
    </row>
    <row r="9" x14ac:dyDescent="0.35">
      <c r="B9">
        <v>0.0040156175496241656</v>
      </c>
      <c r="C9">
        <v>0.0073961905116490204</v>
      </c>
      <c r="D9">
        <v>0.0033401981602603041</v>
      </c>
      <c r="E9">
        <v>0.0059580084747241947</v>
      </c>
      <c r="F9">
        <v>0.0029388029720992899</v>
      </c>
      <c r="G9">
        <v>0.0023277574303601015</v>
      </c>
    </row>
    <row r="10" x14ac:dyDescent="0.35">
      <c r="B10">
        <v>0.76893502499038835</v>
      </c>
      <c r="C10">
        <v>0.74738114423851731</v>
      </c>
      <c r="D10">
        <v>0.80380333951762528</v>
      </c>
      <c r="E10">
        <v>0.77211874272409775</v>
      </c>
      <c r="F10">
        <v>0.79284164859002171</v>
      </c>
      <c r="G10">
        <v>0.77628152667212258</v>
      </c>
      <c r="L10">
        <v>0.73908202673193557</v>
      </c>
      <c r="M10">
        <v>0.49749765961667392</v>
      </c>
    </row>
    <row r="11" x14ac:dyDescent="0.35">
      <c r="B11">
        <v>0.019892859098745899</v>
      </c>
      <c r="C11">
        <v>0.025623636641152012</v>
      </c>
      <c r="D11">
        <v>0.023871935695980506</v>
      </c>
      <c r="E11">
        <v>0.023661163960051093</v>
      </c>
      <c r="F11">
        <v>0.022472107685513335</v>
      </c>
      <c r="G11">
        <v>0.010494345328496491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M16"/>
  <sheetViews>
    <sheetView workbookViewId="0">
      <selection activeCell="J2" sqref="J2:J12"/>
    </sheetView>
  </sheetViews>
  <sheetFormatPr defaultRowHeight="14.5" x14ac:dyDescent="0.35"/>
  <sheetData>
    <row r="2" x14ac:dyDescent="0.35">
      <c r="B2">
        <v>0.75514266755142667</v>
      </c>
      <c r="C2">
        <v>0.72237196765498657</v>
      </c>
      <c r="D2">
        <v>0.72635983263598325</v>
      </c>
      <c r="E2">
        <v>0.71811414392059558</v>
      </c>
      <c r="F2">
        <v>0.74058060531192094</v>
      </c>
      <c r="G2">
        <v>0.74980252764612954</v>
      </c>
      <c r="H2">
        <v>0.73897857808134115</v>
      </c>
      <c r="K2">
        <v>0.12370990152692971</v>
      </c>
      <c r="L2">
        <v>0.20316365915662879</v>
      </c>
      <c r="M2">
        <v>0.53421473315735057</v>
      </c>
    </row>
    <row r="3" x14ac:dyDescent="0.35">
      <c r="B3">
        <v>0.016425991245592318</v>
      </c>
      <c r="C3">
        <v>0.016091100265249764</v>
      </c>
      <c r="D3">
        <v>0.020324180320801286</v>
      </c>
      <c r="E3">
        <v>0.015140443704992809</v>
      </c>
      <c r="F3">
        <v>0.012828726752602795</v>
      </c>
      <c r="G3">
        <v>0.0090149695175873699</v>
      </c>
      <c r="H3">
        <v>0.0056750398759389097</v>
      </c>
    </row>
    <row r="4" x14ac:dyDescent="0.35">
      <c r="B4">
        <v>43.197583511016347</v>
      </c>
      <c r="C4">
        <v>43.214285714285715</v>
      </c>
      <c r="D4">
        <v>43.014652014652015</v>
      </c>
      <c r="E4">
        <v>44.068119891008173</v>
      </c>
      <c r="F4">
        <v>43.085413929040733</v>
      </c>
      <c r="G4">
        <v>43.05681818181818</v>
      </c>
      <c r="H4">
        <v>43.246039686509924</v>
      </c>
      <c r="K4">
        <v>0.45869706596643639</v>
      </c>
      <c r="L4">
        <v>0.51811943398266236</v>
      </c>
      <c r="M4">
        <v>0.97646568723149629</v>
      </c>
    </row>
    <row r="5" x14ac:dyDescent="0.35">
      <c r="B5">
        <v>0.56359423339355974</v>
      </c>
      <c r="C5">
        <v>0.77069700997930024</v>
      </c>
      <c r="D5">
        <v>0.66004082042892598</v>
      </c>
      <c r="E5">
        <v>0.60465537492814869</v>
      </c>
      <c r="F5">
        <v>0.51619884617405898</v>
      </c>
      <c r="G5">
        <v>0.31582069920051542</v>
      </c>
      <c r="H5">
        <v>0.21148102499151927</v>
      </c>
    </row>
    <row r="6" x14ac:dyDescent="0.35">
      <c r="B6">
        <v>3145.352544966549</v>
      </c>
      <c r="C6">
        <v>2985.2732691622746</v>
      </c>
      <c r="D6">
        <v>3010.3149184642348</v>
      </c>
      <c r="E6">
        <v>3110.9508585695362</v>
      </c>
      <c r="F6">
        <v>3082.6830472633487</v>
      </c>
      <c r="G6">
        <v>3192.3481642889119</v>
      </c>
      <c r="H6">
        <v>3111.7794650246028</v>
      </c>
      <c r="K6">
        <v>0.15568188813603681</v>
      </c>
      <c r="L6">
        <v>0.34382243121919293</v>
      </c>
      <c r="M6">
        <v>0.41658257300111001</v>
      </c>
    </row>
    <row r="7" x14ac:dyDescent="0.35">
      <c r="B7">
        <v>68.222299405324407</v>
      </c>
      <c r="C7">
        <v>88.361354683798069</v>
      </c>
      <c r="D7">
        <v>76.470442299269308</v>
      </c>
      <c r="E7">
        <v>84.469381845420969</v>
      </c>
      <c r="F7">
        <v>99.031452584314096</v>
      </c>
      <c r="G7">
        <v>75.187897820076458</v>
      </c>
      <c r="H7">
        <v>35.740522483170373</v>
      </c>
    </row>
    <row r="8" x14ac:dyDescent="0.35">
      <c r="B8">
        <v>0.89052631578947372</v>
      </c>
      <c r="C8">
        <v>0.89978828510938602</v>
      </c>
      <c r="D8">
        <v>0.89132420091324205</v>
      </c>
      <c r="E8">
        <v>0.91070467993544912</v>
      </c>
      <c r="F8">
        <v>0.89414114513981358</v>
      </c>
      <c r="G8">
        <v>0.88422131147540983</v>
      </c>
      <c r="H8">
        <v>0.89267531614386597</v>
      </c>
      <c r="K8">
        <v>0.225273760595539</v>
      </c>
      <c r="L8">
        <v>0.40550231444286611</v>
      </c>
      <c r="M8">
        <v>0.96738092930936548</v>
      </c>
    </row>
    <row r="9" x14ac:dyDescent="0.35">
      <c r="B9">
        <v>0.011504362429475282</v>
      </c>
      <c r="C9">
        <v>0.010579094696170152</v>
      </c>
      <c r="D9">
        <v>0.014535413795478428</v>
      </c>
      <c r="E9">
        <v>0.0099323761115656124</v>
      </c>
      <c r="F9">
        <v>0.0094836902763061059</v>
      </c>
      <c r="G9">
        <v>0.010533724370448033</v>
      </c>
      <c r="H9">
        <v>0.0052054873450900745</v>
      </c>
    </row>
    <row r="10" x14ac:dyDescent="0.35">
      <c r="B10">
        <v>92.725089422585597</v>
      </c>
      <c r="C10">
        <v>92.193231441048042</v>
      </c>
      <c r="D10">
        <v>93.655192532088677</v>
      </c>
      <c r="E10">
        <v>93.716412213740455</v>
      </c>
      <c r="F10">
        <v>93.339202965708992</v>
      </c>
      <c r="G10">
        <v>91.835829749369722</v>
      </c>
      <c r="H10">
        <v>92.639685150375939</v>
      </c>
      <c r="K10">
        <v>0.0011989512452381999</v>
      </c>
      <c r="L10">
        <v>0.1753183756276937</v>
      </c>
      <c r="M10">
        <v>0.48869910509747372</v>
      </c>
    </row>
    <row r="11" x14ac:dyDescent="0.35">
      <c r="B11">
        <v>0.54084732630950216</v>
      </c>
      <c r="C11">
        <v>0.83856879215694502</v>
      </c>
      <c r="D11">
        <v>0.59030374500190863</v>
      </c>
      <c r="E11">
        <v>0.45517920772459858</v>
      </c>
      <c r="F11">
        <v>0.59487333389159291</v>
      </c>
      <c r="G11">
        <v>0.30818777366122274</v>
      </c>
      <c r="H11">
        <v>0.20476842319378324</v>
      </c>
    </row>
    <row r="12" x14ac:dyDescent="0.35">
      <c r="B12">
        <v>0.6597421203438395</v>
      </c>
      <c r="C12">
        <v>0.66884057971014488</v>
      </c>
      <c r="D12">
        <v>0.64716805942432687</v>
      </c>
      <c r="E12">
        <v>0.66276477146042367</v>
      </c>
      <c r="F12">
        <v>0.643598615916955</v>
      </c>
      <c r="G12">
        <v>0.59694943585457583</v>
      </c>
      <c r="H12">
        <v>0.63285064825728232</v>
      </c>
      <c r="K12">
        <v>0.0001115253817344</v>
      </c>
      <c r="L12">
        <v>0.94338858432257511</v>
      </c>
      <c r="M12">
        <v>0.81166552956809135</v>
      </c>
    </row>
    <row r="13" x14ac:dyDescent="0.35">
      <c r="B13">
        <v>0.019382047390071523</v>
      </c>
      <c r="C13">
        <v>0.019329841394817811</v>
      </c>
      <c r="D13">
        <v>0.024251483945742537</v>
      </c>
      <c r="E13">
        <v>0.016843213086678365</v>
      </c>
      <c r="F13">
        <v>0.016646508216829125</v>
      </c>
      <c r="G13">
        <v>0.012957951584969644</v>
      </c>
      <c r="H13">
        <v>0.0074824965608947022</v>
      </c>
    </row>
    <row r="14" x14ac:dyDescent="0.35">
      <c r="B14">
        <v>2636</v>
      </c>
      <c r="C14">
        <v>2534</v>
      </c>
      <c r="D14">
        <v>2179</v>
      </c>
      <c r="E14">
        <v>3494</v>
      </c>
      <c r="F14">
        <v>2791</v>
      </c>
      <c r="G14">
        <v>6919</v>
      </c>
      <c r="H14">
        <v>20553</v>
      </c>
    </row>
    <row r="16" x14ac:dyDescent="0.35">
      <c r="B16">
        <v>2035</v>
      </c>
      <c r="C16">
        <v>1907</v>
      </c>
      <c r="D16">
        <v>1756</v>
      </c>
      <c r="E16">
        <v>2711</v>
      </c>
      <c r="F16">
        <v>2218</v>
      </c>
      <c r="G16">
        <v>6919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K16"/>
  <sheetViews>
    <sheetView workbookViewId="0">
      <selection activeCell="O6" sqref="O6"/>
    </sheetView>
  </sheetViews>
  <sheetFormatPr defaultRowHeight="14.5" x14ac:dyDescent="0.35"/>
  <sheetData>
    <row r="2" x14ac:dyDescent="0.35">
      <c r="B2">
        <v>0.75706594885598921</v>
      </c>
      <c r="C2">
        <v>0.72451790633608815</v>
      </c>
      <c r="D2">
        <v>0.72527472527472525</v>
      </c>
      <c r="E2">
        <v>0.71775417298937783</v>
      </c>
      <c r="F2">
        <v>0.74111041796631316</v>
      </c>
      <c r="G2">
        <v>0.73263212569796132</v>
      </c>
      <c r="J2">
        <v>0.1834112165576095</v>
      </c>
      <c r="K2">
        <v>0.47018825520502039</v>
      </c>
    </row>
    <row r="3" x14ac:dyDescent="0.35">
      <c r="B3">
        <v>0.016329938660297399</v>
      </c>
      <c r="C3">
        <v>0.016037712453979815</v>
      </c>
      <c r="D3">
        <v>0.020704066804602263</v>
      </c>
      <c r="E3">
        <v>0.015845064022229488</v>
      </c>
      <c r="F3">
        <v>0.012945207155944546</v>
      </c>
      <c r="G3">
        <v>0.0073798781164302616</v>
      </c>
    </row>
    <row r="4" x14ac:dyDescent="0.35">
      <c r="B4">
        <v>43.164866810655148</v>
      </c>
      <c r="C4">
        <v>43.174778761061944</v>
      </c>
      <c r="D4">
        <v>42.960185185185182</v>
      </c>
      <c r="E4">
        <v>43.95550611790879</v>
      </c>
      <c r="F4">
        <v>43.072377158034527</v>
      </c>
      <c r="G4">
        <v>43.315612287838405</v>
      </c>
      <c r="J4">
        <v>0.58878257193305883</v>
      </c>
      <c r="K4">
        <v>0.97226330514763726</v>
      </c>
    </row>
    <row r="5" x14ac:dyDescent="0.35">
      <c r="B5">
        <v>0.57302039418728534</v>
      </c>
      <c r="C5">
        <v>0.7869341141204792</v>
      </c>
      <c r="D5">
        <v>0.6516138308721301</v>
      </c>
      <c r="E5">
        <v>0.61205771211875037</v>
      </c>
      <c r="F5">
        <v>0.5175395496028099</v>
      </c>
      <c r="G5">
        <v>0.2831845022118607</v>
      </c>
    </row>
    <row r="6" x14ac:dyDescent="0.35">
      <c r="B6">
        <v>3151.8311879330831</v>
      </c>
      <c r="C6">
        <v>2977.8080010068757</v>
      </c>
      <c r="D6">
        <v>2987.6091755578368</v>
      </c>
      <c r="E6">
        <v>3114.8420998012557</v>
      </c>
      <c r="F6">
        <v>3080.6487658710303</v>
      </c>
      <c r="G6">
        <v>3069.2245258990883</v>
      </c>
      <c r="J6">
        <v>0.29805537908350171</v>
      </c>
      <c r="K6">
        <v>0.27369802702174151</v>
      </c>
    </row>
    <row r="7" x14ac:dyDescent="0.35">
      <c r="B7">
        <v>68.633705702668735</v>
      </c>
      <c r="C7">
        <v>90.821567649747067</v>
      </c>
      <c r="D7">
        <v>76.019238973365503</v>
      </c>
      <c r="E7">
        <v>84.552913105159746</v>
      </c>
      <c r="F7">
        <v>99.417675983085019</v>
      </c>
      <c r="G7">
        <v>38.649480296696282</v>
      </c>
    </row>
    <row r="8" x14ac:dyDescent="0.35">
      <c r="B8">
        <v>0.89102564102564108</v>
      </c>
      <c r="C8">
        <v>0.89841498559077815</v>
      </c>
      <c r="D8">
        <v>0.89289012003693446</v>
      </c>
      <c r="E8">
        <v>0.91063596491228072</v>
      </c>
      <c r="F8">
        <v>0.89374579690652323</v>
      </c>
      <c r="G8">
        <v>0.89827442248817146</v>
      </c>
      <c r="J8">
        <v>0.42137792268207369</v>
      </c>
      <c r="K8">
        <v>0.98364695237340527</v>
      </c>
    </row>
    <row r="9" x14ac:dyDescent="0.35">
      <c r="B9">
        <v>0.011699017063997981</v>
      </c>
      <c r="C9">
        <v>0.010536449576402311</v>
      </c>
      <c r="D9">
        <v>0.014414244480650894</v>
      </c>
      <c r="E9">
        <v>0.0099893832545590311</v>
      </c>
      <c r="F9">
        <v>0.0095382524633601719</v>
      </c>
      <c r="G9">
        <v>0.0049480485445660988</v>
      </c>
    </row>
    <row r="10" x14ac:dyDescent="0.35">
      <c r="B10">
        <v>92.740644490644485</v>
      </c>
      <c r="C10">
        <v>92.156950672645735</v>
      </c>
      <c r="D10">
        <v>93.604376108811351</v>
      </c>
      <c r="E10">
        <v>93.67277691107644</v>
      </c>
      <c r="F10">
        <v>93.290866510538635</v>
      </c>
      <c r="G10">
        <v>93.135175282234101</v>
      </c>
      <c r="J10">
        <v>0.20933519826952979</v>
      </c>
      <c r="K10">
        <v>0.55369820684746696</v>
      </c>
    </row>
    <row r="11" x14ac:dyDescent="0.35">
      <c r="B11">
        <v>0.55282250572746683</v>
      </c>
      <c r="C11">
        <v>0.85746436976065976</v>
      </c>
      <c r="D11">
        <v>0.59648670007090754</v>
      </c>
      <c r="E11">
        <v>0.47058032652713411</v>
      </c>
      <c r="F11">
        <v>0.59891547015170421</v>
      </c>
      <c r="G11">
        <v>0.27435415453128742</v>
      </c>
    </row>
    <row r="12" x14ac:dyDescent="0.35">
      <c r="B12">
        <v>0.66084425036390104</v>
      </c>
      <c r="C12">
        <v>0.6723372781065089</v>
      </c>
      <c r="D12">
        <v>0.64694835680751173</v>
      </c>
      <c r="E12">
        <v>0.66609783845278725</v>
      </c>
      <c r="F12">
        <v>0.64220824598183091</v>
      </c>
      <c r="G12">
        <v>0.65845272206303729</v>
      </c>
      <c r="J12">
        <v>0.91217898619646376</v>
      </c>
      <c r="K12">
        <v>0.75438827879433412</v>
      </c>
    </row>
    <row r="13" x14ac:dyDescent="0.35">
      <c r="B13">
        <v>0.019264793906698385</v>
      </c>
      <c r="C13">
        <v>0.018898567915395067</v>
      </c>
      <c r="D13">
        <v>0.024289475036466852</v>
      </c>
      <c r="E13">
        <v>0.016413508256461058</v>
      </c>
      <c r="F13">
        <v>0.016248832152705936</v>
      </c>
      <c r="G13">
        <v>0.0083777184461360614</v>
      </c>
    </row>
    <row r="14" x14ac:dyDescent="0.35">
      <c r="B14">
        <v>2601</v>
      </c>
      <c r="C14">
        <v>2482</v>
      </c>
      <c r="D14">
        <v>2156</v>
      </c>
      <c r="E14">
        <v>3436</v>
      </c>
      <c r="F14">
        <v>2766</v>
      </c>
      <c r="G14">
        <v>13441</v>
      </c>
    </row>
    <row r="16" x14ac:dyDescent="0.35">
      <c r="B16">
        <v>2000</v>
      </c>
      <c r="C16">
        <v>1855</v>
      </c>
      <c r="D16">
        <v>1733</v>
      </c>
      <c r="E16">
        <v>2653</v>
      </c>
      <c r="F16">
        <v>2193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54637-0760-4807-B01C-4419EACB0C14}">
  <dimension ref="A2:I39"/>
  <sheetViews>
    <sheetView workbookViewId="0">
      <selection activeCell="A3" sqref="A3:I38"/>
    </sheetView>
  </sheetViews>
  <sheetFormatPr defaultRowHeight="14.5" x14ac:dyDescent="0.35"/>
  <cols>
    <col min="1" max="1" width="18.1796875" bestFit="true" customWidth="true"/>
    <col min="2" max="2" width="9.7265625" style="3" customWidth="true"/>
    <col min="3" max="3" width="10.54296875" style="3" customWidth="true"/>
    <col min="4" max="4" width="7.54296875" style="3" bestFit="true" customWidth="true"/>
    <col min="5" max="5" width="7.54296875" style="3" customWidth="true"/>
    <col min="6" max="6" width="1.36328125" style="3" customWidth="true"/>
    <col min="7" max="8" width="8.7265625" style="3"/>
    <col min="9" max="9" width="9.7265625" style="3" customWidth="true"/>
  </cols>
  <sheetData>
    <row r="2" s="11" customFormat="true" ht="15" thickBot="true" x14ac:dyDescent="0.4">
      <c r="A2" s="17"/>
      <c r="B2" s="18"/>
      <c r="C2" s="18"/>
      <c r="D2" s="18"/>
      <c r="E2" s="18"/>
      <c r="F2" s="18"/>
      <c r="G2" s="18"/>
      <c r="H2" s="18"/>
      <c r="I2" s="18"/>
    </row>
    <row r="3" x14ac:dyDescent="0.35">
      <c r="A3" s="11"/>
      <c r="B3" s="12"/>
      <c r="C3" s="15" t="s">
        <v>19</v>
      </c>
      <c r="D3" s="15"/>
      <c r="E3" s="15"/>
      <c r="F3" s="12"/>
      <c r="G3" s="15" t="s">
        <v>18</v>
      </c>
      <c r="H3" s="15"/>
      <c r="I3" s="15"/>
    </row>
    <row r="4" s="6" customFormat="true" x14ac:dyDescent="0.35">
      <c r="A4" s="13"/>
      <c r="B4" s="14" t="s">
        <v>1</v>
      </c>
      <c r="C4" s="14" t="s">
        <v>12</v>
      </c>
      <c r="D4" s="14" t="s">
        <v>0</v>
      </c>
      <c r="E4" s="14" t="s">
        <v>2</v>
      </c>
      <c r="F4" s="14"/>
      <c r="G4" s="14" t="s">
        <v>12</v>
      </c>
      <c r="H4" s="14" t="s">
        <v>13</v>
      </c>
      <c r="I4" s="14" t="s">
        <v>2</v>
      </c>
    </row>
    <row r="5" ht="15" thickBot="true" x14ac:dyDescent="0.4">
      <c r="A5" s="2"/>
      <c r="B5" s="10" t="s">
        <v>3</v>
      </c>
      <c r="C5" s="10"/>
      <c r="D5" s="10"/>
      <c r="E5" s="10"/>
      <c r="F5" s="10"/>
      <c r="G5" s="10"/>
      <c r="H5" s="10"/>
      <c r="I5" s="10"/>
    </row>
    <row r="6" ht="15" thickTop="true" x14ac:dyDescent="0.35">
      <c r="A6" s="11" t="s">
        <v>4</v>
      </c>
      <c r="B6" s="12">
        <f>ROUND(SS_admin!B2,0)</f>
        <v>2289</v>
      </c>
      <c r="C6" s="12">
        <f>ROUND(SS_admin!C2,0)</f>
        <v>2131</v>
      </c>
      <c r="D6" s="12">
        <f>ROUND(SS_admin!E2,0)</f>
        <v>2180</v>
      </c>
      <c r="E6" s="12">
        <f>ROUND(SS_admin!L2,2)</f>
        <v>0.32</v>
      </c>
      <c r="F6" s="12"/>
      <c r="G6" s="12">
        <f>ROUND(SS_admin!D2,0)</f>
        <v>2136</v>
      </c>
      <c r="H6" s="12">
        <f>ROUND(SS_admin!F2,0)</f>
        <v>2090</v>
      </c>
      <c r="I6" s="12">
        <f>ROUND(SS_admin!M2,2)</f>
        <v>0.14000000000000001</v>
      </c>
    </row>
    <row r="7" x14ac:dyDescent="0.35">
      <c r="A7" s="11"/>
      <c r="B7" s="12" t="str">
        <f>CONCATENATE("(",ROUND(SS_admin!B3,0),")")</f>
        <v>(79)</v>
      </c>
      <c r="C7" s="12" t="str">
        <f>CONCATENATE("(",ROUND(SS_admin!C3,0),")")</f>
        <v>(73)</v>
      </c>
      <c r="D7" s="12" t="str">
        <f>CONCATENATE("(",ROUND(SS_admin!E3,0),")")</f>
        <v>(66)</v>
      </c>
      <c r="E7" s="12"/>
      <c r="F7" s="12"/>
      <c r="G7" s="12" t="str">
        <f>CONCATENATE("(",ROUND(SS_admin!D3,0),")")</f>
        <v>(74)</v>
      </c>
      <c r="H7" s="12" t="str">
        <f>CONCATENATE("(",ROUND(SS_admin!F3,0),")")</f>
        <v>(65)</v>
      </c>
      <c r="I7" s="12"/>
    </row>
    <row r="8" x14ac:dyDescent="0.35">
      <c r="A8" s="11" t="s">
        <v>17</v>
      </c>
      <c r="B8" s="12">
        <f>ROUND(SS_admin!B4,2)</f>
        <v>0.88</v>
      </c>
      <c r="C8" s="12">
        <f>ROUND(SS_admin!C4,2)</f>
        <v>0.89</v>
      </c>
      <c r="D8" s="12">
        <f>ROUND(SS_admin!E4,2)</f>
        <v>0.85</v>
      </c>
      <c r="E8" s="12">
        <f>ROUND(SS_admin!L4,2)</f>
        <v>0.72</v>
      </c>
      <c r="F8" s="12"/>
      <c r="G8" s="12">
        <f>ROUND(SS_admin!D4,2)</f>
        <v>0.89</v>
      </c>
      <c r="H8" s="12">
        <f>ROUND(SS_admin!F4,2)</f>
        <v>0.83</v>
      </c>
      <c r="I8" s="12">
        <f>ROUND(SS_admin!M4,2)</f>
        <v>0.62</v>
      </c>
    </row>
    <row r="9" x14ac:dyDescent="0.35">
      <c r="A9" s="11"/>
      <c r="B9" s="12" t="str">
        <f>CONCATENATE("(",ROUND(SS_admin!B5,3),")")</f>
        <v>(0.04)</v>
      </c>
      <c r="C9" s="12" t="str">
        <f>CONCATENATE("(",ROUND(SS_admin!C5,3),")")</f>
        <v>(0.034)</v>
      </c>
      <c r="D9" s="12" t="str">
        <f>CONCATENATE("(",ROUND(SS_admin!E5,3),")")</f>
        <v>(0.042)</v>
      </c>
      <c r="E9" s="12"/>
      <c r="F9" s="12"/>
      <c r="G9" s="12" t="str">
        <f>CONCATENATE("(",ROUND(SS_admin!D5,3),")")</f>
        <v>(0.036)</v>
      </c>
      <c r="H9" s="12" t="str">
        <f>CONCATENATE("(",ROUND(SS_admin!F5,3),")")</f>
        <v>(0.049)</v>
      </c>
      <c r="I9" s="12"/>
    </row>
    <row r="10" x14ac:dyDescent="0.35">
      <c r="A10" s="1" t="s">
        <v>5</v>
      </c>
      <c r="B10" s="4">
        <f>SS_admin!B6</f>
        <v>2585</v>
      </c>
      <c r="C10" s="4">
        <f>SS_admin!C6</f>
        <v>2465</v>
      </c>
      <c r="D10" s="4">
        <f>SS_admin!E6</f>
        <v>3406</v>
      </c>
      <c r="E10" s="4"/>
      <c r="F10" s="4"/>
      <c r="G10" s="4">
        <f>SS_admin!D6</f>
        <v>2143</v>
      </c>
      <c r="H10" s="4">
        <f>SS_admin!F6</f>
        <v>2753</v>
      </c>
      <c r="I10" s="4"/>
    </row>
    <row r="11" ht="15" thickBot="true" x14ac:dyDescent="0.4">
      <c r="A11" s="2"/>
      <c r="B11" s="10" t="s">
        <v>21</v>
      </c>
      <c r="C11" s="10"/>
      <c r="D11" s="10"/>
      <c r="E11" s="10"/>
      <c r="F11" s="10"/>
      <c r="G11" s="10"/>
      <c r="H11" s="10"/>
      <c r="I11" s="10"/>
    </row>
    <row r="12" ht="15" thickTop="true" x14ac:dyDescent="0.35">
      <c r="A12" s="11" t="s">
        <v>6</v>
      </c>
      <c r="B12" s="12">
        <f>ROUND(SS_survey_uncond!B2,2)</f>
        <v>0.75</v>
      </c>
      <c r="C12" s="12">
        <f>ROUND(SS_survey_uncond!C2,2)</f>
        <v>0.72</v>
      </c>
      <c r="D12" s="12">
        <f>ROUND(SS_survey_uncond!E2,2)</f>
        <v>0.72</v>
      </c>
      <c r="E12" s="12">
        <f>ROUND(SS_survey_uncond!L2,2)</f>
        <v>0.22</v>
      </c>
      <c r="F12" s="12"/>
      <c r="G12" s="12">
        <f>ROUND(SS_survey_uncond!D2,2)</f>
        <v>0.72</v>
      </c>
      <c r="H12" s="12">
        <f>ROUND(SS_survey_uncond!F2,2)</f>
        <v>0.74</v>
      </c>
      <c r="I12" s="12">
        <f>ROUND(SS_survey_uncond!M2,2)</f>
        <v>0.52</v>
      </c>
    </row>
    <row r="13" x14ac:dyDescent="0.35">
      <c r="A13" s="11"/>
      <c r="B13" s="12" t="str">
        <f>CONCATENATE("(",ROUND(SS_survey_uncond!B3,3),")")</f>
        <v>(0.017)</v>
      </c>
      <c r="C13" s="12" t="str">
        <f>CONCATENATE("(",ROUND(SS_survey_uncond!C3,3),")")</f>
        <v>(0.017)</v>
      </c>
      <c r="D13" s="12" t="str">
        <f>CONCATENATE("(",ROUND(SS_survey_uncond!E3,3),")")</f>
        <v>(0.015)</v>
      </c>
      <c r="E13" s="12"/>
      <c r="F13" s="12"/>
      <c r="G13" s="12" t="str">
        <f>CONCATENATE("(",ROUND(SS_survey_uncond!D3,3),")")</f>
        <v>(0.02)</v>
      </c>
      <c r="H13" s="12" t="str">
        <f>CONCATENATE("(",ROUND(SS_survey_uncond!F3,3),")")</f>
        <v>(0.013)</v>
      </c>
      <c r="I13" s="12"/>
    </row>
    <row r="14" x14ac:dyDescent="0.35">
      <c r="A14" s="11" t="s">
        <v>7</v>
      </c>
      <c r="B14" s="12">
        <f>ROUND(SS_survey_uncond!B4,2)</f>
        <v>43.22</v>
      </c>
      <c r="C14" s="12">
        <f>ROUND(SS_survey_uncond!C4,2)</f>
        <v>43.2</v>
      </c>
      <c r="D14" s="12">
        <f>ROUND(SS_survey_uncond!E4,2)</f>
        <v>44.04</v>
      </c>
      <c r="E14" s="12">
        <f>ROUND(SS_survey_uncond!L4,2)</f>
        <v>0.55000000000000004</v>
      </c>
      <c r="F14" s="12"/>
      <c r="G14" s="12">
        <f>ROUND(SS_survey_uncond!D4,2)</f>
        <v>43</v>
      </c>
      <c r="H14" s="12">
        <f>ROUND(SS_survey_uncond!F4,2)</f>
        <v>43.1</v>
      </c>
      <c r="I14" s="12">
        <f>ROUND(SS_survey_uncond!M4,2)</f>
        <v>0.97</v>
      </c>
    </row>
    <row r="15" x14ac:dyDescent="0.35">
      <c r="A15" s="11"/>
      <c r="B15" s="12" t="str">
        <f>CONCATENATE("(",ROUND(SS_survey_uncond!B5,3),")")</f>
        <v>(0.565)</v>
      </c>
      <c r="C15" s="12" t="str">
        <f>CONCATENATE("(",ROUND(SS_survey_uncond!C5,3),")")</f>
        <v>(0.763)</v>
      </c>
      <c r="D15" s="12" t="str">
        <f>CONCATENATE("(",ROUND(SS_survey_uncond!E5,3),")")</f>
        <v>(0.607)</v>
      </c>
      <c r="E15" s="12"/>
      <c r="F15" s="12"/>
      <c r="G15" s="12" t="str">
        <f>CONCATENATE("(",ROUND(SS_survey_uncond!D5,3),")")</f>
        <v>(0.647)</v>
      </c>
      <c r="H15" s="12" t="str">
        <f>CONCATENATE("(",ROUND(SS_survey_uncond!F5,3),")")</f>
        <v>(0.519)</v>
      </c>
      <c r="I15" s="12"/>
    </row>
    <row r="16" x14ac:dyDescent="0.35">
      <c r="A16" s="11" t="s">
        <v>8</v>
      </c>
      <c r="B16" s="12">
        <f>ROUND(SS_survey_uncond!B6,0)</f>
        <v>3144</v>
      </c>
      <c r="C16" s="12">
        <f>ROUND(SS_survey_uncond!C6,0)</f>
        <v>2978</v>
      </c>
      <c r="D16" s="12">
        <f>ROUND(SS_survey_uncond!E6,0)</f>
        <v>3112</v>
      </c>
      <c r="E16" s="12">
        <f>ROUND(SS_survey_uncond!L6,2)</f>
        <v>0.31</v>
      </c>
      <c r="F16" s="12"/>
      <c r="G16" s="12">
        <f>ROUND(SS_survey_uncond!D6,0)</f>
        <v>3012</v>
      </c>
      <c r="H16" s="12">
        <f>ROUND(SS_survey_uncond!F6,0)</f>
        <v>3082</v>
      </c>
      <c r="I16" s="12">
        <f>ROUND(SS_survey_uncond!M6,2)</f>
        <v>0.43</v>
      </c>
    </row>
    <row r="17" x14ac:dyDescent="0.35">
      <c r="A17" s="11"/>
      <c r="B17" s="12" t="str">
        <f>CONCATENATE("(",ROUND(SS_survey_uncond!B7,0),")")</f>
        <v>(68)</v>
      </c>
      <c r="C17" s="12" t="str">
        <f>CONCATENATE("(",ROUND(SS_survey_uncond!C7,0),")")</f>
        <v>(87)</v>
      </c>
      <c r="D17" s="12" t="str">
        <f>CONCATENATE("(",ROUND(SS_survey_uncond!E7,0),")")</f>
        <v>(85)</v>
      </c>
      <c r="E17" s="12"/>
      <c r="F17" s="12"/>
      <c r="G17" s="12" t="str">
        <f>CONCATENATE("(",ROUND(SS_survey_uncond!D7,0),")")</f>
        <v>(77)</v>
      </c>
      <c r="H17" s="12" t="str">
        <f>CONCATENATE("(",ROUND(SS_survey_uncond!F7,0),")")</f>
        <v>(99)</v>
      </c>
      <c r="I17" s="12"/>
    </row>
    <row r="18" x14ac:dyDescent="0.35">
      <c r="A18" s="11" t="s">
        <v>9</v>
      </c>
      <c r="B18" s="12">
        <f>ROUND(SS_survey_uncond!B8,2)</f>
        <v>0.89</v>
      </c>
      <c r="C18" s="12">
        <f>ROUND(SS_survey_uncond!C8,2)</f>
        <v>0.9</v>
      </c>
      <c r="D18" s="12">
        <f>ROUND(SS_survey_uncond!E8,2)</f>
        <v>0.91</v>
      </c>
      <c r="E18" s="12">
        <f>ROUND(SS_survey_uncond!L8,2)</f>
        <v>0.47</v>
      </c>
      <c r="F18" s="12"/>
      <c r="G18" s="12">
        <f>ROUND(SS_survey_uncond!D8,2)</f>
        <v>0.89</v>
      </c>
      <c r="H18" s="12">
        <f>ROUND(SS_survey_uncond!F8,2)</f>
        <v>0.89</v>
      </c>
      <c r="I18" s="12">
        <f>ROUND(SS_survey_uncond!M8,2)</f>
        <v>0.99</v>
      </c>
    </row>
    <row r="19" x14ac:dyDescent="0.35">
      <c r="A19" s="11"/>
      <c r="B19" s="12" t="str">
        <f>CONCATENATE("(",ROUND(SS_survey_uncond!B9,3),")")</f>
        <v>(0.011)</v>
      </c>
      <c r="C19" s="12" t="str">
        <f>CONCATENATE("(",ROUND(SS_survey_uncond!C9,3),")")</f>
        <v>(0.011)</v>
      </c>
      <c r="D19" s="12" t="str">
        <f>CONCATENATE("(",ROUND(SS_survey_uncond!E9,3),")")</f>
        <v>(0.01)</v>
      </c>
      <c r="E19" s="12"/>
      <c r="F19" s="12"/>
      <c r="G19" s="12" t="str">
        <f>CONCATENATE("(",ROUND(SS_survey_uncond!D9,3),")")</f>
        <v>(0.014)</v>
      </c>
      <c r="H19" s="12" t="str">
        <f>CONCATENATE("(",ROUND(SS_survey_uncond!F9,3),")")</f>
        <v>(0.009)</v>
      </c>
      <c r="I19" s="12"/>
    </row>
    <row r="20" x14ac:dyDescent="0.35">
      <c r="A20" s="11" t="s">
        <v>10</v>
      </c>
      <c r="B20" s="12">
        <f>ROUND(SS_survey_uncond!B10,2)</f>
        <v>92.75</v>
      </c>
      <c r="C20" s="12">
        <f>ROUND(SS_survey_uncond!C10,2)</f>
        <v>92.19</v>
      </c>
      <c r="D20" s="12">
        <f>ROUND(SS_survey_uncond!E10,2)</f>
        <v>93.71</v>
      </c>
      <c r="E20" s="12">
        <f>ROUND(SS_survey_uncond!L10,2)</f>
        <v>0.18</v>
      </c>
      <c r="F20" s="12"/>
      <c r="G20" s="12">
        <f>ROUND(SS_survey_uncond!D10,2)</f>
        <v>93.66</v>
      </c>
      <c r="H20" s="12">
        <f>ROUND(SS_survey_uncond!F10,2)</f>
        <v>93.34</v>
      </c>
      <c r="I20" s="12">
        <f>ROUND(SS_survey_uncond!M10,2)</f>
        <v>0.5</v>
      </c>
    </row>
    <row r="21" x14ac:dyDescent="0.35">
      <c r="A21" s="11"/>
      <c r="B21" s="12" t="str">
        <f>CONCATENATE("(",ROUND(SS_survey_uncond!B11,3),")")</f>
        <v>(0.537)</v>
      </c>
      <c r="C21" s="12" t="str">
        <f>CONCATENATE("(",ROUND(SS_survey_uncond!C11,3),")")</f>
        <v>(0.839)</v>
      </c>
      <c r="D21" s="12" t="str">
        <f>CONCATENATE("(",ROUND(SS_survey_uncond!E11,3),")")</f>
        <v>(0.455)</v>
      </c>
      <c r="E21" s="12"/>
      <c r="F21" s="12"/>
      <c r="G21" s="12" t="str">
        <f>CONCATENATE("(",ROUND(SS_survey_uncond!D11,3),")")</f>
        <v>(0.591)</v>
      </c>
      <c r="H21" s="12" t="str">
        <f>CONCATENATE("(",ROUND(SS_survey_uncond!F11,3),")")</f>
        <v>(0.596)</v>
      </c>
      <c r="I21" s="12"/>
    </row>
    <row r="22" x14ac:dyDescent="0.35">
      <c r="A22" s="11" t="s">
        <v>11</v>
      </c>
      <c r="B22" s="12">
        <f>ROUND(SS_survey_uncond!B12,2)</f>
        <v>0.66</v>
      </c>
      <c r="C22" s="12">
        <f>ROUND(SS_survey_uncond!C12,2)</f>
        <v>0.67</v>
      </c>
      <c r="D22" s="12">
        <f>ROUND(SS_survey_uncond!E12,2)</f>
        <v>0.66</v>
      </c>
      <c r="E22" s="12">
        <f>ROUND(SS_survey_uncond!L12,2)</f>
        <v>0.92</v>
      </c>
      <c r="F22" s="12"/>
      <c r="G22" s="12">
        <f>ROUND(SS_survey_uncond!D12,2)</f>
        <v>0.65</v>
      </c>
      <c r="H22" s="12">
        <f>ROUND(SS_survey_uncond!F12,2)</f>
        <v>0.64</v>
      </c>
      <c r="I22" s="12">
        <f>ROUND(SS_survey_uncond!M12,2)</f>
        <v>0.83</v>
      </c>
    </row>
    <row r="23" x14ac:dyDescent="0.35">
      <c r="A23" s="11"/>
      <c r="B23" s="12" t="str">
        <f>CONCATENATE("(",ROUND(SS_survey_uncond!B13,3),")")</f>
        <v>(0.02)</v>
      </c>
      <c r="C23" s="12" t="str">
        <f>CONCATENATE("(",ROUND(SS_survey_uncond!C13,3),")")</f>
        <v>(0.02)</v>
      </c>
      <c r="D23" s="12" t="str">
        <f>CONCATENATE("(",ROUND(SS_survey_uncond!E13,3),")")</f>
        <v>(0.017)</v>
      </c>
      <c r="E23" s="12"/>
      <c r="F23" s="12"/>
      <c r="G23" s="12" t="str">
        <f>CONCATENATE("(",ROUND(SS_survey_uncond!D13,3),")")</f>
        <v>(0.024)</v>
      </c>
      <c r="H23" s="12" t="str">
        <f>CONCATENATE("(",ROUND(SS_survey_uncond!F13,3),")")</f>
        <v>(0.017)</v>
      </c>
      <c r="I23" s="12"/>
    </row>
    <row r="24" x14ac:dyDescent="0.35">
      <c r="A24" s="1" t="s">
        <v>5</v>
      </c>
      <c r="B24" s="4">
        <f>SS_survey_uncond!B16</f>
        <v>2036</v>
      </c>
      <c r="C24" s="4">
        <f>SS_survey_uncond!C16</f>
        <v>1907</v>
      </c>
      <c r="D24" s="4">
        <f>SS_survey_uncond!E16</f>
        <v>2710</v>
      </c>
      <c r="E24" s="4"/>
      <c r="F24" s="4"/>
      <c r="G24" s="4">
        <f>SS_survey_uncond!D16</f>
        <v>1757</v>
      </c>
      <c r="H24" s="4">
        <f>SS_survey_uncond!F16</f>
        <v>2216</v>
      </c>
      <c r="I24" s="4"/>
    </row>
    <row r="25" ht="15" thickBot="true" x14ac:dyDescent="0.4">
      <c r="A25" s="2"/>
      <c r="B25" s="10" t="s">
        <v>20</v>
      </c>
      <c r="C25" s="10"/>
      <c r="D25" s="10"/>
      <c r="E25" s="10"/>
      <c r="F25" s="10"/>
      <c r="G25" s="10"/>
      <c r="H25" s="10"/>
      <c r="I25" s="10"/>
    </row>
    <row r="26" ht="15" thickTop="true" x14ac:dyDescent="0.35">
      <c r="A26" s="11" t="s">
        <v>6</v>
      </c>
      <c r="B26" s="12">
        <f>ROUND(SS_survey!B2,2)</f>
        <v>0.76</v>
      </c>
      <c r="C26" s="12">
        <f>ROUND(SS_survey!C2,2)</f>
        <v>0.72</v>
      </c>
      <c r="D26" s="12">
        <f>ROUND(SS_survey!E2,2)</f>
        <v>0.72</v>
      </c>
      <c r="E26" s="12">
        <f>ROUND(SS_survey!J2,2)</f>
        <v>0.2</v>
      </c>
      <c r="F26" s="12"/>
      <c r="G26" s="12">
        <f>ROUND(SS_survey!D2,2)</f>
        <v>0.72</v>
      </c>
      <c r="H26" s="12">
        <f>ROUND(SS_survey!F2,2)</f>
        <v>0.74</v>
      </c>
      <c r="I26" s="12">
        <f>ROUND(SS_survey!K2,2)</f>
        <v>0.49</v>
      </c>
    </row>
    <row r="27" x14ac:dyDescent="0.35">
      <c r="A27" s="11"/>
      <c r="B27" s="12" t="str">
        <f>CONCATENATE("(",ROUND(SS_survey!B3,3),")")</f>
        <v>(0.016)</v>
      </c>
      <c r="C27" s="12" t="str">
        <f>CONCATENATE("(",ROUND(SS_survey!C3,3),")")</f>
        <v>(0.018)</v>
      </c>
      <c r="D27" s="12" t="str">
        <f>CONCATENATE("(",ROUND(SS_survey!E3,3),")")</f>
        <v>(0.016)</v>
      </c>
      <c r="E27" s="12"/>
      <c r="F27" s="12"/>
      <c r="G27" s="12" t="str">
        <f>CONCATENATE("(",ROUND(SS_survey!D3,3),")")</f>
        <v>(0.021)</v>
      </c>
      <c r="H27" s="12" t="str">
        <f>CONCATENATE("(",ROUND(SS_survey!F3,3),")")</f>
        <v>(0.013)</v>
      </c>
      <c r="I27" s="12"/>
    </row>
    <row r="28" x14ac:dyDescent="0.35">
      <c r="A28" s="11" t="s">
        <v>7</v>
      </c>
      <c r="B28" s="12">
        <f>ROUND(SS_survey!B4,2)</f>
        <v>43.22</v>
      </c>
      <c r="C28" s="12" t="str">
        <f>CONCATENATE("(",ROUND(SS_survey!C4,3),")")</f>
        <v>(43.131)</v>
      </c>
      <c r="D28" s="12" t="str">
        <f>CONCATENATE("(",ROUND(SS_survey!E4,3),")")</f>
        <v>(43.906)</v>
      </c>
      <c r="E28" s="12">
        <f>ROUND(SS_survey!J4,2)</f>
        <v>0.64</v>
      </c>
      <c r="F28" s="12"/>
      <c r="G28" s="12" t="str">
        <f>CONCATENATE("(",ROUND(SS_survey!D4,3),")")</f>
        <v>(42.956)</v>
      </c>
      <c r="H28" s="12" t="str">
        <f>CONCATENATE("(",ROUND(SS_survey!F4,3),")")</f>
        <v>(43.081)</v>
      </c>
      <c r="I28" s="12">
        <f>ROUND(SS_survey!K4,2)</f>
        <v>0.95</v>
      </c>
    </row>
    <row r="29" x14ac:dyDescent="0.35">
      <c r="A29" s="11"/>
      <c r="B29" s="12" t="str">
        <f>CONCATENATE("(",ROUND(SS_survey!B5,3),")")</f>
        <v>(0.572)</v>
      </c>
      <c r="C29" s="12" t="str">
        <f>CONCATENATE("(",ROUND(SS_survey!C5,3),")")</f>
        <v>(0.778)</v>
      </c>
      <c r="D29" s="12" t="str">
        <f>CONCATENATE("(",ROUND(SS_survey!E5,3),")")</f>
        <v>(0.617)</v>
      </c>
      <c r="E29" s="12"/>
      <c r="F29" s="12"/>
      <c r="G29" s="12" t="str">
        <f>CONCATENATE("(",ROUND(SS_survey!D5,3),")")</f>
        <v>(0.638)</v>
      </c>
      <c r="H29" s="12" t="str">
        <f>CONCATENATE("(",ROUND(SS_survey!F5,3),")")</f>
        <v>(0.519)</v>
      </c>
      <c r="I29" s="12"/>
    </row>
    <row r="30" x14ac:dyDescent="0.35">
      <c r="A30" s="11" t="s">
        <v>8</v>
      </c>
      <c r="B30" s="12">
        <f>ROUND(SS_survey!B6,0)</f>
        <v>3141</v>
      </c>
      <c r="C30" s="12">
        <f>ROUND(SS_survey!C6,0)</f>
        <v>2969</v>
      </c>
      <c r="D30" s="12">
        <f>ROUND(SS_survey!E6,0)</f>
        <v>3107</v>
      </c>
      <c r="E30" s="12">
        <f>ROUND(SS_survey!J6,2)</f>
        <v>0.28999999999999998</v>
      </c>
      <c r="F30" s="12"/>
      <c r="G30" s="12">
        <f>ROUND(SS_survey!D6,0)</f>
        <v>2982</v>
      </c>
      <c r="H30" s="12">
        <f>ROUND(SS_survey!F6,0)</f>
        <v>3078</v>
      </c>
      <c r="I30" s="12">
        <f>ROUND(SS_survey!K6,2)</f>
        <v>0.3</v>
      </c>
    </row>
    <row r="31" x14ac:dyDescent="0.35">
      <c r="A31" s="11"/>
      <c r="B31" s="12" t="str">
        <f>CONCATENATE("(",ROUND(SS_survey!B7,0),")")</f>
        <v>(68)</v>
      </c>
      <c r="C31" s="12" t="str">
        <f>CONCATENATE("(",ROUND(SS_survey!C7,0),")")</f>
        <v>(88)</v>
      </c>
      <c r="D31" s="12" t="str">
        <f>CONCATENATE("(",ROUND(SS_survey!E7,0),")")</f>
        <v>(85)</v>
      </c>
      <c r="E31" s="12"/>
      <c r="F31" s="12"/>
      <c r="G31" s="12" t="str">
        <f>CONCATENATE("(",ROUND(SS_survey!D7,0),")")</f>
        <v>(77)</v>
      </c>
      <c r="H31" s="12" t="str">
        <f>CONCATENATE("(",ROUND(SS_survey!F7,0),")")</f>
        <v>(99)</v>
      </c>
      <c r="I31" s="12"/>
    </row>
    <row r="32" x14ac:dyDescent="0.35">
      <c r="A32" s="11" t="s">
        <v>9</v>
      </c>
      <c r="B32" s="12">
        <f>ROUND(SS_survey!B8,2)</f>
        <v>0.89</v>
      </c>
      <c r="C32" s="12">
        <f>ROUND(SS_survey!C8,2)</f>
        <v>0.9</v>
      </c>
      <c r="D32" s="12">
        <f>ROUND(SS_survey!E8,2)</f>
        <v>0.91</v>
      </c>
      <c r="E32" s="12">
        <f>ROUND(SS_survey!J8,2)</f>
        <v>0.48</v>
      </c>
      <c r="F32" s="12"/>
      <c r="G32" s="12">
        <f>ROUND(SS_survey!D8,2)</f>
        <v>0.89</v>
      </c>
      <c r="H32" s="12">
        <f>ROUND(SS_survey!F8,2)</f>
        <v>0.89</v>
      </c>
      <c r="I32" s="12">
        <f>ROUND(SS_survey!K8,2)</f>
        <v>1</v>
      </c>
    </row>
    <row r="33" x14ac:dyDescent="0.35">
      <c r="A33" s="11"/>
      <c r="B33" s="12" t="str">
        <f>CONCATENATE("(",ROUND(SS_survey!B9,3),")")</f>
        <v>(0.012)</v>
      </c>
      <c r="C33" s="12" t="str">
        <f>CONCATENATE("(",ROUND(SS_survey!C9,3),")")</f>
        <v>(0.011)</v>
      </c>
      <c r="D33" s="12" t="str">
        <f>CONCATENATE("(",ROUND(SS_survey!E9,3),")")</f>
        <v>(0.01)</v>
      </c>
      <c r="E33" s="12"/>
      <c r="F33" s="12"/>
      <c r="G33" s="12" t="str">
        <f>CONCATENATE("(",ROUND(SS_survey!D9,3),")")</f>
        <v>(0.014)</v>
      </c>
      <c r="H33" s="12" t="str">
        <f>CONCATENATE("(",ROUND(SS_survey!F9,3),")")</f>
        <v>(0.009)</v>
      </c>
      <c r="I33" s="12"/>
    </row>
    <row r="34" x14ac:dyDescent="0.35">
      <c r="A34" s="11" t="s">
        <v>10</v>
      </c>
      <c r="B34" s="12">
        <f>ROUND(SS_survey!B10,2)</f>
        <v>92.74</v>
      </c>
      <c r="C34" s="12">
        <f>ROUND(SS_survey!C10,2)</f>
        <v>92.14</v>
      </c>
      <c r="D34" s="12">
        <f>ROUND(SS_survey!E10,2)</f>
        <v>93.66</v>
      </c>
      <c r="E34" s="12">
        <f>ROUND(SS_survey!J10,2)</f>
        <v>0.21</v>
      </c>
      <c r="F34" s="12"/>
      <c r="G34" s="12">
        <f>ROUND(SS_survey!D10,2)</f>
        <v>93.57</v>
      </c>
      <c r="H34" s="12">
        <f>ROUND(SS_survey!F10,2)</f>
        <v>93.29</v>
      </c>
      <c r="I34" s="12">
        <f>ROUND(SS_survey!K10,2)</f>
        <v>0.56999999999999995</v>
      </c>
    </row>
    <row r="35" x14ac:dyDescent="0.35">
      <c r="A35" s="11"/>
      <c r="B35" s="12" t="str">
        <f>CONCATENATE("(",ROUND(SS_survey!B11,3),")")</f>
        <v>(0.554)</v>
      </c>
      <c r="C35" s="12" t="str">
        <f>CONCATENATE("(",ROUND(SS_survey!C11,3),")")</f>
        <v>(0.857)</v>
      </c>
      <c r="D35" s="12" t="str">
        <f>CONCATENATE("(",ROUND(SS_survey!E11,3),")")</f>
        <v>(0.473)</v>
      </c>
      <c r="E35" s="12"/>
      <c r="F35" s="12"/>
      <c r="G35" s="12" t="str">
        <f>CONCATENATE("(",ROUND(SS_survey!D11,3),")")</f>
        <v>(0.596)</v>
      </c>
      <c r="H35" s="12" t="str">
        <f>CONCATENATE("(",ROUND(SS_survey!F11,3),")")</f>
        <v>(0.601)</v>
      </c>
      <c r="I35" s="12"/>
    </row>
    <row r="36" x14ac:dyDescent="0.35">
      <c r="A36" s="11" t="s">
        <v>11</v>
      </c>
      <c r="B36" s="12">
        <f>ROUND(SS_survey!B12,2)</f>
        <v>0.66</v>
      </c>
      <c r="C36" s="12">
        <f>ROUND(SS_survey!C12,2)</f>
        <v>0.67</v>
      </c>
      <c r="D36" s="12">
        <f>ROUND(SS_survey!E12,2)</f>
        <v>0.66</v>
      </c>
      <c r="E36" s="12">
        <f>ROUND(SS_survey!J12,2)</f>
        <v>0.85</v>
      </c>
      <c r="F36" s="12"/>
      <c r="G36" s="12">
        <f>ROUND(SS_survey!D12,2)</f>
        <v>0.65</v>
      </c>
      <c r="H36" s="12">
        <f>ROUND(SS_survey!F12,2)</f>
        <v>0.64</v>
      </c>
      <c r="I36" s="12">
        <f>ROUND(SS_survey!K12,2)</f>
        <v>0.8</v>
      </c>
    </row>
    <row r="37" x14ac:dyDescent="0.35">
      <c r="A37" s="11"/>
      <c r="B37" s="12" t="str">
        <f>CONCATENATE("(",ROUND(SS_survey!B13,3),")")</f>
        <v>(0.02)</v>
      </c>
      <c r="C37" s="12" t="str">
        <f>CONCATENATE("(",ROUND(SS_survey!C13,3),")")</f>
        <v>(0.02)</v>
      </c>
      <c r="D37" s="12" t="str">
        <f>CONCATENATE("(",ROUND(SS_survey!E13,3),")")</f>
        <v>(0.017)</v>
      </c>
      <c r="E37" s="12"/>
      <c r="F37" s="12"/>
      <c r="G37" s="12" t="str">
        <f>CONCATENATE("(",ROUND(SS_survey!D13,3),")")</f>
        <v>(0.024)</v>
      </c>
      <c r="H37" s="12" t="str">
        <f>CONCATENATE("(",ROUND(SS_survey!F13,3),")")</f>
        <v>(0.016)</v>
      </c>
      <c r="I37" s="12"/>
    </row>
    <row r="38" ht="15" thickBot="true" x14ac:dyDescent="0.4">
      <c r="A38" s="2" t="s">
        <v>5</v>
      </c>
      <c r="B38" s="9">
        <f>SS_survey!B16</f>
        <v>1984</v>
      </c>
      <c r="C38" s="9">
        <f>SS_survey!C16</f>
        <v>1840</v>
      </c>
      <c r="D38" s="9">
        <f>SS_survey!E16</f>
        <v>2634</v>
      </c>
      <c r="E38" s="9"/>
      <c r="F38" s="9"/>
      <c r="G38" s="9">
        <f>SS_survey!D16</f>
        <v>1724</v>
      </c>
      <c r="H38" s="9">
        <f>SS_survey!F16</f>
        <v>2185</v>
      </c>
      <c r="I38" s="9"/>
    </row>
    <row r="39" ht="15" thickTop="true" x14ac:dyDescent="0.35"/>
  </sheetData>
  <mergeCells count="6">
    <mergeCell ref="B2:I2"/>
    <mergeCell ref="B11:I11"/>
    <mergeCell ref="B25:I25"/>
    <mergeCell ref="B5:I5"/>
    <mergeCell ref="C3:E3"/>
    <mergeCell ref="G3:I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403B8-1DA5-4CBA-B8B6-94BFF0A849DB}">
  <dimension ref="A1:K13"/>
  <sheetViews>
    <sheetView workbookViewId="0">
      <selection activeCell="A4" sqref="A4:I12"/>
    </sheetView>
  </sheetViews>
  <sheetFormatPr defaultRowHeight="14.5" x14ac:dyDescent="0.35"/>
  <cols>
    <col min="1" max="1" width="26.26953125" bestFit="true" customWidth="true"/>
    <col min="2" max="2" width="7.1796875" style="3" bestFit="true" customWidth="true"/>
    <col min="3" max="3" width="10.1796875" style="3" bestFit="true" customWidth="true"/>
    <col min="4" max="4" width="6.54296875" style="3" bestFit="true" customWidth="true"/>
    <col min="5" max="5" width="6.54296875" style="3" customWidth="true"/>
    <col min="6" max="6" width="1.7265625" style="3" customWidth="true"/>
    <col min="7" max="7" width="7" style="3" bestFit="true" customWidth="true"/>
    <col min="8" max="8" width="7.453125" style="3" bestFit="true" customWidth="true"/>
    <col min="9" max="9" width="7.7265625" style="3" bestFit="true" customWidth="true"/>
  </cols>
  <sheetData>
    <row r="1" x14ac:dyDescent="0.35">
      <c r="A1" s="11"/>
      <c r="B1" s="12"/>
      <c r="C1" s="12"/>
      <c r="D1" s="12"/>
      <c r="E1" s="12"/>
      <c r="F1" s="12"/>
      <c r="G1" s="12"/>
      <c r="H1" s="12"/>
      <c r="I1" s="12"/>
      <c r="J1" s="11"/>
      <c r="K1" s="11"/>
    </row>
    <row r="2" x14ac:dyDescent="0.35">
      <c r="A2" s="11"/>
      <c r="B2" s="12"/>
      <c r="C2" s="12"/>
      <c r="D2" s="12"/>
      <c r="E2" s="12"/>
      <c r="F2" s="12"/>
      <c r="G2" s="12"/>
      <c r="H2" s="12"/>
      <c r="I2" s="12"/>
      <c r="J2" s="11"/>
      <c r="K2" s="11"/>
    </row>
    <row r="3" ht="15" thickBot="true" x14ac:dyDescent="0.4">
      <c r="A3" s="17"/>
      <c r="B3" s="18"/>
      <c r="C3" s="18"/>
      <c r="D3" s="18"/>
      <c r="E3" s="18"/>
      <c r="F3" s="18"/>
      <c r="G3" s="18"/>
      <c r="H3" s="18"/>
      <c r="I3" s="18"/>
      <c r="J3" s="11"/>
      <c r="K3" s="11"/>
    </row>
    <row r="4" x14ac:dyDescent="0.35">
      <c r="A4" s="11"/>
      <c r="B4" s="12"/>
      <c r="C4" s="15" t="s">
        <v>19</v>
      </c>
      <c r="D4" s="15"/>
      <c r="E4" s="15"/>
      <c r="F4" s="12"/>
      <c r="G4" s="15" t="s">
        <v>18</v>
      </c>
      <c r="H4" s="15"/>
      <c r="I4" s="15"/>
      <c r="J4" s="11"/>
      <c r="K4" s="11"/>
    </row>
    <row r="5" ht="16.5" customHeight="true" thickBot="true" x14ac:dyDescent="0.4">
      <c r="A5" s="16"/>
      <c r="B5" s="7" t="s">
        <v>1</v>
      </c>
      <c r="C5" s="7" t="s">
        <v>12</v>
      </c>
      <c r="D5" s="7" t="s">
        <v>0</v>
      </c>
      <c r="E5" s="7" t="s">
        <v>2</v>
      </c>
      <c r="F5" s="7"/>
      <c r="G5" s="7" t="s">
        <v>12</v>
      </c>
      <c r="H5" s="7" t="s">
        <v>13</v>
      </c>
      <c r="I5" s="7" t="s">
        <v>2</v>
      </c>
      <c r="J5" s="11"/>
      <c r="K5" s="11"/>
    </row>
    <row r="6" ht="15" thickTop="true" x14ac:dyDescent="0.35">
      <c r="A6" s="11" t="s">
        <v>15</v>
      </c>
      <c r="B6" s="12">
        <f>ROUND(SS_att!B2,0)</f>
        <v>31</v>
      </c>
      <c r="C6" s="12">
        <f>ROUND(SS_att!C2,0)</f>
        <v>31</v>
      </c>
      <c r="D6" s="12">
        <f>ROUND(SS_att!E2,0)</f>
        <v>37</v>
      </c>
      <c r="E6" s="12">
        <f>ROUND(SS_att!L2,2)</f>
        <v>0.16</v>
      </c>
      <c r="F6" s="12"/>
      <c r="G6" s="12">
        <f>ROUND(SS_att!D2,0)</f>
        <v>32</v>
      </c>
      <c r="H6" s="12">
        <f>ROUND(SS_att!F2,0)</f>
        <v>34</v>
      </c>
      <c r="I6" s="12">
        <f>ROUND(SS_att!M2,2)</f>
        <v>0.56999999999999995</v>
      </c>
      <c r="J6" s="11"/>
      <c r="K6" s="11"/>
    </row>
    <row r="7" x14ac:dyDescent="0.35">
      <c r="A7" s="11"/>
      <c r="B7" s="12" t="str">
        <f>CONCATENATE("(",ROUND(SS_att!B3,1),")")</f>
        <v>(2.2)</v>
      </c>
      <c r="C7" s="12" t="str">
        <f>CONCATENATE("(",ROUND(SS_att!C3,1),")")</f>
        <v>(2.3)</v>
      </c>
      <c r="D7" s="12" t="str">
        <f>CONCATENATE("(",ROUND(SS_att!E3,1),")")</f>
        <v>(2.6)</v>
      </c>
      <c r="E7" s="12"/>
      <c r="F7" s="12"/>
      <c r="G7" s="12" t="str">
        <f>CONCATENATE("(",ROUND(SS_att!D3,1),")")</f>
        <v>(2.4)</v>
      </c>
      <c r="H7" s="12" t="str">
        <f>CONCATENATE("(",ROUND(SS_att!F3,1),")")</f>
        <v>(1.7)</v>
      </c>
      <c r="I7" s="12"/>
      <c r="J7" s="11"/>
      <c r="K7" s="11"/>
    </row>
    <row r="8" x14ac:dyDescent="0.35">
      <c r="A8" t="s">
        <v>16</v>
      </c>
      <c r="B8" s="3">
        <f>ROUND(SS_att!B10,2)</f>
        <v>0.77</v>
      </c>
      <c r="C8" s="3">
        <f>ROUND(SS_att!C10,2)</f>
        <v>0.75</v>
      </c>
      <c r="D8" s="3">
        <f>ROUND(SS_att!E10,2)</f>
        <v>0.77</v>
      </c>
      <c r="E8" s="3">
        <f>ROUND(SS_att!L10,2)</f>
        <v>0.73</v>
      </c>
      <c r="G8" s="3">
        <f>ROUND(SS_att!D10,2)</f>
        <v>0.8</v>
      </c>
      <c r="H8" s="3">
        <f>ROUND(SS_att!F10,2)</f>
        <v>0.79</v>
      </c>
      <c r="I8" s="3">
        <f>ROUND(SS_att!M10,2)</f>
        <v>0.44</v>
      </c>
    </row>
    <row r="9" x14ac:dyDescent="0.35">
      <c r="B9" s="3" t="str">
        <f>CONCATENATE("(",ROUND(SS_att!B11,2),")")</f>
        <v>(0.02)</v>
      </c>
      <c r="C9" s="3" t="str">
        <f>CONCATENATE("(",ROUND(SS_att!C11,2),")")</f>
        <v>(0.03)</v>
      </c>
      <c r="D9" s="3" t="str">
        <f>CONCATENATE("(",ROUND(SS_att!E11,2),")")</f>
        <v>(0.02)</v>
      </c>
      <c r="G9" s="3" t="str">
        <f>CONCATENATE("(",ROUND(SS_att!D11,2),")")</f>
        <v>(0.02)</v>
      </c>
      <c r="H9" s="3" t="str">
        <f>CONCATENATE("(",ROUND(SS_att!F11,2),")")</f>
        <v>(0.02)</v>
      </c>
    </row>
    <row r="10" x14ac:dyDescent="0.35">
      <c r="A10" t="s">
        <v>14</v>
      </c>
      <c r="B10" s="3">
        <f>ROUND(SS_att!B8,2)</f>
        <v>0.97</v>
      </c>
      <c r="C10" s="3">
        <f>ROUND(SS_att!C8,2)</f>
        <v>0.96</v>
      </c>
      <c r="D10" s="3">
        <f>ROUND(SS_att!E8,2)</f>
        <v>0.97</v>
      </c>
      <c r="E10" s="3">
        <f>ROUND(SS_att!L8,2)</f>
        <v>0.59</v>
      </c>
      <c r="G10" s="3">
        <f>ROUND(SS_att!D8,2)</f>
        <v>0.98</v>
      </c>
      <c r="H10" s="3">
        <f>ROUND(SS_att!F8,2)</f>
        <v>0.99</v>
      </c>
      <c r="I10" s="3">
        <f>ROUND(SS_att!M8,2)</f>
        <v>0.11</v>
      </c>
    </row>
    <row r="11" x14ac:dyDescent="0.35">
      <c r="B11" s="3" t="str">
        <f>CONCATENATE("(",ROUND(SS_att!B9,3),")")</f>
        <v>(0.004)</v>
      </c>
      <c r="C11" s="3" t="str">
        <f>CONCATENATE("(",ROUND(SS_att!C9,3),")")</f>
        <v>(0.008)</v>
      </c>
      <c r="D11" s="3" t="str">
        <f>CONCATENATE("(",ROUND(SS_att!E9,3),")")</f>
        <v>(0.006)</v>
      </c>
      <c r="G11" s="3" t="str">
        <f>CONCATENATE("(",ROUND(SS_att!D9,3),")")</f>
        <v>(0.004)</v>
      </c>
      <c r="H11" s="3" t="str">
        <f>CONCATENATE("(",ROUND(SS_att!F9,3),")")</f>
        <v>(0.003)</v>
      </c>
    </row>
    <row r="12" ht="15" thickBot="true" x14ac:dyDescent="0.4">
      <c r="A12" s="2" t="s">
        <v>5</v>
      </c>
      <c r="B12" s="5">
        <f>SS_att!B6</f>
        <v>2585</v>
      </c>
      <c r="C12" s="5">
        <f>SS_att!C6</f>
        <v>2465</v>
      </c>
      <c r="D12" s="5">
        <f>SS_att!E6</f>
        <v>3406</v>
      </c>
      <c r="E12" s="8"/>
      <c r="F12" s="9"/>
      <c r="G12" s="5">
        <f>SS_att!D6</f>
        <v>2143</v>
      </c>
      <c r="H12" s="5">
        <f>SS_att!F6</f>
        <v>2753</v>
      </c>
      <c r="I12" s="5"/>
    </row>
    <row r="13" ht="15" thickTop="true" x14ac:dyDescent="0.35"/>
  </sheetData>
  <mergeCells count="3">
    <mergeCell ref="B3:I3"/>
    <mergeCell ref="G4:I4"/>
    <mergeCell ref="C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SS_admin</vt:lpstr>
      <vt:lpstr>SS_att</vt:lpstr>
      <vt:lpstr>SS_survey_uncond</vt:lpstr>
      <vt:lpstr>SS_survey</vt:lpstr>
      <vt:lpstr>SS</vt:lpstr>
      <vt:lpstr>Attrition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</cp:lastModifiedBy>
  <dcterms:modified xsi:type="dcterms:W3CDTF">2022-02-15T04:33:36Z</dcterms:modified>
</cp:coreProperties>
</file>