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Overleaf\Donde2022\Tables\"/>
    </mc:Choice>
  </mc:AlternateContent>
  <xr:revisionPtr revIDLastSave="0" documentId="13_ncr:1_{9A031DCF-B88B-48F5-9ECB-1A1ADFB74B5B}" xr6:coauthVersionLast="47" xr6:coauthVersionMax="47" xr10:uidLastSave="{00000000-0000-0000-0000-000000000000}"/>
  <bookViews>
    <workbookView xWindow="-13995" yWindow="-12600" windowWidth="14400" windowHeight="8175" activeTab="5"/>
  </bookViews>
  <sheets>
    <sheet name="SS_admin" sheetId="1" r:id="rId1"/>
    <sheet name="SS_att" sheetId="2" r:id="rId2"/>
    <sheet name="SS_survey" sheetId="4" r:id="rId3"/>
    <sheet name="SS_admin_survey" sheetId="7" r:id="rId4"/>
    <sheet name="survey_response_rate" sheetId="8" r:id="rId5"/>
    <sheet name="SS_cond_survey" sheetId="9" r:id="rId6"/>
    <sheet name="SS" sheetId="5" r:id="rId7"/>
    <sheet name="Attrition" sheetId="6" r:id="rId8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<sst xmlns="http://schemas.openxmlformats.org/spreadsheetml/2006/main" xmlns:r="http://schemas.openxmlformats.org/officeDocument/2006/relationships" xmlns:xdr="http://schemas.openxmlformats.org/drawingml/2006/spreadsheetDrawing" count="52" uniqueCount="28">
  <si>
    <t>Choice</t>
  </si>
  <si>
    <t>Control</t>
  </si>
  <si>
    <t>p-value</t>
  </si>
  <si>
    <t>Panel A : Administrative Data</t>
  </si>
  <si>
    <t xml:space="preserve">Loan amount </t>
  </si>
  <si>
    <t>Obs</t>
  </si>
  <si>
    <t>Woman</t>
  </si>
  <si>
    <t>Age</t>
  </si>
  <si>
    <t>Subjective value</t>
  </si>
  <si>
    <t>Subj. pr. of recovery</t>
  </si>
  <si>
    <t>Forced</t>
  </si>
  <si>
    <t>Number of branch-day pawns</t>
  </si>
  <si>
    <t>Survey response rate</t>
  </si>
  <si>
    <t>Weekday</t>
  </si>
  <si>
    <t>Commitment arms</t>
  </si>
  <si>
    <t>Panel B : Survey Data</t>
  </si>
  <si>
    <t>Present bias</t>
  </si>
  <si>
    <t>Makes budget</t>
  </si>
  <si>
    <t>Pawn before</t>
  </si>
  <si>
    <t>+ High-school</t>
  </si>
  <si>
    <t>Panel A : Administrative Data (conditional on survey)</t>
  </si>
  <si>
    <t>Panel B : Survey Data - response rate</t>
  </si>
  <si>
    <t>Ended up pawning</t>
  </si>
  <si>
    <t>Answered</t>
  </si>
  <si>
    <t>Percentage</t>
  </si>
  <si>
    <t>Cum.</t>
  </si>
  <si>
    <t>Trouble paying bills</t>
  </si>
  <si>
    <t>Female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</si>
</sst>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0" xfId="0" applyAlignment="true">
      <alignment horizontal="center"/>
    </xf>
    <xf numFmtId="0" fontId="0" fillId="0" borderId="1" xfId="0" applyBorder="true" applyAlignment="true">
      <alignment horizontal="center"/>
    </xf>
    <xf numFmtId="0" fontId="0" fillId="0" borderId="2" xfId="0" applyBorder="true" applyAlignment="true">
      <alignment horizontal="center"/>
    </xf>
    <xf numFmtId="0" fontId="0" fillId="0" borderId="0" xfId="0" applyAlignment="true">
      <alignment wrapText="true"/>
    </xf>
    <xf numFmtId="0" fontId="0" fillId="0" borderId="3" xfId="0" applyBorder="true" applyAlignment="true">
      <alignment horizontal="center"/>
    </xf>
    <xf numFmtId="0" fontId="0" fillId="0" borderId="0" xfId="0" applyAlignment="true">
      <alignment horizontal="center" wrapText="true"/>
    </xf>
    <xf numFmtId="0" fontId="0" fillId="0" borderId="3" xfId="0" applyBorder="true" applyAlignment="true">
      <alignment wrapText="true"/>
    </xf>
    <xf numFmtId="0" fontId="0" fillId="0" borderId="5" xfId="0" applyBorder="true"/>
    <xf numFmtId="0" fontId="0" fillId="0" borderId="0" xfId="0" quotePrefix="true"/>
    <xf numFmtId="0" fontId="0" fillId="0" borderId="3" xfId="0" applyBorder="true"/>
    <xf numFmtId="0" fontId="0" fillId="0" borderId="5" xfId="0" applyBorder="true" applyAlignment="true">
      <alignment horizontal="center"/>
    </xf>
    <xf numFmtId="0" fontId="0" fillId="0" borderId="4" xfId="0" applyBorder="true" applyAlignment="true">
      <alignment horizontal="center"/>
    </xf>
    <xf numFmtId="0" fontId="0" fillId="0" borderId="2" xfId="0" applyBorder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11"/><Relationship Target="worksheets/sheet5.xml" Type="http://schemas.openxmlformats.org/officeDocument/2006/relationships/worksheet" Id="rId5"/><Relationship Target="styles.xml" Type="http://schemas.openxmlformats.org/officeDocument/2006/relationships/styles" Id="rId10"/><Relationship Target="worksheets/sheet4.xml" Type="http://schemas.openxmlformats.org/officeDocument/2006/relationships/worksheet" Id="rId4"/><Relationship Target="theme/theme1.xml" Type="http://schemas.openxmlformats.org/officeDocument/2006/relationships/theme" Id="rId9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"/>
  <sheetViews>
    <sheetView workbookViewId="0">
      <selection activeCell="M11" sqref="A1:M11"/>
    </sheetView>
  </sheetViews>
  <sheetFormatPr xmlns:x14ac="http://schemas.microsoft.com/office/spreadsheetml/2009/9/ac" defaultRowHeight="14.5" x14ac:dyDescent="0.35"/>
  <sheetData>
    <row xmlns:x14ac="http://schemas.microsoft.com/office/spreadsheetml/2009/9/ac" r="2" x14ac:dyDescent="0.35">
      <c r="B2">
        <v>2267.4576271186443</v>
      </c>
      <c r="C2">
        <v>2162.4846468781984</v>
      </c>
      <c r="D2">
        <v>2222.993023255814</v>
      </c>
      <c r="E2">
        <v>2216.7222398477156</v>
      </c>
      <c r="L2">
        <v>0.64503108323202074</v>
      </c>
    </row>
    <row xmlns:x14ac="http://schemas.microsoft.com/office/spreadsheetml/2009/9/ac" r="3" x14ac:dyDescent="0.35">
      <c r="B3">
        <v>75.874088260545221</v>
      </c>
      <c r="C3">
        <v>83.127592776594455</v>
      </c>
      <c r="D3">
        <v>65.750426103453577</v>
      </c>
      <c r="E3">
        <v>42.936615450474939</v>
      </c>
    </row>
    <row xmlns:x14ac="http://schemas.microsoft.com/office/spreadsheetml/2009/9/ac" r="4" x14ac:dyDescent="0.35">
      <c r="B4">
        <v>0.87966101694915255</v>
      </c>
      <c r="C4">
        <v>0.89406345957011257</v>
      </c>
      <c r="D4">
        <v>0.83100775193798449</v>
      </c>
      <c r="E4">
        <v>0.8642131979695431</v>
      </c>
      <c r="L4">
        <v>0.56027324425210501</v>
      </c>
    </row>
    <row xmlns:x14ac="http://schemas.microsoft.com/office/spreadsheetml/2009/9/ac" r="5" x14ac:dyDescent="0.35">
      <c r="B5">
        <v>0.043632089264597995</v>
      </c>
      <c r="C5">
        <v>0.034871491260106517</v>
      </c>
      <c r="D5">
        <v>0.047901996328697884</v>
      </c>
      <c r="E5">
        <v>0.025577577893366663</v>
      </c>
    </row>
    <row xmlns:x14ac="http://schemas.microsoft.com/office/spreadsheetml/2009/9/ac" r="6" x14ac:dyDescent="0.35">
      <c r="B6">
        <v>1770</v>
      </c>
      <c r="C6">
        <v>1954</v>
      </c>
      <c r="D6">
        <v>2580</v>
      </c>
      <c r="E6">
        <v>6304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11"/>
  <sheetViews>
    <sheetView workbookViewId="0">
      <selection activeCell="P21" sqref="A1:P21"/>
    </sheetView>
  </sheetViews>
  <sheetFormatPr xmlns:x14ac="http://schemas.microsoft.com/office/spreadsheetml/2009/9/ac" defaultRowHeight="14.5" x14ac:dyDescent="0.35"/>
  <sheetData>
    <row xmlns:x14ac="http://schemas.microsoft.com/office/spreadsheetml/2009/9/ac" r="2" x14ac:dyDescent="0.35">
      <c r="B2">
        <v>35.404255319148938</v>
      </c>
      <c r="C2">
        <v>32.322580645161288</v>
      </c>
      <c r="D2">
        <v>37.324324324324323</v>
      </c>
      <c r="E2">
        <v>35.136612021857921</v>
      </c>
      <c r="L2">
        <v>0.46218569349467797</v>
      </c>
    </row>
    <row xmlns:x14ac="http://schemas.microsoft.com/office/spreadsheetml/2009/9/ac" r="3" x14ac:dyDescent="0.35">
      <c r="B3">
        <v>3.4834961191702076</v>
      </c>
      <c r="C3">
        <v>2.6504216953471356</v>
      </c>
      <c r="D3">
        <v>3.1208005093831628</v>
      </c>
      <c r="E3">
        <v>1.7862037315142396</v>
      </c>
    </row>
    <row xmlns:x14ac="http://schemas.microsoft.com/office/spreadsheetml/2009/9/ac" r="4" x14ac:dyDescent="0.35">
      <c r="B4">
        <v>1770</v>
      </c>
      <c r="C4">
        <v>1954</v>
      </c>
      <c r="D4">
        <v>2580</v>
      </c>
      <c r="E4">
        <v>6304</v>
      </c>
    </row>
    <row xmlns:x14ac="http://schemas.microsoft.com/office/spreadsheetml/2009/9/ac" r="8" x14ac:dyDescent="0.35">
      <c r="B8">
        <v>0.97536945812807885</v>
      </c>
      <c r="C8">
        <v>0.96513157894736845</v>
      </c>
      <c r="D8">
        <v>0.9710926016658501</v>
      </c>
      <c r="E8">
        <v>0.97049377759935773</v>
      </c>
      <c r="L8">
        <v>0.61894128114173319</v>
      </c>
    </row>
    <row xmlns:x14ac="http://schemas.microsoft.com/office/spreadsheetml/2009/9/ac" r="9" x14ac:dyDescent="0.35">
      <c r="B9">
        <v>0.0055641049658199876</v>
      </c>
      <c r="C9">
        <v>0.0090558404602785834</v>
      </c>
      <c r="D9">
        <v>0.0077705794497818937</v>
      </c>
      <c r="E9">
        <v>0.0044762159277795602</v>
      </c>
    </row>
    <row xmlns:x14ac="http://schemas.microsoft.com/office/spreadsheetml/2009/9/ac" r="10" x14ac:dyDescent="0.35">
      <c r="B10">
        <v>0.78725761772853187</v>
      </c>
      <c r="C10">
        <v>0.75810473815461343</v>
      </c>
      <c r="D10">
        <v>0.77339901477832518</v>
      </c>
      <c r="E10">
        <v>0.772522871763064</v>
      </c>
      <c r="L10">
        <v>0.61700341260717884</v>
      </c>
    </row>
    <row xmlns:x14ac="http://schemas.microsoft.com/office/spreadsheetml/2009/9/ac" r="11" x14ac:dyDescent="0.35">
      <c r="B11">
        <v>0.017870618309457527</v>
      </c>
      <c r="C11">
        <v>0.024082154914125336</v>
      </c>
      <c r="D11">
        <v>0.024956672691430013</v>
      </c>
      <c r="E11">
        <v>0.01365506059590319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23"/>
  <sheetViews>
    <sheetView workbookViewId="0">
      <selection activeCell="D15" sqref="D15"/>
    </sheetView>
  </sheetViews>
  <sheetFormatPr xmlns:x14ac="http://schemas.microsoft.com/office/spreadsheetml/2009/9/ac" defaultRowHeight="14.5" x14ac:dyDescent="0.35"/>
  <sheetData>
    <row xmlns:x14ac="http://schemas.microsoft.com/office/spreadsheetml/2009/9/ac" r="2" x14ac:dyDescent="0.35">
      <c r="B2">
        <v>4084.0447483738694</v>
      </c>
      <c r="C2">
        <v>3876.572927111064</v>
      </c>
      <c r="D2">
        <v>4173.1413633660959</v>
      </c>
      <c r="E2">
        <v>4057.7718023592788</v>
      </c>
      <c r="L2">
        <v>0.50741363647763405</v>
      </c>
    </row>
    <row xmlns:x14ac="http://schemas.microsoft.com/office/spreadsheetml/2009/9/ac" r="3" x14ac:dyDescent="0.35">
      <c r="B3">
        <v>186.32530822216472</v>
      </c>
      <c r="C3">
        <v>193.32407154060641</v>
      </c>
      <c r="D3">
        <v>171.58152340909876</v>
      </c>
      <c r="E3">
        <v>106.62109741727427</v>
      </c>
    </row>
    <row xmlns:x14ac="http://schemas.microsoft.com/office/spreadsheetml/2009/9/ac" r="4" x14ac:dyDescent="0.35">
      <c r="B4">
        <v>0.1870631315668515</v>
      </c>
      <c r="C4">
        <v>0.20947016543776692</v>
      </c>
      <c r="D4">
        <v>0.18374126248217962</v>
      </c>
      <c r="E4">
        <v>0.19285795427201724</v>
      </c>
      <c r="L4">
        <v>0.67256604845929191</v>
      </c>
    </row>
    <row xmlns:x14ac="http://schemas.microsoft.com/office/spreadsheetml/2009/9/ac" r="5" x14ac:dyDescent="0.35">
      <c r="B5">
        <v>0.024433091346626676</v>
      </c>
      <c r="C5">
        <v>0.022831240521491839</v>
      </c>
      <c r="D5">
        <v>0.02024631264295361</v>
      </c>
      <c r="E5">
        <v>0.012895102797403319</v>
      </c>
    </row>
    <row xmlns:x14ac="http://schemas.microsoft.com/office/spreadsheetml/2009/9/ac" r="6" x14ac:dyDescent="0.35">
      <c r="B6">
        <v>0.13815789473684212</v>
      </c>
      <c r="C6">
        <v>0.12823529411764706</v>
      </c>
      <c r="D6">
        <v>0.12662013958125623</v>
      </c>
      <c r="E6">
        <v>0.13050133945656334</v>
      </c>
      <c r="L6">
        <v>0.88964950426016531</v>
      </c>
    </row>
    <row xmlns:x14ac="http://schemas.microsoft.com/office/spreadsheetml/2009/9/ac" r="7" x14ac:dyDescent="0.35">
      <c r="B7">
        <v>0.020646396595072281</v>
      </c>
      <c r="C7">
        <v>0.014271538377509522</v>
      </c>
      <c r="D7">
        <v>0.012989025875656875</v>
      </c>
      <c r="E7">
        <v>0.0090357611917287212</v>
      </c>
    </row>
    <row xmlns:x14ac="http://schemas.microsoft.com/office/spreadsheetml/2009/9/ac" r="8" x14ac:dyDescent="0.35">
      <c r="B8">
        <v>0.62474437627811863</v>
      </c>
      <c r="C8">
        <v>0.58845096241979833</v>
      </c>
      <c r="D8">
        <v>0.65175953079178883</v>
      </c>
      <c r="E8">
        <v>0.62394407224002335</v>
      </c>
      <c r="L8">
        <v>0.29259959707503708</v>
      </c>
    </row>
    <row xmlns:x14ac="http://schemas.microsoft.com/office/spreadsheetml/2009/9/ac" r="9" x14ac:dyDescent="0.35">
      <c r="B9">
        <v>0.028080273403161174</v>
      </c>
      <c r="C9">
        <v>0.035546721070160624</v>
      </c>
      <c r="D9">
        <v>0.021014189879288447</v>
      </c>
      <c r="E9">
        <v>0.016701632404580388</v>
      </c>
    </row>
    <row xmlns:x14ac="http://schemas.microsoft.com/office/spreadsheetml/2009/9/ac" r="10" x14ac:dyDescent="0.35">
      <c r="B10">
        <v>91.886692015209121</v>
      </c>
      <c r="C10">
        <v>91.652142857142863</v>
      </c>
      <c r="D10">
        <v>93.610994764397901</v>
      </c>
      <c r="E10">
        <v>92.527783783783789</v>
      </c>
      <c r="L10">
        <v>0.093375432500357</v>
      </c>
    </row>
    <row xmlns:x14ac="http://schemas.microsoft.com/office/spreadsheetml/2009/9/ac" r="11" x14ac:dyDescent="0.35">
      <c r="B11">
        <v>0.72142723064601477</v>
      </c>
      <c r="C11">
        <v>1.0314969767030808</v>
      </c>
      <c r="D11">
        <v>0.58165693064045443</v>
      </c>
      <c r="E11">
        <v>0.45028569111852646</v>
      </c>
    </row>
    <row xmlns:x14ac="http://schemas.microsoft.com/office/spreadsheetml/2009/9/ac" r="12" x14ac:dyDescent="0.35">
      <c r="B12">
        <v>0.86938775510204081</v>
      </c>
      <c r="C12">
        <v>0.88718411552346566</v>
      </c>
      <c r="D12">
        <v>0.9007246376811594</v>
      </c>
      <c r="E12">
        <v>0.88754325259515576</v>
      </c>
      <c r="L12">
        <v>0.25218382277560531</v>
      </c>
    </row>
    <row xmlns:x14ac="http://schemas.microsoft.com/office/spreadsheetml/2009/9/ac" r="13" x14ac:dyDescent="0.35">
      <c r="B13">
        <v>0.015429549670760771</v>
      </c>
      <c r="C13">
        <v>0.012769905653078385</v>
      </c>
      <c r="D13">
        <v>0.011107505082691113</v>
      </c>
      <c r="E13">
        <v>0.0075100652933181595</v>
      </c>
    </row>
    <row xmlns:x14ac="http://schemas.microsoft.com/office/spreadsheetml/2009/9/ac" r="14" x14ac:dyDescent="0.35">
      <c r="B14">
        <v>43.316996871741395</v>
      </c>
      <c r="C14">
        <v>42.85291396854764</v>
      </c>
      <c r="D14">
        <v>43.821138211382113</v>
      </c>
      <c r="E14">
        <v>43.37017388741527</v>
      </c>
      <c r="L14">
        <v>0.72947420733682766</v>
      </c>
    </row>
    <row xmlns:x14ac="http://schemas.microsoft.com/office/spreadsheetml/2009/9/ac" r="15" x14ac:dyDescent="0.35">
      <c r="B15">
        <v>0.68765705993205628</v>
      </c>
      <c r="C15">
        <v>0.94934692018880451</v>
      </c>
      <c r="D15">
        <v>0.79169967129326269</v>
      </c>
      <c r="E15">
        <v>0.47585898339836674</v>
      </c>
    </row>
    <row xmlns:x14ac="http://schemas.microsoft.com/office/spreadsheetml/2009/9/ac" r="16" x14ac:dyDescent="0.35">
      <c r="B16">
        <v>0.7275390625</v>
      </c>
      <c r="C16">
        <v>0.72097053726169846</v>
      </c>
      <c r="D16">
        <v>0.71247498332221482</v>
      </c>
      <c r="E16">
        <v>0.7193364155561599</v>
      </c>
      <c r="L16">
        <v>0.87880547636069528</v>
      </c>
    </row>
    <row xmlns:x14ac="http://schemas.microsoft.com/office/spreadsheetml/2009/9/ac" r="17" x14ac:dyDescent="0.35">
      <c r="B17">
        <v>0.022722829871839111</v>
      </c>
      <c r="C17">
        <v>0.018719850717439715</v>
      </c>
      <c r="D17">
        <v>0.019807350620927648</v>
      </c>
      <c r="E17">
        <v>0.011899628511819889</v>
      </c>
    </row>
    <row xmlns:x14ac="http://schemas.microsoft.com/office/spreadsheetml/2009/9/ac" r="18" x14ac:dyDescent="0.35">
      <c r="B18">
        <v>0.65861344537815125</v>
      </c>
      <c r="C18">
        <v>0.66851851851851851</v>
      </c>
      <c r="D18">
        <v>0.65151515151515149</v>
      </c>
      <c r="E18">
        <v>0.65900954653937949</v>
      </c>
      <c r="L18">
        <v>0.83627432511379829</v>
      </c>
    </row>
    <row xmlns:x14ac="http://schemas.microsoft.com/office/spreadsheetml/2009/9/ac" r="19" x14ac:dyDescent="0.35">
      <c r="B19">
        <v>0.027084494536168072</v>
      </c>
      <c r="C19">
        <v>0.02245117168137609</v>
      </c>
      <c r="D19">
        <v>0.017630212971503318</v>
      </c>
      <c r="E19">
        <v>0.01264015748271608</v>
      </c>
    </row>
    <row xmlns:x14ac="http://schemas.microsoft.com/office/spreadsheetml/2009/9/ac" r="20" x14ac:dyDescent="0.35">
      <c r="B20">
        <v>1770</v>
      </c>
      <c r="C20">
        <v>1954</v>
      </c>
      <c r="D20">
        <v>2580</v>
      </c>
      <c r="E20">
        <v>6304</v>
      </c>
    </row>
    <row xmlns:x14ac="http://schemas.microsoft.com/office/spreadsheetml/2009/9/ac" r="23" x14ac:dyDescent="0.35">
      <c r="B23">
        <v>1386</v>
      </c>
      <c r="C23">
        <v>1469</v>
      </c>
      <c r="D23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L6"/>
  <sheetViews>
    <sheetView workbookViewId="0">
      <selection activeCell="L3" sqref="L3"/>
    </sheetView>
  </sheetViews>
  <sheetFormatPr xmlns:x14ac="http://schemas.microsoft.com/office/spreadsheetml/2009/9/ac" defaultRowHeight="14.5" x14ac:dyDescent="0.35"/>
  <sheetData>
    <row xmlns:x14ac="http://schemas.microsoft.com/office/spreadsheetml/2009/9/ac" r="2" x14ac:dyDescent="0.35">
      <c r="B2">
        <v>2199.2352092352094</v>
      </c>
      <c r="C2">
        <v>2196.0415248468344</v>
      </c>
      <c r="D2">
        <v>2216.4177598385468</v>
      </c>
      <c r="E2">
        <v>2205.3059747777547</v>
      </c>
      <c r="L2">
        <v>0.98415991070079034</v>
      </c>
    </row>
    <row xmlns:x14ac="http://schemas.microsoft.com/office/spreadsheetml/2009/9/ac" r="3" x14ac:dyDescent="0.35">
      <c r="B3">
        <v>85.691617474481077</v>
      </c>
      <c r="C3">
        <v>105.62668921394878</v>
      </c>
      <c r="D3">
        <v>80.611977579989215</v>
      </c>
      <c r="E3">
        <v>51.996675747123135</v>
      </c>
    </row>
    <row xmlns:x14ac="http://schemas.microsoft.com/office/spreadsheetml/2009/9/ac" r="4" x14ac:dyDescent="0.35">
      <c r="B4">
        <v>0.87590187590187585</v>
      </c>
      <c r="C4">
        <v>0.88563648740639889</v>
      </c>
      <c r="D4">
        <v>0.84712411705348134</v>
      </c>
      <c r="E4">
        <v>0.86706636344841848</v>
      </c>
      <c r="L4">
        <v>0.80262123234967087</v>
      </c>
    </row>
    <row xmlns:x14ac="http://schemas.microsoft.com/office/spreadsheetml/2009/9/ac" r="5" x14ac:dyDescent="0.35">
      <c r="B5">
        <v>0.044829425630513044</v>
      </c>
      <c r="C5">
        <v>0.038037392189498615</v>
      </c>
      <c r="D5">
        <v>0.045323633701885309</v>
      </c>
      <c r="E5">
        <v>0.025337910106350278</v>
      </c>
    </row>
    <row xmlns:x14ac="http://schemas.microsoft.com/office/spreadsheetml/2009/9/ac" r="6" x14ac:dyDescent="0.35">
      <c r="B6">
        <v>1386</v>
      </c>
      <c r="C6">
        <v>1469</v>
      </c>
      <c r="D6">
        <v>1982</v>
      </c>
      <c r="E6">
        <v>4837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S20"/>
  <sheetViews>
    <sheetView workbookViewId="0">
      <selection activeCell="Q2" sqref="Q2:S11"/>
    </sheetView>
  </sheetViews>
  <sheetFormatPr xmlns:x14ac="http://schemas.microsoft.com/office/spreadsheetml/2009/9/ac" defaultRowHeight="14.5" x14ac:dyDescent="0.35"/>
  <cols>
    <col min="17" max="17" width="9.54296875" bestFit="true" customWidth="true"/>
    <col min="18" max="18" width="10.453125" bestFit="true" customWidth="true"/>
    <col min="19" max="19" width="7.453125" customWidth="true"/>
  </cols>
  <sheetData>
    <row xmlns:x14ac="http://schemas.microsoft.com/office/spreadsheetml/2009/9/ac" r="2" ht="15" thickBot="true" x14ac:dyDescent="0.4">
      <c r="B2">
        <v>0.73333333333333328</v>
      </c>
      <c r="C2">
        <v>0.68935516888433979</v>
      </c>
      <c r="D2">
        <v>0.70542635658914732</v>
      </c>
      <c r="E2">
        <v>0.70828045685279184</v>
      </c>
      <c r="L2">
        <v>0.3894723057903044</v>
      </c>
      <c r="N2">
        <v>0</v>
      </c>
      <c r="O2">
        <v>33</v>
      </c>
      <c r="Q2" s="5" t="s">
        <v>23</v>
      </c>
      <c r="R2" s="5" t="s">
        <v>24</v>
      </c>
      <c r="S2" s="5" t="s">
        <v>25</v>
      </c>
    </row>
    <row xmlns:x14ac="http://schemas.microsoft.com/office/spreadsheetml/2009/9/ac" r="3" ht="15" thickTop="true" x14ac:dyDescent="0.35">
      <c r="B3">
        <v>0.022227133407258709</v>
      </c>
      <c r="C3">
        <v>0.023945559259684192</v>
      </c>
      <c r="D3">
        <v>0.024487406306672753</v>
      </c>
      <c r="E3">
        <v>0.014054144438204628</v>
      </c>
      <c r="N3">
        <v>1</v>
      </c>
      <c r="O3">
        <v>223</v>
      </c>
      <c r="Q3">
        <v>1</v>
      </c>
      <c r="R3">
        <f t="shared" ref="R3:R11" si="0">ROUND(O3/SUM($O$3:$O$11)*100,2)</f>
        <v>4.6399999999999997</v>
      </c>
      <c r="S3">
        <f>R3</f>
        <v>4.6399999999999997</v>
      </c>
    </row>
    <row xmlns:x14ac="http://schemas.microsoft.com/office/spreadsheetml/2009/9/ac" r="4" x14ac:dyDescent="0.35">
      <c r="B4">
        <v>0.49265536723163844</v>
      </c>
      <c r="C4">
        <v>0.47697031729785056</v>
      </c>
      <c r="D4">
        <v>0.44341085271317832</v>
      </c>
      <c r="E4">
        <v>0.46763959390862942</v>
      </c>
      <c r="L4">
        <v>0.28755936056235471</v>
      </c>
      <c r="N4">
        <v>2</v>
      </c>
      <c r="O4">
        <v>1127</v>
      </c>
      <c r="Q4">
        <v>2</v>
      </c>
      <c r="R4">
        <f t="shared" si="0"/>
        <v>23.46</v>
      </c>
      <c r="S4">
        <f>R4+S3</f>
        <v>28.1</v>
      </c>
    </row>
    <row xmlns:x14ac="http://schemas.microsoft.com/office/spreadsheetml/2009/9/ac" r="5" x14ac:dyDescent="0.35">
      <c r="B5">
        <v>0.023096240095588593</v>
      </c>
      <c r="C5">
        <v>0.022430876785456685</v>
      </c>
      <c r="D5">
        <v>0.022238865610497347</v>
      </c>
      <c r="E5">
        <v>0.013451909622314613</v>
      </c>
      <c r="N5">
        <v>3</v>
      </c>
      <c r="O5">
        <v>36</v>
      </c>
      <c r="Q5">
        <v>3</v>
      </c>
      <c r="R5">
        <f t="shared" si="0"/>
        <v>0.75</v>
      </c>
      <c r="S5">
        <f t="shared" ref="S5:S11" si="1">R5+S4</f>
        <v>28.85</v>
      </c>
    </row>
    <row xmlns:x14ac="http://schemas.microsoft.com/office/spreadsheetml/2009/9/ac" r="6" x14ac:dyDescent="0.35">
      <c r="B6">
        <v>0.42937853107344631</v>
      </c>
      <c r="C6">
        <v>0.43500511770726713</v>
      </c>
      <c r="D6">
        <v>0.38875968992248061</v>
      </c>
      <c r="E6">
        <v>0.41449873096446699</v>
      </c>
      <c r="L6">
        <v>0.16570447921258699</v>
      </c>
      <c r="N6">
        <v>4</v>
      </c>
      <c r="O6">
        <v>95</v>
      </c>
      <c r="Q6">
        <v>4</v>
      </c>
      <c r="R6">
        <f t="shared" si="0"/>
        <v>1.98</v>
      </c>
      <c r="S6">
        <f t="shared" si="1"/>
        <v>30.830000000000002</v>
      </c>
    </row>
    <row xmlns:x14ac="http://schemas.microsoft.com/office/spreadsheetml/2009/9/ac" r="7" x14ac:dyDescent="0.35">
      <c r="B7">
        <v>0.022539581021475692</v>
      </c>
      <c r="C7">
        <v>0.021272764353621985</v>
      </c>
      <c r="D7">
        <v>0.017156228789498337</v>
      </c>
      <c r="E7">
        <v>0.011856963930785313</v>
      </c>
      <c r="N7">
        <v>5</v>
      </c>
      <c r="O7">
        <v>75</v>
      </c>
      <c r="Q7">
        <v>5</v>
      </c>
      <c r="R7">
        <f t="shared" si="0"/>
        <v>1.56</v>
      </c>
      <c r="S7">
        <f t="shared" si="1"/>
        <v>32.39</v>
      </c>
    </row>
    <row xmlns:x14ac="http://schemas.microsoft.com/office/spreadsheetml/2009/9/ac" r="8" x14ac:dyDescent="0.35">
      <c r="B8">
        <v>0.55254237288135588</v>
      </c>
      <c r="C8">
        <v>0.55834186284544529</v>
      </c>
      <c r="D8">
        <v>0.52868217054263567</v>
      </c>
      <c r="E8">
        <v>0.5445748730964467</v>
      </c>
      <c r="L8">
        <v>0.56094587102663429</v>
      </c>
      <c r="N8">
        <v>6</v>
      </c>
      <c r="O8">
        <v>130</v>
      </c>
      <c r="Q8">
        <v>6</v>
      </c>
      <c r="R8">
        <f t="shared" si="0"/>
        <v>2.71</v>
      </c>
      <c r="S8">
        <f t="shared" si="1"/>
        <v>35.1</v>
      </c>
    </row>
    <row xmlns:x14ac="http://schemas.microsoft.com/office/spreadsheetml/2009/9/ac" r="9" x14ac:dyDescent="0.35">
      <c r="B9">
        <v>0.023021717142206799</v>
      </c>
      <c r="C9">
        <v>0.02284086769741038</v>
      </c>
      <c r="D9">
        <v>0.019453047006242681</v>
      </c>
      <c r="E9">
        <v>0.012592986237205277</v>
      </c>
      <c r="N9">
        <v>7</v>
      </c>
      <c r="O9">
        <v>300</v>
      </c>
      <c r="Q9">
        <v>7</v>
      </c>
      <c r="R9">
        <f t="shared" si="0"/>
        <v>6.24</v>
      </c>
      <c r="S9">
        <f t="shared" si="1"/>
        <v>41.34</v>
      </c>
    </row>
    <row xmlns:x14ac="http://schemas.microsoft.com/office/spreadsheetml/2009/9/ac" r="10" x14ac:dyDescent="0.35">
      <c r="B10">
        <v>0.74293785310734462</v>
      </c>
      <c r="C10">
        <v>0.7164790174002047</v>
      </c>
      <c r="D10">
        <v>0.74031007751937983</v>
      </c>
      <c r="E10">
        <v>0.73366116751269039</v>
      </c>
      <c r="L10">
        <v>0.71186933052406198</v>
      </c>
      <c r="N10">
        <v>8</v>
      </c>
      <c r="O10">
        <v>728</v>
      </c>
      <c r="Q10">
        <v>8</v>
      </c>
      <c r="R10">
        <f t="shared" si="0"/>
        <v>15.15</v>
      </c>
      <c r="S10">
        <f t="shared" si="1"/>
        <v>56.49</v>
      </c>
    </row>
    <row xmlns:x14ac="http://schemas.microsoft.com/office/spreadsheetml/2009/9/ac" r="11" ht="15" thickBot="true" x14ac:dyDescent="0.4">
      <c r="B11">
        <v>0.023824936806509316</v>
      </c>
      <c r="C11">
        <v>0.025477564039296345</v>
      </c>
      <c r="D11">
        <v>0.025358148430980946</v>
      </c>
      <c r="E11">
        <v>0.014625072871412275</v>
      </c>
      <c r="N11">
        <v>9</v>
      </c>
      <c r="O11">
        <v>2090</v>
      </c>
      <c r="Q11" s="12">
        <v>9</v>
      </c>
      <c r="R11" s="12">
        <f t="shared" si="0"/>
        <v>43.51</v>
      </c>
      <c r="S11" s="12">
        <f t="shared" si="1"/>
        <v>100</v>
      </c>
    </row>
    <row xmlns:x14ac="http://schemas.microsoft.com/office/spreadsheetml/2009/9/ac" r="12" ht="15" thickTop="true" x14ac:dyDescent="0.35">
      <c r="B12">
        <v>0.5536723163841808</v>
      </c>
      <c r="C12">
        <v>0.5670419651995906</v>
      </c>
      <c r="D12">
        <v>0.53488372093023251</v>
      </c>
      <c r="E12">
        <v>0.55012690355329952</v>
      </c>
      <c r="L12">
        <v>0.56579109636169034</v>
      </c>
    </row>
    <row xmlns:x14ac="http://schemas.microsoft.com/office/spreadsheetml/2009/9/ac" r="13" x14ac:dyDescent="0.35">
      <c r="B13">
        <v>0.023197736740832281</v>
      </c>
      <c r="C13">
        <v>0.023802739213909085</v>
      </c>
      <c r="D13">
        <v>0.019572399449557746</v>
      </c>
      <c r="E13">
        <v>0.012812478832268839</v>
      </c>
    </row>
    <row xmlns:x14ac="http://schemas.microsoft.com/office/spreadsheetml/2009/9/ac" r="14" x14ac:dyDescent="0.35">
      <c r="B14">
        <v>0.54180790960451974</v>
      </c>
      <c r="C14">
        <v>0.55322415557830096</v>
      </c>
      <c r="D14">
        <v>0.52441860465116275</v>
      </c>
      <c r="E14">
        <v>0.53822969543147203</v>
      </c>
      <c r="L14">
        <v>0.59041645057610959</v>
      </c>
    </row>
    <row xmlns:x14ac="http://schemas.microsoft.com/office/spreadsheetml/2009/9/ac" r="15" x14ac:dyDescent="0.35">
      <c r="B15">
        <v>0.023028825848404246</v>
      </c>
      <c r="C15">
        <v>0.022637624384734246</v>
      </c>
      <c r="D15">
        <v>0.017949107537719385</v>
      </c>
      <c r="E15">
        <v>0.012151512644084097</v>
      </c>
    </row>
    <row xmlns:x14ac="http://schemas.microsoft.com/office/spreadsheetml/2009/9/ac" r="16" x14ac:dyDescent="0.35">
      <c r="B16">
        <v>0.5785310734463277</v>
      </c>
      <c r="C16">
        <v>0.59058341862845443</v>
      </c>
      <c r="D16">
        <v>0.58100775193798449</v>
      </c>
      <c r="E16">
        <v>0.58328045685279184</v>
      </c>
      <c r="L16">
        <v>0.93267269990982249</v>
      </c>
    </row>
    <row xmlns:x14ac="http://schemas.microsoft.com/office/spreadsheetml/2009/9/ac" r="17" x14ac:dyDescent="0.35">
      <c r="B17">
        <v>0.024804932440873628</v>
      </c>
      <c r="C17">
        <v>0.024454339740942702</v>
      </c>
      <c r="D17">
        <v>0.020184205552730605</v>
      </c>
      <c r="E17">
        <v>0.013166776724715766</v>
      </c>
    </row>
    <row xmlns:x14ac="http://schemas.microsoft.com/office/spreadsheetml/2009/9/ac" r="18" x14ac:dyDescent="0.35">
      <c r="B18">
        <v>0.53785310734463276</v>
      </c>
      <c r="C18">
        <v>0.55271238485158647</v>
      </c>
      <c r="D18">
        <v>0.51162790697674421</v>
      </c>
      <c r="E18">
        <v>0.53172588832487311</v>
      </c>
      <c r="L18">
        <v>0.38649070048922801</v>
      </c>
    </row>
    <row xmlns:x14ac="http://schemas.microsoft.com/office/spreadsheetml/2009/9/ac" r="19" x14ac:dyDescent="0.35">
      <c r="B19">
        <v>0.024975820902694037</v>
      </c>
      <c r="C19">
        <v>0.024730039627438711</v>
      </c>
      <c r="D19">
        <v>0.018824019104946247</v>
      </c>
      <c r="E19">
        <v>0.013148903527138892</v>
      </c>
    </row>
    <row xmlns:x14ac="http://schemas.microsoft.com/office/spreadsheetml/2009/9/ac" r="20" x14ac:dyDescent="0.35">
      <c r="B20">
        <v>1770</v>
      </c>
      <c r="C20">
        <v>1954</v>
      </c>
      <c r="D20">
        <v>2580</v>
      </c>
      <c r="E20">
        <v>6304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63D4-14D6-4F54-BD0D-751B1AD5E68C}">
  <dimension ref="A2:E31"/>
  <sheetViews>
    <sheetView tabSelected="true" workbookViewId="0">
      <selection activeCell="A3" sqref="A3:E30"/>
    </sheetView>
  </sheetViews>
  <sheetFormatPr xmlns:x14ac="http://schemas.microsoft.com/office/spreadsheetml/2009/9/ac" defaultRowHeight="14.5" x14ac:dyDescent="0.35"/>
  <cols>
    <col min="1" max="1" width="18.1796875" bestFit="true" customWidth="true"/>
    <col min="2" max="2" width="9.7265625" style="3" customWidth="true"/>
    <col min="3" max="3" width="10.54296875" style="3" customWidth="true"/>
    <col min="4" max="4" width="7.54296875" style="3" bestFit="true" customWidth="true"/>
    <col min="5" max="5" width="7.54296875" style="3" customWidth="true"/>
  </cols>
  <sheetData>
    <row xmlns:x14ac="http://schemas.microsoft.com/office/spreadsheetml/2009/9/ac" r="2" ht="15" thickBot="true" x14ac:dyDescent="0.4">
      <c r="A2" s="10"/>
      <c r="B2" s="13"/>
      <c r="C2" s="13"/>
      <c r="D2" s="13"/>
      <c r="E2" s="13"/>
    </row>
    <row xmlns:x14ac="http://schemas.microsoft.com/office/spreadsheetml/2009/9/ac" r="3" x14ac:dyDescent="0.35">
      <c r="C3" s="14" t="s">
        <v>14</v>
      </c>
      <c r="D3" s="14"/>
      <c r="E3" s="14"/>
    </row>
    <row xmlns:x14ac="http://schemas.microsoft.com/office/spreadsheetml/2009/9/ac" r="4" s="6" customFormat="true" x14ac:dyDescent="0.35">
      <c r="B4" s="8" t="s">
        <v>1</v>
      </c>
      <c r="C4" s="8" t="s">
        <v>10</v>
      </c>
      <c r="D4" s="8" t="s">
        <v>0</v>
      </c>
      <c r="E4" s="8" t="s">
        <v>2</v>
      </c>
    </row>
    <row xmlns:x14ac="http://schemas.microsoft.com/office/spreadsheetml/2009/9/ac" r="5" ht="15" thickBot="true" x14ac:dyDescent="0.4">
      <c r="A5" s="2"/>
      <c r="B5" s="15" t="s">
        <v>20</v>
      </c>
      <c r="C5" s="15"/>
      <c r="D5" s="15"/>
      <c r="E5" s="15"/>
    </row>
    <row xmlns:x14ac="http://schemas.microsoft.com/office/spreadsheetml/2009/9/ac" r="6" ht="15" thickTop="true" x14ac:dyDescent="0.35">
      <c r="A6" t="s">
        <v>4</v>
      </c>
      <c r="B6" s="3">
        <f>ROUND(SS_admin_survey!B2,0)</f>
        <v>2199</v>
      </c>
      <c r="C6" s="3">
        <f>ROUND(SS_admin_survey!C2,0)</f>
        <v>2196</v>
      </c>
      <c r="D6" s="3">
        <f>ROUND(SS_admin_survey!D2,0)</f>
        <v>2216</v>
      </c>
      <c r="E6" s="3">
        <f>ROUND(SS_admin_survey!L2,2)</f>
        <v>0.98</v>
      </c>
    </row>
    <row xmlns:x14ac="http://schemas.microsoft.com/office/spreadsheetml/2009/9/ac" r="7" x14ac:dyDescent="0.35">
      <c r="B7" s="3" t="str">
        <f>CONCATENATE("(",ROUND(SS_admin_survey!B3,0),")")</f>
        <v>(86)</v>
      </c>
      <c r="C7" s="3" t="str">
        <f>CONCATENATE("(",ROUND(SS_admin_survey!C3,0),")")</f>
        <v>(106)</v>
      </c>
      <c r="D7" s="3" t="str">
        <f>CONCATENATE("(",ROUND(SS_admin_survey!D3,0),")")</f>
        <v>(81)</v>
      </c>
    </row>
    <row xmlns:x14ac="http://schemas.microsoft.com/office/spreadsheetml/2009/9/ac" r="8" x14ac:dyDescent="0.35">
      <c r="A8" t="s">
        <v>13</v>
      </c>
      <c r="B8" s="3">
        <f>ROUND(SS_admin_survey!B4,2)</f>
        <v>0.88</v>
      </c>
      <c r="C8" s="3">
        <f>ROUND(SS_admin_survey!C4,2)</f>
        <v>0.89</v>
      </c>
      <c r="D8" s="3">
        <f>ROUND(SS_admin_survey!D4,2)</f>
        <v>0.85</v>
      </c>
      <c r="E8" s="3">
        <f>ROUND(SS_admin_survey!L4,2)</f>
        <v>0.8</v>
      </c>
    </row>
    <row xmlns:x14ac="http://schemas.microsoft.com/office/spreadsheetml/2009/9/ac" r="9" x14ac:dyDescent="0.35">
      <c r="B9" s="3" t="str">
        <f>CONCATENATE("(",ROUND(SS_admin_survey!B5,3),")")</f>
        <v>(0.045)</v>
      </c>
      <c r="C9" s="3" t="str">
        <f>CONCATENATE("(",ROUND(SS_admin_survey!C5,3),")")</f>
        <v>(0.038)</v>
      </c>
      <c r="D9" s="3" t="str">
        <f>CONCATENATE("(",ROUND(SS_admin_survey!D5,3),")")</f>
        <v>(0.045)</v>
      </c>
    </row>
    <row xmlns:x14ac="http://schemas.microsoft.com/office/spreadsheetml/2009/9/ac" r="10" x14ac:dyDescent="0.35">
      <c r="A10" s="1" t="s">
        <v>5</v>
      </c>
      <c r="B10" s="4">
        <f>SS_admin_survey!B6</f>
        <v>1386</v>
      </c>
      <c r="C10" s="4">
        <f>SS_admin_survey!C6</f>
        <v>1469</v>
      </c>
      <c r="D10" s="4">
        <f>SS_admin_survey!D6</f>
        <v>1982</v>
      </c>
      <c r="E10" s="4"/>
    </row>
    <row xmlns:x14ac="http://schemas.microsoft.com/office/spreadsheetml/2009/9/ac" r="11" ht="15" thickBot="true" x14ac:dyDescent="0.4">
      <c r="A11" s="2"/>
      <c r="B11" s="15" t="s">
        <v>21</v>
      </c>
      <c r="C11" s="15"/>
      <c r="D11" s="15"/>
      <c r="E11" s="15"/>
    </row>
    <row xmlns:x14ac="http://schemas.microsoft.com/office/spreadsheetml/2009/9/ac" r="12" ht="15" thickTop="true" x14ac:dyDescent="0.35">
      <c r="A12" t="s">
        <v>8</v>
      </c>
      <c r="B12" s="3">
        <f>ROUND(survey_response_rate!B2,2)</f>
        <v>0.73</v>
      </c>
      <c r="C12" s="3">
        <f>ROUND(survey_response_rate!C2,2)</f>
        <v>0.69</v>
      </c>
      <c r="D12" s="3">
        <f>ROUND(survey_response_rate!D2,2)</f>
        <v>0.71</v>
      </c>
      <c r="E12" s="3">
        <f>ROUND(survey_response_rate!L2,2)</f>
        <v>0.39</v>
      </c>
    </row>
    <row xmlns:x14ac="http://schemas.microsoft.com/office/spreadsheetml/2009/9/ac" r="13" x14ac:dyDescent="0.35">
      <c r="B13" s="3" t="str">
        <f>CONCATENATE("(",ROUND(survey_response_rate!B3,3),")")</f>
        <v>(0.022)</v>
      </c>
      <c r="C13" s="3" t="str">
        <f>CONCATENATE("(",ROUND(survey_response_rate!C3,3),")")</f>
        <v>(0.024)</v>
      </c>
      <c r="D13" s="3" t="str">
        <f>CONCATENATE("(",ROUND(survey_response_rate!D3,3),")")</f>
        <v>(0.024)</v>
      </c>
    </row>
    <row xmlns:x14ac="http://schemas.microsoft.com/office/spreadsheetml/2009/9/ac" r="14" x14ac:dyDescent="0.35">
      <c r="A14" t="s">
        <v>26</v>
      </c>
      <c r="B14" s="3">
        <f>ROUND(survey_response_rate!B4,2)</f>
        <v>0.49</v>
      </c>
      <c r="C14" s="3">
        <f>ROUND(survey_response_rate!C4,2)</f>
        <v>0.48</v>
      </c>
      <c r="D14" s="3">
        <f>ROUND(survey_response_rate!D4,2)</f>
        <v>0.44</v>
      </c>
      <c r="E14" s="3">
        <f>ROUND(survey_response_rate!L4,2)</f>
        <v>0.28999999999999998</v>
      </c>
    </row>
    <row xmlns:x14ac="http://schemas.microsoft.com/office/spreadsheetml/2009/9/ac" r="15" x14ac:dyDescent="0.35">
      <c r="B15" s="3" t="str">
        <f>CONCATENATE("(",ROUND(survey_response_rate!B5,3),")")</f>
        <v>(0.023)</v>
      </c>
      <c r="C15" s="3" t="str">
        <f>CONCATENATE("(",ROUND(survey_response_rate!C5,3),")")</f>
        <v>(0.022)</v>
      </c>
      <c r="D15" s="3" t="str">
        <f>CONCATENATE("(",ROUND(survey_response_rate!D5,3),")")</f>
        <v>(0.022)</v>
      </c>
    </row>
    <row xmlns:x14ac="http://schemas.microsoft.com/office/spreadsheetml/2009/9/ac" r="16" x14ac:dyDescent="0.35">
      <c r="A16" t="s">
        <v>16</v>
      </c>
      <c r="B16" s="3">
        <f>ROUND(survey_response_rate!B6,2)</f>
        <v>0.43</v>
      </c>
      <c r="C16" s="3">
        <f>ROUND(survey_response_rate!C6,2)</f>
        <v>0.44</v>
      </c>
      <c r="D16" s="3">
        <f>ROUND(survey_response_rate!D6,2)</f>
        <v>0.39</v>
      </c>
      <c r="E16" s="3">
        <f>ROUND(survey_response_rate!L6,2)</f>
        <v>0.17</v>
      </c>
    </row>
    <row xmlns:x14ac="http://schemas.microsoft.com/office/spreadsheetml/2009/9/ac" r="17" x14ac:dyDescent="0.35">
      <c r="B17" s="3" t="str">
        <f>CONCATENATE("(",ROUND(survey_response_rate!B7,2),")")</f>
        <v>(0.02)</v>
      </c>
      <c r="C17" s="3" t="str">
        <f>CONCATENATE("(",ROUND(survey_response_rate!C7,2),")")</f>
        <v>(0.02)</v>
      </c>
      <c r="D17" s="3" t="str">
        <f>CONCATENATE("(",ROUND(survey_response_rate!D7,2),")")</f>
        <v>(0.02)</v>
      </c>
    </row>
    <row xmlns:x14ac="http://schemas.microsoft.com/office/spreadsheetml/2009/9/ac" r="18" x14ac:dyDescent="0.35">
      <c r="A18" t="s">
        <v>17</v>
      </c>
      <c r="B18" s="3">
        <f>ROUND(survey_response_rate!B8,2)</f>
        <v>0.55000000000000004</v>
      </c>
      <c r="C18" s="3">
        <f>ROUND(survey_response_rate!C8,2)</f>
        <v>0.56000000000000005</v>
      </c>
      <c r="D18" s="3">
        <f>ROUND(survey_response_rate!D8,2)</f>
        <v>0.53</v>
      </c>
      <c r="E18" s="3">
        <f>ROUND(survey_response_rate!L8,2)</f>
        <v>0.56000000000000005</v>
      </c>
    </row>
    <row xmlns:x14ac="http://schemas.microsoft.com/office/spreadsheetml/2009/9/ac" r="19" x14ac:dyDescent="0.35">
      <c r="B19" s="3" t="str">
        <f>CONCATENATE("(",ROUND(survey_response_rate!B9,3),")")</f>
        <v>(0.023)</v>
      </c>
      <c r="C19" s="3" t="str">
        <f>CONCATENATE("(",ROUND(survey_response_rate!C9,3),")")</f>
        <v>(0.023)</v>
      </c>
      <c r="D19" s="3" t="str">
        <f>CONCATENATE("(",ROUND(survey_response_rate!D9,3),")")</f>
        <v>(0.019)</v>
      </c>
    </row>
    <row xmlns:x14ac="http://schemas.microsoft.com/office/spreadsheetml/2009/9/ac" r="20" x14ac:dyDescent="0.35">
      <c r="A20" t="s">
        <v>9</v>
      </c>
      <c r="B20" s="3">
        <f>ROUND(survey_response_rate!B10,2)</f>
        <v>0.74</v>
      </c>
      <c r="C20" s="3">
        <f>ROUND(survey_response_rate!C10,2)</f>
        <v>0.72</v>
      </c>
      <c r="D20" s="3">
        <f>ROUND(survey_response_rate!D10,2)</f>
        <v>0.74</v>
      </c>
      <c r="E20" s="3">
        <f>ROUND(survey_response_rate!L10,2)</f>
        <v>0.71</v>
      </c>
    </row>
    <row xmlns:x14ac="http://schemas.microsoft.com/office/spreadsheetml/2009/9/ac" r="21" x14ac:dyDescent="0.35">
      <c r="B21" s="3" t="str">
        <f>CONCATENATE("(",ROUND(survey_response_rate!B11,3),")")</f>
        <v>(0.024)</v>
      </c>
      <c r="C21" s="3" t="str">
        <f>CONCATENATE("(",ROUND(survey_response_rate!C11,3),")")</f>
        <v>(0.025)</v>
      </c>
      <c r="D21" s="3" t="str">
        <f>CONCATENATE("(",ROUND(survey_response_rate!D11,3),")")</f>
        <v>(0.025)</v>
      </c>
    </row>
    <row xmlns:x14ac="http://schemas.microsoft.com/office/spreadsheetml/2009/9/ac" r="22" x14ac:dyDescent="0.35">
      <c r="A22" t="s">
        <v>18</v>
      </c>
      <c r="B22" s="3">
        <f>ROUND(survey_response_rate!B12,2)</f>
        <v>0.55000000000000004</v>
      </c>
      <c r="C22" s="3">
        <f>ROUND(survey_response_rate!C12,2)</f>
        <v>0.56999999999999995</v>
      </c>
      <c r="D22" s="3">
        <f>ROUND(survey_response_rate!D12,2)</f>
        <v>0.53</v>
      </c>
      <c r="E22" s="3">
        <f>ROUND(survey_response_rate!L12,2)</f>
        <v>0.56999999999999995</v>
      </c>
    </row>
    <row xmlns:x14ac="http://schemas.microsoft.com/office/spreadsheetml/2009/9/ac" r="23" x14ac:dyDescent="0.35">
      <c r="B23" s="3" t="str">
        <f>CONCATENATE("(",ROUND(survey_response_rate!B13,3),")")</f>
        <v>(0.023)</v>
      </c>
      <c r="C23" s="3" t="str">
        <f>CONCATENATE("(",ROUND(survey_response_rate!C13,3),")")</f>
        <v>(0.024)</v>
      </c>
      <c r="D23" s="3" t="str">
        <f>CONCATENATE("(",ROUND(survey_response_rate!D13,3),")")</f>
        <v>(0.02)</v>
      </c>
    </row>
    <row xmlns:x14ac="http://schemas.microsoft.com/office/spreadsheetml/2009/9/ac" r="24" x14ac:dyDescent="0.35">
      <c r="A24" t="s">
        <v>7</v>
      </c>
      <c r="B24" s="3">
        <f>ROUND(survey_response_rate!B14,2)</f>
        <v>0.54</v>
      </c>
      <c r="C24" s="3">
        <f>ROUND(survey_response_rate!C14,2)</f>
        <v>0.55000000000000004</v>
      </c>
      <c r="D24" s="3">
        <f>ROUND(survey_response_rate!D14,2)</f>
        <v>0.52</v>
      </c>
      <c r="E24" s="3">
        <f>ROUND(survey_response_rate!L14,2)</f>
        <v>0.59</v>
      </c>
    </row>
    <row xmlns:x14ac="http://schemas.microsoft.com/office/spreadsheetml/2009/9/ac" r="25" x14ac:dyDescent="0.35">
      <c r="B25" s="3" t="str">
        <f>CONCATENATE("(",ROUND(survey_response_rate!B15,3),")")</f>
        <v>(0.023)</v>
      </c>
      <c r="C25" s="3" t="str">
        <f>CONCATENATE("(",ROUND(survey_response_rate!C15,3),")")</f>
        <v>(0.023)</v>
      </c>
      <c r="D25" s="3" t="str">
        <f>CONCATENATE("(",ROUND(survey_response_rate!D15,3),")")</f>
        <v>(0.018)</v>
      </c>
    </row>
    <row xmlns:x14ac="http://schemas.microsoft.com/office/spreadsheetml/2009/9/ac" r="26" x14ac:dyDescent="0.35">
      <c r="A26" t="s">
        <v>6</v>
      </c>
      <c r="B26" s="3">
        <f>ROUND(survey_response_rate!B16,2)</f>
        <v>0.57999999999999996</v>
      </c>
      <c r="C26" s="3">
        <f>ROUND(survey_response_rate!C16,2)</f>
        <v>0.59</v>
      </c>
      <c r="D26" s="3">
        <f>ROUND(survey_response_rate!D16,2)</f>
        <v>0.57999999999999996</v>
      </c>
      <c r="E26" s="3">
        <f>ROUND(survey_response_rate!L16,2)</f>
        <v>0.93</v>
      </c>
    </row>
    <row xmlns:x14ac="http://schemas.microsoft.com/office/spreadsheetml/2009/9/ac" r="27" x14ac:dyDescent="0.35">
      <c r="B27" s="3" t="str">
        <f>CONCATENATE("(",ROUND(survey_response_rate!B17,3),")")</f>
        <v>(0.025)</v>
      </c>
      <c r="C27" s="3" t="str">
        <f>CONCATENATE("(",ROUND(survey_response_rate!C17,3),")")</f>
        <v>(0.024)</v>
      </c>
      <c r="D27" s="3" t="str">
        <f>CONCATENATE("(",ROUND(survey_response_rate!D17,3),")")</f>
        <v>(0.02)</v>
      </c>
    </row>
    <row xmlns:x14ac="http://schemas.microsoft.com/office/spreadsheetml/2009/9/ac" r="28" x14ac:dyDescent="0.35">
      <c r="A28" s="11" t="s">
        <v>19</v>
      </c>
      <c r="B28" s="3">
        <f>ROUND(survey_response_rate!B18,2)</f>
        <v>0.54</v>
      </c>
      <c r="C28" s="3">
        <f>ROUND(survey_response_rate!C18,2)</f>
        <v>0.55000000000000004</v>
      </c>
      <c r="D28" s="3">
        <f>ROUND(survey_response_rate!D18,2)</f>
        <v>0.51</v>
      </c>
      <c r="E28" s="3">
        <f>ROUND(survey_response_rate!L18,2)</f>
        <v>0.39</v>
      </c>
    </row>
    <row xmlns:x14ac="http://schemas.microsoft.com/office/spreadsheetml/2009/9/ac" r="29" x14ac:dyDescent="0.35">
      <c r="B29" s="3" t="str">
        <f>CONCATENATE("(",ROUND(survey_response_rate!B19,3),")")</f>
        <v>(0.025)</v>
      </c>
      <c r="C29" s="3" t="str">
        <f>CONCATENATE("(",ROUND(survey_response_rate!C19,3),")")</f>
        <v>(0.025)</v>
      </c>
      <c r="D29" s="3" t="str">
        <f>CONCATENATE("(",ROUND(survey_response_rate!D19,3),")")</f>
        <v>(0.019)</v>
      </c>
    </row>
    <row xmlns:x14ac="http://schemas.microsoft.com/office/spreadsheetml/2009/9/ac" r="30" ht="15" thickBot="true" x14ac:dyDescent="0.4">
      <c r="A30" s="2" t="s">
        <v>5</v>
      </c>
      <c r="B30" s="5">
        <f>SS_survey!B23</f>
        <v>1386</v>
      </c>
      <c r="C30" s="5">
        <f>SS_survey!C23</f>
        <v>1469</v>
      </c>
      <c r="D30" s="5">
        <f>SS_survey!D23</f>
        <v>1982</v>
      </c>
      <c r="E30" s="5"/>
    </row>
    <row xmlns:x14ac="http://schemas.microsoft.com/office/spreadsheetml/2009/9/ac" r="31" ht="15" thickTop="true" x14ac:dyDescent="0.35"/>
  </sheetData>
  <mergeCells count="4">
    <mergeCell ref="B2:E2"/>
    <mergeCell ref="C3:E3"/>
    <mergeCell ref="B5:E5"/>
    <mergeCell ref="B11:E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4637-0760-4807-B01C-4419EACB0C14}">
  <dimension ref="A2:E31"/>
  <sheetViews>
    <sheetView workbookViewId="0">
      <selection activeCell="A3" sqref="A3:E30"/>
    </sheetView>
  </sheetViews>
  <sheetFormatPr xmlns:x14ac="http://schemas.microsoft.com/office/spreadsheetml/2009/9/ac" defaultRowHeight="14.5" x14ac:dyDescent="0.35"/>
  <cols>
    <col min="1" max="1" width="18.1796875" bestFit="true" customWidth="true"/>
    <col min="2" max="2" width="9.7265625" style="3" customWidth="true"/>
    <col min="3" max="3" width="10.54296875" style="3" customWidth="true"/>
    <col min="4" max="4" width="7.54296875" style="3" bestFit="true" customWidth="true"/>
    <col min="5" max="5" width="7.54296875" style="3" customWidth="true"/>
  </cols>
  <sheetData>
    <row xmlns:x14ac="http://schemas.microsoft.com/office/spreadsheetml/2009/9/ac" r="2" ht="15" thickBot="true" x14ac:dyDescent="0.4">
      <c r="A2" s="10"/>
      <c r="B2" s="13"/>
      <c r="C2" s="13"/>
      <c r="D2" s="13"/>
      <c r="E2" s="13"/>
    </row>
    <row xmlns:x14ac="http://schemas.microsoft.com/office/spreadsheetml/2009/9/ac" r="3" x14ac:dyDescent="0.35">
      <c r="C3" s="14" t="s">
        <v>14</v>
      </c>
      <c r="D3" s="14"/>
      <c r="E3" s="14"/>
    </row>
    <row xmlns:x14ac="http://schemas.microsoft.com/office/spreadsheetml/2009/9/ac" r="4" s="6" customFormat="true" x14ac:dyDescent="0.35">
      <c r="B4" s="8" t="s">
        <v>1</v>
      </c>
      <c r="C4" s="8" t="s">
        <v>10</v>
      </c>
      <c r="D4" s="8" t="s">
        <v>0</v>
      </c>
      <c r="E4" s="8" t="s">
        <v>2</v>
      </c>
    </row>
    <row xmlns:x14ac="http://schemas.microsoft.com/office/spreadsheetml/2009/9/ac" r="5" ht="15" thickBot="true" x14ac:dyDescent="0.4">
      <c r="A5" s="2"/>
      <c r="B5" s="15" t="s">
        <v>3</v>
      </c>
      <c r="C5" s="15"/>
      <c r="D5" s="15"/>
      <c r="E5" s="15"/>
    </row>
    <row xmlns:x14ac="http://schemas.microsoft.com/office/spreadsheetml/2009/9/ac" r="6" ht="15" thickTop="true" x14ac:dyDescent="0.35">
      <c r="A6" t="s">
        <v>4</v>
      </c>
      <c r="B6" s="3">
        <f>ROUND(SS_admin!B2,0)</f>
        <v>2267</v>
      </c>
      <c r="C6" s="3">
        <f>ROUND(SS_admin!C2,0)</f>
        <v>2162</v>
      </c>
      <c r="D6" s="3">
        <f>ROUND(SS_admin!D2,0)</f>
        <v>2223</v>
      </c>
      <c r="E6" s="3">
        <f>ROUND(SS_admin!L2,2)</f>
        <v>0.65</v>
      </c>
    </row>
    <row xmlns:x14ac="http://schemas.microsoft.com/office/spreadsheetml/2009/9/ac" r="7" x14ac:dyDescent="0.35">
      <c r="B7" s="3" t="str">
        <f>CONCATENATE("(",ROUND(SS_admin!B3,0),")")</f>
        <v>(76)</v>
      </c>
      <c r="C7" s="3" t="str">
        <f>CONCATENATE("(",ROUND(SS_admin!C3,0),")")</f>
        <v>(83)</v>
      </c>
      <c r="D7" s="3" t="str">
        <f>CONCATENATE("(",ROUND(SS_admin!D3,0),")")</f>
        <v>(66)</v>
      </c>
    </row>
    <row xmlns:x14ac="http://schemas.microsoft.com/office/spreadsheetml/2009/9/ac" r="8" x14ac:dyDescent="0.35">
      <c r="A8" t="s">
        <v>13</v>
      </c>
      <c r="B8" s="3">
        <f>ROUND(SS_admin!B4,2)</f>
        <v>0.88</v>
      </c>
      <c r="C8" s="3">
        <f>ROUND(SS_admin!C4,2)</f>
        <v>0.89</v>
      </c>
      <c r="D8" s="3">
        <f>ROUND(SS_admin!D4,2)</f>
        <v>0.83</v>
      </c>
      <c r="E8" s="3">
        <f>ROUND(SS_admin!L4,2)</f>
        <v>0.56000000000000005</v>
      </c>
    </row>
    <row xmlns:x14ac="http://schemas.microsoft.com/office/spreadsheetml/2009/9/ac" r="9" x14ac:dyDescent="0.35">
      <c r="B9" s="3" t="str">
        <f>CONCATENATE("(",ROUND(SS_admin!B5,3),")")</f>
        <v>(0.044)</v>
      </c>
      <c r="C9" s="3" t="str">
        <f>CONCATENATE("(",ROUND(SS_admin!C5,3),")")</f>
        <v>(0.035)</v>
      </c>
      <c r="D9" s="3" t="str">
        <f>CONCATENATE("(",ROUND(SS_admin!D5,3),")")</f>
        <v>(0.048)</v>
      </c>
    </row>
    <row xmlns:x14ac="http://schemas.microsoft.com/office/spreadsheetml/2009/9/ac" r="10" x14ac:dyDescent="0.35">
      <c r="A10" s="1" t="s">
        <v>5</v>
      </c>
      <c r="B10" s="4">
        <f>SS_admin!B6</f>
        <v>1770</v>
      </c>
      <c r="C10" s="4">
        <f>SS_admin!C6</f>
        <v>1954</v>
      </c>
      <c r="D10" s="4">
        <f>SS_admin!D6</f>
        <v>2580</v>
      </c>
      <c r="E10" s="4"/>
    </row>
    <row xmlns:x14ac="http://schemas.microsoft.com/office/spreadsheetml/2009/9/ac" r="11" ht="15" thickBot="true" x14ac:dyDescent="0.4">
      <c r="A11" s="2"/>
      <c r="B11" s="15" t="s">
        <v>15</v>
      </c>
      <c r="C11" s="15"/>
      <c r="D11" s="15"/>
      <c r="E11" s="15"/>
    </row>
    <row xmlns:x14ac="http://schemas.microsoft.com/office/spreadsheetml/2009/9/ac" r="12" ht="15" thickTop="true" x14ac:dyDescent="0.35">
      <c r="A12" t="s">
        <v>8</v>
      </c>
      <c r="B12" s="3">
        <f>ROUND(SS_survey!B2,0)</f>
        <v>4084</v>
      </c>
      <c r="C12" s="3">
        <f>ROUND(SS_survey!C2,0)</f>
        <v>3877</v>
      </c>
      <c r="D12" s="3">
        <f>ROUND(SS_survey!D2,0)</f>
        <v>4173</v>
      </c>
      <c r="E12" s="3">
        <f>ROUND(SS_survey!L2,2)</f>
        <v>0.51</v>
      </c>
    </row>
    <row xmlns:x14ac="http://schemas.microsoft.com/office/spreadsheetml/2009/9/ac" r="13" x14ac:dyDescent="0.35">
      <c r="B13" s="3" t="str">
        <f>CONCATENATE("(",ROUND(SS_survey!B3,0),")")</f>
        <v>(186)</v>
      </c>
      <c r="C13" s="3" t="str">
        <f>CONCATENATE("(",ROUND(SS_survey!C3,0),")")</f>
        <v>(193)</v>
      </c>
      <c r="D13" s="3" t="str">
        <f>CONCATENATE("(",ROUND(SS_survey!D3,0),")")</f>
        <v>(172)</v>
      </c>
    </row>
    <row xmlns:x14ac="http://schemas.microsoft.com/office/spreadsheetml/2009/9/ac" r="14" x14ac:dyDescent="0.35">
      <c r="A14" t="s">
        <v>26</v>
      </c>
      <c r="B14" s="3">
        <f>ROUND(SS_survey!B4,2)</f>
        <v>0.19</v>
      </c>
      <c r="C14" s="3">
        <f>ROUND(SS_survey!C4,2)</f>
        <v>0.21</v>
      </c>
      <c r="D14" s="3">
        <f>ROUND(SS_survey!D4,2)</f>
        <v>0.18</v>
      </c>
      <c r="E14" s="3">
        <f>ROUND(SS_survey!L4,2)</f>
        <v>0.67</v>
      </c>
    </row>
    <row xmlns:x14ac="http://schemas.microsoft.com/office/spreadsheetml/2009/9/ac" r="15" x14ac:dyDescent="0.35">
      <c r="B15" s="3" t="str">
        <f>CONCATENATE("(",ROUND(SS_survey!B5,3),")")</f>
        <v>(0.024)</v>
      </c>
      <c r="C15" s="3" t="str">
        <f>CONCATENATE("(",ROUND(SS_survey!C5,3),")")</f>
        <v>(0.023)</v>
      </c>
      <c r="D15" s="3" t="str">
        <f>CONCATENATE("(",ROUND(SS_survey!D5,3),")")</f>
        <v>(0.02)</v>
      </c>
    </row>
    <row xmlns:x14ac="http://schemas.microsoft.com/office/spreadsheetml/2009/9/ac" r="16" x14ac:dyDescent="0.35">
      <c r="A16" t="s">
        <v>16</v>
      </c>
      <c r="B16" s="3">
        <f>ROUND(SS_survey!B6,2)</f>
        <v>0.14000000000000001</v>
      </c>
      <c r="C16" s="3">
        <f>ROUND(SS_survey!C6,2)</f>
        <v>0.13</v>
      </c>
      <c r="D16" s="3">
        <f>ROUND(SS_survey!D6,2)</f>
        <v>0.13</v>
      </c>
      <c r="E16" s="3">
        <f>ROUND(SS_survey!L6,2)</f>
        <v>0.89</v>
      </c>
    </row>
    <row xmlns:x14ac="http://schemas.microsoft.com/office/spreadsheetml/2009/9/ac" r="17" x14ac:dyDescent="0.35">
      <c r="B17" s="3" t="str">
        <f>CONCATENATE("(",ROUND(SS_survey!B7,2),")")</f>
        <v>(0.02)</v>
      </c>
      <c r="C17" s="3" t="str">
        <f>CONCATENATE("(",ROUND(SS_survey!C7,2),")")</f>
        <v>(0.01)</v>
      </c>
      <c r="D17" s="3" t="str">
        <f>CONCATENATE("(",ROUND(SS_survey!D7,2),")")</f>
        <v>(0.01)</v>
      </c>
    </row>
    <row xmlns:x14ac="http://schemas.microsoft.com/office/spreadsheetml/2009/9/ac" r="18" x14ac:dyDescent="0.35">
      <c r="A18" t="s">
        <v>17</v>
      </c>
      <c r="B18" s="3">
        <f>ROUND(SS_survey!B8,2)</f>
        <v>0.62</v>
      </c>
      <c r="C18" s="3">
        <f>ROUND(SS_survey!C8,2)</f>
        <v>0.59</v>
      </c>
      <c r="D18" s="3">
        <f>ROUND(SS_survey!D8,2)</f>
        <v>0.65</v>
      </c>
      <c r="E18" s="3">
        <f>ROUND(SS_survey!L8,2)</f>
        <v>0.28999999999999998</v>
      </c>
    </row>
    <row xmlns:x14ac="http://schemas.microsoft.com/office/spreadsheetml/2009/9/ac" r="19" x14ac:dyDescent="0.35">
      <c r="B19" s="3" t="str">
        <f>CONCATENATE("(",ROUND(SS_survey!B9,3),")")</f>
        <v>(0.028)</v>
      </c>
      <c r="C19" s="3" t="str">
        <f>CONCATENATE("(",ROUND(SS_survey!C9,3),")")</f>
        <v>(0.036)</v>
      </c>
      <c r="D19" s="3" t="str">
        <f>CONCATENATE("(",ROUND(SS_survey!D9,3),")")</f>
        <v>(0.021)</v>
      </c>
    </row>
    <row xmlns:x14ac="http://schemas.microsoft.com/office/spreadsheetml/2009/9/ac" r="20" x14ac:dyDescent="0.35">
      <c r="A20" t="s">
        <v>9</v>
      </c>
      <c r="B20" s="3">
        <f>ROUND(SS_survey!B10,2)</f>
        <v>91.89</v>
      </c>
      <c r="C20" s="3">
        <f>ROUND(SS_survey!C10,2)</f>
        <v>91.65</v>
      </c>
      <c r="D20" s="3">
        <f>ROUND(SS_survey!D10,2)</f>
        <v>93.61</v>
      </c>
      <c r="E20" s="3">
        <f>ROUND(SS_survey!L10,2)</f>
        <v>0.09</v>
      </c>
    </row>
    <row xmlns:x14ac="http://schemas.microsoft.com/office/spreadsheetml/2009/9/ac" r="21" x14ac:dyDescent="0.35">
      <c r="B21" s="3" t="str">
        <f>CONCATENATE("(",ROUND(SS_survey!B11,3),")")</f>
        <v>(0.721)</v>
      </c>
      <c r="C21" s="3" t="str">
        <f>CONCATENATE("(",ROUND(SS_survey!C11,3),")")</f>
        <v>(1.031)</v>
      </c>
      <c r="D21" s="3" t="str">
        <f>CONCATENATE("(",ROUND(SS_survey!D11,3),")")</f>
        <v>(0.582)</v>
      </c>
    </row>
    <row xmlns:x14ac="http://schemas.microsoft.com/office/spreadsheetml/2009/9/ac" r="22" x14ac:dyDescent="0.35">
      <c r="A22" t="s">
        <v>18</v>
      </c>
      <c r="B22" s="3">
        <f>ROUND(SS_survey!B12,2)</f>
        <v>0.87</v>
      </c>
      <c r="C22" s="3">
        <f>ROUND(SS_survey!C12,2)</f>
        <v>0.89</v>
      </c>
      <c r="D22" s="3">
        <f>ROUND(SS_survey!D12,2)</f>
        <v>0.9</v>
      </c>
      <c r="E22" s="3">
        <f>ROUND(SS_survey!L12,2)</f>
        <v>0.25</v>
      </c>
    </row>
    <row xmlns:x14ac="http://schemas.microsoft.com/office/spreadsheetml/2009/9/ac" r="23" x14ac:dyDescent="0.35">
      <c r="B23" s="3">
        <f>ROUND(SS_survey!B13,2)</f>
        <v>0.02</v>
      </c>
      <c r="C23" s="3" t="str">
        <f>CONCATENATE("(",ROUND(SS_survey!C13,3),")")</f>
        <v>(0.013)</v>
      </c>
      <c r="D23" s="3" t="str">
        <f>CONCATENATE("(",ROUND(SS_survey!D13,3),")")</f>
        <v>(0.011)</v>
      </c>
    </row>
    <row xmlns:x14ac="http://schemas.microsoft.com/office/spreadsheetml/2009/9/ac" r="24" x14ac:dyDescent="0.35">
      <c r="A24" t="s">
        <v>7</v>
      </c>
      <c r="B24" s="3">
        <f>ROUND(SS_survey!B14,2)</f>
        <v>43.32</v>
      </c>
      <c r="C24" s="3">
        <f>ROUND(SS_survey!C14,2)</f>
        <v>42.85</v>
      </c>
      <c r="D24" s="3">
        <f>ROUND(SS_survey!D14,2)</f>
        <v>43.82</v>
      </c>
      <c r="E24" s="3">
        <f>ROUND(SS_survey!L14,2)</f>
        <v>0.73</v>
      </c>
    </row>
    <row xmlns:x14ac="http://schemas.microsoft.com/office/spreadsheetml/2009/9/ac" r="25" x14ac:dyDescent="0.35">
      <c r="B25" s="3" t="str">
        <f>CONCATENATE("(",ROUND(SS_survey!B15,3),")")</f>
        <v>(0.688)</v>
      </c>
      <c r="C25" s="3" t="str">
        <f>CONCATENATE("(",ROUND(SS_survey!C15,3),")")</f>
        <v>(0.949)</v>
      </c>
      <c r="D25" s="3" t="str">
        <f>CONCATENATE("(",ROUND(SS_survey!D15,3),")")</f>
        <v>(0.792)</v>
      </c>
    </row>
    <row xmlns:x14ac="http://schemas.microsoft.com/office/spreadsheetml/2009/9/ac" r="26" x14ac:dyDescent="0.35">
      <c r="A26" t="s">
        <v>27</v>
      </c>
      <c r="B26" s="3">
        <f>ROUND(SS_survey!B16,2)</f>
        <v>0.73</v>
      </c>
      <c r="C26" s="3">
        <f>ROUND(SS_survey!C16,2)</f>
        <v>0.72</v>
      </c>
      <c r="D26" s="3">
        <f>ROUND(SS_survey!D16,2)</f>
        <v>0.71</v>
      </c>
      <c r="E26" s="3">
        <f>ROUND(SS_survey!L16,2)</f>
        <v>0.88</v>
      </c>
    </row>
    <row xmlns:x14ac="http://schemas.microsoft.com/office/spreadsheetml/2009/9/ac" r="27" x14ac:dyDescent="0.35">
      <c r="B27" s="3" t="str">
        <f>CONCATENATE("(",ROUND(SS_survey!B17,3),")")</f>
        <v>(0.023)</v>
      </c>
      <c r="C27" s="3" t="str">
        <f>CONCATENATE("(",ROUND(SS_survey!C17,3),")")</f>
        <v>(0.019)</v>
      </c>
      <c r="D27" s="3" t="str">
        <f>CONCATENATE("(",ROUND(SS_survey!D17,3),")")</f>
        <v>(0.02)</v>
      </c>
    </row>
    <row xmlns:x14ac="http://schemas.microsoft.com/office/spreadsheetml/2009/9/ac" r="28" x14ac:dyDescent="0.35">
      <c r="A28" s="11" t="s">
        <v>19</v>
      </c>
      <c r="B28" s="3">
        <f>ROUND(SS_survey!B18,2)</f>
        <v>0.66</v>
      </c>
      <c r="C28" s="3">
        <f>ROUND(SS_survey!C18,2)</f>
        <v>0.67</v>
      </c>
      <c r="D28" s="3">
        <f>ROUND(SS_survey!D18,2)</f>
        <v>0.65</v>
      </c>
      <c r="E28" s="3">
        <f>ROUND(SS_survey!L18,2)</f>
        <v>0.84</v>
      </c>
    </row>
    <row xmlns:x14ac="http://schemas.microsoft.com/office/spreadsheetml/2009/9/ac" r="29" x14ac:dyDescent="0.35">
      <c r="B29" s="3" t="str">
        <f>CONCATENATE("(",ROUND(SS_survey!B19,3),")")</f>
        <v>(0.027)</v>
      </c>
      <c r="C29" s="3" t="str">
        <f>CONCATENATE("(",ROUND(SS_survey!C19,3),")")</f>
        <v>(0.022)</v>
      </c>
      <c r="D29" s="3" t="str">
        <f>CONCATENATE("(",ROUND(SS_survey!D19,3),")")</f>
        <v>(0.018)</v>
      </c>
    </row>
    <row xmlns:x14ac="http://schemas.microsoft.com/office/spreadsheetml/2009/9/ac" r="30" ht="15" thickBot="true" x14ac:dyDescent="0.4">
      <c r="A30" s="2" t="s">
        <v>5</v>
      </c>
      <c r="B30" s="5">
        <f>SS_survey!B23</f>
        <v>1386</v>
      </c>
      <c r="C30" s="5">
        <f>SS_survey!C23</f>
        <v>1469</v>
      </c>
      <c r="D30" s="5">
        <f>SS_survey!D23</f>
        <v>1982</v>
      </c>
      <c r="E30" s="5"/>
    </row>
    <row xmlns:x14ac="http://schemas.microsoft.com/office/spreadsheetml/2009/9/ac" r="31" ht="15" thickTop="true" x14ac:dyDescent="0.35"/>
  </sheetData>
  <mergeCells count="4">
    <mergeCell ref="B2:E2"/>
    <mergeCell ref="B11:E11"/>
    <mergeCell ref="B5:E5"/>
    <mergeCell ref="C3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03B8-1DA5-4CBA-B8B6-94BFF0A849DB}">
  <dimension ref="A3:E13"/>
  <sheetViews>
    <sheetView workbookViewId="0">
      <selection activeCell="A4" sqref="A4:E12"/>
    </sheetView>
  </sheetViews>
  <sheetFormatPr xmlns:x14ac="http://schemas.microsoft.com/office/spreadsheetml/2009/9/ac" defaultRowHeight="14.5" x14ac:dyDescent="0.35"/>
  <cols>
    <col min="1" max="1" width="26.26953125" bestFit="true" customWidth="true"/>
    <col min="2" max="2" width="7.1796875" style="3" bestFit="true" customWidth="true"/>
    <col min="3" max="3" width="10.1796875" style="3" bestFit="true" customWidth="true"/>
    <col min="4" max="4" width="6.54296875" style="3" bestFit="true" customWidth="true"/>
    <col min="5" max="5" width="6.54296875" style="3" customWidth="true"/>
  </cols>
  <sheetData>
    <row xmlns:x14ac="http://schemas.microsoft.com/office/spreadsheetml/2009/9/ac" r="3" ht="15" thickBot="true" x14ac:dyDescent="0.4">
      <c r="A3" s="10"/>
      <c r="B3" s="13"/>
      <c r="C3" s="13"/>
      <c r="D3" s="13"/>
      <c r="E3" s="13"/>
    </row>
    <row xmlns:x14ac="http://schemas.microsoft.com/office/spreadsheetml/2009/9/ac" r="4" x14ac:dyDescent="0.35">
      <c r="C4" s="14" t="s">
        <v>14</v>
      </c>
      <c r="D4" s="14"/>
      <c r="E4" s="14"/>
    </row>
    <row xmlns:x14ac="http://schemas.microsoft.com/office/spreadsheetml/2009/9/ac" r="5" ht="16.5" customHeight="true" thickBot="true" x14ac:dyDescent="0.4">
      <c r="A5" s="9"/>
      <c r="B5" s="7" t="s">
        <v>1</v>
      </c>
      <c r="C5" s="7" t="s">
        <v>10</v>
      </c>
      <c r="D5" s="7" t="s">
        <v>0</v>
      </c>
      <c r="E5" s="7" t="s">
        <v>2</v>
      </c>
    </row>
    <row xmlns:x14ac="http://schemas.microsoft.com/office/spreadsheetml/2009/9/ac" r="6" ht="16.5" customHeight="true" thickTop="true" x14ac:dyDescent="0.35">
      <c r="A6" t="s">
        <v>11</v>
      </c>
      <c r="B6" s="3">
        <f>ROUND(SS_att!B2,0)</f>
        <v>31</v>
      </c>
      <c r="C6" s="3">
        <f>ROUND(SS_att!C2,0)</f>
        <v>33</v>
      </c>
      <c r="D6" s="3">
        <f>ROUND(SS_att!D2,0)</f>
        <v>41</v>
      </c>
      <c r="E6" s="3">
        <f>ROUND(SS_att!L2,2)</f>
        <v>7.0000000000000007E-2</v>
      </c>
    </row>
    <row xmlns:x14ac="http://schemas.microsoft.com/office/spreadsheetml/2009/9/ac" r="7" ht="16.5" customHeight="true" x14ac:dyDescent="0.35">
      <c r="B7" s="3" t="str">
        <f>CONCATENATE("(",ROUND(SS_att!B3,1),")")</f>
        <v>(2.7)</v>
      </c>
      <c r="C7" s="3" t="str">
        <f>CONCATENATE("(",ROUND(SS_att!C3,1),")")</f>
        <v>(3.1)</v>
      </c>
      <c r="D7" s="3" t="str">
        <f>CONCATENATE("(",ROUND(SS_att!D3,1),")")</f>
        <v>(3.4)</v>
      </c>
    </row>
    <row xmlns:x14ac="http://schemas.microsoft.com/office/spreadsheetml/2009/9/ac" r="8" ht="16.5" customHeight="true" x14ac:dyDescent="0.35">
      <c r="A8" s="6" t="s">
        <v>22</v>
      </c>
      <c r="B8" s="3">
        <f>ROUND(SS_att!B8,2)</f>
        <v>0.98</v>
      </c>
      <c r="C8" s="3">
        <f>ROUND(SS_att!C8,2)</f>
        <v>0.97</v>
      </c>
      <c r="D8" s="3">
        <f>ROUND(SS_att!D8,2)</f>
        <v>0.97</v>
      </c>
      <c r="E8" s="3">
        <f>ROUND(SS_att!L8,2)</f>
        <v>0.62</v>
      </c>
    </row>
    <row xmlns:x14ac="http://schemas.microsoft.com/office/spreadsheetml/2009/9/ac" r="9" ht="16.5" customHeight="true" x14ac:dyDescent="0.35">
      <c r="A9" s="6"/>
      <c r="B9" s="3" t="str">
        <f>CONCATENATE("(",ROUND(SS_att!B9,2),")")</f>
        <v>(0.01)</v>
      </c>
      <c r="C9" s="3" t="str">
        <f>CONCATENATE("(",ROUND(SS_att!C9,2),")")</f>
        <v>(0.01)</v>
      </c>
      <c r="D9" s="3" t="str">
        <f>CONCATENATE("(",ROUND(SS_att!D9,2),")")</f>
        <v>(0.01)</v>
      </c>
    </row>
    <row xmlns:x14ac="http://schemas.microsoft.com/office/spreadsheetml/2009/9/ac" r="10" ht="16.5" customHeight="true" x14ac:dyDescent="0.35">
      <c r="A10" t="s">
        <v>12</v>
      </c>
      <c r="B10" s="3">
        <f>ROUND(SS_att!B10,2)</f>
        <v>0.79</v>
      </c>
      <c r="C10" s="3">
        <f>ROUND(SS_att!C10,2)</f>
        <v>0.76</v>
      </c>
      <c r="D10" s="3">
        <f>ROUND(SS_att!D10,2)</f>
        <v>0.77</v>
      </c>
      <c r="E10" s="3">
        <f>ROUND(SS_att!L10,2)</f>
        <v>0.62</v>
      </c>
    </row>
    <row xmlns:x14ac="http://schemas.microsoft.com/office/spreadsheetml/2009/9/ac" r="11" ht="16.5" customHeight="true" x14ac:dyDescent="0.35">
      <c r="B11" s="3" t="str">
        <f>CONCATENATE("(",ROUND(SS_att!B11,2),")")</f>
        <v>(0.02)</v>
      </c>
      <c r="C11" s="3" t="str">
        <f>CONCATENATE("(",ROUND(SS_att!C11,2),")")</f>
        <v>(0.02)</v>
      </c>
      <c r="D11" s="3" t="str">
        <f>CONCATENATE("(",ROUND(SS_att!D11,2),")")</f>
        <v>(0.02)</v>
      </c>
    </row>
    <row xmlns:x14ac="http://schemas.microsoft.com/office/spreadsheetml/2009/9/ac" r="12" ht="15" thickBot="true" x14ac:dyDescent="0.4">
      <c r="A12" s="2" t="s">
        <v>5</v>
      </c>
      <c r="B12" s="5">
        <f>SS_att!B4</f>
        <v>1770</v>
      </c>
      <c r="C12" s="5">
        <f>SS_att!C4</f>
        <v>1954</v>
      </c>
      <c r="D12" s="5">
        <f>SS_att!D4</f>
        <v>2580</v>
      </c>
      <c r="E12" s="5"/>
    </row>
    <row xmlns:x14ac="http://schemas.microsoft.com/office/spreadsheetml/2009/9/ac" r="13" ht="15" thickTop="true" x14ac:dyDescent="0.35"/>
  </sheetData>
  <mergeCells count="2">
    <mergeCell ref="B3:E3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SS_admin</vt:lpstr>
      <vt:lpstr>SS_att</vt:lpstr>
      <vt:lpstr>SS_survey</vt:lpstr>
      <vt:lpstr>SS_admin_survey</vt:lpstr>
      <vt:lpstr>survey_response_rate</vt:lpstr>
      <vt:lpstr>SS_cond_survey</vt:lpstr>
      <vt:lpstr>SS</vt:lpstr>
      <vt:lpstr>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Meza Lopez, Isaac</cp:lastModifiedBy>
  <dcterms:modified xsi:type="dcterms:W3CDTF">2023-10-15T22:00:45Z</dcterms:modified>
</cp:coreProperties>
</file>