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0\Tables\"/>
    </mc:Choice>
  </mc:AlternateContent>
  <xr:revisionPtr revIDLastSave="0" documentId="13_ncr:1_{B3EAE4A7-3AD2-4386-A93E-B2B14DF81CFF}" xr6:coauthVersionLast="47" xr6:coauthVersionMax="47" xr10:uidLastSave="{00000000-0000-0000-0000-000000000000}"/>
  <bookViews>
    <workbookView xWindow="-19215" yWindow="-13410" windowWidth="19185" windowHeight="11265" activeTab="4" xr2:uid="{00000000-000D-0000-FFFF-FFFF00000000}"/>
  </bookViews>
  <sheets>
    <sheet name="SS_admin" sheetId="1" r:id="rId1"/>
    <sheet name="SS_att" sheetId="2" r:id="rId2"/>
    <sheet name="SS_survey_uncond" sheetId="3" r:id="rId3"/>
    <sheet name="SS_survey" sheetId="4" r:id="rId4"/>
    <sheet name="SS" sheetId="5" r:id="rId5"/>
    <sheet name="Attri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6" l="1"/>
  <c r="G10" i="6"/>
  <c r="D10" i="6"/>
  <c r="C10" i="6"/>
  <c r="B10" i="6"/>
  <c r="H9" i="6"/>
  <c r="G9" i="6"/>
  <c r="D9" i="6"/>
  <c r="C9" i="6"/>
  <c r="B9" i="6"/>
  <c r="I8" i="6"/>
  <c r="H8" i="6"/>
  <c r="G8" i="6"/>
  <c r="E8" i="6"/>
  <c r="D8" i="6"/>
  <c r="C8" i="6"/>
  <c r="B8" i="6"/>
  <c r="H7" i="6"/>
  <c r="G7" i="6"/>
  <c r="D7" i="6"/>
  <c r="C7" i="6"/>
  <c r="B7" i="6"/>
  <c r="I6" i="6"/>
  <c r="H6" i="6"/>
  <c r="G6" i="6"/>
  <c r="E6" i="6"/>
  <c r="D6" i="6"/>
  <c r="C6" i="6"/>
  <c r="B6" i="6"/>
  <c r="H24" i="5"/>
  <c r="G24" i="5"/>
  <c r="D24" i="5"/>
  <c r="C24" i="5"/>
  <c r="B24" i="5"/>
  <c r="H23" i="5"/>
  <c r="G23" i="5"/>
  <c r="D23" i="5"/>
  <c r="C23" i="5"/>
  <c r="B23" i="5"/>
  <c r="I22" i="5"/>
  <c r="H22" i="5"/>
  <c r="G22" i="5"/>
  <c r="E22" i="5"/>
  <c r="D22" i="5"/>
  <c r="C22" i="5"/>
  <c r="B22" i="5"/>
  <c r="H21" i="5"/>
  <c r="G21" i="5"/>
  <c r="D21" i="5"/>
  <c r="C21" i="5"/>
  <c r="B21" i="5"/>
  <c r="I20" i="5"/>
  <c r="H20" i="5"/>
  <c r="G20" i="5"/>
  <c r="E20" i="5"/>
  <c r="D20" i="5"/>
  <c r="C20" i="5"/>
  <c r="B20" i="5"/>
  <c r="H19" i="5"/>
  <c r="G19" i="5"/>
  <c r="D19" i="5"/>
  <c r="C19" i="5"/>
  <c r="B19" i="5"/>
  <c r="I18" i="5"/>
  <c r="H18" i="5"/>
  <c r="G18" i="5"/>
  <c r="E18" i="5"/>
  <c r="D18" i="5"/>
  <c r="C18" i="5"/>
  <c r="B18" i="5"/>
  <c r="H17" i="5"/>
  <c r="G17" i="5"/>
  <c r="D17" i="5"/>
  <c r="C17" i="5"/>
  <c r="B17" i="5"/>
  <c r="I16" i="5"/>
  <c r="H16" i="5"/>
  <c r="G16" i="5"/>
  <c r="E16" i="5"/>
  <c r="D16" i="5"/>
  <c r="C16" i="5"/>
  <c r="B16" i="5"/>
  <c r="H15" i="5"/>
  <c r="G15" i="5"/>
  <c r="D15" i="5"/>
  <c r="C15" i="5"/>
  <c r="B15" i="5"/>
  <c r="I14" i="5"/>
  <c r="H14" i="5"/>
  <c r="G14" i="5"/>
  <c r="E14" i="5"/>
  <c r="D14" i="5"/>
  <c r="C14" i="5"/>
  <c r="B14" i="5"/>
  <c r="H13" i="5"/>
  <c r="G13" i="5"/>
  <c r="D13" i="5"/>
  <c r="C13" i="5"/>
  <c r="B13" i="5"/>
  <c r="I12" i="5"/>
  <c r="H12" i="5"/>
  <c r="G12" i="5"/>
  <c r="E12" i="5"/>
  <c r="D12" i="5"/>
  <c r="C12" i="5"/>
  <c r="B12" i="5"/>
  <c r="H10" i="5"/>
  <c r="G10" i="5"/>
  <c r="D10" i="5"/>
  <c r="C10" i="5"/>
  <c r="B10" i="5"/>
  <c r="H9" i="5"/>
  <c r="G9" i="5"/>
  <c r="D9" i="5"/>
  <c r="C9" i="5"/>
  <c r="B9" i="5"/>
  <c r="I8" i="5"/>
  <c r="H8" i="5"/>
  <c r="G8" i="5"/>
  <c r="E8" i="5"/>
  <c r="D8" i="5"/>
  <c r="C8" i="5"/>
  <c r="B8" i="5"/>
  <c r="H7" i="5"/>
  <c r="G7" i="5"/>
  <c r="D7" i="5"/>
  <c r="C7" i="5"/>
  <c r="B7" i="5"/>
  <c r="I6" i="5"/>
  <c r="H6" i="5"/>
  <c r="G6" i="5"/>
  <c r="E6" i="5"/>
  <c r="D6" i="5"/>
  <c r="C6" i="5"/>
  <c r="B6" i="5"/>
</calcChain>
</file>

<file path=xl/sharedStrings.xml><?xml version="1.0" encoding="utf-8"?>
<sst xmlns="http://schemas.openxmlformats.org/spreadsheetml/2006/main" count="33" uniqueCount="20">
  <si>
    <t>Choice</t>
  </si>
  <si>
    <t>Control</t>
  </si>
  <si>
    <t>p-value</t>
  </si>
  <si>
    <t>Panel A : Administrative Data</t>
  </si>
  <si>
    <t xml:space="preserve">Loan amount </t>
  </si>
  <si>
    <t>Obs</t>
  </si>
  <si>
    <t>Woman</t>
  </si>
  <si>
    <t>Age</t>
  </si>
  <si>
    <t>Subjective value</t>
  </si>
  <si>
    <t>Has pawn before</t>
  </si>
  <si>
    <t>Subj. pr. of recovery</t>
  </si>
  <si>
    <t>+High-school</t>
  </si>
  <si>
    <t>Forced</t>
  </si>
  <si>
    <t xml:space="preserve">Choice </t>
  </si>
  <si>
    <t>Number of branch-day pawns</t>
  </si>
  <si>
    <t>Survey response rate</t>
  </si>
  <si>
    <t>Weekday</t>
  </si>
  <si>
    <t>Soft arms</t>
  </si>
  <si>
    <t>Commitment arms</t>
  </si>
  <si>
    <t>Panel B : Survey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</si>
</sst>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6"/>
  <sheetViews>
    <sheetView workbookViewId="0">
      <selection activeCell="J5" sqref="J2:J5"/>
    </sheetView>
  </sheetViews>
  <sheetFormatPr defaultRowHeight="14.5" x14ac:dyDescent="0.35"/>
  <sheetData>
    <row r="2" spans="2:13" x14ac:dyDescent="0.35">
      <c r="B2">
        <v>2267.4576271186438</v>
      </c>
      <c r="C2">
        <v>2162.484646878198</v>
      </c>
      <c r="D2">
        <v>2258.353741496599</v>
      </c>
      <c r="E2">
        <v>2222.993023255814</v>
      </c>
      <c r="F2">
        <v>2099.3119747899159</v>
      </c>
      <c r="G2">
        <v>2247.7777777777778</v>
      </c>
      <c r="H2">
        <v>2200.8203489551629</v>
      </c>
      <c r="K2">
        <v>0.76620124290554692</v>
      </c>
      <c r="L2">
        <v>0.64447263875811633</v>
      </c>
      <c r="M2">
        <v>0.17277180983385451</v>
      </c>
    </row>
    <row r="3" spans="2:13" x14ac:dyDescent="0.35">
      <c r="B3">
        <v>75.874088260545236</v>
      </c>
      <c r="C3">
        <v>83.127592776594469</v>
      </c>
      <c r="D3">
        <v>90.589984100427486</v>
      </c>
      <c r="E3">
        <v>65.750426103453577</v>
      </c>
      <c r="F3">
        <v>66.084751832379908</v>
      </c>
      <c r="G3">
        <v>157.45014986681429</v>
      </c>
      <c r="H3">
        <v>33.462527085377637</v>
      </c>
    </row>
    <row r="4" spans="2:13" x14ac:dyDescent="0.35">
      <c r="B4">
        <v>0.87966101694915255</v>
      </c>
      <c r="C4">
        <v>0.89406345957011257</v>
      </c>
      <c r="D4">
        <v>0.89863945578231297</v>
      </c>
      <c r="E4">
        <v>0.83100775193798448</v>
      </c>
      <c r="F4">
        <v>0.81355042016806722</v>
      </c>
      <c r="G4">
        <v>0.83333331677648759</v>
      </c>
      <c r="H4">
        <v>0.8589977680076859</v>
      </c>
      <c r="K4">
        <v>0.58496630583942488</v>
      </c>
      <c r="L4">
        <v>0.55956661802877306</v>
      </c>
      <c r="M4">
        <v>0.42690043197119448</v>
      </c>
    </row>
    <row r="5" spans="2:13" x14ac:dyDescent="0.35">
      <c r="B5">
        <v>4.3632089264598002E-2</v>
      </c>
      <c r="C5">
        <v>3.487149126010651E-2</v>
      </c>
      <c r="D5">
        <v>3.3294156485300951E-2</v>
      </c>
      <c r="E5">
        <v>4.7901996328697877E-2</v>
      </c>
      <c r="F5">
        <v>5.6448359867079613E-2</v>
      </c>
      <c r="G5">
        <v>4.3154986380046348E-2</v>
      </c>
      <c r="H5">
        <v>2.0450829661416529E-2</v>
      </c>
    </row>
    <row r="6" spans="2:13" x14ac:dyDescent="0.35">
      <c r="B6">
        <v>1770</v>
      </c>
      <c r="C6">
        <v>1954</v>
      </c>
      <c r="D6">
        <v>1470</v>
      </c>
      <c r="E6">
        <v>2580</v>
      </c>
      <c r="F6">
        <v>1904</v>
      </c>
      <c r="G6">
        <v>180</v>
      </c>
      <c r="H6">
        <v>9858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1"/>
  <sheetViews>
    <sheetView workbookViewId="0">
      <selection activeCell="J1" sqref="J1:J13"/>
    </sheetView>
  </sheetViews>
  <sheetFormatPr defaultRowHeight="14.5" x14ac:dyDescent="0.35"/>
  <sheetData>
    <row r="2" spans="2:13" x14ac:dyDescent="0.35">
      <c r="B2">
        <v>30.98245614035088</v>
      </c>
      <c r="C2">
        <v>32.757575757575758</v>
      </c>
      <c r="D2">
        <v>33.375</v>
      </c>
      <c r="E2">
        <v>39.591549295774648</v>
      </c>
      <c r="F2">
        <v>33.719298245614027</v>
      </c>
      <c r="G2">
        <v>36.085999441146853</v>
      </c>
      <c r="H2">
        <v>34.986388098969591</v>
      </c>
      <c r="K2">
        <v>0.85840438797708241</v>
      </c>
      <c r="L2">
        <v>0.13505108292256951</v>
      </c>
      <c r="M2">
        <v>0.75529327588176964</v>
      </c>
    </row>
    <row r="3" spans="2:13" x14ac:dyDescent="0.35">
      <c r="B3">
        <v>3.011516244813532</v>
      </c>
      <c r="C3">
        <v>2.7222694328990138</v>
      </c>
      <c r="D3">
        <v>3.1713233305146709</v>
      </c>
      <c r="E3">
        <v>3.3261706893428289</v>
      </c>
      <c r="F3">
        <v>2.243027959544043</v>
      </c>
      <c r="G3">
        <v>1.2515869857807671</v>
      </c>
      <c r="H3">
        <v>0.95341813798153385</v>
      </c>
    </row>
    <row r="4" spans="2:13" x14ac:dyDescent="0.35">
      <c r="B4">
        <v>84</v>
      </c>
      <c r="C4">
        <v>80</v>
      </c>
      <c r="D4">
        <v>68</v>
      </c>
      <c r="E4">
        <v>93</v>
      </c>
      <c r="F4">
        <v>82</v>
      </c>
      <c r="G4">
        <v>180</v>
      </c>
      <c r="H4">
        <v>84.543315074051534</v>
      </c>
    </row>
    <row r="5" spans="2:13" x14ac:dyDescent="0.3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0.52547058877336872</v>
      </c>
    </row>
    <row r="6" spans="2:13" x14ac:dyDescent="0.35">
      <c r="B6">
        <v>1770</v>
      </c>
      <c r="C6">
        <v>1954</v>
      </c>
      <c r="D6">
        <v>1470</v>
      </c>
      <c r="E6">
        <v>2580</v>
      </c>
      <c r="F6">
        <v>1904</v>
      </c>
      <c r="G6">
        <v>180</v>
      </c>
      <c r="H6">
        <v>9858</v>
      </c>
    </row>
    <row r="8" spans="2:13" x14ac:dyDescent="0.35"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  <row r="9" spans="2:13" x14ac:dyDescent="0.35"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2:13" x14ac:dyDescent="0.35">
      <c r="B10">
        <v>0.7830508474576271</v>
      </c>
      <c r="C10">
        <v>0.75153688524590168</v>
      </c>
      <c r="D10">
        <v>0.80054458815520757</v>
      </c>
      <c r="E10">
        <v>0.7682170542635659</v>
      </c>
      <c r="F10">
        <v>0.80567226890756305</v>
      </c>
      <c r="G10">
        <v>0.77984496124031011</v>
      </c>
      <c r="L10">
        <v>0.5875424157118081</v>
      </c>
      <c r="M10">
        <v>0.69470752921424106</v>
      </c>
    </row>
    <row r="11" spans="2:13" x14ac:dyDescent="0.35">
      <c r="B11">
        <v>1.811130220026428E-2</v>
      </c>
      <c r="C11">
        <v>2.5108514489635889E-2</v>
      </c>
      <c r="D11">
        <v>2.7914848140193949E-2</v>
      </c>
      <c r="E11">
        <v>2.5590462389769891E-2</v>
      </c>
      <c r="F11">
        <v>2.1239282926013531E-2</v>
      </c>
      <c r="G11">
        <v>1.099794824214932E-2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16"/>
  <sheetViews>
    <sheetView workbookViewId="0">
      <selection activeCell="J2" sqref="J2:J12"/>
    </sheetView>
  </sheetViews>
  <sheetFormatPr defaultRowHeight="14.5" x14ac:dyDescent="0.35"/>
  <sheetData>
    <row r="2" spans="2:13" x14ac:dyDescent="0.35">
      <c r="B2">
        <v>0.72671443193449337</v>
      </c>
      <c r="C2">
        <v>0.71376481312670925</v>
      </c>
      <c r="D2">
        <v>0.69873417721518982</v>
      </c>
      <c r="E2">
        <v>0.6984240687679083</v>
      </c>
      <c r="F2">
        <v>0.72718052738336714</v>
      </c>
      <c r="G2">
        <v>0.33333333333333331</v>
      </c>
      <c r="H2">
        <v>0.71191926884996193</v>
      </c>
      <c r="K2">
        <v>6.9274793783455094E-2</v>
      </c>
      <c r="L2">
        <v>0.65951689489423038</v>
      </c>
      <c r="M2">
        <v>0.55340910471649929</v>
      </c>
    </row>
    <row r="3" spans="2:13" x14ac:dyDescent="0.35">
      <c r="B3">
        <v>2.3496909134917761E-2</v>
      </c>
      <c r="C3">
        <v>1.9399821328008521E-2</v>
      </c>
      <c r="D3">
        <v>2.1841268197077331E-2</v>
      </c>
      <c r="E3">
        <v>2.0803474242117068E-2</v>
      </c>
      <c r="F3">
        <v>1.8069885724529701E-2</v>
      </c>
      <c r="G3">
        <v>0.25458753860865779</v>
      </c>
      <c r="H3">
        <v>9.5164117247609793E-3</v>
      </c>
    </row>
    <row r="4" spans="2:13" x14ac:dyDescent="0.35">
      <c r="B4">
        <v>43.216245883644348</v>
      </c>
      <c r="C4">
        <v>42.728862973760933</v>
      </c>
      <c r="D4">
        <v>42.0979020979021</v>
      </c>
      <c r="E4">
        <v>43.164274322169057</v>
      </c>
      <c r="F4">
        <v>42.27398720682303</v>
      </c>
      <c r="G4">
        <v>52.666666666666657</v>
      </c>
      <c r="H4">
        <v>42.764269524005769</v>
      </c>
      <c r="K4">
        <v>7.8021215238789701E-2</v>
      </c>
      <c r="L4">
        <v>0.9128006774409122</v>
      </c>
      <c r="M4">
        <v>0.49205056096718142</v>
      </c>
    </row>
    <row r="5" spans="2:13" x14ac:dyDescent="0.35">
      <c r="B5">
        <v>0.72156527591038777</v>
      </c>
      <c r="C5">
        <v>0.97569774213318905</v>
      </c>
      <c r="D5">
        <v>0.71345918257971452</v>
      </c>
      <c r="E5">
        <v>0.63716196516581103</v>
      </c>
      <c r="F5">
        <v>0.69379757689913479</v>
      </c>
      <c r="G5">
        <v>6.8664509135468341</v>
      </c>
      <c r="H5">
        <v>0.34249915365843758</v>
      </c>
    </row>
    <row r="6" spans="2:13" x14ac:dyDescent="0.35">
      <c r="B6">
        <v>3006.2437898038552</v>
      </c>
      <c r="C6">
        <v>2821.7948068237311</v>
      </c>
      <c r="D6">
        <v>2888.7710581766569</v>
      </c>
      <c r="E6">
        <v>3070.6324083174259</v>
      </c>
      <c r="F6">
        <v>2848.878149354538</v>
      </c>
      <c r="G6">
        <v>1831.914347330729</v>
      </c>
      <c r="H6">
        <v>2935.5698940123771</v>
      </c>
      <c r="K6">
        <v>9.4502397916000006E-6</v>
      </c>
      <c r="L6">
        <v>0.1139644273456603</v>
      </c>
      <c r="M6">
        <v>0.33670897301853492</v>
      </c>
    </row>
    <row r="7" spans="2:13" x14ac:dyDescent="0.35">
      <c r="B7">
        <v>71.0158895041953</v>
      </c>
      <c r="C7">
        <v>89.643425666912151</v>
      </c>
      <c r="D7">
        <v>84.523872524705041</v>
      </c>
      <c r="E7">
        <v>86.812031935256002</v>
      </c>
      <c r="F7">
        <v>92.351196197717485</v>
      </c>
      <c r="G7">
        <v>295.6326676245713</v>
      </c>
      <c r="H7">
        <v>39.601137495357207</v>
      </c>
    </row>
    <row r="8" spans="2:13" x14ac:dyDescent="0.35">
      <c r="B8">
        <v>0.86188436830835113</v>
      </c>
      <c r="C8">
        <v>0.88392007611798284</v>
      </c>
      <c r="D8">
        <v>0.87533875338753386</v>
      </c>
      <c r="E8">
        <v>0.89315910837817059</v>
      </c>
      <c r="F8">
        <v>0.87152034261241973</v>
      </c>
      <c r="G8">
        <v>1</v>
      </c>
      <c r="H8">
        <v>0.878726833199033</v>
      </c>
      <c r="K8">
        <v>1.53589704353E-55</v>
      </c>
      <c r="L8">
        <v>0.29145305872640548</v>
      </c>
      <c r="M8">
        <v>0.83969621922048276</v>
      </c>
    </row>
    <row r="9" spans="2:13" x14ac:dyDescent="0.35">
      <c r="B9">
        <v>1.5973031642757742E-2</v>
      </c>
      <c r="C9">
        <v>1.341267379134994E-2</v>
      </c>
      <c r="D9">
        <v>1.838390551064947E-2</v>
      </c>
      <c r="E9">
        <v>1.2110784938116809E-2</v>
      </c>
      <c r="F9">
        <v>1.473996510102527E-2</v>
      </c>
      <c r="G9">
        <v>0</v>
      </c>
      <c r="H9">
        <v>6.5508164953812578E-3</v>
      </c>
    </row>
    <row r="10" spans="2:13" x14ac:dyDescent="0.35">
      <c r="B10">
        <v>91.886692015209121</v>
      </c>
      <c r="C10">
        <v>91.646175839885629</v>
      </c>
      <c r="D10">
        <v>93.240561896400351</v>
      </c>
      <c r="E10">
        <v>93.610994764397901</v>
      </c>
      <c r="F10">
        <v>92.704377104377102</v>
      </c>
      <c r="G10">
        <v>100</v>
      </c>
      <c r="H10">
        <v>92.679994485040666</v>
      </c>
      <c r="K10">
        <v>2.0673023913799999E-66</v>
      </c>
      <c r="L10">
        <v>9.1780872572990599E-2</v>
      </c>
      <c r="M10">
        <v>0.40650021553621668</v>
      </c>
    </row>
    <row r="11" spans="2:13" x14ac:dyDescent="0.35">
      <c r="B11">
        <v>0.72142723064601466</v>
      </c>
      <c r="C11">
        <v>1.0318898299456749</v>
      </c>
      <c r="D11">
        <v>0.72033173811356188</v>
      </c>
      <c r="E11">
        <v>0.58165693064045443</v>
      </c>
      <c r="F11">
        <v>0.79716566856601923</v>
      </c>
      <c r="G11">
        <v>0</v>
      </c>
      <c r="H11">
        <v>0.3490781329319485</v>
      </c>
    </row>
    <row r="12" spans="2:13" x14ac:dyDescent="0.35">
      <c r="B12">
        <v>0.65555555555555556</v>
      </c>
      <c r="C12">
        <v>0.66243902439024394</v>
      </c>
      <c r="D12">
        <v>0.63961485557083908</v>
      </c>
      <c r="E12">
        <v>0.6508447304907482</v>
      </c>
      <c r="F12">
        <v>0.65260821309655936</v>
      </c>
      <c r="G12">
        <v>1</v>
      </c>
      <c r="H12">
        <v>0.65326947105372757</v>
      </c>
      <c r="K12">
        <v>4.4758712593999997E-119</v>
      </c>
      <c r="L12">
        <v>0.92740950159320434</v>
      </c>
      <c r="M12">
        <v>0.90254130390463971</v>
      </c>
    </row>
    <row r="13" spans="2:13" x14ac:dyDescent="0.35">
      <c r="B13">
        <v>2.693662515942892E-2</v>
      </c>
      <c r="C13">
        <v>2.2998521361771971E-2</v>
      </c>
      <c r="D13">
        <v>2.7499668962467121E-2</v>
      </c>
      <c r="E13">
        <v>1.9253409433816052E-2</v>
      </c>
      <c r="F13">
        <v>1.95439236041129E-2</v>
      </c>
      <c r="G13">
        <v>0</v>
      </c>
      <c r="H13">
        <v>1.023896608416211E-2</v>
      </c>
    </row>
    <row r="14" spans="2:13" x14ac:dyDescent="0.35">
      <c r="B14">
        <v>1770</v>
      </c>
      <c r="C14">
        <v>1952</v>
      </c>
      <c r="D14">
        <v>1469</v>
      </c>
      <c r="E14">
        <v>2580</v>
      </c>
      <c r="F14">
        <v>1904</v>
      </c>
      <c r="G14">
        <v>6</v>
      </c>
      <c r="H14">
        <v>9681</v>
      </c>
    </row>
    <row r="16" spans="2:13" x14ac:dyDescent="0.35">
      <c r="B16">
        <v>1386</v>
      </c>
      <c r="C16">
        <v>1467</v>
      </c>
      <c r="D16">
        <v>1176</v>
      </c>
      <c r="E16">
        <v>1982</v>
      </c>
      <c r="F16">
        <v>1534</v>
      </c>
      <c r="G16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6"/>
  <sheetViews>
    <sheetView workbookViewId="0">
      <selection activeCell="O6" sqref="O6"/>
    </sheetView>
  </sheetViews>
  <sheetFormatPr defaultRowHeight="14.5" x14ac:dyDescent="0.35"/>
  <sheetData>
    <row r="2" spans="2:11" x14ac:dyDescent="0.35">
      <c r="B2">
        <v>0.72671443193449337</v>
      </c>
      <c r="C2">
        <v>0.71376481312670925</v>
      </c>
      <c r="D2">
        <v>0.69873417721518982</v>
      </c>
      <c r="E2">
        <v>0.6984240687679083</v>
      </c>
      <c r="F2">
        <v>0.72718052738336714</v>
      </c>
      <c r="G2">
        <v>0.71235226839496757</v>
      </c>
      <c r="J2">
        <v>0.65951689489423015</v>
      </c>
      <c r="K2">
        <v>0.55340910471649962</v>
      </c>
    </row>
    <row r="3" spans="2:11" x14ac:dyDescent="0.35">
      <c r="B3">
        <v>2.3496909134917761E-2</v>
      </c>
      <c r="C3">
        <v>1.9399821328008521E-2</v>
      </c>
      <c r="D3">
        <v>2.1841268197077331E-2</v>
      </c>
      <c r="E3">
        <v>2.0803474242117068E-2</v>
      </c>
      <c r="F3">
        <v>1.8069885724529701E-2</v>
      </c>
      <c r="G3">
        <v>9.5223325342266418E-3</v>
      </c>
    </row>
    <row r="4" spans="2:11" x14ac:dyDescent="0.35">
      <c r="B4">
        <v>43.216245883644348</v>
      </c>
      <c r="C4">
        <v>42.728862973760933</v>
      </c>
      <c r="D4">
        <v>42.0979020979021</v>
      </c>
      <c r="E4">
        <v>43.164274322169057</v>
      </c>
      <c r="F4">
        <v>42.27398720682303</v>
      </c>
      <c r="G4">
        <v>42.752011553538267</v>
      </c>
      <c r="J4">
        <v>0.91280067744091231</v>
      </c>
      <c r="K4">
        <v>0.49205056096718119</v>
      </c>
    </row>
    <row r="5" spans="2:11" x14ac:dyDescent="0.35">
      <c r="B5">
        <v>0.72156527591038799</v>
      </c>
      <c r="C5">
        <v>0.97569774213318883</v>
      </c>
      <c r="D5">
        <v>0.71345918257971475</v>
      </c>
      <c r="E5">
        <v>0.63716196516581114</v>
      </c>
      <c r="F5">
        <v>0.69379757689913468</v>
      </c>
      <c r="G5">
        <v>0.34297930661234749</v>
      </c>
    </row>
    <row r="6" spans="2:11" x14ac:dyDescent="0.35">
      <c r="B6">
        <v>3006.2437898038552</v>
      </c>
      <c r="C6">
        <v>2821.7948068237311</v>
      </c>
      <c r="D6">
        <v>2888.7710581766569</v>
      </c>
      <c r="E6">
        <v>3070.6324083174259</v>
      </c>
      <c r="F6">
        <v>2848.878149354538</v>
      </c>
      <c r="G6">
        <v>2936.5790273985531</v>
      </c>
      <c r="J6">
        <v>0.1139644273456602</v>
      </c>
      <c r="K6">
        <v>0.33670897301853531</v>
      </c>
    </row>
    <row r="7" spans="2:11" x14ac:dyDescent="0.35">
      <c r="B7">
        <v>71.0158895041953</v>
      </c>
      <c r="C7">
        <v>89.643425666912151</v>
      </c>
      <c r="D7">
        <v>84.523872524705027</v>
      </c>
      <c r="E7">
        <v>86.812031935256016</v>
      </c>
      <c r="F7">
        <v>92.351196197717485</v>
      </c>
      <c r="G7">
        <v>39.608754453128327</v>
      </c>
    </row>
    <row r="8" spans="2:11" x14ac:dyDescent="0.35">
      <c r="B8">
        <v>0.86188436830835113</v>
      </c>
      <c r="C8">
        <v>0.88392007611798284</v>
      </c>
      <c r="D8">
        <v>0.87533875338753386</v>
      </c>
      <c r="E8">
        <v>0.89315910837817059</v>
      </c>
      <c r="F8">
        <v>0.87152034261241973</v>
      </c>
      <c r="G8">
        <v>0.87858007260992332</v>
      </c>
      <c r="J8">
        <v>0.29145305872640559</v>
      </c>
      <c r="K8">
        <v>0.83969621922048276</v>
      </c>
    </row>
    <row r="9" spans="2:11" x14ac:dyDescent="0.35">
      <c r="B9">
        <v>1.5973031642757742E-2</v>
      </c>
      <c r="C9">
        <v>1.341267379134994E-2</v>
      </c>
      <c r="D9">
        <v>1.838390551064947E-2</v>
      </c>
      <c r="E9">
        <v>1.2110784938116809E-2</v>
      </c>
      <c r="F9">
        <v>1.473996510102527E-2</v>
      </c>
      <c r="G9">
        <v>6.5608352967268828E-3</v>
      </c>
    </row>
    <row r="10" spans="2:11" x14ac:dyDescent="0.35">
      <c r="B10">
        <v>91.886692015209121</v>
      </c>
      <c r="C10">
        <v>91.646175839885629</v>
      </c>
      <c r="D10">
        <v>93.240561896400351</v>
      </c>
      <c r="E10">
        <v>93.610994764397901</v>
      </c>
      <c r="F10">
        <v>92.704377104377102</v>
      </c>
      <c r="G10">
        <v>92.674944812362028</v>
      </c>
      <c r="J10">
        <v>9.1780872572990599E-2</v>
      </c>
      <c r="K10">
        <v>0.40650021553621629</v>
      </c>
    </row>
    <row r="11" spans="2:11" x14ac:dyDescent="0.35">
      <c r="B11">
        <v>0.72142723064601466</v>
      </c>
      <c r="C11">
        <v>1.031889829945674</v>
      </c>
      <c r="D11">
        <v>0.72033173811356166</v>
      </c>
      <c r="E11">
        <v>0.58165693064045443</v>
      </c>
      <c r="F11">
        <v>0.79716566856601956</v>
      </c>
      <c r="G11">
        <v>0.34925879876304872</v>
      </c>
    </row>
    <row r="12" spans="2:11" x14ac:dyDescent="0.35">
      <c r="B12">
        <v>0.65555555555555556</v>
      </c>
      <c r="C12">
        <v>0.66243902439024394</v>
      </c>
      <c r="D12">
        <v>0.63961485557083908</v>
      </c>
      <c r="E12">
        <v>0.6508447304907482</v>
      </c>
      <c r="F12">
        <v>0.65260821309655936</v>
      </c>
      <c r="G12">
        <v>0.65283569641367811</v>
      </c>
      <c r="J12">
        <v>0.92740950159320423</v>
      </c>
      <c r="K12">
        <v>0.90254130390463971</v>
      </c>
    </row>
    <row r="13" spans="2:11" x14ac:dyDescent="0.35">
      <c r="B13">
        <v>2.693662515942892E-2</v>
      </c>
      <c r="C13">
        <v>2.2998521361771971E-2</v>
      </c>
      <c r="D13">
        <v>2.7499668962467121E-2</v>
      </c>
      <c r="E13">
        <v>1.9253409433816052E-2</v>
      </c>
      <c r="F13">
        <v>1.95439236041129E-2</v>
      </c>
      <c r="G13">
        <v>1.024460360708169E-2</v>
      </c>
    </row>
    <row r="14" spans="2:11" x14ac:dyDescent="0.35">
      <c r="B14">
        <v>1770</v>
      </c>
      <c r="C14">
        <v>1952</v>
      </c>
      <c r="D14">
        <v>1469</v>
      </c>
      <c r="E14">
        <v>2580</v>
      </c>
      <c r="F14">
        <v>1904</v>
      </c>
      <c r="G14">
        <v>9675</v>
      </c>
    </row>
    <row r="16" spans="2:11" x14ac:dyDescent="0.35">
      <c r="B16">
        <v>1386</v>
      </c>
      <c r="C16">
        <v>1467</v>
      </c>
      <c r="D16">
        <v>1176</v>
      </c>
      <c r="E16">
        <v>1982</v>
      </c>
      <c r="F16">
        <v>1534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4637-0760-4807-B01C-4419EACB0C14}">
  <dimension ref="A2:I25"/>
  <sheetViews>
    <sheetView tabSelected="1" workbookViewId="0">
      <selection activeCell="L8" sqref="L8"/>
    </sheetView>
  </sheetViews>
  <sheetFormatPr defaultRowHeight="14.5" x14ac:dyDescent="0.35"/>
  <cols>
    <col min="1" max="1" width="18.1796875" bestFit="1" customWidth="1"/>
    <col min="2" max="2" width="9.7265625" style="3" customWidth="1"/>
    <col min="3" max="3" width="10.54296875" style="3" customWidth="1"/>
    <col min="4" max="4" width="7.54296875" style="3" bestFit="1" customWidth="1"/>
    <col min="5" max="5" width="7.54296875" style="3" customWidth="1"/>
    <col min="6" max="6" width="1.36328125" style="3" customWidth="1"/>
    <col min="7" max="8" width="8.7265625" style="3"/>
    <col min="9" max="9" width="9.7265625" style="3" customWidth="1"/>
  </cols>
  <sheetData>
    <row r="2" spans="1:9" s="10" customFormat="1" ht="15" thickBot="1" x14ac:dyDescent="0.4">
      <c r="A2" s="15"/>
      <c r="B2" s="17"/>
      <c r="C2" s="17"/>
      <c r="D2" s="17"/>
      <c r="E2" s="17"/>
      <c r="F2" s="17"/>
      <c r="G2" s="17"/>
      <c r="H2" s="17"/>
      <c r="I2" s="17"/>
    </row>
    <row r="3" spans="1:9" x14ac:dyDescent="0.35">
      <c r="A3" s="10"/>
      <c r="B3" s="11"/>
      <c r="C3" s="19" t="s">
        <v>18</v>
      </c>
      <c r="D3" s="19"/>
      <c r="E3" s="19"/>
      <c r="F3" s="11"/>
      <c r="G3" s="19" t="s">
        <v>17</v>
      </c>
      <c r="H3" s="19"/>
      <c r="I3" s="19"/>
    </row>
    <row r="4" spans="1:9" s="6" customFormat="1" x14ac:dyDescent="0.35">
      <c r="A4" s="12"/>
      <c r="B4" s="13" t="s">
        <v>1</v>
      </c>
      <c r="C4" s="13" t="s">
        <v>12</v>
      </c>
      <c r="D4" s="13" t="s">
        <v>0</v>
      </c>
      <c r="E4" s="13" t="s">
        <v>2</v>
      </c>
      <c r="F4" s="13"/>
      <c r="G4" s="13" t="s">
        <v>12</v>
      </c>
      <c r="H4" s="13" t="s">
        <v>13</v>
      </c>
      <c r="I4" s="13" t="s">
        <v>2</v>
      </c>
    </row>
    <row r="5" spans="1:9" ht="15" thickBot="1" x14ac:dyDescent="0.4">
      <c r="A5" s="2"/>
      <c r="B5" s="18" t="s">
        <v>3</v>
      </c>
      <c r="C5" s="18"/>
      <c r="D5" s="18"/>
      <c r="E5" s="18"/>
      <c r="F5" s="18"/>
      <c r="G5" s="18"/>
      <c r="H5" s="18"/>
      <c r="I5" s="18"/>
    </row>
    <row r="6" spans="1:9" ht="15" thickTop="1" x14ac:dyDescent="0.35">
      <c r="A6" s="10" t="s">
        <v>4</v>
      </c>
      <c r="B6" s="11">
        <f>ROUND(SS_admin!B2,0)</f>
        <v>2267</v>
      </c>
      <c r="C6" s="11">
        <f>ROUND(SS_admin!C2,0)</f>
        <v>2162</v>
      </c>
      <c r="D6" s="11">
        <f>ROUND(SS_admin!E2,0)</f>
        <v>2223</v>
      </c>
      <c r="E6" s="11">
        <f>ROUND(SS_admin!L2,2)</f>
        <v>0.64</v>
      </c>
      <c r="F6" s="11"/>
      <c r="G6" s="11">
        <f>ROUND(SS_admin!D2,0)</f>
        <v>2258</v>
      </c>
      <c r="H6" s="11">
        <f>ROUND(SS_admin!F2,0)</f>
        <v>2099</v>
      </c>
      <c r="I6" s="11">
        <f>ROUND(SS_admin!M2,2)</f>
        <v>0.17</v>
      </c>
    </row>
    <row r="7" spans="1:9" x14ac:dyDescent="0.35">
      <c r="A7" s="10"/>
      <c r="B7" s="11" t="str">
        <f>CONCATENATE("(",ROUND(SS_admin!B3,0),")")</f>
        <v>(76)</v>
      </c>
      <c r="C7" s="11" t="str">
        <f>CONCATENATE("(",ROUND(SS_admin!C3,0),")")</f>
        <v>(83)</v>
      </c>
      <c r="D7" s="11" t="str">
        <f>CONCATENATE("(",ROUND(SS_admin!E3,0),")")</f>
        <v>(66)</v>
      </c>
      <c r="E7" s="11"/>
      <c r="F7" s="11"/>
      <c r="G7" s="11" t="str">
        <f>CONCATENATE("(",ROUND(SS_admin!D3,0),")")</f>
        <v>(91)</v>
      </c>
      <c r="H7" s="11" t="str">
        <f>CONCATENATE("(",ROUND(SS_admin!F3,0),")")</f>
        <v>(66)</v>
      </c>
      <c r="I7" s="11"/>
    </row>
    <row r="8" spans="1:9" x14ac:dyDescent="0.35">
      <c r="A8" s="10" t="s">
        <v>16</v>
      </c>
      <c r="B8" s="11">
        <f>ROUND(SS_admin!B4,2)</f>
        <v>0.88</v>
      </c>
      <c r="C8" s="11">
        <f>ROUND(SS_admin!C4,2)</f>
        <v>0.89</v>
      </c>
      <c r="D8" s="11">
        <f>ROUND(SS_admin!E4,2)</f>
        <v>0.83</v>
      </c>
      <c r="E8" s="11">
        <f>ROUND(SS_admin!L4,2)</f>
        <v>0.56000000000000005</v>
      </c>
      <c r="F8" s="11"/>
      <c r="G8" s="11">
        <f>ROUND(SS_admin!D4,2)</f>
        <v>0.9</v>
      </c>
      <c r="H8" s="11">
        <f>ROUND(SS_admin!F4,2)</f>
        <v>0.81</v>
      </c>
      <c r="I8" s="11">
        <f>ROUND(SS_admin!M4,2)</f>
        <v>0.43</v>
      </c>
    </row>
    <row r="9" spans="1:9" x14ac:dyDescent="0.35">
      <c r="A9" s="10"/>
      <c r="B9" s="11" t="str">
        <f>CONCATENATE("(",ROUND(SS_admin!B5,3),")")</f>
        <v>(0.044)</v>
      </c>
      <c r="C9" s="11" t="str">
        <f>CONCATENATE("(",ROUND(SS_admin!C5,3),")")</f>
        <v>(0.035)</v>
      </c>
      <c r="D9" s="11" t="str">
        <f>CONCATENATE("(",ROUND(SS_admin!E5,3),")")</f>
        <v>(0.048)</v>
      </c>
      <c r="E9" s="11"/>
      <c r="F9" s="11"/>
      <c r="G9" s="11" t="str">
        <f>CONCATENATE("(",ROUND(SS_admin!D5,3),")")</f>
        <v>(0.033)</v>
      </c>
      <c r="H9" s="11" t="str">
        <f>CONCATENATE("(",ROUND(SS_admin!F5,3),")")</f>
        <v>(0.056)</v>
      </c>
      <c r="I9" s="11"/>
    </row>
    <row r="10" spans="1:9" x14ac:dyDescent="0.35">
      <c r="A10" s="1" t="s">
        <v>5</v>
      </c>
      <c r="B10" s="4">
        <f>SS_admin!B6</f>
        <v>1770</v>
      </c>
      <c r="C10" s="4">
        <f>SS_admin!C6</f>
        <v>1954</v>
      </c>
      <c r="D10" s="4">
        <f>SS_admin!E6</f>
        <v>2580</v>
      </c>
      <c r="E10" s="4"/>
      <c r="F10" s="4"/>
      <c r="G10" s="4">
        <f>SS_admin!D6</f>
        <v>1470</v>
      </c>
      <c r="H10" s="4">
        <f>SS_admin!F6</f>
        <v>1904</v>
      </c>
      <c r="I10" s="4"/>
    </row>
    <row r="11" spans="1:9" ht="15" thickBot="1" x14ac:dyDescent="0.4">
      <c r="A11" s="2"/>
      <c r="B11" s="18" t="s">
        <v>19</v>
      </c>
      <c r="C11" s="18"/>
      <c r="D11" s="18"/>
      <c r="E11" s="18"/>
      <c r="F11" s="18"/>
      <c r="G11" s="18"/>
      <c r="H11" s="18"/>
      <c r="I11" s="18"/>
    </row>
    <row r="12" spans="1:9" ht="15" thickTop="1" x14ac:dyDescent="0.35">
      <c r="A12" s="10" t="s">
        <v>6</v>
      </c>
      <c r="B12" s="11">
        <f>ROUND(SS_survey_uncond!B2,2)</f>
        <v>0.73</v>
      </c>
      <c r="C12" s="11">
        <f>ROUND(SS_survey_uncond!C2,2)</f>
        <v>0.71</v>
      </c>
      <c r="D12" s="11">
        <f>ROUND(SS_survey_uncond!E2,2)</f>
        <v>0.7</v>
      </c>
      <c r="E12" s="11">
        <f>ROUND(SS_survey_uncond!L2,2)</f>
        <v>0.66</v>
      </c>
      <c r="F12" s="11"/>
      <c r="G12" s="11">
        <f>ROUND(SS_survey_uncond!D2,2)</f>
        <v>0.7</v>
      </c>
      <c r="H12" s="11">
        <f>ROUND(SS_survey_uncond!F2,2)</f>
        <v>0.73</v>
      </c>
      <c r="I12" s="11">
        <f>ROUND(SS_survey_uncond!M2,2)</f>
        <v>0.55000000000000004</v>
      </c>
    </row>
    <row r="13" spans="1:9" x14ac:dyDescent="0.35">
      <c r="A13" s="10"/>
      <c r="B13" s="11" t="str">
        <f>CONCATENATE("(",ROUND(SS_survey_uncond!B3,3),")")</f>
        <v>(0.023)</v>
      </c>
      <c r="C13" s="11" t="str">
        <f>CONCATENATE("(",ROUND(SS_survey_uncond!C3,3),")")</f>
        <v>(0.019)</v>
      </c>
      <c r="D13" s="11" t="str">
        <f>CONCATENATE("(",ROUND(SS_survey_uncond!E3,3),")")</f>
        <v>(0.021)</v>
      </c>
      <c r="E13" s="11"/>
      <c r="F13" s="11"/>
      <c r="G13" s="11" t="str">
        <f>CONCATENATE("(",ROUND(SS_survey_uncond!D3,3),")")</f>
        <v>(0.022)</v>
      </c>
      <c r="H13" s="11" t="str">
        <f>CONCATENATE("(",ROUND(SS_survey_uncond!F3,3),")")</f>
        <v>(0.018)</v>
      </c>
      <c r="I13" s="11"/>
    </row>
    <row r="14" spans="1:9" x14ac:dyDescent="0.35">
      <c r="A14" s="10" t="s">
        <v>7</v>
      </c>
      <c r="B14" s="11">
        <f>ROUND(SS_survey_uncond!B4,2)</f>
        <v>43.22</v>
      </c>
      <c r="C14" s="11">
        <f>ROUND(SS_survey_uncond!C4,2)</f>
        <v>42.73</v>
      </c>
      <c r="D14" s="11">
        <f>ROUND(SS_survey_uncond!E4,2)</f>
        <v>43.16</v>
      </c>
      <c r="E14" s="11">
        <f>ROUND(SS_survey_uncond!L4,2)</f>
        <v>0.91</v>
      </c>
      <c r="F14" s="11"/>
      <c r="G14" s="11">
        <f>ROUND(SS_survey_uncond!D4,2)</f>
        <v>42.1</v>
      </c>
      <c r="H14" s="11">
        <f>ROUND(SS_survey_uncond!F4,2)</f>
        <v>42.27</v>
      </c>
      <c r="I14" s="11">
        <f>ROUND(SS_survey_uncond!M4,2)</f>
        <v>0.49</v>
      </c>
    </row>
    <row r="15" spans="1:9" x14ac:dyDescent="0.35">
      <c r="A15" s="10"/>
      <c r="B15" s="11" t="str">
        <f>CONCATENATE("(",ROUND(SS_survey_uncond!B5,3),")")</f>
        <v>(0.722)</v>
      </c>
      <c r="C15" s="11" t="str">
        <f>CONCATENATE("(",ROUND(SS_survey_uncond!C5,3),")")</f>
        <v>(0.976)</v>
      </c>
      <c r="D15" s="11" t="str">
        <f>CONCATENATE("(",ROUND(SS_survey_uncond!E5,3),")")</f>
        <v>(0.637)</v>
      </c>
      <c r="E15" s="11"/>
      <c r="F15" s="11"/>
      <c r="G15" s="11" t="str">
        <f>CONCATENATE("(",ROUND(SS_survey_uncond!D5,3),")")</f>
        <v>(0.713)</v>
      </c>
      <c r="H15" s="11" t="str">
        <f>CONCATENATE("(",ROUND(SS_survey_uncond!F5,3),")")</f>
        <v>(0.694)</v>
      </c>
      <c r="I15" s="11"/>
    </row>
    <row r="16" spans="1:9" x14ac:dyDescent="0.35">
      <c r="A16" s="10" t="s">
        <v>8</v>
      </c>
      <c r="B16" s="11">
        <f>ROUND(SS_survey_uncond!B6,0)</f>
        <v>3006</v>
      </c>
      <c r="C16" s="11">
        <f>ROUND(SS_survey_uncond!C6,0)</f>
        <v>2822</v>
      </c>
      <c r="D16" s="11">
        <f>ROUND(SS_survey_uncond!E6,0)</f>
        <v>3071</v>
      </c>
      <c r="E16" s="11">
        <f>ROUND(SS_survey_uncond!L6,2)</f>
        <v>0.11</v>
      </c>
      <c r="F16" s="11"/>
      <c r="G16" s="11">
        <f>ROUND(SS_survey_uncond!D6,0)</f>
        <v>2889</v>
      </c>
      <c r="H16" s="11">
        <f>ROUND(SS_survey_uncond!F6,0)</f>
        <v>2849</v>
      </c>
      <c r="I16" s="11">
        <f>ROUND(SS_survey_uncond!M6,2)</f>
        <v>0.34</v>
      </c>
    </row>
    <row r="17" spans="1:9" x14ac:dyDescent="0.35">
      <c r="A17" s="10"/>
      <c r="B17" s="11" t="str">
        <f>CONCATENATE("(",ROUND(SS_survey_uncond!B7,0),")")</f>
        <v>(71)</v>
      </c>
      <c r="C17" s="11" t="str">
        <f>CONCATENATE("(",ROUND(SS_survey_uncond!C7,0),")")</f>
        <v>(90)</v>
      </c>
      <c r="D17" s="11" t="str">
        <f>CONCATENATE("(",ROUND(SS_survey_uncond!E7,0),")")</f>
        <v>(87)</v>
      </c>
      <c r="E17" s="11"/>
      <c r="F17" s="11"/>
      <c r="G17" s="11" t="str">
        <f>CONCATENATE("(",ROUND(SS_survey_uncond!D7,0),")")</f>
        <v>(85)</v>
      </c>
      <c r="H17" s="11" t="str">
        <f>CONCATENATE("(",ROUND(SS_survey_uncond!F7,0),")")</f>
        <v>(92)</v>
      </c>
      <c r="I17" s="11"/>
    </row>
    <row r="18" spans="1:9" x14ac:dyDescent="0.35">
      <c r="A18" s="10" t="s">
        <v>9</v>
      </c>
      <c r="B18" s="11">
        <f>ROUND(SS_survey_uncond!B8,2)</f>
        <v>0.86</v>
      </c>
      <c r="C18" s="11">
        <f>ROUND(SS_survey_uncond!C8,2)</f>
        <v>0.88</v>
      </c>
      <c r="D18" s="11">
        <f>ROUND(SS_survey_uncond!E8,2)</f>
        <v>0.89</v>
      </c>
      <c r="E18" s="11">
        <f>ROUND(SS_survey_uncond!L8,2)</f>
        <v>0.28999999999999998</v>
      </c>
      <c r="F18" s="11"/>
      <c r="G18" s="11">
        <f>ROUND(SS_survey_uncond!D8,2)</f>
        <v>0.88</v>
      </c>
      <c r="H18" s="11">
        <f>ROUND(SS_survey_uncond!F8,2)</f>
        <v>0.87</v>
      </c>
      <c r="I18" s="11">
        <f>ROUND(SS_survey_uncond!M8,2)</f>
        <v>0.84</v>
      </c>
    </row>
    <row r="19" spans="1:9" x14ac:dyDescent="0.35">
      <c r="A19" s="10"/>
      <c r="B19" s="11" t="str">
        <f>CONCATENATE("(",ROUND(SS_survey_uncond!B9,3),")")</f>
        <v>(0.016)</v>
      </c>
      <c r="C19" s="11" t="str">
        <f>CONCATENATE("(",ROUND(SS_survey_uncond!C9,3),")")</f>
        <v>(0.013)</v>
      </c>
      <c r="D19" s="11" t="str">
        <f>CONCATENATE("(",ROUND(SS_survey_uncond!E9,3),")")</f>
        <v>(0.012)</v>
      </c>
      <c r="E19" s="11"/>
      <c r="F19" s="11"/>
      <c r="G19" s="11" t="str">
        <f>CONCATENATE("(",ROUND(SS_survey_uncond!D9,3),")")</f>
        <v>(0.018)</v>
      </c>
      <c r="H19" s="11" t="str">
        <f>CONCATENATE("(",ROUND(SS_survey_uncond!F9,3),")")</f>
        <v>(0.015)</v>
      </c>
      <c r="I19" s="11"/>
    </row>
    <row r="20" spans="1:9" x14ac:dyDescent="0.35">
      <c r="A20" s="10" t="s">
        <v>10</v>
      </c>
      <c r="B20" s="11">
        <f>ROUND(SS_survey_uncond!B10,2)</f>
        <v>91.89</v>
      </c>
      <c r="C20" s="11">
        <f>ROUND(SS_survey_uncond!C10,2)</f>
        <v>91.65</v>
      </c>
      <c r="D20" s="11">
        <f>ROUND(SS_survey_uncond!E10,2)</f>
        <v>93.61</v>
      </c>
      <c r="E20" s="11">
        <f>ROUND(SS_survey_uncond!L10,2)</f>
        <v>0.09</v>
      </c>
      <c r="F20" s="11"/>
      <c r="G20" s="11">
        <f>ROUND(SS_survey_uncond!D10,2)</f>
        <v>93.24</v>
      </c>
      <c r="H20" s="11">
        <f>ROUND(SS_survey_uncond!F10,2)</f>
        <v>92.7</v>
      </c>
      <c r="I20" s="11">
        <f>ROUND(SS_survey_uncond!M10,2)</f>
        <v>0.41</v>
      </c>
    </row>
    <row r="21" spans="1:9" x14ac:dyDescent="0.35">
      <c r="A21" s="10"/>
      <c r="B21" s="11" t="str">
        <f>CONCATENATE("(",ROUND(SS_survey_uncond!B11,3),")")</f>
        <v>(0.721)</v>
      </c>
      <c r="C21" s="11" t="str">
        <f>CONCATENATE("(",ROUND(SS_survey_uncond!C11,3),")")</f>
        <v>(1.032)</v>
      </c>
      <c r="D21" s="11" t="str">
        <f>CONCATENATE("(",ROUND(SS_survey_uncond!E11,3),")")</f>
        <v>(0.582)</v>
      </c>
      <c r="E21" s="11"/>
      <c r="F21" s="11"/>
      <c r="G21" s="11" t="str">
        <f>CONCATENATE("(",ROUND(SS_survey_uncond!D11,3),")")</f>
        <v>(0.72)</v>
      </c>
      <c r="H21" s="11" t="str">
        <f>CONCATENATE("(",ROUND(SS_survey_uncond!F11,3),")")</f>
        <v>(0.797)</v>
      </c>
      <c r="I21" s="11"/>
    </row>
    <row r="22" spans="1:9" x14ac:dyDescent="0.35">
      <c r="A22" s="10" t="s">
        <v>11</v>
      </c>
      <c r="B22" s="11">
        <f>ROUND(SS_survey_uncond!B12,2)</f>
        <v>0.66</v>
      </c>
      <c r="C22" s="11">
        <f>ROUND(SS_survey_uncond!C12,2)</f>
        <v>0.66</v>
      </c>
      <c r="D22" s="11">
        <f>ROUND(SS_survey_uncond!E12,2)</f>
        <v>0.65</v>
      </c>
      <c r="E22" s="11">
        <f>ROUND(SS_survey_uncond!L12,2)</f>
        <v>0.93</v>
      </c>
      <c r="F22" s="11"/>
      <c r="G22" s="11">
        <f>ROUND(SS_survey_uncond!D12,2)</f>
        <v>0.64</v>
      </c>
      <c r="H22" s="11">
        <f>ROUND(SS_survey_uncond!F12,2)</f>
        <v>0.65</v>
      </c>
      <c r="I22" s="11">
        <f>ROUND(SS_survey_uncond!M12,2)</f>
        <v>0.9</v>
      </c>
    </row>
    <row r="23" spans="1:9" x14ac:dyDescent="0.35">
      <c r="A23" s="10"/>
      <c r="B23" s="11" t="str">
        <f>CONCATENATE("(",ROUND(SS_survey_uncond!B13,3),")")</f>
        <v>(0.027)</v>
      </c>
      <c r="C23" s="11" t="str">
        <f>CONCATENATE("(",ROUND(SS_survey_uncond!C13,3),")")</f>
        <v>(0.023)</v>
      </c>
      <c r="D23" s="11" t="str">
        <f>CONCATENATE("(",ROUND(SS_survey_uncond!E13,3),")")</f>
        <v>(0.019)</v>
      </c>
      <c r="E23" s="11"/>
      <c r="F23" s="11"/>
      <c r="G23" s="11" t="str">
        <f>CONCATENATE("(",ROUND(SS_survey_uncond!D13,3),")")</f>
        <v>(0.027)</v>
      </c>
      <c r="H23" s="11" t="str">
        <f>CONCATENATE("(",ROUND(SS_survey_uncond!F13,3),")")</f>
        <v>(0.02)</v>
      </c>
      <c r="I23" s="11"/>
    </row>
    <row r="24" spans="1:9" ht="15" thickBot="1" x14ac:dyDescent="0.4">
      <c r="A24" s="2" t="s">
        <v>5</v>
      </c>
      <c r="B24" s="16">
        <f>SS_survey_uncond!B16</f>
        <v>1386</v>
      </c>
      <c r="C24" s="16">
        <f>SS_survey_uncond!C16</f>
        <v>1467</v>
      </c>
      <c r="D24" s="16">
        <f>SS_survey_uncond!E16</f>
        <v>1982</v>
      </c>
      <c r="E24" s="16"/>
      <c r="F24" s="16"/>
      <c r="G24" s="16">
        <f>SS_survey_uncond!D16</f>
        <v>1176</v>
      </c>
      <c r="H24" s="16">
        <f>SS_survey_uncond!F16</f>
        <v>1534</v>
      </c>
      <c r="I24" s="16"/>
    </row>
    <row r="25" spans="1:9" ht="15" thickTop="1" x14ac:dyDescent="0.35"/>
  </sheetData>
  <mergeCells count="5">
    <mergeCell ref="B2:I2"/>
    <mergeCell ref="B11:I11"/>
    <mergeCell ref="B5:I5"/>
    <mergeCell ref="C3:E3"/>
    <mergeCell ref="G3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03B8-1DA5-4CBA-B8B6-94BFF0A849DB}">
  <dimension ref="A1:K11"/>
  <sheetViews>
    <sheetView workbookViewId="0">
      <selection activeCell="M18" sqref="M18"/>
    </sheetView>
  </sheetViews>
  <sheetFormatPr defaultRowHeight="14.5" x14ac:dyDescent="0.35"/>
  <cols>
    <col min="1" max="1" width="26.26953125" bestFit="1" customWidth="1"/>
    <col min="2" max="2" width="7.1796875" style="3" bestFit="1" customWidth="1"/>
    <col min="3" max="3" width="10.1796875" style="3" bestFit="1" customWidth="1"/>
    <col min="4" max="4" width="6.54296875" style="3" bestFit="1" customWidth="1"/>
    <col min="5" max="5" width="6.54296875" style="3" customWidth="1"/>
    <col min="6" max="6" width="1.7265625" style="3" customWidth="1"/>
    <col min="7" max="7" width="7" style="3" bestFit="1" customWidth="1"/>
    <col min="8" max="8" width="7.453125" style="3" bestFit="1" customWidth="1"/>
    <col min="9" max="9" width="7.7265625" style="3" bestFit="1" customWidth="1"/>
  </cols>
  <sheetData>
    <row r="1" spans="1:11" x14ac:dyDescent="0.35">
      <c r="A1" s="10"/>
      <c r="B1" s="11"/>
      <c r="C1" s="11"/>
      <c r="D1" s="11"/>
      <c r="E1" s="11"/>
      <c r="F1" s="11"/>
      <c r="G1" s="11"/>
      <c r="H1" s="11"/>
      <c r="I1" s="11"/>
      <c r="J1" s="10"/>
      <c r="K1" s="10"/>
    </row>
    <row r="2" spans="1:11" x14ac:dyDescent="0.35">
      <c r="A2" s="10"/>
      <c r="B2" s="11"/>
      <c r="C2" s="11"/>
      <c r="D2" s="11"/>
      <c r="E2" s="11"/>
      <c r="F2" s="11"/>
      <c r="G2" s="11"/>
      <c r="H2" s="11"/>
      <c r="I2" s="11"/>
      <c r="J2" s="10"/>
      <c r="K2" s="10"/>
    </row>
    <row r="3" spans="1:11" ht="15" thickBot="1" x14ac:dyDescent="0.4">
      <c r="A3" s="15"/>
      <c r="B3" s="17"/>
      <c r="C3" s="17"/>
      <c r="D3" s="17"/>
      <c r="E3" s="17"/>
      <c r="F3" s="17"/>
      <c r="G3" s="17"/>
      <c r="H3" s="17"/>
      <c r="I3" s="17"/>
      <c r="J3" s="10"/>
      <c r="K3" s="10"/>
    </row>
    <row r="4" spans="1:11" x14ac:dyDescent="0.35">
      <c r="A4" s="10"/>
      <c r="B4" s="11"/>
      <c r="C4" s="19" t="s">
        <v>18</v>
      </c>
      <c r="D4" s="19"/>
      <c r="E4" s="19"/>
      <c r="F4" s="11"/>
      <c r="G4" s="19" t="s">
        <v>17</v>
      </c>
      <c r="H4" s="19"/>
      <c r="I4" s="19"/>
      <c r="J4" s="10"/>
      <c r="K4" s="10"/>
    </row>
    <row r="5" spans="1:11" ht="16.5" customHeight="1" thickBot="1" x14ac:dyDescent="0.4">
      <c r="A5" s="14"/>
      <c r="B5" s="7" t="s">
        <v>1</v>
      </c>
      <c r="C5" s="7" t="s">
        <v>12</v>
      </c>
      <c r="D5" s="7" t="s">
        <v>0</v>
      </c>
      <c r="E5" s="7" t="s">
        <v>2</v>
      </c>
      <c r="F5" s="7"/>
      <c r="G5" s="7" t="s">
        <v>12</v>
      </c>
      <c r="H5" s="7" t="s">
        <v>13</v>
      </c>
      <c r="I5" s="7" t="s">
        <v>2</v>
      </c>
      <c r="J5" s="10"/>
      <c r="K5" s="10"/>
    </row>
    <row r="6" spans="1:11" ht="15" thickTop="1" x14ac:dyDescent="0.35">
      <c r="A6" s="10" t="s">
        <v>14</v>
      </c>
      <c r="B6" s="11">
        <f>ROUND(SS_att!B2,0)</f>
        <v>31</v>
      </c>
      <c r="C6" s="11">
        <f>ROUND(SS_att!C2,0)</f>
        <v>33</v>
      </c>
      <c r="D6" s="11">
        <f>ROUND(SS_att!E2,0)</f>
        <v>40</v>
      </c>
      <c r="E6" s="11">
        <f>ROUND(SS_att!L2,2)</f>
        <v>0.14000000000000001</v>
      </c>
      <c r="F6" s="11"/>
      <c r="G6" s="11">
        <f>ROUND(SS_att!D2,0)</f>
        <v>33</v>
      </c>
      <c r="H6" s="11">
        <f>ROUND(SS_att!F2,0)</f>
        <v>34</v>
      </c>
      <c r="I6" s="11">
        <f>ROUND(SS_att!M2,2)</f>
        <v>0.76</v>
      </c>
      <c r="J6" s="10"/>
      <c r="K6" s="10"/>
    </row>
    <row r="7" spans="1:11" x14ac:dyDescent="0.35">
      <c r="A7" s="10"/>
      <c r="B7" s="11" t="str">
        <f>CONCATENATE("(",ROUND(SS_att!B3,1),")")</f>
        <v>(3)</v>
      </c>
      <c r="C7" s="11" t="str">
        <f>CONCATENATE("(",ROUND(SS_att!C3,1),")")</f>
        <v>(2.7)</v>
      </c>
      <c r="D7" s="11" t="str">
        <f>CONCATENATE("(",ROUND(SS_att!E3,1),")")</f>
        <v>(3.3)</v>
      </c>
      <c r="E7" s="11"/>
      <c r="F7" s="11"/>
      <c r="G7" s="11" t="str">
        <f>CONCATENATE("(",ROUND(SS_att!D3,1),")")</f>
        <v>(3.2)</v>
      </c>
      <c r="H7" s="11" t="str">
        <f>CONCATENATE("(",ROUND(SS_att!F3,1),")")</f>
        <v>(2.2)</v>
      </c>
      <c r="I7" s="11"/>
      <c r="J7" s="10"/>
      <c r="K7" s="10"/>
    </row>
    <row r="8" spans="1:11" x14ac:dyDescent="0.35">
      <c r="A8" t="s">
        <v>15</v>
      </c>
      <c r="B8" s="3">
        <f>ROUND(SS_att!B10,2)</f>
        <v>0.78</v>
      </c>
      <c r="C8" s="3">
        <f>ROUND(SS_att!C10,2)</f>
        <v>0.75</v>
      </c>
      <c r="D8" s="3">
        <f>ROUND(SS_att!E10,2)</f>
        <v>0.77</v>
      </c>
      <c r="E8" s="3">
        <f>ROUND(SS_att!L10,2)</f>
        <v>0.59</v>
      </c>
      <c r="G8" s="3">
        <f>ROUND(SS_att!D10,2)</f>
        <v>0.8</v>
      </c>
      <c r="H8" s="3">
        <f>ROUND(SS_att!F10,2)</f>
        <v>0.81</v>
      </c>
      <c r="I8" s="3">
        <f>ROUND(SS_att!M10,2)</f>
        <v>0.69</v>
      </c>
    </row>
    <row r="9" spans="1:11" x14ac:dyDescent="0.35">
      <c r="B9" s="3" t="str">
        <f>CONCATENATE("(",ROUND(SS_att!B11,2),")")</f>
        <v>(0.02)</v>
      </c>
      <c r="C9" s="3" t="str">
        <f>CONCATENATE("(",ROUND(SS_att!C11,2),")")</f>
        <v>(0.03)</v>
      </c>
      <c r="D9" s="3" t="str">
        <f>CONCATENATE("(",ROUND(SS_att!E11,2),")")</f>
        <v>(0.03)</v>
      </c>
      <c r="G9" s="3" t="str">
        <f>CONCATENATE("(",ROUND(SS_att!D11,2),")")</f>
        <v>(0.03)</v>
      </c>
      <c r="H9" s="3" t="str">
        <f>CONCATENATE("(",ROUND(SS_att!F11,2),")")</f>
        <v>(0.02)</v>
      </c>
    </row>
    <row r="10" spans="1:11" ht="15" thickBot="1" x14ac:dyDescent="0.4">
      <c r="A10" s="2" t="s">
        <v>5</v>
      </c>
      <c r="B10" s="5">
        <f>SS_att!B6</f>
        <v>1770</v>
      </c>
      <c r="C10" s="5">
        <f>SS_att!C6</f>
        <v>1954</v>
      </c>
      <c r="D10" s="5">
        <f>SS_att!E6</f>
        <v>2580</v>
      </c>
      <c r="E10" s="8"/>
      <c r="F10" s="9"/>
      <c r="G10" s="5">
        <f>SS_att!D6</f>
        <v>1470</v>
      </c>
      <c r="H10" s="5">
        <f>SS_att!F6</f>
        <v>1904</v>
      </c>
      <c r="I10" s="5"/>
    </row>
    <row r="11" spans="1:11" ht="15" thickTop="1" x14ac:dyDescent="0.35"/>
  </sheetData>
  <mergeCells count="3">
    <mergeCell ref="B3:I3"/>
    <mergeCell ref="G4:I4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SS_admin</vt:lpstr>
      <vt:lpstr>SS_att</vt:lpstr>
      <vt:lpstr>SS_survey_uncond</vt:lpstr>
      <vt:lpstr>SS_survey</vt:lpstr>
      <vt:lpstr>SS</vt:lpstr>
      <vt:lpstr>Attrition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modified xsi:type="dcterms:W3CDTF">2022-10-02T23:53:32Z</dcterms:modified>
</cp:coreProperties>
</file>