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9EFB68CC-00D9-4501-9F3E-C7918637F11C}" xr6:coauthVersionLast="47" xr6:coauthVersionMax="47" xr10:uidLastSave="{00000000-0000-0000-0000-000000000000}"/>
  <bookViews>
    <workbookView xWindow="-22815" yWindow="-16320" windowWidth="29040" windowHeight="15720" activeTab="5" xr2:uid="{00000000-000D-0000-FFFF-FFFF00000000}"/>
  </bookViews>
  <sheets>
    <sheet name="SS_admin" sheetId="1" r:id="rId1"/>
    <sheet name="SS_att" sheetId="2" r:id="rId2"/>
    <sheet name="SS_survey" sheetId="4" r:id="rId3"/>
    <sheet name="SS_admin_survey" sheetId="7" r:id="rId4"/>
    <sheet name="survey_response_rate" sheetId="8" r:id="rId5"/>
    <sheet name="SS_cond_survey" sheetId="9" r:id="rId6"/>
    <sheet name="SS" sheetId="5" r:id="rId7"/>
    <sheet name="Attritio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C12" i="6"/>
  <c r="B12" i="6"/>
  <c r="C11" i="6"/>
  <c r="B11" i="6"/>
  <c r="E10" i="6"/>
  <c r="C10" i="6"/>
  <c r="B10" i="6"/>
  <c r="C9" i="6"/>
  <c r="B9" i="6"/>
  <c r="E8" i="6"/>
  <c r="C8" i="6"/>
  <c r="B8" i="6"/>
  <c r="C7" i="6"/>
  <c r="B7" i="6"/>
  <c r="E6" i="6"/>
  <c r="C6" i="6"/>
  <c r="B6" i="6"/>
  <c r="D30" i="5"/>
  <c r="C30" i="5"/>
  <c r="B30" i="5"/>
  <c r="D29" i="5"/>
  <c r="C29" i="5"/>
  <c r="B29" i="5"/>
  <c r="E28" i="5"/>
  <c r="D28" i="5"/>
  <c r="C28" i="5"/>
  <c r="B28" i="5"/>
  <c r="D27" i="5"/>
  <c r="C27" i="5"/>
  <c r="B27" i="5"/>
  <c r="E26" i="5"/>
  <c r="D26" i="5"/>
  <c r="C26" i="5"/>
  <c r="B26" i="5"/>
  <c r="D25" i="5"/>
  <c r="C25" i="5"/>
  <c r="B25" i="5"/>
  <c r="E24" i="5"/>
  <c r="D24" i="5"/>
  <c r="C24" i="5"/>
  <c r="B24" i="5"/>
  <c r="D23" i="5"/>
  <c r="C23" i="5"/>
  <c r="B23" i="5"/>
  <c r="E22" i="5"/>
  <c r="D22" i="5"/>
  <c r="C22" i="5"/>
  <c r="B22" i="5"/>
  <c r="D21" i="5"/>
  <c r="C21" i="5"/>
  <c r="B21" i="5"/>
  <c r="E20" i="5"/>
  <c r="D20" i="5"/>
  <c r="C20" i="5"/>
  <c r="B20" i="5"/>
  <c r="D19" i="5"/>
  <c r="C19" i="5"/>
  <c r="B19" i="5"/>
  <c r="E18" i="5"/>
  <c r="D18" i="5"/>
  <c r="C18" i="5"/>
  <c r="B18" i="5"/>
  <c r="D17" i="5"/>
  <c r="C17" i="5"/>
  <c r="B17" i="5"/>
  <c r="E16" i="5"/>
  <c r="D16" i="5"/>
  <c r="C16" i="5"/>
  <c r="B16" i="5"/>
  <c r="D15" i="5"/>
  <c r="C15" i="5"/>
  <c r="B15" i="5"/>
  <c r="E14" i="5"/>
  <c r="D14" i="5"/>
  <c r="C14" i="5"/>
  <c r="B14" i="5"/>
  <c r="D13" i="5"/>
  <c r="C13" i="5"/>
  <c r="B13" i="5"/>
  <c r="E12" i="5"/>
  <c r="D12" i="5"/>
  <c r="C12" i="5"/>
  <c r="B12" i="5"/>
  <c r="D10" i="5"/>
  <c r="C10" i="5"/>
  <c r="B10" i="5"/>
  <c r="D9" i="5"/>
  <c r="C9" i="5"/>
  <c r="B9" i="5"/>
  <c r="E8" i="5"/>
  <c r="D8" i="5"/>
  <c r="C8" i="5"/>
  <c r="B8" i="5"/>
  <c r="D7" i="5"/>
  <c r="C7" i="5"/>
  <c r="B7" i="5"/>
  <c r="E6" i="5"/>
  <c r="D6" i="5"/>
  <c r="C6" i="5"/>
  <c r="B6" i="5"/>
  <c r="D30" i="9"/>
  <c r="C30" i="9"/>
  <c r="B30" i="9"/>
  <c r="D29" i="9"/>
  <c r="C29" i="9"/>
  <c r="B29" i="9"/>
  <c r="E28" i="9"/>
  <c r="D28" i="9"/>
  <c r="C28" i="9"/>
  <c r="B28" i="9"/>
  <c r="D27" i="9"/>
  <c r="C27" i="9"/>
  <c r="B27" i="9"/>
  <c r="E26" i="9"/>
  <c r="D26" i="9"/>
  <c r="C26" i="9"/>
  <c r="B26" i="9"/>
  <c r="D25" i="9"/>
  <c r="C25" i="9"/>
  <c r="B25" i="9"/>
  <c r="E24" i="9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 s="1"/>
  <c r="S6" i="8" s="1"/>
  <c r="S7" i="8" s="1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<sst xmlns="http://schemas.openxmlformats.org/spreadsheetml/2006/main" count="52" uniqueCount="28">
  <si>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</si>
  <si>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</si>
  <si>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</si>
  <si>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</si>
  <si>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</si>
  <si>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</si>
  <si>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</si>
  <si>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</si>
  <si>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</si>
  <si>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Subj. pr. of recovery</t>
  </si>
  <si>
    <t>Forced</t>
  </si>
  <si>
    <t>Number of branch-day pawns</t>
  </si>
  <si>
    <t>Survey response rate</t>
  </si>
  <si>
    <t>Weekday</t>
  </si>
  <si>
    <t>Commitment arms</t>
  </si>
  <si>
    <t>Panel B : Survey Data</t>
  </si>
  <si>
    <t>Present bias</t>
  </si>
  <si>
    <t>Makes budget</t>
  </si>
  <si>
    <t>Pawn before</t>
  </si>
  <si>
    <t>+ High-school</t>
  </si>
  <si>
    <t>Panel A : Administrative Data (conditional on survey)</t>
  </si>
  <si>
    <t>Panel B : Survey Data - response rate</t>
  </si>
  <si>
    <t>Ended up pawning</t>
  </si>
  <si>
    <t>Answered</t>
  </si>
  <si>
    <t>Percentage</t>
  </si>
  <si>
    <t>Cum.</t>
  </si>
  <si>
    <t>Trouble paying bills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</si>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</sst>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0" xfId="0" quotePrefix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workbookViewId="0">
      <selection activeCell="M11" sqref="A1:M11"/>
    </sheetView>
  </sheetViews>
  <sheetFormatPr defaultRowHeight="14.5" x14ac:dyDescent="0.35"/>
  <sheetData>
    <row r="2" spans="2:12" x14ac:dyDescent="0.35">
      <c r="B2">
        <v>2267.4576271186443</v>
      </c>
      <c r="C2">
        <v>2162.4846468781984</v>
      </c>
      <c r="D2">
        <v>2222.993023255814</v>
      </c>
      <c r="E2">
        <v>2216.7222398477156</v>
      </c>
      <c r="L2">
        <v>0.64503108323202052</v>
      </c>
    </row>
    <row r="3" spans="2:12" x14ac:dyDescent="0.35">
      <c r="B3">
        <v>75.874088260545236</v>
      </c>
      <c r="C3">
        <v>83.127592776594426</v>
      </c>
      <c r="D3">
        <v>65.750426103453577</v>
      </c>
      <c r="E3">
        <v>42.936615450474939</v>
      </c>
    </row>
    <row r="4" spans="2:12" x14ac:dyDescent="0.35">
      <c r="B4">
        <v>0.87966101694915255</v>
      </c>
      <c r="C4">
        <v>0.89406345957011257</v>
      </c>
      <c r="D4">
        <v>0.83100775193798448</v>
      </c>
      <c r="E4">
        <v>0.8642131979695431</v>
      </c>
      <c r="L4">
        <v>0.56027324425210501</v>
      </c>
    </row>
    <row r="5" spans="2:12" x14ac:dyDescent="0.35">
      <c r="B5">
        <v>4.3632089264597995E-2</v>
      </c>
      <c r="C5">
        <v>3.4871491260106517E-2</v>
      </c>
      <c r="D5">
        <v>4.7901996328697884E-2</v>
      </c>
      <c r="E5">
        <v>2.5577577893366663E-2</v>
      </c>
    </row>
    <row r="6" spans="2:12" x14ac:dyDescent="0.35">
      <c r="B6">
        <v>1770</v>
      </c>
      <c r="C6">
        <v>1954</v>
      </c>
      <c r="D6">
        <v>2580</v>
      </c>
      <c r="E6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1"/>
  <sheetViews>
    <sheetView workbookViewId="0">
      <selection activeCell="P21" sqref="A1:P21"/>
    </sheetView>
  </sheetViews>
  <sheetFormatPr defaultRowHeight="14.5" x14ac:dyDescent="0.35"/>
  <sheetData>
    <row r="2" spans="2:12" x14ac:dyDescent="0.35">
      <c r="B2">
        <v>32.333333333333336</v>
      </c>
      <c r="C2">
        <v>34.15</v>
      </c>
      <c r="D2">
        <v>37.134328358208954</v>
      </c>
      <c r="E2">
        <v>34.752808988764045</v>
      </c>
      <c r="L2">
        <v>0.572023905328648</v>
      </c>
    </row>
    <row r="3" spans="2:12" x14ac:dyDescent="0.35">
      <c r="B3">
        <v>3.3381533778207677</v>
      </c>
      <c r="C3">
        <v>2.9165246131670202</v>
      </c>
      <c r="D3">
        <v>3.1781063232804376</v>
      </c>
      <c r="E3">
        <v>1.8159027540097266</v>
      </c>
    </row>
    <row r="4" spans="2:12" x14ac:dyDescent="0.35">
      <c r="B4">
        <v>1770</v>
      </c>
      <c r="C4">
        <v>1954</v>
      </c>
      <c r="D4">
        <v>2580</v>
      </c>
      <c r="E4">
        <v>6304</v>
      </c>
    </row>
    <row r="8" spans="2:12" x14ac:dyDescent="0.35">
      <c r="B8">
        <v>0.97536945812807885</v>
      </c>
      <c r="C8">
        <v>0.96513157894736845</v>
      </c>
      <c r="D8">
        <v>0.9710926016658501</v>
      </c>
      <c r="E8">
        <v>0.97049377759935773</v>
      </c>
      <c r="L8">
        <v>0.61894128114173319</v>
      </c>
    </row>
    <row r="9" spans="2:12" x14ac:dyDescent="0.35">
      <c r="B9">
        <v>5.564104965819992E-3</v>
      </c>
      <c r="C9">
        <v>9.0558404602785851E-3</v>
      </c>
      <c r="D9">
        <v>7.7705794497818937E-3</v>
      </c>
      <c r="E9">
        <v>4.4762159277795593E-3</v>
      </c>
    </row>
    <row r="10" spans="2:12" x14ac:dyDescent="0.35">
      <c r="B10">
        <v>0.78725761772853187</v>
      </c>
      <c r="C10">
        <v>0.75810473815461343</v>
      </c>
      <c r="D10">
        <v>0.77339901477832518</v>
      </c>
      <c r="E10">
        <v>0.772522871763064</v>
      </c>
      <c r="L10">
        <v>0.61700341260717884</v>
      </c>
    </row>
    <row r="11" spans="2:12" x14ac:dyDescent="0.35">
      <c r="B11">
        <v>1.7870618309457527E-2</v>
      </c>
      <c r="C11">
        <v>2.4082154914125332E-2</v>
      </c>
      <c r="D11">
        <v>2.4956672691430013E-2</v>
      </c>
      <c r="E11">
        <v>1.3655060595903191E-2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workbookViewId="0">
      <selection activeCell="D15" sqref="D15"/>
    </sheetView>
  </sheetViews>
  <sheetFormatPr defaultRowHeight="14.5" x14ac:dyDescent="0.35"/>
  <sheetData>
    <row r="2" spans="2:12" x14ac:dyDescent="0.35">
      <c r="B2">
        <v>4084.0447483738694</v>
      </c>
      <c r="C2">
        <v>3876.572927111064</v>
      </c>
      <c r="D2">
        <v>4173.1413633660959</v>
      </c>
      <c r="E2">
        <v>4057.7718023592788</v>
      </c>
      <c r="L2">
        <v>0.50741363647763404</v>
      </c>
    </row>
    <row r="3" spans="2:12" x14ac:dyDescent="0.35">
      <c r="B3">
        <v>186.32530822216472</v>
      </c>
      <c r="C3">
        <v>193.32407154060641</v>
      </c>
      <c r="D3">
        <v>171.58152340909876</v>
      </c>
      <c r="E3">
        <v>106.62109741727424</v>
      </c>
    </row>
    <row r="4" spans="2:12" x14ac:dyDescent="0.35">
      <c r="B4">
        <v>0.1870631315668515</v>
      </c>
      <c r="C4">
        <v>0.20947016543776692</v>
      </c>
      <c r="D4">
        <v>0.18374126248217962</v>
      </c>
      <c r="E4">
        <v>0.19285795427201724</v>
      </c>
      <c r="L4">
        <v>0.67256604845929213</v>
      </c>
    </row>
    <row r="5" spans="2:12" x14ac:dyDescent="0.35">
      <c r="B5">
        <v>2.4433091346626679E-2</v>
      </c>
      <c r="C5">
        <v>2.2831240521491845E-2</v>
      </c>
      <c r="D5">
        <v>2.0246312642953609E-2</v>
      </c>
      <c r="E5">
        <v>1.2895102797403319E-2</v>
      </c>
    </row>
    <row r="6" spans="2:12" x14ac:dyDescent="0.35">
      <c r="B6">
        <v>0.13815789473684212</v>
      </c>
      <c r="C6">
        <v>0.12823529411764706</v>
      </c>
      <c r="D6">
        <v>0.12662013958125623</v>
      </c>
      <c r="E6">
        <v>0.13050133945656334</v>
      </c>
      <c r="L6">
        <v>0.88964950426016542</v>
      </c>
    </row>
    <row r="7" spans="2:12" x14ac:dyDescent="0.35">
      <c r="B7">
        <v>2.0646396595072284E-2</v>
      </c>
      <c r="C7">
        <v>1.4271538377509519E-2</v>
      </c>
      <c r="D7">
        <v>1.2989025875656875E-2</v>
      </c>
      <c r="E7">
        <v>9.0357611917287195E-3</v>
      </c>
    </row>
    <row r="8" spans="2:12" x14ac:dyDescent="0.35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0.29259959707503691</v>
      </c>
    </row>
    <row r="9" spans="2:12" x14ac:dyDescent="0.35">
      <c r="B9">
        <v>2.8080273403161184E-2</v>
      </c>
      <c r="C9">
        <v>3.5546721070160631E-2</v>
      </c>
      <c r="D9">
        <v>2.101418987928844E-2</v>
      </c>
      <c r="E9">
        <v>1.6701632404580391E-2</v>
      </c>
    </row>
    <row r="10" spans="2:12" x14ac:dyDescent="0.35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9.3375432500357E-2</v>
      </c>
    </row>
    <row r="11" spans="2:12" x14ac:dyDescent="0.35">
      <c r="B11">
        <v>0.72142723064601477</v>
      </c>
      <c r="C11">
        <v>1.0314969767030806</v>
      </c>
      <c r="D11">
        <v>0.58165693064045443</v>
      </c>
      <c r="E11">
        <v>0.45028569111852645</v>
      </c>
    </row>
    <row r="12" spans="2:12" x14ac:dyDescent="0.35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 x14ac:dyDescent="0.35">
      <c r="B13">
        <v>1.5429549670760771E-2</v>
      </c>
      <c r="C13">
        <v>1.2769905653078381E-2</v>
      </c>
      <c r="D13">
        <v>1.1107505082691111E-2</v>
      </c>
      <c r="E13">
        <v>7.5100652933181595E-3</v>
      </c>
    </row>
    <row r="14" spans="2:12" x14ac:dyDescent="0.35">
      <c r="B14">
        <v>43.316996871741395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 x14ac:dyDescent="0.35">
      <c r="B15">
        <v>0.68765705993205639</v>
      </c>
      <c r="C15">
        <v>0.94934692018880396</v>
      </c>
      <c r="D15">
        <v>0.79169967129326257</v>
      </c>
      <c r="E15">
        <v>0.47585898339836669</v>
      </c>
    </row>
    <row r="16" spans="2:12" x14ac:dyDescent="0.35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 x14ac:dyDescent="0.35">
      <c r="B17">
        <v>2.2722829871839111E-2</v>
      </c>
      <c r="C17">
        <v>1.8719850717439725E-2</v>
      </c>
      <c r="D17">
        <v>1.9807350620927644E-2</v>
      </c>
      <c r="E17">
        <v>1.1899628511819891E-2</v>
      </c>
    </row>
    <row r="18" spans="2:12" x14ac:dyDescent="0.35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0.83627432511379829</v>
      </c>
    </row>
    <row r="19" spans="2:12" x14ac:dyDescent="0.35">
      <c r="B19">
        <v>2.7084494536168072E-2</v>
      </c>
      <c r="C19">
        <v>2.245117168137609E-2</v>
      </c>
      <c r="D19">
        <v>1.7630212971503318E-2</v>
      </c>
      <c r="E19">
        <v>1.2640157482716076E-2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  <row r="23" spans="2:12" x14ac:dyDescent="0.35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"/>
  <sheetViews>
    <sheetView workbookViewId="0">
      <selection activeCell="L3" sqref="L3"/>
    </sheetView>
  </sheetViews>
  <sheetFormatPr defaultRowHeight="14.5" x14ac:dyDescent="0.35"/>
  <sheetData>
    <row r="2" spans="2:12" x14ac:dyDescent="0.35">
      <c r="B2">
        <v>2199.2352092352094</v>
      </c>
      <c r="C2">
        <v>2196.0415248468344</v>
      </c>
      <c r="D2">
        <v>2216.4177598385468</v>
      </c>
      <c r="E2">
        <v>2205.3059747777547</v>
      </c>
      <c r="L2">
        <v>0.98415991070079034</v>
      </c>
    </row>
    <row r="3" spans="2:12" x14ac:dyDescent="0.35">
      <c r="B3">
        <v>85.691617474481063</v>
      </c>
      <c r="C3">
        <v>105.62668921394878</v>
      </c>
      <c r="D3">
        <v>80.611977579989215</v>
      </c>
      <c r="E3">
        <v>51.996675747123149</v>
      </c>
    </row>
    <row r="4" spans="2:12" x14ac:dyDescent="0.35">
      <c r="B4">
        <v>0.87590187590187585</v>
      </c>
      <c r="C4">
        <v>0.88563648740639889</v>
      </c>
      <c r="D4">
        <v>0.84712411705348134</v>
      </c>
      <c r="E4">
        <v>0.86706636344841848</v>
      </c>
      <c r="L4">
        <v>0.80262123234967087</v>
      </c>
    </row>
    <row r="5" spans="2:12" x14ac:dyDescent="0.35">
      <c r="B5">
        <v>4.4829425630513044E-2</v>
      </c>
      <c r="C5">
        <v>3.8037392189498614E-2</v>
      </c>
      <c r="D5">
        <v>4.5323633701885309E-2</v>
      </c>
      <c r="E5">
        <v>2.5337910106350277E-2</v>
      </c>
    </row>
    <row r="6" spans="2:12" x14ac:dyDescent="0.35">
      <c r="B6">
        <v>1386</v>
      </c>
      <c r="C6">
        <v>1469</v>
      </c>
      <c r="D6">
        <v>1982</v>
      </c>
      <c r="E6">
        <v>4837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4.5" x14ac:dyDescent="0.35"/>
  <cols>
    <col min="17" max="17" width="9.54296875" bestFit="1" customWidth="1"/>
    <col min="18" max="18" width="10.453125" bestFit="1" customWidth="1"/>
    <col min="19" max="19" width="7.453125" customWidth="1"/>
  </cols>
  <sheetData>
    <row r="2" spans="2:19" ht="15" thickBot="1" x14ac:dyDescent="0.4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0.3894723057903044</v>
      </c>
      <c r="N2">
        <v>0</v>
      </c>
      <c r="O2">
        <v>33</v>
      </c>
      <c r="Q2" s="5" t="s">
        <v>23</v>
      </c>
      <c r="R2" s="5" t="s">
        <v>24</v>
      </c>
      <c r="S2" s="5" t="s">
        <v>25</v>
      </c>
    </row>
    <row r="3" spans="2:19" ht="15" thickTop="1" x14ac:dyDescent="0.35">
      <c r="B3">
        <v>2.2227133407258709E-2</v>
      </c>
      <c r="C3">
        <v>2.3945559259684196E-2</v>
      </c>
      <c r="D3">
        <v>2.4487406306672753E-2</v>
      </c>
      <c r="E3">
        <v>1.4054144438204628E-2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 x14ac:dyDescent="0.35">
      <c r="B4">
        <v>0.49265536723163844</v>
      </c>
      <c r="C4">
        <v>0.47697031729785055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 x14ac:dyDescent="0.35">
      <c r="B5">
        <v>2.3096240095588593E-2</v>
      </c>
      <c r="C5">
        <v>2.2430876785456685E-2</v>
      </c>
      <c r="D5">
        <v>2.2238865610497347E-2</v>
      </c>
      <c r="E5">
        <v>1.3451909622314613E-2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 x14ac:dyDescent="0.35">
      <c r="B6">
        <v>0.42937853107344631</v>
      </c>
      <c r="C6">
        <v>0.43500511770726713</v>
      </c>
      <c r="D6">
        <v>0.38875968992248061</v>
      </c>
      <c r="E6">
        <v>0.41449873096446699</v>
      </c>
      <c r="L6">
        <v>0.16570447921258699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 x14ac:dyDescent="0.35">
      <c r="B7">
        <v>2.2539581021475692E-2</v>
      </c>
      <c r="C7">
        <v>2.1272764353621975E-2</v>
      </c>
      <c r="D7">
        <v>1.7156228789498337E-2</v>
      </c>
      <c r="E7">
        <v>1.1856963930785313E-2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 x14ac:dyDescent="0.35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0.56094587102663429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 x14ac:dyDescent="0.35">
      <c r="B9">
        <v>2.3021717142206806E-2</v>
      </c>
      <c r="C9">
        <v>2.284086769741038E-2</v>
      </c>
      <c r="D9">
        <v>1.9453047006242685E-2</v>
      </c>
      <c r="E9">
        <v>1.2592986237205277E-2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 x14ac:dyDescent="0.35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" thickBot="1" x14ac:dyDescent="0.4">
      <c r="B11">
        <v>2.3824936806509319E-2</v>
      </c>
      <c r="C11">
        <v>2.5477564039296352E-2</v>
      </c>
      <c r="D11">
        <v>2.5358148430980946E-2</v>
      </c>
      <c r="E11">
        <v>1.4625072871412275E-2</v>
      </c>
      <c r="N11">
        <v>9</v>
      </c>
      <c r="O11">
        <v>2090</v>
      </c>
      <c r="Q11" s="12">
        <v>9</v>
      </c>
      <c r="R11" s="12">
        <f t="shared" si="0"/>
        <v>43.51</v>
      </c>
      <c r="S11" s="12">
        <f t="shared" si="1"/>
        <v>100</v>
      </c>
    </row>
    <row r="12" spans="2:19" ht="15" thickTop="1" x14ac:dyDescent="0.35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0.56579109636169034</v>
      </c>
    </row>
    <row r="13" spans="2:19" x14ac:dyDescent="0.35">
      <c r="B13">
        <v>2.3197736740832288E-2</v>
      </c>
      <c r="C13">
        <v>2.3802739213909081E-2</v>
      </c>
      <c r="D13">
        <v>1.9572399449557739E-2</v>
      </c>
      <c r="E13">
        <v>1.2812478832268841E-2</v>
      </c>
    </row>
    <row r="14" spans="2:19" x14ac:dyDescent="0.35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0.59041645057610959</v>
      </c>
    </row>
    <row r="15" spans="2:19" x14ac:dyDescent="0.35">
      <c r="B15">
        <v>2.3028825848404249E-2</v>
      </c>
      <c r="C15">
        <v>2.2637624384734246E-2</v>
      </c>
      <c r="D15">
        <v>1.7949107537719389E-2</v>
      </c>
      <c r="E15">
        <v>1.2151512644084097E-2</v>
      </c>
    </row>
    <row r="16" spans="2:19" x14ac:dyDescent="0.35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 x14ac:dyDescent="0.35">
      <c r="B17">
        <v>2.4804932440873628E-2</v>
      </c>
      <c r="C17">
        <v>2.4454339740942695E-2</v>
      </c>
      <c r="D17">
        <v>2.0184205552730608E-2</v>
      </c>
      <c r="E17">
        <v>1.3166776724715765E-2</v>
      </c>
    </row>
    <row r="18" spans="2:12" x14ac:dyDescent="0.35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0.38649070048922801</v>
      </c>
    </row>
    <row r="19" spans="2:12" x14ac:dyDescent="0.35">
      <c r="B19">
        <v>2.497582090269404E-2</v>
      </c>
      <c r="C19">
        <v>2.4730039627438711E-2</v>
      </c>
      <c r="D19">
        <v>1.8824019104946247E-2</v>
      </c>
      <c r="E19">
        <v>1.3148903527138892E-2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31"/>
  <sheetViews>
    <sheetView tabSelected="1" workbookViewId="0">
      <selection activeCell="A3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10"/>
      <c r="B2" s="13"/>
      <c r="C2" s="13"/>
      <c r="D2" s="13"/>
      <c r="E2" s="13"/>
    </row>
    <row r="3" spans="1:5" x14ac:dyDescent="0.35">
      <c r="C3" s="14" t="s">
        <v>14</v>
      </c>
      <c r="D3" s="14"/>
      <c r="E3" s="14"/>
    </row>
    <row r="4" spans="1:5" s="6" customFormat="1" x14ac:dyDescent="0.35">
      <c r="B4" s="8" t="s">
        <v>1</v>
      </c>
      <c r="C4" s="8" t="s">
        <v>10</v>
      </c>
      <c r="D4" s="8" t="s">
        <v>0</v>
      </c>
      <c r="E4" s="8" t="s">
        <v>2</v>
      </c>
    </row>
    <row r="5" spans="1:5" ht="15" thickBot="1" x14ac:dyDescent="0.4">
      <c r="A5" s="2"/>
      <c r="B5" s="15" t="s">
        <v>20</v>
      </c>
      <c r="C5" s="15"/>
      <c r="D5" s="15"/>
      <c r="E5" s="15"/>
    </row>
    <row r="6" spans="1:5" ht="15" thickTop="1" x14ac:dyDescent="0.35">
      <c r="A6" t="s">
        <v>4</v>
      </c>
      <c r="B6" s="3">
        <f>ROUND(SS_admin_survey!B2,0)</f>
        <v>2199</v>
      </c>
      <c r="C6" s="3">
        <f>ROUND(SS_admin_survey!C2,0)</f>
        <v>2196</v>
      </c>
      <c r="D6" s="3">
        <f>ROUND(SS_admin_survey!D2,0)</f>
        <v>2216</v>
      </c>
      <c r="E6" s="3">
        <f>ROUND(SS_admin_survey!L2,2)</f>
        <v>0.98</v>
      </c>
    </row>
    <row r="7" spans="1:5" x14ac:dyDescent="0.35">
      <c r="B7" s="3" t="str">
        <f>CONCATENATE("(",ROUND(SS_admin_survey!B3,0),")")</f>
        <v>(86)</v>
      </c>
      <c r="C7" s="3" t="str">
        <f>CONCATENATE("(",ROUND(SS_admin_survey!C3,0),")")</f>
        <v>(106)</v>
      </c>
      <c r="D7" s="3" t="str">
        <f>CONCATENATE("(",ROUND(SS_admin_survey!D3,0),")")</f>
        <v>(81)</v>
      </c>
    </row>
    <row r="8" spans="1:5" x14ac:dyDescent="0.35">
      <c r="A8" t="s">
        <v>13</v>
      </c>
      <c r="B8" s="3">
        <f>ROUND(SS_admin_survey!B4,2)</f>
        <v>0.88</v>
      </c>
      <c r="C8" s="3">
        <f>ROUND(SS_admin_survey!C4,2)</f>
        <v>0.89</v>
      </c>
      <c r="D8" s="3">
        <f>ROUND(SS_admin_survey!D4,2)</f>
        <v>0.85</v>
      </c>
      <c r="E8" s="3">
        <f>ROUND(SS_admin_survey!L4,2)</f>
        <v>0.8</v>
      </c>
    </row>
    <row r="9" spans="1:5" x14ac:dyDescent="0.35">
      <c r="B9" s="3" t="str">
        <f>CONCATENATE("(",ROUND(SS_admin_survey!B5,3),")")</f>
        <v>(0.045)</v>
      </c>
      <c r="C9" s="3" t="str">
        <f>CONCATENATE("(",ROUND(SS_admin_survey!C5,3),")")</f>
        <v>(0.038)</v>
      </c>
      <c r="D9" s="3" t="str">
        <f>CONCATENATE("(",ROUND(SS_admin_survey!D5,3),")")</f>
        <v>(0.045)</v>
      </c>
    </row>
    <row r="10" spans="1:5" x14ac:dyDescent="0.35">
      <c r="A10" s="1" t="s">
        <v>5</v>
      </c>
      <c r="B10" s="4">
        <f>SS_admin_survey!B6</f>
        <v>1386</v>
      </c>
      <c r="C10" s="4">
        <f>SS_admin_survey!C6</f>
        <v>1469</v>
      </c>
      <c r="D10" s="4">
        <f>SS_admin_survey!D6</f>
        <v>1982</v>
      </c>
      <c r="E10" s="4"/>
    </row>
    <row r="11" spans="1:5" ht="15" thickBot="1" x14ac:dyDescent="0.4">
      <c r="A11" s="2"/>
      <c r="B11" s="15" t="s">
        <v>21</v>
      </c>
      <c r="C11" s="15"/>
      <c r="D11" s="15"/>
      <c r="E11" s="15"/>
    </row>
    <row r="12" spans="1:5" ht="15" thickTop="1" x14ac:dyDescent="0.35">
      <c r="A12" t="s">
        <v>8</v>
      </c>
      <c r="B12" s="3">
        <f>ROUND(survey_response_rate!B2,2)</f>
        <v>0.73</v>
      </c>
      <c r="C12" s="3">
        <f>ROUND(survey_response_rate!C2,2)</f>
        <v>0.69</v>
      </c>
      <c r="D12" s="3">
        <f>ROUND(survey_response_rate!D2,2)</f>
        <v>0.71</v>
      </c>
      <c r="E12" s="3">
        <f>ROUND(survey_response_rate!L2,2)</f>
        <v>0.39</v>
      </c>
    </row>
    <row r="13" spans="1:5" x14ac:dyDescent="0.35">
      <c r="B13" s="3" t="str">
        <f>CONCATENATE("(",ROUND(survey_response_rate!B3,3),")")</f>
        <v>(0.022)</v>
      </c>
      <c r="C13" s="3" t="str">
        <f>CONCATENATE("(",ROUND(survey_response_rate!C3,3),")")</f>
        <v>(0.024)</v>
      </c>
      <c r="D13" s="3" t="str">
        <f>CONCATENATE("(",ROUND(survey_response_rate!D3,3),")")</f>
        <v>(0.024)</v>
      </c>
    </row>
    <row r="14" spans="1:5" x14ac:dyDescent="0.35">
      <c r="A14" t="s">
        <v>26</v>
      </c>
      <c r="B14" s="3">
        <f>ROUND(survey_response_rate!B4,2)</f>
        <v>0.49</v>
      </c>
      <c r="C14" s="3">
        <f>ROUND(survey_response_rate!C4,2)</f>
        <v>0.48</v>
      </c>
      <c r="D14" s="3">
        <f>ROUND(survey_response_rate!D4,2)</f>
        <v>0.44</v>
      </c>
      <c r="E14" s="3">
        <f>ROUND(survey_response_rate!L4,2)</f>
        <v>0.28999999999999998</v>
      </c>
    </row>
    <row r="15" spans="1:5" x14ac:dyDescent="0.35">
      <c r="B15" s="3" t="str">
        <f>CONCATENATE("(",ROUND(survey_response_rate!B5,3),")")</f>
        <v>(0.023)</v>
      </c>
      <c r="C15" s="3" t="str">
        <f>CONCATENATE("(",ROUND(survey_response_rate!C5,3),")")</f>
        <v>(0.022)</v>
      </c>
      <c r="D15" s="3" t="str">
        <f>CONCATENATE("(",ROUND(survey_response_rate!D5,3),")")</f>
        <v>(0.022)</v>
      </c>
    </row>
    <row r="16" spans="1:5" x14ac:dyDescent="0.35">
      <c r="A16" t="s">
        <v>16</v>
      </c>
      <c r="B16" s="3">
        <f>ROUND(survey_response_rate!B6,2)</f>
        <v>0.43</v>
      </c>
      <c r="C16" s="3">
        <f>ROUND(survey_response_rate!C6,2)</f>
        <v>0.44</v>
      </c>
      <c r="D16" s="3">
        <f>ROUND(survey_response_rate!D6,2)</f>
        <v>0.39</v>
      </c>
      <c r="E16" s="3">
        <f>ROUND(survey_response_rate!L6,2)</f>
        <v>0.17</v>
      </c>
    </row>
    <row r="17" spans="1:5" x14ac:dyDescent="0.35">
      <c r="B17" s="3" t="str">
        <f>CONCATENATE("(",ROUND(survey_response_rate!B7,2),")")</f>
        <v>(0.02)</v>
      </c>
      <c r="C17" s="3" t="str">
        <f>CONCATENATE("(",ROUND(survey_response_rate!C7,2),")")</f>
        <v>(0.02)</v>
      </c>
      <c r="D17" s="3" t="str">
        <f>CONCATENATE("(",ROUND(survey_response_rate!D7,2),")")</f>
        <v>(0.02)</v>
      </c>
    </row>
    <row r="18" spans="1:5" x14ac:dyDescent="0.35">
      <c r="A18" t="s">
        <v>17</v>
      </c>
      <c r="B18" s="3">
        <f>ROUND(survey_response_rate!B8,2)</f>
        <v>0.55000000000000004</v>
      </c>
      <c r="C18" s="3">
        <f>ROUND(survey_response_rate!C8,2)</f>
        <v>0.56000000000000005</v>
      </c>
      <c r="D18" s="3">
        <f>ROUND(survey_response_rate!D8,2)</f>
        <v>0.53</v>
      </c>
      <c r="E18" s="3">
        <f>ROUND(survey_response_rate!L8,2)</f>
        <v>0.56000000000000005</v>
      </c>
    </row>
    <row r="19" spans="1:5" x14ac:dyDescent="0.35">
      <c r="B19" s="3" t="str">
        <f>CONCATENATE("(",ROUND(survey_response_rate!B9,3),")")</f>
        <v>(0.023)</v>
      </c>
      <c r="C19" s="3" t="str">
        <f>CONCATENATE("(",ROUND(survey_response_rate!C9,3),")")</f>
        <v>(0.023)</v>
      </c>
      <c r="D19" s="3" t="str">
        <f>CONCATENATE("(",ROUND(survey_response_rate!D9,3),")")</f>
        <v>(0.019)</v>
      </c>
    </row>
    <row r="20" spans="1:5" x14ac:dyDescent="0.35">
      <c r="A20" t="s">
        <v>9</v>
      </c>
      <c r="B20" s="3">
        <f>ROUND(survey_response_rate!B10,2)</f>
        <v>0.74</v>
      </c>
      <c r="C20" s="3">
        <f>ROUND(survey_response_rate!C10,2)</f>
        <v>0.72</v>
      </c>
      <c r="D20" s="3">
        <f>ROUND(survey_response_rate!D10,2)</f>
        <v>0.74</v>
      </c>
      <c r="E20" s="3">
        <f>ROUND(survey_response_rate!L10,2)</f>
        <v>0.71</v>
      </c>
    </row>
    <row r="21" spans="1:5" x14ac:dyDescent="0.35">
      <c r="B21" s="3" t="str">
        <f>CONCATENATE("(",ROUND(survey_response_rate!B11,3),")")</f>
        <v>(0.024)</v>
      </c>
      <c r="C21" s="3" t="str">
        <f>CONCATENATE("(",ROUND(survey_response_rate!C11,3),")")</f>
        <v>(0.025)</v>
      </c>
      <c r="D21" s="3" t="str">
        <f>CONCATENATE("(",ROUND(survey_response_rate!D11,3),")")</f>
        <v>(0.025)</v>
      </c>
    </row>
    <row r="22" spans="1:5" x14ac:dyDescent="0.35">
      <c r="A22" t="s">
        <v>18</v>
      </c>
      <c r="B22" s="3">
        <f>ROUND(survey_response_rate!B12,2)</f>
        <v>0.55000000000000004</v>
      </c>
      <c r="C22" s="3">
        <f>ROUND(survey_response_rate!C12,2)</f>
        <v>0.56999999999999995</v>
      </c>
      <c r="D22" s="3">
        <f>ROUND(survey_response_rate!D12,2)</f>
        <v>0.53</v>
      </c>
      <c r="E22" s="3">
        <f>ROUND(survey_response_rate!L12,2)</f>
        <v>0.56999999999999995</v>
      </c>
    </row>
    <row r="23" spans="1:5" x14ac:dyDescent="0.35">
      <c r="B23" s="3" t="str">
        <f>CONCATENATE("(",ROUND(survey_response_rate!B13,3),")")</f>
        <v>(0.023)</v>
      </c>
      <c r="C23" s="3" t="str">
        <f>CONCATENATE("(",ROUND(survey_response_rate!C13,3),")")</f>
        <v>(0.024)</v>
      </c>
      <c r="D23" s="3" t="str">
        <f>CONCATENATE("(",ROUND(survey_response_rate!D13,3),")")</f>
        <v>(0.02)</v>
      </c>
    </row>
    <row r="24" spans="1:5" x14ac:dyDescent="0.35">
      <c r="A24" t="s">
        <v>7</v>
      </c>
      <c r="B24" s="3">
        <f>ROUND(survey_response_rate!B14,2)</f>
        <v>0.54</v>
      </c>
      <c r="C24" s="3">
        <f>ROUND(survey_response_rate!C14,2)</f>
        <v>0.55000000000000004</v>
      </c>
      <c r="D24" s="3">
        <f>ROUND(survey_response_rate!D14,2)</f>
        <v>0.52</v>
      </c>
      <c r="E24" s="3">
        <f>ROUND(survey_response_rate!L14,2)</f>
        <v>0.59</v>
      </c>
    </row>
    <row r="25" spans="1:5" x14ac:dyDescent="0.35">
      <c r="B25" s="3" t="str">
        <f>CONCATENATE("(",ROUND(survey_response_rate!B15,3),")")</f>
        <v>(0.023)</v>
      </c>
      <c r="C25" s="3" t="str">
        <f>CONCATENATE("(",ROUND(survey_response_rate!C15,3),")")</f>
        <v>(0.023)</v>
      </c>
      <c r="D25" s="3" t="str">
        <f>CONCATENATE("(",ROUND(survey_response_rate!D15,3),")")</f>
        <v>(0.018)</v>
      </c>
    </row>
    <row r="26" spans="1:5" x14ac:dyDescent="0.35">
      <c r="A26" t="s">
        <v>6</v>
      </c>
      <c r="B26" s="3">
        <f>ROUND(survey_response_rate!B16,2)</f>
        <v>0.57999999999999996</v>
      </c>
      <c r="C26" s="3">
        <f>ROUND(survey_response_rate!C16,2)</f>
        <v>0.59</v>
      </c>
      <c r="D26" s="3">
        <f>ROUND(survey_response_rate!D16,2)</f>
        <v>0.57999999999999996</v>
      </c>
      <c r="E26" s="3">
        <f>ROUND(survey_response_rate!L16,2)</f>
        <v>0.93</v>
      </c>
    </row>
    <row r="27" spans="1:5" x14ac:dyDescent="0.35">
      <c r="B27" s="3" t="str">
        <f>CONCATENATE("(",ROUND(survey_response_rate!B17,3),")")</f>
        <v>(0.025)</v>
      </c>
      <c r="C27" s="3" t="str">
        <f>CONCATENATE("(",ROUND(survey_response_rate!C17,3),")")</f>
        <v>(0.024)</v>
      </c>
      <c r="D27" s="3" t="str">
        <f>CONCATENATE("(",ROUND(survey_response_rate!D17,3),")")</f>
        <v>(0.02)</v>
      </c>
    </row>
    <row r="28" spans="1:5" x14ac:dyDescent="0.35">
      <c r="A28" s="11" t="s">
        <v>19</v>
      </c>
      <c r="B28" s="3">
        <f>ROUND(survey_response_rate!B18,2)</f>
        <v>0.54</v>
      </c>
      <c r="C28" s="3">
        <f>ROUND(survey_response_rate!C18,2)</f>
        <v>0.55000000000000004</v>
      </c>
      <c r="D28" s="3">
        <f>ROUND(survey_response_rate!D18,2)</f>
        <v>0.51</v>
      </c>
      <c r="E28" s="3">
        <f>ROUND(survey_response_rate!L18,2)</f>
        <v>0.39</v>
      </c>
    </row>
    <row r="29" spans="1:5" x14ac:dyDescent="0.35">
      <c r="B29" s="3" t="str">
        <f>CONCATENATE("(",ROUND(survey_response_rate!B19,3),")")</f>
        <v>(0.025)</v>
      </c>
      <c r="C29" s="3" t="str">
        <f>CONCATENATE("(",ROUND(survey_response_rate!C19,3),")")</f>
        <v>(0.025)</v>
      </c>
      <c r="D29" s="3" t="str">
        <f>CONCATENATE("(",ROUND(survey_response_rate!D19,3),")")</f>
        <v>(0.019)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C3:E3"/>
    <mergeCell ref="B5:E5"/>
    <mergeCell ref="B11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31"/>
  <sheetViews>
    <sheetView workbookViewId="0">
      <selection activeCell="A3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10"/>
      <c r="B2" s="13"/>
      <c r="C2" s="13"/>
      <c r="D2" s="13"/>
      <c r="E2" s="13"/>
    </row>
    <row r="3" spans="1:5" x14ac:dyDescent="0.35">
      <c r="C3" s="14" t="s">
        <v>14</v>
      </c>
      <c r="D3" s="14"/>
      <c r="E3" s="14"/>
    </row>
    <row r="4" spans="1:5" s="6" customFormat="1" x14ac:dyDescent="0.35">
      <c r="B4" s="8" t="s">
        <v>1</v>
      </c>
      <c r="C4" s="8" t="s">
        <v>10</v>
      </c>
      <c r="D4" s="8" t="s">
        <v>0</v>
      </c>
      <c r="E4" s="8" t="s">
        <v>2</v>
      </c>
    </row>
    <row r="5" spans="1:5" ht="15" thickBot="1" x14ac:dyDescent="0.4">
      <c r="A5" s="2"/>
      <c r="B5" s="15" t="s">
        <v>3</v>
      </c>
      <c r="C5" s="15"/>
      <c r="D5" s="15"/>
      <c r="E5" s="15"/>
    </row>
    <row r="6" spans="1:5" ht="15" thickTop="1" x14ac:dyDescent="0.35">
      <c r="A6" t="s">
        <v>4</v>
      </c>
      <c r="B6" s="3">
        <f>ROUND(SS_admin!B2,0)</f>
        <v>2267</v>
      </c>
      <c r="C6" s="3">
        <f>ROUND(SS_admin!C2,0)</f>
        <v>2162</v>
      </c>
      <c r="D6" s="3">
        <f>ROUND(SS_admin!D2,0)</f>
        <v>2223</v>
      </c>
      <c r="E6" s="3">
        <f>ROUND(SS_admin!L2,2)</f>
        <v>0.65</v>
      </c>
    </row>
    <row r="7" spans="1:5" x14ac:dyDescent="0.35">
      <c r="B7" s="3" t="str">
        <f>CONCATENATE("(",ROUND(SS_admin!B3,0),")")</f>
        <v>(76)</v>
      </c>
      <c r="C7" s="3" t="str">
        <f>CONCATENATE("(",ROUND(SS_admin!C3,0),")")</f>
        <v>(83)</v>
      </c>
      <c r="D7" s="3" t="str">
        <f>CONCATENATE("(",ROUND(SS_admin!D3,0),")")</f>
        <v>(66)</v>
      </c>
    </row>
    <row r="8" spans="1:5" x14ac:dyDescent="0.35">
      <c r="A8" t="s">
        <v>13</v>
      </c>
      <c r="B8" s="3">
        <f>ROUND(SS_admin!B4,2)</f>
        <v>0.88</v>
      </c>
      <c r="C8" s="3">
        <f>ROUND(SS_admin!C4,2)</f>
        <v>0.89</v>
      </c>
      <c r="D8" s="3">
        <f>ROUND(SS_admin!D4,2)</f>
        <v>0.83</v>
      </c>
      <c r="E8" s="3">
        <f>ROUND(SS_admin!L4,2)</f>
        <v>0.56000000000000005</v>
      </c>
    </row>
    <row r="9" spans="1:5" x14ac:dyDescent="0.35">
      <c r="B9" s="3" t="str">
        <f>CONCATENATE("(",ROUND(SS_admin!B5,3),")")</f>
        <v>(0.044)</v>
      </c>
      <c r="C9" s="3" t="str">
        <f>CONCATENATE("(",ROUND(SS_admin!C5,3),")")</f>
        <v>(0.035)</v>
      </c>
      <c r="D9" s="3" t="str">
        <f>CONCATENATE("(",ROUND(SS_admin!D5,3),")")</f>
        <v>(0.048)</v>
      </c>
    </row>
    <row r="10" spans="1:5" x14ac:dyDescent="0.35">
      <c r="A10" s="1" t="s">
        <v>5</v>
      </c>
      <c r="B10" s="4">
        <f>SS_admin!B6</f>
        <v>1770</v>
      </c>
      <c r="C10" s="4">
        <f>SS_admin!C6</f>
        <v>1954</v>
      </c>
      <c r="D10" s="4">
        <f>SS_admin!D6</f>
        <v>2580</v>
      </c>
      <c r="E10" s="4"/>
    </row>
    <row r="11" spans="1:5" ht="15" thickBot="1" x14ac:dyDescent="0.4">
      <c r="A11" s="2"/>
      <c r="B11" s="15" t="s">
        <v>15</v>
      </c>
      <c r="C11" s="15"/>
      <c r="D11" s="15"/>
      <c r="E11" s="15"/>
    </row>
    <row r="12" spans="1:5" ht="15" thickTop="1" x14ac:dyDescent="0.35">
      <c r="A12" t="s">
        <v>8</v>
      </c>
      <c r="B12" s="3">
        <f>ROUND(SS_survey!B2,0)</f>
        <v>4084</v>
      </c>
      <c r="C12" s="3">
        <f>ROUND(SS_survey!C2,0)</f>
        <v>3877</v>
      </c>
      <c r="D12" s="3">
        <f>ROUND(SS_survey!D2,0)</f>
        <v>4173</v>
      </c>
      <c r="E12" s="3">
        <f>ROUND(SS_survey!L2,2)</f>
        <v>0.51</v>
      </c>
    </row>
    <row r="13" spans="1:5" x14ac:dyDescent="0.35">
      <c r="B13" s="3" t="str">
        <f>CONCATENATE("(",ROUND(SS_survey!B3,0),")")</f>
        <v>(186)</v>
      </c>
      <c r="C13" s="3" t="str">
        <f>CONCATENATE("(",ROUND(SS_survey!C3,0),")")</f>
        <v>(193)</v>
      </c>
      <c r="D13" s="3" t="str">
        <f>CONCATENATE("(",ROUND(SS_survey!D3,0),")")</f>
        <v>(172)</v>
      </c>
    </row>
    <row r="14" spans="1:5" x14ac:dyDescent="0.35">
      <c r="A14" t="s">
        <v>26</v>
      </c>
      <c r="B14" s="3">
        <f>ROUND(SS_survey!B4,2)</f>
        <v>0.19</v>
      </c>
      <c r="C14" s="3">
        <f>ROUND(SS_survey!C4,2)</f>
        <v>0.21</v>
      </c>
      <c r="D14" s="3">
        <f>ROUND(SS_survey!D4,2)</f>
        <v>0.18</v>
      </c>
      <c r="E14" s="3">
        <f>ROUND(SS_survey!L4,2)</f>
        <v>0.67</v>
      </c>
    </row>
    <row r="15" spans="1:5" x14ac:dyDescent="0.35">
      <c r="B15" s="3" t="str">
        <f>CONCATENATE("(",ROUND(SS_survey!B5,3),")")</f>
        <v>(0.024)</v>
      </c>
      <c r="C15" s="3" t="str">
        <f>CONCATENATE("(",ROUND(SS_survey!C5,3),")")</f>
        <v>(0.023)</v>
      </c>
      <c r="D15" s="3" t="str">
        <f>CONCATENATE("(",ROUND(SS_survey!D5,3),")")</f>
        <v>(0.02)</v>
      </c>
    </row>
    <row r="16" spans="1:5" x14ac:dyDescent="0.35">
      <c r="A16" t="s">
        <v>16</v>
      </c>
      <c r="B16" s="3">
        <f>ROUND(SS_survey!B6,2)</f>
        <v>0.14000000000000001</v>
      </c>
      <c r="C16" s="3">
        <f>ROUND(SS_survey!C6,2)</f>
        <v>0.13</v>
      </c>
      <c r="D16" s="3">
        <f>ROUND(SS_survey!D6,2)</f>
        <v>0.13</v>
      </c>
      <c r="E16" s="3">
        <f>ROUND(SS_survey!L6,2)</f>
        <v>0.89</v>
      </c>
    </row>
    <row r="17" spans="1:5" x14ac:dyDescent="0.35">
      <c r="B17" s="3" t="str">
        <f>CONCATENATE("(",ROUND(SS_survey!B7,2),")")</f>
        <v>(0.02)</v>
      </c>
      <c r="C17" s="3" t="str">
        <f>CONCATENATE("(",ROUND(SS_survey!C7,2),")")</f>
        <v>(0.01)</v>
      </c>
      <c r="D17" s="3" t="str">
        <f>CONCATENATE("(",ROUND(SS_survey!D7,2),")")</f>
        <v>(0.01)</v>
      </c>
    </row>
    <row r="18" spans="1:5" x14ac:dyDescent="0.35">
      <c r="A18" t="s">
        <v>17</v>
      </c>
      <c r="B18" s="3">
        <f>ROUND(SS_survey!B8,2)</f>
        <v>0.62</v>
      </c>
      <c r="C18" s="3">
        <f>ROUND(SS_survey!C8,2)</f>
        <v>0.59</v>
      </c>
      <c r="D18" s="3">
        <f>ROUND(SS_survey!D8,2)</f>
        <v>0.65</v>
      </c>
      <c r="E18" s="3">
        <f>ROUND(SS_survey!L8,2)</f>
        <v>0.28999999999999998</v>
      </c>
    </row>
    <row r="19" spans="1:5" x14ac:dyDescent="0.35">
      <c r="B19" s="3" t="str">
        <f>CONCATENATE("(",ROUND(SS_survey!B9,3),")")</f>
        <v>(0.028)</v>
      </c>
      <c r="C19" s="3" t="str">
        <f>CONCATENATE("(",ROUND(SS_survey!C9,3),")")</f>
        <v>(0.036)</v>
      </c>
      <c r="D19" s="3" t="str">
        <f>CONCATENATE("(",ROUND(SS_survey!D9,3),")")</f>
        <v>(0.021)</v>
      </c>
    </row>
    <row r="20" spans="1:5" x14ac:dyDescent="0.35">
      <c r="A20" t="s">
        <v>9</v>
      </c>
      <c r="B20" s="3">
        <f>ROUND(SS_survey!B10,2)</f>
        <v>91.89</v>
      </c>
      <c r="C20" s="3">
        <f>ROUND(SS_survey!C10,2)</f>
        <v>91.65</v>
      </c>
      <c r="D20" s="3">
        <f>ROUND(SS_survey!D10,2)</f>
        <v>93.61</v>
      </c>
      <c r="E20" s="3">
        <f>ROUND(SS_survey!L10,2)</f>
        <v>0.09</v>
      </c>
    </row>
    <row r="21" spans="1:5" x14ac:dyDescent="0.35">
      <c r="B21" s="3" t="str">
        <f>CONCATENATE("(",ROUND(SS_survey!B11,3),")")</f>
        <v>(0.721)</v>
      </c>
      <c r="C21" s="3" t="str">
        <f>CONCATENATE("(",ROUND(SS_survey!C11,3),")")</f>
        <v>(1.031)</v>
      </c>
      <c r="D21" s="3" t="str">
        <f>CONCATENATE("(",ROUND(SS_survey!D11,3),")")</f>
        <v>(0.582)</v>
      </c>
    </row>
    <row r="22" spans="1:5" x14ac:dyDescent="0.35">
      <c r="A22" t="s">
        <v>18</v>
      </c>
      <c r="B22" s="3">
        <f>ROUND(SS_survey!B12,2)</f>
        <v>0.87</v>
      </c>
      <c r="C22" s="3">
        <f>ROUND(SS_survey!C12,2)</f>
        <v>0.89</v>
      </c>
      <c r="D22" s="3">
        <f>ROUND(SS_survey!D12,2)</f>
        <v>0.9</v>
      </c>
      <c r="E22" s="3">
        <f>ROUND(SS_survey!L12,2)</f>
        <v>0.25</v>
      </c>
    </row>
    <row r="23" spans="1:5" x14ac:dyDescent="0.35">
      <c r="B23" s="3">
        <f>ROUND(SS_survey!B13,2)</f>
        <v>0.02</v>
      </c>
      <c r="C23" s="3" t="str">
        <f>CONCATENATE("(",ROUND(SS_survey!C13,3),")")</f>
        <v>(0.013)</v>
      </c>
      <c r="D23" s="3" t="str">
        <f>CONCATENATE("(",ROUND(SS_survey!D13,3),")")</f>
        <v>(0.011)</v>
      </c>
    </row>
    <row r="24" spans="1:5" x14ac:dyDescent="0.35">
      <c r="A24" t="s">
        <v>7</v>
      </c>
      <c r="B24" s="3">
        <f>ROUND(SS_survey!B14,2)</f>
        <v>43.32</v>
      </c>
      <c r="C24" s="3">
        <f>ROUND(SS_survey!C14,2)</f>
        <v>42.85</v>
      </c>
      <c r="D24" s="3">
        <f>ROUND(SS_survey!D14,2)</f>
        <v>43.82</v>
      </c>
      <c r="E24" s="3">
        <f>ROUND(SS_survey!L14,2)</f>
        <v>0.73</v>
      </c>
    </row>
    <row r="25" spans="1:5" x14ac:dyDescent="0.35">
      <c r="B25" s="3" t="str">
        <f>CONCATENATE("(",ROUND(SS_survey!B15,3),")")</f>
        <v>(0.688)</v>
      </c>
      <c r="C25" s="3" t="str">
        <f>CONCATENATE("(",ROUND(SS_survey!C15,3),")")</f>
        <v>(0.949)</v>
      </c>
      <c r="D25" s="3" t="str">
        <f>CONCATENATE("(",ROUND(SS_survey!D15,3),")")</f>
        <v>(0.792)</v>
      </c>
    </row>
    <row r="26" spans="1:5" x14ac:dyDescent="0.35">
      <c r="A26" t="s">
        <v>27</v>
      </c>
      <c r="B26" s="3">
        <f>ROUND(SS_survey!B16,2)</f>
        <v>0.73</v>
      </c>
      <c r="C26" s="3">
        <f>ROUND(SS_survey!C16,2)</f>
        <v>0.72</v>
      </c>
      <c r="D26" s="3">
        <f>ROUND(SS_survey!D16,2)</f>
        <v>0.71</v>
      </c>
      <c r="E26" s="3">
        <f>ROUND(SS_survey!L16,2)</f>
        <v>0.88</v>
      </c>
    </row>
    <row r="27" spans="1:5" x14ac:dyDescent="0.35">
      <c r="B27" s="3" t="str">
        <f>CONCATENATE("(",ROUND(SS_survey!B17,3),")")</f>
        <v>(0.023)</v>
      </c>
      <c r="C27" s="3" t="str">
        <f>CONCATENATE("(",ROUND(SS_survey!C17,3),")")</f>
        <v>(0.019)</v>
      </c>
      <c r="D27" s="3" t="str">
        <f>CONCATENATE("(",ROUND(SS_survey!D17,3),")")</f>
        <v>(0.02)</v>
      </c>
    </row>
    <row r="28" spans="1:5" x14ac:dyDescent="0.35">
      <c r="A28" s="11" t="s">
        <v>19</v>
      </c>
      <c r="B28" s="3">
        <f>ROUND(SS_survey!B18,2)</f>
        <v>0.66</v>
      </c>
      <c r="C28" s="3">
        <f>ROUND(SS_survey!C18,2)</f>
        <v>0.67</v>
      </c>
      <c r="D28" s="3">
        <f>ROUND(SS_survey!D18,2)</f>
        <v>0.65</v>
      </c>
      <c r="E28" s="3">
        <f>ROUND(SS_survey!L18,2)</f>
        <v>0.84</v>
      </c>
    </row>
    <row r="29" spans="1:5" x14ac:dyDescent="0.35">
      <c r="B29" s="3" t="str">
        <f>CONCATENATE("(",ROUND(SS_survey!B19,3),")")</f>
        <v>(0.027)</v>
      </c>
      <c r="C29" s="3" t="str">
        <f>CONCATENATE("(",ROUND(SS_survey!C19,3),")")</f>
        <v>(0.022)</v>
      </c>
      <c r="D29" s="3" t="str">
        <f>CONCATENATE("(",ROUND(SS_survey!D19,3),")")</f>
        <v>(0.018)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B11:E11"/>
    <mergeCell ref="B5:E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E13"/>
  <sheetViews>
    <sheetView workbookViewId="0">
      <selection activeCell="A4" sqref="A4:E12"/>
    </sheetView>
  </sheetViews>
  <sheetFormatPr defaultRowHeight="14.5" x14ac:dyDescent="0.35"/>
  <cols>
    <col min="1" max="1" width="26.26953125" bestFit="1" customWidth="1"/>
    <col min="2" max="2" width="7.1796875" style="3" bestFit="1" customWidth="1"/>
    <col min="3" max="3" width="10.1796875" style="3" bestFit="1" customWidth="1"/>
    <col min="4" max="4" width="6.54296875" style="3" bestFit="1" customWidth="1"/>
    <col min="5" max="5" width="6.54296875" style="3" customWidth="1"/>
  </cols>
  <sheetData>
    <row r="3" spans="1:5" ht="15" thickBot="1" x14ac:dyDescent="0.4">
      <c r="A3" s="10"/>
      <c r="B3" s="13"/>
      <c r="C3" s="13"/>
      <c r="D3" s="13"/>
      <c r="E3" s="13"/>
    </row>
    <row r="4" spans="1:5" x14ac:dyDescent="0.35">
      <c r="C4" s="14" t="s">
        <v>14</v>
      </c>
      <c r="D4" s="14"/>
      <c r="E4" s="14"/>
    </row>
    <row r="5" spans="1:5" ht="16.5" customHeight="1" thickBot="1" x14ac:dyDescent="0.4">
      <c r="A5" s="9"/>
      <c r="B5" s="7" t="s">
        <v>1</v>
      </c>
      <c r="C5" s="7" t="s">
        <v>10</v>
      </c>
      <c r="D5" s="7" t="s">
        <v>0</v>
      </c>
      <c r="E5" s="7" t="s">
        <v>2</v>
      </c>
    </row>
    <row r="6" spans="1:5" ht="16.5" customHeight="1" thickTop="1" x14ac:dyDescent="0.35">
      <c r="A6" t="s">
        <v>11</v>
      </c>
      <c r="B6" s="3">
        <f>ROUND(SS_att!B2,0)</f>
        <v>32</v>
      </c>
      <c r="C6" s="3">
        <f>ROUND(SS_att!C2,0)</f>
        <v>34</v>
      </c>
      <c r="D6" s="3">
        <f>ROUND(SS_att!D2,0)</f>
        <v>37</v>
      </c>
      <c r="E6" s="3">
        <f>ROUND(SS_att!L2,2)</f>
        <v>0.56999999999999995</v>
      </c>
    </row>
    <row r="7" spans="1:5" ht="16.5" customHeight="1" x14ac:dyDescent="0.35">
      <c r="B7" s="3" t="str">
        <f>CONCATENATE("(",ROUND(SS_att!B3,1),")")</f>
        <v>(3.3)</v>
      </c>
      <c r="C7" s="3" t="str">
        <f>CONCATENATE("(",ROUND(SS_att!C3,1),")")</f>
        <v>(2.9)</v>
      </c>
      <c r="D7" s="3" t="str">
        <f>CONCATENATE("(",ROUND(SS_att!D3,1),")")</f>
        <v>(3.2)</v>
      </c>
    </row>
    <row r="8" spans="1:5" ht="16.5" customHeight="1" x14ac:dyDescent="0.35">
      <c r="A8" s="6" t="s">
        <v>22</v>
      </c>
      <c r="B8" s="3">
        <f>ROUND(SS_att!B8,2)</f>
        <v>0.98</v>
      </c>
      <c r="C8" s="3">
        <f>ROUND(SS_att!C8,2)</f>
        <v>0.97</v>
      </c>
      <c r="D8" s="3">
        <f>ROUND(SS_att!D8,2)</f>
        <v>0.97</v>
      </c>
      <c r="E8" s="3">
        <f>ROUND(SS_att!L8,2)</f>
        <v>0.62</v>
      </c>
    </row>
    <row r="9" spans="1:5" ht="16.5" customHeight="1" x14ac:dyDescent="0.35">
      <c r="A9" s="6"/>
      <c r="B9" s="3" t="str">
        <f>CONCATENATE("(",ROUND(SS_att!B9,2),")")</f>
        <v>(0.01)</v>
      </c>
      <c r="C9" s="3" t="str">
        <f>CONCATENATE("(",ROUND(SS_att!C9,2),")")</f>
        <v>(0.01)</v>
      </c>
      <c r="D9" s="3" t="str">
        <f>CONCATENATE("(",ROUND(SS_att!D9,2),")")</f>
        <v>(0.01)</v>
      </c>
    </row>
    <row r="10" spans="1:5" ht="16.5" customHeight="1" x14ac:dyDescent="0.35">
      <c r="A10" t="s">
        <v>12</v>
      </c>
      <c r="B10" s="3">
        <f>ROUND(SS_att!B10,2)</f>
        <v>0.79</v>
      </c>
      <c r="C10" s="3">
        <f>ROUND(SS_att!C10,2)</f>
        <v>0.76</v>
      </c>
      <c r="D10" s="3">
        <f>ROUND(SS_att!D10,2)</f>
        <v>0.77</v>
      </c>
      <c r="E10" s="3">
        <f>ROUND(SS_att!L10,2)</f>
        <v>0.62</v>
      </c>
    </row>
    <row r="11" spans="1:5" ht="16.5" customHeight="1" x14ac:dyDescent="0.35">
      <c r="B11" s="3" t="str">
        <f>CONCATENATE("(",ROUND(SS_att!B11,2),")")</f>
        <v>(0.02)</v>
      </c>
      <c r="C11" s="3" t="str">
        <f>CONCATENATE("(",ROUND(SS_att!C11,2),")")</f>
        <v>(0.02)</v>
      </c>
      <c r="D11" s="3" t="str">
        <f>CONCATENATE("(",ROUND(SS_att!D11,2),")")</f>
        <v>(0.02)</v>
      </c>
    </row>
    <row r="12" spans="1:5" ht="15" thickBot="1" x14ac:dyDescent="0.4">
      <c r="A12" s="2" t="s">
        <v>5</v>
      </c>
      <c r="B12" s="5">
        <f>SS_att!B4</f>
        <v>1770</v>
      </c>
      <c r="C12" s="5">
        <f>SS_att!C4</f>
        <v>1954</v>
      </c>
      <c r="D12" s="5">
        <f>SS_att!D4</f>
        <v>2580</v>
      </c>
      <c r="E12" s="5"/>
    </row>
    <row r="13" spans="1:5" ht="15" thickTop="1" x14ac:dyDescent="0.35"/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SS_admin</vt:lpstr>
      <vt:lpstr>SS_att</vt:lpstr>
      <vt:lpstr>SS_survey</vt:lpstr>
      <vt:lpstr>SS_admin_survey</vt:lpstr>
      <vt:lpstr>survey_response_rate</vt:lpstr>
      <vt:lpstr>SS_cond_survey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Meza Lopez, Isaac</cp:lastModifiedBy>
  <dcterms:modified xsi:type="dcterms:W3CDTF">2023-10-15T05:09:33Z</dcterms:modified>
</cp:coreProperties>
</file>