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isaacs.adeyemo\Downloads\"/>
    </mc:Choice>
  </mc:AlternateContent>
  <xr:revisionPtr revIDLastSave="0" documentId="13_ncr:1_{4CEA62F9-D2C3-4DDF-A89F-AF7AC201A852}" xr6:coauthVersionLast="47" xr6:coauthVersionMax="47" xr10:uidLastSave="{00000000-0000-0000-0000-000000000000}"/>
  <bookViews>
    <workbookView xWindow="28680" yWindow="-120" windowWidth="29040" windowHeight="15840" firstSheet="1" activeTab="1" xr2:uid="{8E68710D-A620-4F65-AEE3-929AD351AA3E}"/>
  </bookViews>
  <sheets>
    <sheet name="__FDSCACHE__" sheetId="5" state="veryHidden" r:id="rId1"/>
    <sheet name="Summary" sheetId="6" r:id="rId2"/>
    <sheet name="Live Weekly Data Prices" sheetId="1" r:id="rId3"/>
    <sheet name="Calibration Data &amp; Sensitivity " sheetId="2" r:id="rId4"/>
    <sheet name="Testing Data" sheetId="3" r:id="rId5"/>
  </sheets>
  <definedNames>
    <definedName name="CIQWBGuid" hidden="1">"a0d5e880-6081-43ce-b28d-744442b0f6b6"</definedName>
    <definedName name="CIQWBInfo" hidden="1">"{ ""CIQVersion"":""9.51.3510.3078"" }"</definedName>
    <definedName name="solver_adj" localSheetId="3" hidden="1">'Calibration Data &amp; Sensitivity '!$P$2</definedName>
    <definedName name="solver_adj" localSheetId="4" hidden="1">'Testing Data'!$P$2</definedName>
    <definedName name="solver_cvg" localSheetId="3" hidden="1">0.0001</definedName>
    <definedName name="solver_cvg" localSheetId="4" hidden="1">0.0001</definedName>
    <definedName name="solver_drv" localSheetId="3" hidden="1">1</definedName>
    <definedName name="solver_drv" localSheetId="4" hidden="1">1</definedName>
    <definedName name="solver_eng" localSheetId="3" hidden="1">3</definedName>
    <definedName name="solver_eng" localSheetId="4" hidden="1">3</definedName>
    <definedName name="solver_est" localSheetId="3" hidden="1">1</definedName>
    <definedName name="solver_est" localSheetId="4" hidden="1">1</definedName>
    <definedName name="solver_itr" localSheetId="3" hidden="1">2147483647</definedName>
    <definedName name="solver_itr" localSheetId="4" hidden="1">2147483647</definedName>
    <definedName name="solver_lhs0" localSheetId="3" hidden="1">'Calibration Data &amp; Sensitivity '!$P$2</definedName>
    <definedName name="solver_lhs1" localSheetId="3" hidden="1">'Calibration Data &amp; Sensitivity '!$P$2</definedName>
    <definedName name="solver_lhs1" localSheetId="4" hidden="1">'Testing Data'!$P$2</definedName>
    <definedName name="solver_lhs2" localSheetId="3" hidden="1">'Calibration Data &amp; Sensitivity '!$P$2</definedName>
    <definedName name="solver_lhs2" localSheetId="4" hidden="1">'Testing Data'!$P$2</definedName>
    <definedName name="solver_mip" localSheetId="3" hidden="1">2147483647</definedName>
    <definedName name="solver_mip" localSheetId="4" hidden="1">2147483647</definedName>
    <definedName name="solver_mni" localSheetId="3" hidden="1">30</definedName>
    <definedName name="solver_mni" localSheetId="4" hidden="1">30</definedName>
    <definedName name="solver_mrt" localSheetId="3" hidden="1">0.075</definedName>
    <definedName name="solver_mrt" localSheetId="4" hidden="1">0.075</definedName>
    <definedName name="solver_msl" localSheetId="3" hidden="1">2</definedName>
    <definedName name="solver_msl" localSheetId="4" hidden="1">2</definedName>
    <definedName name="solver_neg" localSheetId="3" hidden="1">1</definedName>
    <definedName name="solver_neg" localSheetId="4" hidden="1">1</definedName>
    <definedName name="solver_nod" localSheetId="3" hidden="1">2147483647</definedName>
    <definedName name="solver_nod" localSheetId="4" hidden="1">2147483647</definedName>
    <definedName name="solver_num" localSheetId="3" hidden="1">2</definedName>
    <definedName name="solver_num" localSheetId="4" hidden="1">2</definedName>
    <definedName name="solver_nwt" localSheetId="3" hidden="1">1</definedName>
    <definedName name="solver_nwt" localSheetId="4" hidden="1">1</definedName>
    <definedName name="solver_opt" localSheetId="3" hidden="1">'Calibration Data &amp; Sensitivity '!$AA$2</definedName>
    <definedName name="solver_opt" localSheetId="4" hidden="1">'Testing Data'!$X$2</definedName>
    <definedName name="solver_pre" localSheetId="3" hidden="1">0.000001</definedName>
    <definedName name="solver_pre" localSheetId="4" hidden="1">0.000001</definedName>
    <definedName name="solver_rbv" localSheetId="3" hidden="1">2</definedName>
    <definedName name="solver_rbv" localSheetId="4" hidden="1">1</definedName>
    <definedName name="solver_rel0" localSheetId="3" hidden="1">1</definedName>
    <definedName name="solver_rel1" localSheetId="3" hidden="1">1</definedName>
    <definedName name="solver_rel1" localSheetId="4" hidden="1">1</definedName>
    <definedName name="solver_rel2" localSheetId="3" hidden="1">3</definedName>
    <definedName name="solver_rel2" localSheetId="4" hidden="1">3</definedName>
    <definedName name="solver_rhs0" localSheetId="3" hidden="1">0.1</definedName>
    <definedName name="solver_rhs1" localSheetId="3" hidden="1">0.1</definedName>
    <definedName name="solver_rhs1" localSheetId="4" hidden="1">0.1</definedName>
    <definedName name="solver_rhs2" localSheetId="3" hidden="1">0</definedName>
    <definedName name="solver_rhs2" localSheetId="4" hidden="1">0</definedName>
    <definedName name="solver_rlx" localSheetId="3" hidden="1">2</definedName>
    <definedName name="solver_rlx" localSheetId="4" hidden="1">2</definedName>
    <definedName name="solver_rsd" localSheetId="3" hidden="1">0</definedName>
    <definedName name="solver_rsd" localSheetId="4" hidden="1">0</definedName>
    <definedName name="solver_scl" localSheetId="3" hidden="1">2</definedName>
    <definedName name="solver_scl" localSheetId="4" hidden="1">1</definedName>
    <definedName name="solver_sho" localSheetId="3" hidden="1">2</definedName>
    <definedName name="solver_sho" localSheetId="4" hidden="1">2</definedName>
    <definedName name="solver_ssz" localSheetId="3" hidden="1">0</definedName>
    <definedName name="solver_ssz" localSheetId="4" hidden="1">100</definedName>
    <definedName name="solver_tim" localSheetId="3" hidden="1">2147483647</definedName>
    <definedName name="solver_tim" localSheetId="4" hidden="1">2147483647</definedName>
    <definedName name="solver_tol" localSheetId="3" hidden="1">0.01</definedName>
    <definedName name="solver_tol" localSheetId="4" hidden="1">0.01</definedName>
    <definedName name="solver_typ" localSheetId="3" hidden="1">1</definedName>
    <definedName name="solver_typ" localSheetId="4" hidden="1">1</definedName>
    <definedName name="solver_val" localSheetId="3" hidden="1">1000</definedName>
    <definedName name="solver_val" localSheetId="4" hidden="1">0</definedName>
    <definedName name="solver_ver" localSheetId="3" hidden="1">3</definedName>
    <definedName name="solver_ver" localSheetId="4"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 i="2" l="1"/>
  <c r="O2" i="2"/>
  <c r="K40" i="2"/>
  <c r="M38" i="2"/>
  <c r="M2" i="3" l="1"/>
  <c r="O2" i="3" s="1"/>
  <c r="O3" i="3"/>
  <c r="J105" i="3"/>
  <c r="J104" i="3"/>
  <c r="J103" i="3"/>
  <c r="J102" i="3"/>
  <c r="J101" i="3"/>
  <c r="J100" i="3"/>
  <c r="J99" i="3"/>
  <c r="J98" i="3"/>
  <c r="J97" i="3"/>
  <c r="J96" i="3"/>
  <c r="J95" i="3"/>
  <c r="J94" i="3"/>
  <c r="J93" i="3"/>
  <c r="J92" i="3"/>
  <c r="J91" i="3"/>
  <c r="J90" i="3"/>
  <c r="J89" i="3"/>
  <c r="J88" i="3"/>
  <c r="J87" i="3"/>
  <c r="J86" i="3"/>
  <c r="J85" i="3"/>
  <c r="J84" i="3"/>
  <c r="J83" i="3"/>
  <c r="J82" i="3"/>
  <c r="J81" i="3"/>
  <c r="J80" i="3"/>
  <c r="J79" i="3"/>
  <c r="J78" i="3"/>
  <c r="J77" i="3"/>
  <c r="J76" i="3"/>
  <c r="J75" i="3"/>
  <c r="J74" i="3"/>
  <c r="J73" i="3"/>
  <c r="J72" i="3"/>
  <c r="J71" i="3"/>
  <c r="J70" i="3"/>
  <c r="J69" i="3"/>
  <c r="J68" i="3"/>
  <c r="J67" i="3"/>
  <c r="J66" i="3"/>
  <c r="J65" i="3"/>
  <c r="J64" i="3"/>
  <c r="J63" i="3"/>
  <c r="J62" i="3"/>
  <c r="J61" i="3"/>
  <c r="J60" i="3"/>
  <c r="J59" i="3"/>
  <c r="J58" i="3"/>
  <c r="J57" i="3"/>
  <c r="J56" i="3"/>
  <c r="J55" i="3"/>
  <c r="J54" i="3"/>
  <c r="J53" i="3"/>
  <c r="J52" i="3"/>
  <c r="J51" i="3"/>
  <c r="J50" i="3"/>
  <c r="J49" i="3"/>
  <c r="J48" i="3"/>
  <c r="J47" i="3"/>
  <c r="J46" i="3"/>
  <c r="J45" i="3"/>
  <c r="J44" i="3"/>
  <c r="J43" i="3"/>
  <c r="J42" i="3"/>
  <c r="J41" i="3"/>
  <c r="J40" i="3"/>
  <c r="J39" i="3"/>
  <c r="J38" i="3"/>
  <c r="J37" i="3"/>
  <c r="J36" i="3"/>
  <c r="J35" i="3"/>
  <c r="J34" i="3"/>
  <c r="J33" i="3"/>
  <c r="J32" i="3"/>
  <c r="J31" i="3"/>
  <c r="J30" i="3"/>
  <c r="J29" i="3"/>
  <c r="J28" i="3"/>
  <c r="J27" i="3"/>
  <c r="J26" i="3"/>
  <c r="J25" i="3"/>
  <c r="J24" i="3"/>
  <c r="J23" i="3"/>
  <c r="J22" i="3"/>
  <c r="J21" i="3"/>
  <c r="J20" i="3"/>
  <c r="J19" i="3"/>
  <c r="J18" i="3"/>
  <c r="J17" i="3"/>
  <c r="J16" i="3"/>
  <c r="J15" i="3"/>
  <c r="J14" i="3"/>
  <c r="J13" i="3"/>
  <c r="J12" i="3"/>
  <c r="J11" i="3"/>
  <c r="J10" i="3"/>
  <c r="J9" i="3"/>
  <c r="J8" i="3"/>
  <c r="J7" i="3"/>
  <c r="J6" i="3"/>
  <c r="J5" i="3"/>
  <c r="J4" i="3"/>
  <c r="J3" i="3"/>
  <c r="J2" i="3"/>
  <c r="F105" i="3"/>
  <c r="F104" i="3"/>
  <c r="G105" i="3" s="1"/>
  <c r="E104" i="3"/>
  <c r="D104" i="3"/>
  <c r="F103" i="3"/>
  <c r="G104" i="3" s="1"/>
  <c r="E103" i="3"/>
  <c r="D103" i="3"/>
  <c r="F102" i="3"/>
  <c r="G103" i="3" s="1"/>
  <c r="E102" i="3"/>
  <c r="D102" i="3"/>
  <c r="F101" i="3"/>
  <c r="E101" i="3"/>
  <c r="D101" i="3"/>
  <c r="F100" i="3"/>
  <c r="E100" i="3"/>
  <c r="D100" i="3"/>
  <c r="F99" i="3"/>
  <c r="E99" i="3"/>
  <c r="D99" i="3"/>
  <c r="F98" i="3"/>
  <c r="E98" i="3"/>
  <c r="D98" i="3"/>
  <c r="F97" i="3"/>
  <c r="E97" i="3"/>
  <c r="D97" i="3"/>
  <c r="F96" i="3"/>
  <c r="G97" i="3" s="1"/>
  <c r="E96" i="3"/>
  <c r="D96" i="3"/>
  <c r="F95" i="3"/>
  <c r="G96" i="3" s="1"/>
  <c r="E95" i="3"/>
  <c r="D95" i="3"/>
  <c r="F94" i="3"/>
  <c r="E94" i="3"/>
  <c r="D94" i="3"/>
  <c r="F93" i="3"/>
  <c r="G94" i="3" s="1"/>
  <c r="E93" i="3"/>
  <c r="D93" i="3"/>
  <c r="F92" i="3"/>
  <c r="G93" i="3" s="1"/>
  <c r="E92" i="3"/>
  <c r="D92" i="3"/>
  <c r="F91" i="3"/>
  <c r="E91" i="3"/>
  <c r="D91" i="3"/>
  <c r="F90" i="3"/>
  <c r="G91" i="3" s="1"/>
  <c r="E90" i="3"/>
  <c r="D90" i="3"/>
  <c r="F89" i="3"/>
  <c r="G89" i="3" s="1"/>
  <c r="E89" i="3"/>
  <c r="D89" i="3"/>
  <c r="F88" i="3"/>
  <c r="E88" i="3"/>
  <c r="D88" i="3"/>
  <c r="F87" i="3"/>
  <c r="G88" i="3" s="1"/>
  <c r="E87" i="3"/>
  <c r="D87" i="3"/>
  <c r="F86" i="3"/>
  <c r="G87" i="3" s="1"/>
  <c r="E86" i="3"/>
  <c r="D86" i="3"/>
  <c r="G85" i="3"/>
  <c r="F85" i="3"/>
  <c r="E85" i="3"/>
  <c r="D85" i="3"/>
  <c r="F84" i="3"/>
  <c r="E84" i="3"/>
  <c r="D84" i="3"/>
  <c r="F83" i="3"/>
  <c r="E83" i="3"/>
  <c r="D83" i="3"/>
  <c r="F82" i="3"/>
  <c r="E82" i="3"/>
  <c r="D82" i="3"/>
  <c r="F81" i="3"/>
  <c r="G82" i="3" s="1"/>
  <c r="E81" i="3"/>
  <c r="D81" i="3"/>
  <c r="F80" i="3"/>
  <c r="G81" i="3" s="1"/>
  <c r="E80" i="3"/>
  <c r="D80" i="3"/>
  <c r="F79" i="3"/>
  <c r="E79" i="3"/>
  <c r="D79" i="3"/>
  <c r="F78" i="3"/>
  <c r="E78" i="3"/>
  <c r="D78" i="3"/>
  <c r="F77" i="3"/>
  <c r="G78" i="3" s="1"/>
  <c r="E77" i="3"/>
  <c r="D77" i="3"/>
  <c r="F76" i="3"/>
  <c r="G77" i="3" s="1"/>
  <c r="E76" i="3"/>
  <c r="D76" i="3"/>
  <c r="F75" i="3"/>
  <c r="E75" i="3"/>
  <c r="D75" i="3"/>
  <c r="F74" i="3"/>
  <c r="E74" i="3"/>
  <c r="D74" i="3"/>
  <c r="F73" i="3"/>
  <c r="E73" i="3"/>
  <c r="D73" i="3"/>
  <c r="F72" i="3"/>
  <c r="E72" i="3"/>
  <c r="D72" i="3"/>
  <c r="F71" i="3"/>
  <c r="G72" i="3" s="1"/>
  <c r="E71" i="3"/>
  <c r="D71" i="3"/>
  <c r="F70" i="3"/>
  <c r="G71" i="3" s="1"/>
  <c r="E70" i="3"/>
  <c r="D70" i="3"/>
  <c r="F69" i="3"/>
  <c r="G69" i="3" s="1"/>
  <c r="E69" i="3"/>
  <c r="D69" i="3"/>
  <c r="F68" i="3"/>
  <c r="E68" i="3"/>
  <c r="D68" i="3"/>
  <c r="F67" i="3"/>
  <c r="G68" i="3" s="1"/>
  <c r="E67" i="3"/>
  <c r="D67" i="3"/>
  <c r="F66" i="3"/>
  <c r="G67" i="3" s="1"/>
  <c r="E66" i="3"/>
  <c r="D66" i="3"/>
  <c r="F65" i="3"/>
  <c r="E65" i="3"/>
  <c r="D65" i="3"/>
  <c r="F64" i="3"/>
  <c r="E64" i="3"/>
  <c r="D64" i="3"/>
  <c r="F63" i="3"/>
  <c r="E63" i="3"/>
  <c r="D63" i="3"/>
  <c r="F62" i="3"/>
  <c r="E62" i="3"/>
  <c r="D62" i="3"/>
  <c r="F61" i="3"/>
  <c r="G62" i="3" s="1"/>
  <c r="E61" i="3"/>
  <c r="D61" i="3"/>
  <c r="F60" i="3"/>
  <c r="G60" i="3" s="1"/>
  <c r="E60" i="3"/>
  <c r="D60" i="3"/>
  <c r="F59" i="3"/>
  <c r="E59" i="3"/>
  <c r="D59" i="3"/>
  <c r="F58" i="3"/>
  <c r="E58" i="3"/>
  <c r="D58" i="3"/>
  <c r="F57" i="3"/>
  <c r="G58" i="3" s="1"/>
  <c r="E57" i="3"/>
  <c r="D57" i="3"/>
  <c r="F56" i="3"/>
  <c r="G57" i="3" s="1"/>
  <c r="E56" i="3"/>
  <c r="D56" i="3"/>
  <c r="F55" i="3"/>
  <c r="E55" i="3"/>
  <c r="D55" i="3"/>
  <c r="F54" i="3"/>
  <c r="E54" i="3"/>
  <c r="D54" i="3"/>
  <c r="F53" i="3"/>
  <c r="E53" i="3"/>
  <c r="D53" i="3"/>
  <c r="F52" i="3"/>
  <c r="E52" i="3"/>
  <c r="D52" i="3"/>
  <c r="F51" i="3"/>
  <c r="G52" i="3" s="1"/>
  <c r="E51" i="3"/>
  <c r="D51" i="3"/>
  <c r="F50" i="3"/>
  <c r="E50" i="3"/>
  <c r="D50" i="3"/>
  <c r="F49" i="3"/>
  <c r="G49" i="3" s="1"/>
  <c r="E49" i="3"/>
  <c r="D49" i="3"/>
  <c r="F48" i="3"/>
  <c r="E48" i="3"/>
  <c r="D48" i="3"/>
  <c r="F47" i="3"/>
  <c r="G48" i="3" s="1"/>
  <c r="E47" i="3"/>
  <c r="D47" i="3"/>
  <c r="F46" i="3"/>
  <c r="G47" i="3" s="1"/>
  <c r="E46" i="3"/>
  <c r="D46" i="3"/>
  <c r="F45" i="3"/>
  <c r="E45" i="3"/>
  <c r="D45" i="3"/>
  <c r="F44" i="3"/>
  <c r="E44" i="3"/>
  <c r="D44" i="3"/>
  <c r="F43" i="3"/>
  <c r="E43" i="3"/>
  <c r="D43" i="3"/>
  <c r="F42" i="3"/>
  <c r="E42" i="3"/>
  <c r="D42" i="3"/>
  <c r="F41" i="3"/>
  <c r="G42" i="3" s="1"/>
  <c r="E41" i="3"/>
  <c r="D41" i="3"/>
  <c r="F40" i="3"/>
  <c r="G40" i="3" s="1"/>
  <c r="E40" i="3"/>
  <c r="D40" i="3"/>
  <c r="F39" i="3"/>
  <c r="E39" i="3"/>
  <c r="D39" i="3"/>
  <c r="F38" i="3"/>
  <c r="E38" i="3"/>
  <c r="D38" i="3"/>
  <c r="F37" i="3"/>
  <c r="G38" i="3" s="1"/>
  <c r="E37" i="3"/>
  <c r="D37" i="3"/>
  <c r="F36" i="3"/>
  <c r="G37" i="3" s="1"/>
  <c r="E36" i="3"/>
  <c r="D36" i="3"/>
  <c r="F35" i="3"/>
  <c r="E35" i="3"/>
  <c r="D35" i="3"/>
  <c r="F34" i="3"/>
  <c r="E34" i="3"/>
  <c r="D34" i="3"/>
  <c r="F33" i="3"/>
  <c r="E33" i="3"/>
  <c r="D33" i="3"/>
  <c r="F32" i="3"/>
  <c r="E32" i="3"/>
  <c r="D32" i="3"/>
  <c r="F31" i="3"/>
  <c r="G32" i="3" s="1"/>
  <c r="E31" i="3"/>
  <c r="D31" i="3"/>
  <c r="F30" i="3"/>
  <c r="E30" i="3"/>
  <c r="D30" i="3"/>
  <c r="F29" i="3"/>
  <c r="G29" i="3" s="1"/>
  <c r="E29" i="3"/>
  <c r="D29" i="3"/>
  <c r="F28" i="3"/>
  <c r="E28" i="3"/>
  <c r="D28" i="3"/>
  <c r="F27" i="3"/>
  <c r="G28" i="3" s="1"/>
  <c r="E27" i="3"/>
  <c r="D27" i="3"/>
  <c r="F26" i="3"/>
  <c r="G27" i="3" s="1"/>
  <c r="E26" i="3"/>
  <c r="D26" i="3"/>
  <c r="F25" i="3"/>
  <c r="E25" i="3"/>
  <c r="D25" i="3"/>
  <c r="F24" i="3"/>
  <c r="E24" i="3"/>
  <c r="D24" i="3"/>
  <c r="F23" i="3"/>
  <c r="E23" i="3"/>
  <c r="D23" i="3"/>
  <c r="F22" i="3"/>
  <c r="E22" i="3"/>
  <c r="D22" i="3"/>
  <c r="F21" i="3"/>
  <c r="G22" i="3" s="1"/>
  <c r="E21" i="3"/>
  <c r="D21" i="3"/>
  <c r="F20" i="3"/>
  <c r="G20" i="3" s="1"/>
  <c r="E20" i="3"/>
  <c r="D20" i="3"/>
  <c r="F19" i="3"/>
  <c r="E19" i="3"/>
  <c r="D19" i="3"/>
  <c r="F18" i="3"/>
  <c r="E18" i="3"/>
  <c r="D18" i="3"/>
  <c r="F17" i="3"/>
  <c r="G18" i="3" s="1"/>
  <c r="E17" i="3"/>
  <c r="D17" i="3"/>
  <c r="F16" i="3"/>
  <c r="G17" i="3" s="1"/>
  <c r="E16" i="3"/>
  <c r="D16" i="3"/>
  <c r="F15" i="3"/>
  <c r="E15" i="3"/>
  <c r="D15" i="3"/>
  <c r="F14" i="3"/>
  <c r="E14" i="3"/>
  <c r="D14" i="3"/>
  <c r="F13" i="3"/>
  <c r="E13" i="3"/>
  <c r="D13" i="3"/>
  <c r="F12" i="3"/>
  <c r="E12" i="3"/>
  <c r="D12" i="3"/>
  <c r="F11" i="3"/>
  <c r="G12" i="3" s="1"/>
  <c r="E11" i="3"/>
  <c r="D11" i="3"/>
  <c r="F10" i="3"/>
  <c r="E10" i="3"/>
  <c r="D10" i="3"/>
  <c r="F9" i="3"/>
  <c r="G9" i="3" s="1"/>
  <c r="E9" i="3"/>
  <c r="D9" i="3"/>
  <c r="F8" i="3"/>
  <c r="E8" i="3"/>
  <c r="D8" i="3"/>
  <c r="F7" i="3"/>
  <c r="G8" i="3" s="1"/>
  <c r="E7" i="3"/>
  <c r="D7" i="3"/>
  <c r="F6" i="3"/>
  <c r="G7" i="3" s="1"/>
  <c r="E6" i="3"/>
  <c r="D6" i="3"/>
  <c r="F5" i="3"/>
  <c r="E5" i="3"/>
  <c r="D5" i="3"/>
  <c r="F4" i="3"/>
  <c r="E4" i="3"/>
  <c r="D4" i="3"/>
  <c r="F3" i="3"/>
  <c r="E3" i="3"/>
  <c r="D3" i="3"/>
  <c r="F2" i="3"/>
  <c r="E2" i="3"/>
  <c r="D2" i="3"/>
  <c r="D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2"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G14" i="3" l="1"/>
  <c r="G34" i="3"/>
  <c r="G54" i="3"/>
  <c r="G74" i="3"/>
  <c r="G100" i="3"/>
  <c r="G16" i="3"/>
  <c r="G36" i="3"/>
  <c r="G56" i="3"/>
  <c r="G75" i="3"/>
  <c r="G102" i="3"/>
  <c r="G3" i="3"/>
  <c r="K2" i="3" s="1" a="1"/>
  <c r="G23" i="3"/>
  <c r="G43" i="3"/>
  <c r="G63" i="3"/>
  <c r="G83" i="3"/>
  <c r="G44" i="3"/>
  <c r="G64" i="3"/>
  <c r="G84" i="3"/>
  <c r="G90" i="3"/>
  <c r="G98" i="3"/>
  <c r="G66" i="3"/>
  <c r="G86" i="3"/>
  <c r="G92" i="3"/>
  <c r="G13" i="3"/>
  <c r="G99" i="3"/>
  <c r="G10" i="3"/>
  <c r="G30" i="3"/>
  <c r="G50" i="3"/>
  <c r="G4" i="3"/>
  <c r="G24" i="3"/>
  <c r="G6" i="3"/>
  <c r="G26" i="3"/>
  <c r="G46" i="3"/>
  <c r="G33" i="3"/>
  <c r="G53" i="3"/>
  <c r="G73" i="3"/>
  <c r="G19" i="3"/>
  <c r="G39" i="3"/>
  <c r="G59" i="3"/>
  <c r="G79" i="3"/>
  <c r="N2" i="3"/>
  <c r="G5" i="3"/>
  <c r="G15" i="3"/>
  <c r="G25" i="3"/>
  <c r="G35" i="3"/>
  <c r="G45" i="3"/>
  <c r="G55" i="3"/>
  <c r="G65" i="3"/>
  <c r="G70" i="3"/>
  <c r="G80" i="3"/>
  <c r="G95" i="3"/>
  <c r="G11" i="3"/>
  <c r="G21" i="3"/>
  <c r="G31" i="3"/>
  <c r="G41" i="3"/>
  <c r="G51" i="3"/>
  <c r="G61" i="3"/>
  <c r="G76" i="3"/>
  <c r="G101" i="3"/>
  <c r="N2" i="2"/>
  <c r="C2" i="1" a="1"/>
  <c r="B2" i="1" a="1"/>
  <c r="A2" i="1" a="1"/>
  <c r="K2" i="3" l="1"/>
  <c r="G32" i="2"/>
  <c r="G9" i="2"/>
  <c r="G88" i="2"/>
  <c r="G35" i="2"/>
  <c r="G14" i="2"/>
  <c r="G12" i="2"/>
  <c r="G11" i="2"/>
  <c r="G10" i="2"/>
  <c r="G15" i="2"/>
  <c r="G8" i="2"/>
  <c r="G7" i="2"/>
  <c r="G87" i="2"/>
  <c r="G34" i="2"/>
  <c r="G72" i="2"/>
  <c r="G71" i="2"/>
  <c r="G31" i="2"/>
  <c r="G70" i="2"/>
  <c r="G30" i="2"/>
  <c r="G69" i="2"/>
  <c r="G68" i="2"/>
  <c r="G48" i="2"/>
  <c r="G67" i="2"/>
  <c r="G47" i="2"/>
  <c r="G5" i="2"/>
  <c r="G13" i="2"/>
  <c r="G43" i="2"/>
  <c r="G16" i="2"/>
  <c r="G36" i="2"/>
  <c r="G92" i="2"/>
  <c r="G28" i="2"/>
  <c r="G37" i="2"/>
  <c r="G90" i="2"/>
  <c r="G86" i="2"/>
  <c r="G65" i="2"/>
  <c r="G94" i="2"/>
  <c r="G85" i="2"/>
  <c r="G96" i="2"/>
  <c r="G93" i="2"/>
  <c r="G89" i="2"/>
  <c r="G45" i="2"/>
  <c r="G38" i="2"/>
  <c r="G95" i="2"/>
  <c r="G91" i="2"/>
  <c r="G29" i="2"/>
  <c r="G27" i="2"/>
  <c r="G25" i="2"/>
  <c r="G83" i="2"/>
  <c r="G104" i="2"/>
  <c r="G64" i="2"/>
  <c r="G44" i="2"/>
  <c r="G4" i="2"/>
  <c r="G63" i="2"/>
  <c r="G98" i="2"/>
  <c r="G58" i="2"/>
  <c r="G77" i="2"/>
  <c r="G76" i="2"/>
  <c r="G75" i="2"/>
  <c r="G74" i="2"/>
  <c r="G53" i="2"/>
  <c r="G84" i="2"/>
  <c r="G24" i="2"/>
  <c r="G103" i="2"/>
  <c r="G23" i="2"/>
  <c r="G78" i="2"/>
  <c r="G97" i="2"/>
  <c r="G57" i="2"/>
  <c r="G56" i="2"/>
  <c r="G55" i="2"/>
  <c r="G54" i="2"/>
  <c r="G73" i="2"/>
  <c r="G51" i="2"/>
  <c r="G50" i="2"/>
  <c r="G49" i="2"/>
  <c r="G3" i="2"/>
  <c r="G66" i="2"/>
  <c r="G46" i="2"/>
  <c r="G26" i="2"/>
  <c r="G6" i="2"/>
  <c r="G42" i="2"/>
  <c r="G101" i="2"/>
  <c r="G21" i="2"/>
  <c r="G100" i="2"/>
  <c r="G40" i="2"/>
  <c r="G99" i="2"/>
  <c r="G39" i="2"/>
  <c r="G18" i="2"/>
  <c r="G17" i="2"/>
  <c r="G82" i="2"/>
  <c r="G61" i="2"/>
  <c r="G20" i="2"/>
  <c r="G79" i="2"/>
  <c r="G52" i="2"/>
  <c r="G62" i="2"/>
  <c r="G41" i="2"/>
  <c r="G60" i="2"/>
  <c r="G19" i="2"/>
  <c r="G102" i="2"/>
  <c r="G22" i="2"/>
  <c r="G81" i="2"/>
  <c r="G80" i="2"/>
  <c r="G59" i="2"/>
  <c r="G33" i="2"/>
  <c r="C2" i="1"/>
  <c r="B2" i="1"/>
  <c r="A2" i="1"/>
  <c r="G105" i="2"/>
  <c r="K2" i="2" l="1" a="1"/>
  <c r="K2" i="2" l="1"/>
  <c r="M2" i="2"/>
  <c r="I101" i="3"/>
  <c r="I81" i="3"/>
  <c r="I61" i="3"/>
  <c r="I41" i="3"/>
  <c r="I21" i="3"/>
  <c r="I94" i="3"/>
  <c r="I74" i="3"/>
  <c r="I54" i="3"/>
  <c r="I34" i="3"/>
  <c r="I14" i="3"/>
  <c r="I87" i="3"/>
  <c r="I67" i="3"/>
  <c r="I47" i="3"/>
  <c r="I27" i="3"/>
  <c r="I7" i="3"/>
  <c r="I100" i="3"/>
  <c r="I80" i="3"/>
  <c r="I60" i="3"/>
  <c r="I40" i="3"/>
  <c r="I20" i="3"/>
  <c r="I93" i="3"/>
  <c r="I73" i="3"/>
  <c r="I53" i="3"/>
  <c r="I33" i="3"/>
  <c r="I86" i="3"/>
  <c r="I66" i="3"/>
  <c r="I46" i="3"/>
  <c r="I26" i="3"/>
  <c r="I6" i="3"/>
  <c r="I92" i="3"/>
  <c r="I72" i="3"/>
  <c r="I52" i="3"/>
  <c r="I32" i="3"/>
  <c r="I12" i="3"/>
  <c r="I105" i="3"/>
  <c r="I85" i="3"/>
  <c r="I65" i="3"/>
  <c r="I45" i="3"/>
  <c r="I25" i="3"/>
  <c r="I5" i="3"/>
  <c r="I90" i="3"/>
  <c r="I70" i="3"/>
  <c r="I50" i="3"/>
  <c r="I30" i="3"/>
  <c r="I10" i="3"/>
  <c r="I103" i="3"/>
  <c r="I83" i="3"/>
  <c r="I63" i="3"/>
  <c r="I43" i="3"/>
  <c r="I23" i="3"/>
  <c r="I3" i="3"/>
  <c r="I96" i="3"/>
  <c r="I76" i="3"/>
  <c r="I56" i="3"/>
  <c r="I36" i="3"/>
  <c r="I16" i="3"/>
  <c r="I9" i="3"/>
  <c r="I82" i="3"/>
  <c r="I29" i="3"/>
  <c r="I39" i="3"/>
  <c r="I104" i="3"/>
  <c r="I62" i="3"/>
  <c r="I51" i="3"/>
  <c r="I19" i="3"/>
  <c r="I71" i="3"/>
  <c r="I18" i="3"/>
  <c r="I57" i="3"/>
  <c r="I15" i="3"/>
  <c r="I4" i="3"/>
  <c r="I84" i="3"/>
  <c r="I102" i="3"/>
  <c r="I91" i="3"/>
  <c r="I49" i="3"/>
  <c r="I8" i="3"/>
  <c r="I59" i="3"/>
  <c r="I38" i="3"/>
  <c r="I28" i="3"/>
  <c r="I78" i="3"/>
  <c r="I69" i="3"/>
  <c r="I17" i="3"/>
  <c r="I98" i="3"/>
  <c r="I95" i="3"/>
  <c r="I79" i="3"/>
  <c r="I58" i="3"/>
  <c r="I48" i="3"/>
  <c r="I89" i="3"/>
  <c r="I37" i="3"/>
  <c r="I99" i="3"/>
  <c r="I68" i="3"/>
  <c r="I88" i="3"/>
  <c r="I77" i="3"/>
  <c r="I35" i="3"/>
  <c r="I24" i="3"/>
  <c r="I97" i="3"/>
  <c r="I55" i="3"/>
  <c r="I44" i="3"/>
  <c r="I13" i="3"/>
  <c r="I2" i="3"/>
  <c r="I75" i="3"/>
  <c r="I64" i="3"/>
  <c r="I22" i="3"/>
  <c r="I11" i="3"/>
  <c r="I42" i="3"/>
  <c r="I31" i="3"/>
  <c r="T105" i="3" a="1"/>
  <c r="T105" i="3" s="1"/>
  <c r="T87" i="3" a="1"/>
  <c r="T87" i="3" s="1"/>
  <c r="T61" i="3" a="1"/>
  <c r="T61" i="3" s="1"/>
  <c r="T48" i="3" a="1"/>
  <c r="T48" i="3" s="1"/>
  <c r="T21" i="3" a="1"/>
  <c r="T21" i="3" s="1"/>
  <c r="T6" i="3" a="1"/>
  <c r="T6" i="3" s="1"/>
  <c r="H88" i="3"/>
  <c r="H68" i="3"/>
  <c r="H48" i="3"/>
  <c r="H28" i="3"/>
  <c r="H8" i="3"/>
  <c r="T86" i="3" a="1"/>
  <c r="T86" i="3" s="1"/>
  <c r="T60" i="3" a="1"/>
  <c r="T60" i="3" s="1"/>
  <c r="T47" i="3" a="1"/>
  <c r="T47" i="3" s="1"/>
  <c r="T33" i="3" a="1"/>
  <c r="T33" i="3" s="1"/>
  <c r="H101" i="3"/>
  <c r="H81" i="3"/>
  <c r="H61" i="3"/>
  <c r="H41" i="3"/>
  <c r="H21" i="3"/>
  <c r="T103" i="3" a="1"/>
  <c r="T103" i="3" s="1"/>
  <c r="T85" i="3" a="1"/>
  <c r="T85" i="3" s="1"/>
  <c r="T74" i="3" a="1"/>
  <c r="T74" i="3" s="1"/>
  <c r="T59" i="3" a="1"/>
  <c r="T59" i="3" s="1"/>
  <c r="T32" i="3" a="1"/>
  <c r="T32" i="3" s="1"/>
  <c r="T5" i="3" a="1"/>
  <c r="T5" i="3" s="1"/>
  <c r="H94" i="3"/>
  <c r="H74" i="3"/>
  <c r="H54" i="3"/>
  <c r="H34" i="3"/>
  <c r="H14" i="3"/>
  <c r="T73" i="3" a="1"/>
  <c r="T73" i="3" s="1"/>
  <c r="T46" i="3" a="1"/>
  <c r="T46" i="3" s="1"/>
  <c r="T31" i="3" a="1"/>
  <c r="T31" i="3" s="1"/>
  <c r="T4" i="3" a="1"/>
  <c r="T4" i="3" s="1"/>
  <c r="H87" i="3"/>
  <c r="H67" i="3"/>
  <c r="H47" i="3"/>
  <c r="H27" i="3"/>
  <c r="H7" i="3"/>
  <c r="T102" i="3" a="1"/>
  <c r="T102" i="3" s="1"/>
  <c r="T45" i="3" a="1"/>
  <c r="T45" i="3" s="1"/>
  <c r="T30" i="3" a="1"/>
  <c r="T30" i="3" s="1"/>
  <c r="T19" i="3" a="1"/>
  <c r="T19" i="3" s="1"/>
  <c r="T3" i="3" a="1"/>
  <c r="T3" i="3" s="1"/>
  <c r="H100" i="3"/>
  <c r="H80" i="3"/>
  <c r="H60" i="3"/>
  <c r="H40" i="3"/>
  <c r="H20" i="3"/>
  <c r="T104" i="3" a="1"/>
  <c r="T104" i="3" s="1"/>
  <c r="T20" i="3" a="1"/>
  <c r="T20" i="3" s="1"/>
  <c r="T101" i="3" a="1"/>
  <c r="T101" i="3" s="1"/>
  <c r="T58" i="3" a="1"/>
  <c r="T58" i="3" s="1"/>
  <c r="T29" i="3" a="1"/>
  <c r="T29" i="3" s="1"/>
  <c r="T18" i="3" a="1"/>
  <c r="T18" i="3" s="1"/>
  <c r="H93" i="3"/>
  <c r="H73" i="3"/>
  <c r="H53" i="3"/>
  <c r="H33" i="3"/>
  <c r="H13" i="3"/>
  <c r="T82" i="3" a="1"/>
  <c r="T82" i="3" s="1"/>
  <c r="T72" i="3" a="1"/>
  <c r="T72" i="3" s="1"/>
  <c r="T56" i="3" a="1"/>
  <c r="T56" i="3" s="1"/>
  <c r="T43" i="3" a="1"/>
  <c r="T43" i="3" s="1"/>
  <c r="T16" i="3" a="1"/>
  <c r="T16" i="3" s="1"/>
  <c r="H99" i="3"/>
  <c r="H79" i="3"/>
  <c r="H59" i="3"/>
  <c r="H39" i="3"/>
  <c r="H19" i="3"/>
  <c r="T99" i="3" a="1"/>
  <c r="T99" i="3" s="1"/>
  <c r="T71" i="3" a="1"/>
  <c r="T71" i="3" s="1"/>
  <c r="T55" i="3" a="1"/>
  <c r="T55" i="3" s="1"/>
  <c r="T42" i="3" a="1"/>
  <c r="T42" i="3" s="1"/>
  <c r="T27" i="3" a="1"/>
  <c r="T27" i="3" s="1"/>
  <c r="T15" i="3" a="1"/>
  <c r="T15" i="3" s="1"/>
  <c r="H92" i="3"/>
  <c r="H72" i="3"/>
  <c r="H52" i="3"/>
  <c r="H32" i="3"/>
  <c r="H12" i="3"/>
  <c r="T94" i="3" a="1"/>
  <c r="T94" i="3" s="1"/>
  <c r="T78" i="3" a="1"/>
  <c r="T78" i="3" s="1"/>
  <c r="T68" i="3" a="1"/>
  <c r="T68" i="3" s="1"/>
  <c r="T40" i="3" a="1"/>
  <c r="T40" i="3" s="1"/>
  <c r="T25" i="3" a="1"/>
  <c r="T25" i="3" s="1"/>
  <c r="T12" i="3" a="1"/>
  <c r="T12" i="3" s="1"/>
  <c r="H97" i="3"/>
  <c r="H77" i="3"/>
  <c r="H57" i="3"/>
  <c r="H37" i="3"/>
  <c r="H17" i="3"/>
  <c r="T93" i="3" a="1"/>
  <c r="T93" i="3" s="1"/>
  <c r="T77" i="3" a="1"/>
  <c r="T77" i="3" s="1"/>
  <c r="T67" i="3" a="1"/>
  <c r="T67" i="3" s="1"/>
  <c r="T39" i="3" a="1"/>
  <c r="T39" i="3" s="1"/>
  <c r="T11" i="3" a="1"/>
  <c r="T11" i="3" s="1"/>
  <c r="H90" i="3"/>
  <c r="H70" i="3"/>
  <c r="H50" i="3"/>
  <c r="H30" i="3"/>
  <c r="H10" i="3"/>
  <c r="T92" i="3" a="1"/>
  <c r="T92" i="3" s="1"/>
  <c r="T66" i="3" a="1"/>
  <c r="T66" i="3" s="1"/>
  <c r="T38" i="3" a="1"/>
  <c r="T38" i="3" s="1"/>
  <c r="T10" i="3" a="1"/>
  <c r="T10" i="3" s="1"/>
  <c r="H103" i="3"/>
  <c r="H83" i="3"/>
  <c r="H63" i="3"/>
  <c r="H43" i="3"/>
  <c r="H23" i="3"/>
  <c r="H3" i="3"/>
  <c r="T91" i="3" a="1"/>
  <c r="T91" i="3" s="1"/>
  <c r="T65" i="3" a="1"/>
  <c r="T65" i="3" s="1"/>
  <c r="T37" i="3" a="1"/>
  <c r="T37" i="3" s="1"/>
  <c r="T24" i="3" a="1"/>
  <c r="T24" i="3" s="1"/>
  <c r="T9" i="3" a="1"/>
  <c r="T9" i="3" s="1"/>
  <c r="T100" i="3" a="1"/>
  <c r="T100" i="3" s="1"/>
  <c r="T34" i="3" a="1"/>
  <c r="T34" i="3" s="1"/>
  <c r="H95" i="3"/>
  <c r="H84" i="3"/>
  <c r="H42" i="3"/>
  <c r="H31" i="3"/>
  <c r="T97" i="3" a="1"/>
  <c r="T97" i="3" s="1"/>
  <c r="H104" i="3"/>
  <c r="H51" i="3"/>
  <c r="T96" i="3" a="1"/>
  <c r="T96" i="3" s="1"/>
  <c r="T62" i="3" a="1"/>
  <c r="T62" i="3" s="1"/>
  <c r="H82" i="3"/>
  <c r="H29" i="3"/>
  <c r="H46" i="3"/>
  <c r="H25" i="3"/>
  <c r="T49" i="3" a="1"/>
  <c r="T49" i="3" s="1"/>
  <c r="H15" i="3"/>
  <c r="H64" i="3"/>
  <c r="T98" i="3" a="1"/>
  <c r="T98" i="3" s="1"/>
  <c r="T69" i="3" a="1"/>
  <c r="T69" i="3" s="1"/>
  <c r="T28" i="3" a="1"/>
  <c r="T28" i="3" s="1"/>
  <c r="T64" i="3" a="1"/>
  <c r="T64" i="3" s="1"/>
  <c r="H62" i="3"/>
  <c r="T63" i="3" a="1"/>
  <c r="T63" i="3" s="1"/>
  <c r="H9" i="3"/>
  <c r="T95" i="3" a="1"/>
  <c r="T95" i="3" s="1"/>
  <c r="H71" i="3"/>
  <c r="T50" i="3" a="1"/>
  <c r="T50" i="3" s="1"/>
  <c r="H78" i="3"/>
  <c r="H36" i="3"/>
  <c r="T80" i="3" a="1"/>
  <c r="T80" i="3" s="1"/>
  <c r="T90" i="3" a="1"/>
  <c r="T90" i="3" s="1"/>
  <c r="T57" i="3" a="1"/>
  <c r="T57" i="3" s="1"/>
  <c r="T26" i="3" a="1"/>
  <c r="T26" i="3" s="1"/>
  <c r="H18" i="3"/>
  <c r="T89" i="3" a="1"/>
  <c r="T89" i="3" s="1"/>
  <c r="T54" i="3" a="1"/>
  <c r="T54" i="3" s="1"/>
  <c r="T23" i="3" a="1"/>
  <c r="T23" i="3" s="1"/>
  <c r="H102" i="3"/>
  <c r="H91" i="3"/>
  <c r="H49" i="3"/>
  <c r="T14" i="3" a="1"/>
  <c r="T14" i="3" s="1"/>
  <c r="T88" i="3" a="1"/>
  <c r="T88" i="3" s="1"/>
  <c r="T53" i="3" a="1"/>
  <c r="T53" i="3" s="1"/>
  <c r="H38" i="3"/>
  <c r="T83" i="3" a="1"/>
  <c r="T83" i="3" s="1"/>
  <c r="T17" i="3" a="1"/>
  <c r="T17" i="3" s="1"/>
  <c r="H58" i="3"/>
  <c r="H26" i="3"/>
  <c r="T81" i="3" a="1"/>
  <c r="T81" i="3" s="1"/>
  <c r="H89" i="3"/>
  <c r="T84" i="3" a="1"/>
  <c r="T84" i="3" s="1"/>
  <c r="T52" i="3" a="1"/>
  <c r="T52" i="3" s="1"/>
  <c r="T22" i="3" a="1"/>
  <c r="T22" i="3" s="1"/>
  <c r="H69" i="3"/>
  <c r="H6" i="3"/>
  <c r="H16" i="3"/>
  <c r="T51" i="3" a="1"/>
  <c r="T51" i="3" s="1"/>
  <c r="H5" i="3"/>
  <c r="T35" i="3" a="1"/>
  <c r="T35" i="3" s="1"/>
  <c r="T79" i="3" a="1"/>
  <c r="T79" i="3" s="1"/>
  <c r="T44" i="3" a="1"/>
  <c r="T44" i="3" s="1"/>
  <c r="T13" i="3" a="1"/>
  <c r="T13" i="3" s="1"/>
  <c r="H98" i="3"/>
  <c r="H66" i="3"/>
  <c r="H56" i="3"/>
  <c r="H45" i="3"/>
  <c r="H4" i="3"/>
  <c r="H35" i="3"/>
  <c r="H24" i="3"/>
  <c r="T76" i="3" a="1"/>
  <c r="T76" i="3" s="1"/>
  <c r="T8" i="3" a="1"/>
  <c r="T8" i="3" s="1"/>
  <c r="H86" i="3"/>
  <c r="H76" i="3"/>
  <c r="H65" i="3"/>
  <c r="T75" i="3" a="1"/>
  <c r="T75" i="3" s="1"/>
  <c r="T7" i="3" a="1"/>
  <c r="T7" i="3" s="1"/>
  <c r="H55" i="3"/>
  <c r="H44" i="3"/>
  <c r="T41" i="3" a="1"/>
  <c r="T41" i="3" s="1"/>
  <c r="T2" i="3" a="1"/>
  <c r="T2" i="3" s="1"/>
  <c r="H96" i="3"/>
  <c r="H85" i="3"/>
  <c r="H2" i="3"/>
  <c r="T70" i="3" a="1"/>
  <c r="T70" i="3" s="1"/>
  <c r="T36" i="3" a="1"/>
  <c r="T36" i="3" s="1"/>
  <c r="H75" i="3"/>
  <c r="H22" i="3"/>
  <c r="H105" i="3"/>
  <c r="H11" i="3"/>
  <c r="I36" i="2" l="1"/>
  <c r="H23" i="2"/>
  <c r="J91" i="2"/>
  <c r="J5" i="2"/>
  <c r="J86" i="2"/>
  <c r="J81" i="2"/>
  <c r="J67" i="2"/>
  <c r="J75" i="2"/>
  <c r="J63" i="2"/>
  <c r="J35" i="2"/>
  <c r="J25" i="2"/>
  <c r="J57" i="2"/>
  <c r="J40" i="2"/>
  <c r="J8" i="2"/>
  <c r="J69" i="2"/>
  <c r="J64" i="2"/>
  <c r="J11" i="2"/>
  <c r="J60" i="2"/>
  <c r="J13" i="2"/>
  <c r="J98" i="2"/>
  <c r="J4" i="2"/>
  <c r="J93" i="2"/>
  <c r="J45" i="2"/>
  <c r="J21" i="2"/>
  <c r="J85" i="2"/>
  <c r="J59" i="2"/>
  <c r="J54" i="2"/>
  <c r="J76" i="2"/>
  <c r="J65" i="2"/>
  <c r="J37" i="2"/>
  <c r="J14" i="2"/>
  <c r="J55" i="2"/>
  <c r="J44" i="2"/>
  <c r="J79" i="2"/>
  <c r="J50" i="2"/>
  <c r="J99" i="2"/>
  <c r="J30" i="2"/>
  <c r="J102" i="2"/>
  <c r="J20" i="2"/>
  <c r="J41" i="2"/>
  <c r="J42" i="2"/>
  <c r="J22" i="2"/>
  <c r="J56" i="2"/>
  <c r="J70" i="2"/>
  <c r="J49" i="2"/>
  <c r="J83" i="2"/>
  <c r="J73" i="2"/>
  <c r="J7" i="2"/>
  <c r="J53" i="2"/>
  <c r="J105" i="2"/>
  <c r="J100" i="2"/>
  <c r="J90" i="2"/>
  <c r="J97" i="2"/>
  <c r="J28" i="2"/>
  <c r="J72" i="2"/>
  <c r="J74" i="2"/>
  <c r="J94" i="2"/>
  <c r="J27" i="2"/>
  <c r="J68" i="2"/>
  <c r="J46" i="2"/>
  <c r="J17" i="2"/>
  <c r="J62" i="2"/>
  <c r="J19" i="2"/>
  <c r="J10" i="2"/>
  <c r="J88" i="2"/>
  <c r="J71" i="2"/>
  <c r="J33" i="2"/>
  <c r="J43" i="2"/>
  <c r="J66" i="2"/>
  <c r="J6" i="2"/>
  <c r="J104" i="2"/>
  <c r="J15" i="2"/>
  <c r="J29" i="2"/>
  <c r="J84" i="2"/>
  <c r="J61" i="2"/>
  <c r="J32" i="2"/>
  <c r="J103" i="2"/>
  <c r="J51" i="2"/>
  <c r="J101" i="2"/>
  <c r="J24" i="2"/>
  <c r="J34" i="2"/>
  <c r="J48" i="2"/>
  <c r="J16" i="2"/>
  <c r="J31" i="2"/>
  <c r="J77" i="2"/>
  <c r="J47" i="2"/>
  <c r="J80" i="2"/>
  <c r="J52" i="2"/>
  <c r="J95" i="2"/>
  <c r="J12" i="2"/>
  <c r="J18" i="2"/>
  <c r="J38" i="2"/>
  <c r="J39" i="2"/>
  <c r="J9" i="2"/>
  <c r="J92" i="2"/>
  <c r="J96" i="2"/>
  <c r="J26" i="2"/>
  <c r="J58" i="2"/>
  <c r="J36" i="2"/>
  <c r="J78" i="2"/>
  <c r="J2" i="2"/>
  <c r="J89" i="2"/>
  <c r="J23" i="2"/>
  <c r="J87" i="2"/>
  <c r="J82" i="2"/>
  <c r="J3" i="2"/>
  <c r="U37" i="3" a="1"/>
  <c r="U37" i="3" s="1"/>
  <c r="V37" i="3" a="1"/>
  <c r="V37" i="3" s="1"/>
  <c r="V29" i="3" a="1"/>
  <c r="V29" i="3" s="1"/>
  <c r="U29" i="3" a="1"/>
  <c r="U29" i="3" s="1"/>
  <c r="U55" i="3" a="1"/>
  <c r="U55" i="3" s="1"/>
  <c r="V55" i="3" a="1"/>
  <c r="V55" i="3" s="1"/>
  <c r="U22" i="3" a="1"/>
  <c r="U22" i="3" s="1"/>
  <c r="V22" i="3" a="1"/>
  <c r="V22" i="3" s="1"/>
  <c r="V26" i="3" a="1"/>
  <c r="V26" i="3" s="1"/>
  <c r="U26" i="3" a="1"/>
  <c r="U26" i="3" s="1"/>
  <c r="V99" i="3" a="1"/>
  <c r="V99" i="3" s="1"/>
  <c r="U99" i="3" a="1"/>
  <c r="U99" i="3" s="1"/>
  <c r="U20" i="3" a="1"/>
  <c r="U20" i="3" s="1"/>
  <c r="V20" i="3" a="1"/>
  <c r="V20" i="3" s="1"/>
  <c r="U73" i="3" a="1"/>
  <c r="U73" i="3" s="1"/>
  <c r="V73" i="3" a="1"/>
  <c r="V73" i="3" s="1"/>
  <c r="V86" i="3" a="1"/>
  <c r="V86" i="3" s="1"/>
  <c r="U86" i="3" a="1"/>
  <c r="U86" i="3" s="1"/>
  <c r="V52" i="3" a="1"/>
  <c r="V52" i="3" s="1"/>
  <c r="U52" i="3" a="1"/>
  <c r="U52" i="3" s="1"/>
  <c r="V57" i="3" a="1"/>
  <c r="V57" i="3" s="1"/>
  <c r="U57" i="3" a="1"/>
  <c r="U57" i="3" s="1"/>
  <c r="U104" i="3" a="1"/>
  <c r="U104" i="3" s="1"/>
  <c r="V104" i="3" a="1"/>
  <c r="V104" i="3" s="1"/>
  <c r="U8" i="3" a="1"/>
  <c r="U8" i="3" s="1"/>
  <c r="V8" i="3" a="1"/>
  <c r="V8" i="3" s="1"/>
  <c r="V84" i="3" a="1"/>
  <c r="V84" i="3" s="1"/>
  <c r="U84" i="3" a="1"/>
  <c r="U84" i="3" s="1"/>
  <c r="U90" i="3" a="1"/>
  <c r="U90" i="3" s="1"/>
  <c r="V90" i="3" a="1"/>
  <c r="V90" i="3" s="1"/>
  <c r="U23" i="3" a="1"/>
  <c r="U23" i="3" s="1"/>
  <c r="V23" i="3" a="1"/>
  <c r="V23" i="3" s="1"/>
  <c r="U33" i="3" a="1"/>
  <c r="U33" i="3" s="1"/>
  <c r="V33" i="3" a="1"/>
  <c r="V33" i="3" s="1"/>
  <c r="V31" i="3" a="1"/>
  <c r="V31" i="3" s="1"/>
  <c r="U31" i="3" a="1"/>
  <c r="U31" i="3" s="1"/>
  <c r="V96" i="3" a="1"/>
  <c r="V96" i="3" s="1"/>
  <c r="U96" i="3" a="1"/>
  <c r="U96" i="3" s="1"/>
  <c r="U38" i="3" a="1"/>
  <c r="U38" i="3" s="1"/>
  <c r="V38" i="3" a="1"/>
  <c r="V38" i="3" s="1"/>
  <c r="V97" i="3" a="1"/>
  <c r="V97" i="3" s="1"/>
  <c r="U97" i="3" a="1"/>
  <c r="U97" i="3" s="1"/>
  <c r="V66" i="3" a="1"/>
  <c r="V66" i="3" s="1"/>
  <c r="U66" i="3" a="1"/>
  <c r="U66" i="3" s="1"/>
  <c r="U68" i="3" a="1"/>
  <c r="U68" i="3" s="1"/>
  <c r="V68" i="3" a="1"/>
  <c r="V68" i="3" s="1"/>
  <c r="U43" i="3" a="1"/>
  <c r="U43" i="3" s="1"/>
  <c r="V43" i="3" a="1"/>
  <c r="V43" i="3" s="1"/>
  <c r="U3" i="3" a="1"/>
  <c r="U3" i="3" s="1"/>
  <c r="V3" i="3" a="1"/>
  <c r="V3" i="3" s="1"/>
  <c r="V32" i="3" a="1"/>
  <c r="V32" i="3" s="1"/>
  <c r="U32" i="3" a="1"/>
  <c r="U32" i="3" s="1"/>
  <c r="V21" i="3" a="1"/>
  <c r="V21" i="3" s="1"/>
  <c r="U21" i="3" a="1"/>
  <c r="U21" i="3" s="1"/>
  <c r="V4" i="3" a="1"/>
  <c r="V4" i="3" s="1"/>
  <c r="U4" i="3" a="1"/>
  <c r="U4" i="3" s="1"/>
  <c r="U93" i="3" a="1"/>
  <c r="U93" i="3" s="1"/>
  <c r="V93" i="3" a="1"/>
  <c r="V93" i="3" s="1"/>
  <c r="U101" i="3" a="1"/>
  <c r="U101" i="3" s="1"/>
  <c r="V101" i="3" a="1"/>
  <c r="V101" i="3" s="1"/>
  <c r="U5" i="3" a="1"/>
  <c r="U5" i="3" s="1"/>
  <c r="V5" i="3" a="1"/>
  <c r="V5" i="3" s="1"/>
  <c r="V95" i="3" a="1"/>
  <c r="V95" i="3" s="1"/>
  <c r="U95" i="3" a="1"/>
  <c r="U95" i="3" s="1"/>
  <c r="V92" i="3" a="1"/>
  <c r="V92" i="3" s="1"/>
  <c r="U92" i="3" a="1"/>
  <c r="U92" i="3" s="1"/>
  <c r="U78" i="3" a="1"/>
  <c r="U78" i="3" s="1"/>
  <c r="V78" i="3" a="1"/>
  <c r="V78" i="3" s="1"/>
  <c r="U56" i="3" a="1"/>
  <c r="U56" i="3" s="1"/>
  <c r="V56" i="3" a="1"/>
  <c r="V56" i="3" s="1"/>
  <c r="U19" i="3" a="1"/>
  <c r="U19" i="3" s="1"/>
  <c r="V19" i="3" a="1"/>
  <c r="V19" i="3" s="1"/>
  <c r="U59" i="3" a="1"/>
  <c r="U59" i="3" s="1"/>
  <c r="V59" i="3" a="1"/>
  <c r="V59" i="3" s="1"/>
  <c r="U48" i="3" a="1"/>
  <c r="U48" i="3" s="1"/>
  <c r="V48" i="3" a="1"/>
  <c r="V48" i="3" s="1"/>
  <c r="U75" i="3" a="1"/>
  <c r="U75" i="3" s="1"/>
  <c r="V75" i="3" a="1"/>
  <c r="V75" i="3" s="1"/>
  <c r="U80" i="3" a="1"/>
  <c r="U80" i="3" s="1"/>
  <c r="V80" i="3" a="1"/>
  <c r="V80" i="3" s="1"/>
  <c r="U16" i="3" a="1"/>
  <c r="U16" i="3" s="1"/>
  <c r="V16" i="3" a="1"/>
  <c r="V16" i="3" s="1"/>
  <c r="U94" i="3" a="1"/>
  <c r="U94" i="3" s="1"/>
  <c r="V94" i="3" a="1"/>
  <c r="V94" i="3" s="1"/>
  <c r="V72" i="3" a="1"/>
  <c r="V72" i="3" s="1"/>
  <c r="U72" i="3" a="1"/>
  <c r="U72" i="3" s="1"/>
  <c r="U30" i="3" a="1"/>
  <c r="U30" i="3" s="1"/>
  <c r="V30" i="3" a="1"/>
  <c r="V30" i="3" s="1"/>
  <c r="V74" i="3" a="1"/>
  <c r="V74" i="3" s="1"/>
  <c r="U74" i="3" a="1"/>
  <c r="U74" i="3" s="1"/>
  <c r="V61" i="3" a="1"/>
  <c r="V61" i="3" s="1"/>
  <c r="U61" i="3" a="1"/>
  <c r="U61" i="3" s="1"/>
  <c r="U7" i="3" a="1"/>
  <c r="U7" i="3" s="1"/>
  <c r="V7" i="3" a="1"/>
  <c r="V7" i="3" s="1"/>
  <c r="V89" i="3" a="1"/>
  <c r="V89" i="3" s="1"/>
  <c r="U89" i="3" a="1"/>
  <c r="U89" i="3" s="1"/>
  <c r="V76" i="3" a="1"/>
  <c r="V76" i="3" s="1"/>
  <c r="U76" i="3" a="1"/>
  <c r="U76" i="3" s="1"/>
  <c r="U25" i="3" a="1"/>
  <c r="U25" i="3" s="1"/>
  <c r="V25" i="3" a="1"/>
  <c r="V25" i="3" s="1"/>
  <c r="V53" i="3" a="1"/>
  <c r="V53" i="3" s="1"/>
  <c r="U53" i="3" a="1"/>
  <c r="U53" i="3" s="1"/>
  <c r="V82" i="3" a="1"/>
  <c r="V82" i="3" s="1"/>
  <c r="U82" i="3" a="1"/>
  <c r="U82" i="3" s="1"/>
  <c r="U45" i="3" a="1"/>
  <c r="U45" i="3" s="1"/>
  <c r="V45" i="3" a="1"/>
  <c r="V45" i="3" s="1"/>
  <c r="V85" i="3" a="1"/>
  <c r="V85" i="3" s="1"/>
  <c r="U85" i="3" a="1"/>
  <c r="U85" i="3" s="1"/>
  <c r="V87" i="3" a="1"/>
  <c r="V87" i="3" s="1"/>
  <c r="U87" i="3" a="1"/>
  <c r="U87" i="3" s="1"/>
  <c r="V27" i="3" a="1"/>
  <c r="V27" i="3" s="1"/>
  <c r="U27" i="3" a="1"/>
  <c r="U27" i="3" s="1"/>
  <c r="V77" i="3" a="1"/>
  <c r="V77" i="3" s="1"/>
  <c r="U77" i="3" a="1"/>
  <c r="U77" i="3" s="1"/>
  <c r="V49" i="3" a="1"/>
  <c r="V49" i="3" s="1"/>
  <c r="U49" i="3" a="1"/>
  <c r="U49" i="3" s="1"/>
  <c r="U60" i="3" a="1"/>
  <c r="U60" i="3" s="1"/>
  <c r="V60" i="3" a="1"/>
  <c r="V60" i="3" s="1"/>
  <c r="U40" i="3" a="1"/>
  <c r="U40" i="3" s="1"/>
  <c r="V40" i="3" a="1"/>
  <c r="V40" i="3" s="1"/>
  <c r="U63" i="3" a="1"/>
  <c r="U63" i="3" s="1"/>
  <c r="V63" i="3" a="1"/>
  <c r="V63" i="3" s="1"/>
  <c r="U13" i="3" a="1"/>
  <c r="U13" i="3" s="1"/>
  <c r="V13" i="3" a="1"/>
  <c r="V13" i="3" s="1"/>
  <c r="U88" i="3" a="1"/>
  <c r="U88" i="3" s="1"/>
  <c r="V88" i="3" a="1"/>
  <c r="V88" i="3" s="1"/>
  <c r="V102" i="3" a="1"/>
  <c r="V102" i="3" s="1"/>
  <c r="U102" i="3" a="1"/>
  <c r="U102" i="3" s="1"/>
  <c r="U103" i="3" a="1"/>
  <c r="U103" i="3" s="1"/>
  <c r="V103" i="3" a="1"/>
  <c r="V103" i="3" s="1"/>
  <c r="U105" i="3" a="1"/>
  <c r="U105" i="3" s="1"/>
  <c r="V105" i="3" a="1"/>
  <c r="V105" i="3" s="1"/>
  <c r="U18" i="3" a="1"/>
  <c r="U18" i="3" s="1"/>
  <c r="V18" i="3" a="1"/>
  <c r="V18" i="3" s="1"/>
  <c r="U54" i="3" a="1"/>
  <c r="U54" i="3" s="1"/>
  <c r="V54" i="3" a="1"/>
  <c r="V54" i="3" s="1"/>
  <c r="V91" i="3" a="1"/>
  <c r="V91" i="3" s="1"/>
  <c r="U91" i="3" a="1"/>
  <c r="U91" i="3" s="1"/>
  <c r="V81" i="3" a="1"/>
  <c r="V81" i="3" s="1"/>
  <c r="U81" i="3" a="1"/>
  <c r="U81" i="3" s="1"/>
  <c r="V10" i="3" a="1"/>
  <c r="V10" i="3" s="1"/>
  <c r="U10" i="3" a="1"/>
  <c r="U10" i="3" s="1"/>
  <c r="U50" i="3" a="1"/>
  <c r="U50" i="3" s="1"/>
  <c r="V50" i="3" a="1"/>
  <c r="V50" i="3" s="1"/>
  <c r="U83" i="3" a="1"/>
  <c r="U83" i="3" s="1"/>
  <c r="V83" i="3" a="1"/>
  <c r="V83" i="3" s="1"/>
  <c r="U14" i="3" a="1"/>
  <c r="U14" i="3" s="1"/>
  <c r="V14" i="3" a="1"/>
  <c r="V14" i="3" s="1"/>
  <c r="V2" i="3" a="1"/>
  <c r="V2" i="3" s="1"/>
  <c r="U2" i="3" a="1"/>
  <c r="U2" i="3" s="1"/>
  <c r="U79" i="3" a="1"/>
  <c r="U79" i="3" s="1"/>
  <c r="V79" i="3" a="1"/>
  <c r="V79" i="3" s="1"/>
  <c r="U28" i="3" a="1"/>
  <c r="U28" i="3" s="1"/>
  <c r="V28" i="3" a="1"/>
  <c r="V28" i="3" s="1"/>
  <c r="V100" i="3" a="1"/>
  <c r="V100" i="3" s="1"/>
  <c r="U100" i="3" a="1"/>
  <c r="U100" i="3" s="1"/>
  <c r="U67" i="3" a="1"/>
  <c r="U67" i="3" s="1"/>
  <c r="V67" i="3" a="1"/>
  <c r="V67" i="3" s="1"/>
  <c r="V42" i="3" a="1"/>
  <c r="V42" i="3" s="1"/>
  <c r="U42" i="3" a="1"/>
  <c r="U42" i="3" s="1"/>
  <c r="U58" i="3" a="1"/>
  <c r="U58" i="3" s="1"/>
  <c r="V58" i="3" a="1"/>
  <c r="V58" i="3" s="1"/>
  <c r="V71" i="3" a="1"/>
  <c r="V71" i="3" s="1"/>
  <c r="U71" i="3" a="1"/>
  <c r="U71" i="3" s="1"/>
  <c r="V6" i="3" a="1"/>
  <c r="V6" i="3" s="1"/>
  <c r="U6" i="3" a="1"/>
  <c r="U6" i="3" s="1"/>
  <c r="U17" i="3" a="1"/>
  <c r="U17" i="3" s="1"/>
  <c r="V17" i="3" a="1"/>
  <c r="V17" i="3" s="1"/>
  <c r="V70" i="3" a="1"/>
  <c r="V70" i="3" s="1"/>
  <c r="U70" i="3" a="1"/>
  <c r="U70" i="3" s="1"/>
  <c r="U64" i="3" a="1"/>
  <c r="U64" i="3" s="1"/>
  <c r="V64" i="3" a="1"/>
  <c r="V64" i="3" s="1"/>
  <c r="V41" i="3" a="1"/>
  <c r="V41" i="3" s="1"/>
  <c r="U41" i="3" a="1"/>
  <c r="U41" i="3" s="1"/>
  <c r="U35" i="3" a="1"/>
  <c r="U35" i="3" s="1"/>
  <c r="V35" i="3" a="1"/>
  <c r="V35" i="3" s="1"/>
  <c r="V69" i="3" a="1"/>
  <c r="V69" i="3" s="1"/>
  <c r="U69" i="3" a="1"/>
  <c r="U69" i="3" s="1"/>
  <c r="U9" i="3" a="1"/>
  <c r="U9" i="3" s="1"/>
  <c r="V9" i="3" a="1"/>
  <c r="V9" i="3" s="1"/>
  <c r="V11" i="3" a="1"/>
  <c r="V11" i="3" s="1"/>
  <c r="U11" i="3" a="1"/>
  <c r="U11" i="3" s="1"/>
  <c r="V51" i="3" a="1"/>
  <c r="V51" i="3" s="1"/>
  <c r="U51" i="3" a="1"/>
  <c r="U51" i="3" s="1"/>
  <c r="U65" i="3" a="1"/>
  <c r="U65" i="3" s="1"/>
  <c r="V65" i="3" a="1"/>
  <c r="V65" i="3" s="1"/>
  <c r="U47" i="3" a="1"/>
  <c r="U47" i="3" s="1"/>
  <c r="V47" i="3" a="1"/>
  <c r="V47" i="3" s="1"/>
  <c r="V46" i="3" a="1"/>
  <c r="V46" i="3" s="1"/>
  <c r="U46" i="3" a="1"/>
  <c r="U46" i="3" s="1"/>
  <c r="V62" i="3" a="1"/>
  <c r="V62" i="3" s="1"/>
  <c r="U62" i="3" a="1"/>
  <c r="U62" i="3" s="1"/>
  <c r="U12" i="3" a="1"/>
  <c r="U12" i="3" s="1"/>
  <c r="V12" i="3" a="1"/>
  <c r="V12" i="3" s="1"/>
  <c r="U36" i="3" a="1"/>
  <c r="U36" i="3" s="1"/>
  <c r="V36" i="3" a="1"/>
  <c r="V36" i="3" s="1"/>
  <c r="U44" i="3" a="1"/>
  <c r="U44" i="3" s="1"/>
  <c r="V44" i="3" a="1"/>
  <c r="V44" i="3" s="1"/>
  <c r="U34" i="3" a="1"/>
  <c r="U34" i="3" s="1"/>
  <c r="V34" i="3" a="1"/>
  <c r="V34" i="3" s="1"/>
  <c r="U98" i="3" a="1"/>
  <c r="U98" i="3" s="1"/>
  <c r="V98" i="3" a="1"/>
  <c r="V98" i="3" s="1"/>
  <c r="U24" i="3" a="1"/>
  <c r="U24" i="3" s="1"/>
  <c r="V24" i="3" a="1"/>
  <c r="V24" i="3" s="1"/>
  <c r="V39" i="3" a="1"/>
  <c r="V39" i="3" s="1"/>
  <c r="U39" i="3" a="1"/>
  <c r="U39" i="3" s="1"/>
  <c r="U15" i="3" a="1"/>
  <c r="U15" i="3" s="1"/>
  <c r="V15" i="3" a="1"/>
  <c r="V15" i="3" s="1"/>
  <c r="H66" i="2"/>
  <c r="H78" i="2"/>
  <c r="H15" i="2"/>
  <c r="H45" i="2"/>
  <c r="H105" i="2"/>
  <c r="H56" i="2"/>
  <c r="H46" i="2"/>
  <c r="H20" i="2"/>
  <c r="H61" i="2"/>
  <c r="H48" i="2"/>
  <c r="H88" i="2"/>
  <c r="H19" i="2"/>
  <c r="H29" i="2"/>
  <c r="H50" i="2"/>
  <c r="H80" i="2"/>
  <c r="H90" i="2"/>
  <c r="H102" i="2"/>
  <c r="H86" i="2"/>
  <c r="H6" i="2"/>
  <c r="H87" i="2"/>
  <c r="H38" i="2"/>
  <c r="H39" i="2"/>
  <c r="H89" i="2"/>
  <c r="H10" i="2"/>
  <c r="H40" i="2"/>
  <c r="H100" i="2"/>
  <c r="H11" i="2"/>
  <c r="H12" i="2"/>
  <c r="H103" i="2"/>
  <c r="H14" i="2"/>
  <c r="H24" i="2"/>
  <c r="I53" i="2"/>
  <c r="H64" i="2"/>
  <c r="W85" i="2" a="1"/>
  <c r="W85" i="2" s="1"/>
  <c r="Y85" i="2" s="1" a="1"/>
  <c r="Y85" i="2" s="1"/>
  <c r="H104" i="2"/>
  <c r="H94" i="2"/>
  <c r="H69" i="2"/>
  <c r="H73" i="2"/>
  <c r="H79" i="2"/>
  <c r="H21" i="2"/>
  <c r="H72" i="2"/>
  <c r="H42" i="2"/>
  <c r="H3" i="2"/>
  <c r="H93" i="2"/>
  <c r="I15" i="2"/>
  <c r="H67" i="2"/>
  <c r="H76" i="2"/>
  <c r="H58" i="2"/>
  <c r="I81" i="2"/>
  <c r="W7" i="2" a="1"/>
  <c r="W7" i="2" s="1"/>
  <c r="Y7" i="2" s="1" a="1"/>
  <c r="Y7" i="2" s="1"/>
  <c r="H59" i="2"/>
  <c r="H62" i="2"/>
  <c r="H25" i="2"/>
  <c r="H26" i="2"/>
  <c r="H22" i="2"/>
  <c r="H101" i="2"/>
  <c r="H83" i="2"/>
  <c r="H43" i="2"/>
  <c r="H60" i="2"/>
  <c r="H35" i="2"/>
  <c r="H97" i="2"/>
  <c r="H36" i="2"/>
  <c r="H53" i="2"/>
  <c r="I26" i="2"/>
  <c r="H55" i="2"/>
  <c r="I28" i="2"/>
  <c r="I16" i="2"/>
  <c r="W86" i="2" a="1"/>
  <c r="W86" i="2" s="1"/>
  <c r="Y86" i="2" s="1" a="1"/>
  <c r="Y86" i="2" s="1"/>
  <c r="I94" i="2" l="1"/>
  <c r="W44" i="2" a="1"/>
  <c r="W44" i="2" s="1"/>
  <c r="Y44" i="2" s="1" a="1"/>
  <c r="Y44" i="2" s="1"/>
  <c r="I30" i="2"/>
  <c r="I52" i="2"/>
  <c r="I56" i="2"/>
  <c r="W35" i="2" a="1"/>
  <c r="W35" i="2" s="1"/>
  <c r="X35" i="2" s="1" a="1"/>
  <c r="X35" i="2" s="1"/>
  <c r="I34" i="2"/>
  <c r="I71" i="2"/>
  <c r="I43" i="2"/>
  <c r="W100" i="2" a="1"/>
  <c r="W100" i="2" s="1"/>
  <c r="X100" i="2" s="1" a="1"/>
  <c r="X100" i="2" s="1"/>
  <c r="I77" i="2"/>
  <c r="I67" i="2"/>
  <c r="W28" i="2" a="1"/>
  <c r="W28" i="2" s="1"/>
  <c r="Y28" i="2" s="1" a="1"/>
  <c r="Y28" i="2" s="1"/>
  <c r="I89" i="2"/>
  <c r="W23" i="2" a="1"/>
  <c r="W23" i="2" s="1"/>
  <c r="X23" i="2" s="1" a="1"/>
  <c r="X23" i="2" s="1"/>
  <c r="W76" i="2" a="1"/>
  <c r="W76" i="2" s="1"/>
  <c r="Y76" i="2" s="1" a="1"/>
  <c r="Y76" i="2" s="1"/>
  <c r="W97" i="2" a="1"/>
  <c r="W97" i="2" s="1"/>
  <c r="X97" i="2" s="1" a="1"/>
  <c r="X97" i="2" s="1"/>
  <c r="W36" i="2" a="1"/>
  <c r="W36" i="2" s="1"/>
  <c r="Y36" i="2" s="1" a="1"/>
  <c r="Y36" i="2" s="1"/>
  <c r="I13" i="2"/>
  <c r="W65" i="2" a="1"/>
  <c r="W65" i="2" s="1"/>
  <c r="X65" i="2" s="1" a="1"/>
  <c r="X65" i="2" s="1"/>
  <c r="W98" i="2" a="1"/>
  <c r="W98" i="2" s="1"/>
  <c r="Y98" i="2" s="1" a="1"/>
  <c r="Y98" i="2" s="1"/>
  <c r="I4" i="2"/>
  <c r="W95" i="2" a="1"/>
  <c r="W95" i="2" s="1"/>
  <c r="Y95" i="2" s="1" a="1"/>
  <c r="Y95" i="2" s="1"/>
  <c r="I102" i="2"/>
  <c r="I101" i="2"/>
  <c r="W5" i="2" a="1"/>
  <c r="W5" i="2" s="1"/>
  <c r="X5" i="2" s="1" a="1"/>
  <c r="X5" i="2" s="1"/>
  <c r="I86" i="2"/>
  <c r="W31" i="2" a="1"/>
  <c r="W31" i="2" s="1"/>
  <c r="Y31" i="2" s="1" a="1"/>
  <c r="Y31" i="2" s="1"/>
  <c r="W49" i="2" a="1"/>
  <c r="W49" i="2" s="1"/>
  <c r="Y49" i="2" s="1" a="1"/>
  <c r="Y49" i="2" s="1"/>
  <c r="W77" i="2" a="1"/>
  <c r="W77" i="2" s="1"/>
  <c r="X77" i="2" s="1" a="1"/>
  <c r="X77" i="2" s="1"/>
  <c r="W37" i="2" a="1"/>
  <c r="W37" i="2" s="1"/>
  <c r="Y37" i="2" s="1" a="1"/>
  <c r="Y37" i="2" s="1"/>
  <c r="W61" i="2" a="1"/>
  <c r="W61" i="2" s="1"/>
  <c r="Y61" i="2" s="1" a="1"/>
  <c r="Y61" i="2" s="1"/>
  <c r="I104" i="2"/>
  <c r="W16" i="2" a="1"/>
  <c r="W16" i="2" s="1"/>
  <c r="Y16" i="2" s="1" a="1"/>
  <c r="Y16" i="2" s="1"/>
  <c r="W84" i="2" a="1"/>
  <c r="W84" i="2" s="1"/>
  <c r="Y84" i="2" s="1" a="1"/>
  <c r="Y84" i="2" s="1"/>
  <c r="W14" i="2" a="1"/>
  <c r="W14" i="2" s="1"/>
  <c r="X14" i="2" s="1" a="1"/>
  <c r="X14" i="2" s="1"/>
  <c r="I51" i="2"/>
  <c r="I22" i="2"/>
  <c r="I35" i="2"/>
  <c r="I59" i="2"/>
  <c r="W102" i="2" a="1"/>
  <c r="W102" i="2" s="1"/>
  <c r="Y102" i="2" s="1" a="1"/>
  <c r="Y102" i="2" s="1"/>
  <c r="I54" i="2"/>
  <c r="I80" i="2"/>
  <c r="W103" i="2" a="1"/>
  <c r="W103" i="2" s="1"/>
  <c r="X103" i="2" s="1" a="1"/>
  <c r="X103" i="2" s="1"/>
  <c r="W48" i="2" a="1"/>
  <c r="W48" i="2" s="1"/>
  <c r="X48" i="2" s="1" a="1"/>
  <c r="X48" i="2" s="1"/>
  <c r="W19" i="2" a="1"/>
  <c r="W19" i="2" s="1"/>
  <c r="Y19" i="2" s="1" a="1"/>
  <c r="Y19" i="2" s="1"/>
  <c r="W93" i="2" a="1"/>
  <c r="W93" i="2" s="1"/>
  <c r="Y93" i="2" s="1" a="1"/>
  <c r="Y93" i="2" s="1"/>
  <c r="I88" i="2"/>
  <c r="I68" i="2"/>
  <c r="W11" i="2" a="1"/>
  <c r="W11" i="2" s="1"/>
  <c r="X11" i="2" s="1" a="1"/>
  <c r="X11" i="2" s="1"/>
  <c r="I65" i="2"/>
  <c r="I46" i="2"/>
  <c r="I3" i="2"/>
  <c r="I17" i="2"/>
  <c r="I82" i="2"/>
  <c r="I6" i="2"/>
  <c r="I105" i="2"/>
  <c r="I48" i="2"/>
  <c r="I33" i="2"/>
  <c r="I95" i="2"/>
  <c r="I72" i="2"/>
  <c r="I7" i="2"/>
  <c r="W20" i="2" a="1"/>
  <c r="W20" i="2" s="1"/>
  <c r="Y20" i="2" s="1" a="1"/>
  <c r="Y20" i="2" s="1"/>
  <c r="W75" i="2" a="1"/>
  <c r="W75" i="2" s="1"/>
  <c r="Y75" i="2" s="1" a="1"/>
  <c r="Y75" i="2" s="1"/>
  <c r="W69" i="2" a="1"/>
  <c r="W69" i="2" s="1"/>
  <c r="X69" i="2" s="1" a="1"/>
  <c r="X69" i="2" s="1"/>
  <c r="W73" i="2" a="1"/>
  <c r="W73" i="2" s="1"/>
  <c r="Y73" i="2" s="1" a="1"/>
  <c r="Y73" i="2" s="1"/>
  <c r="I21" i="2"/>
  <c r="W55" i="2" a="1"/>
  <c r="W55" i="2" s="1"/>
  <c r="Y55" i="2" s="1" a="1"/>
  <c r="Y55" i="2" s="1"/>
  <c r="I41" i="2"/>
  <c r="I31" i="2"/>
  <c r="I74" i="2"/>
  <c r="I73" i="2"/>
  <c r="W25" i="2" a="1"/>
  <c r="W25" i="2" s="1"/>
  <c r="X25" i="2" s="1" a="1"/>
  <c r="X25" i="2" s="1"/>
  <c r="W60" i="2" a="1"/>
  <c r="W60" i="2" s="1"/>
  <c r="Y60" i="2" s="1" a="1"/>
  <c r="Y60" i="2" s="1"/>
  <c r="W39" i="2" a="1"/>
  <c r="W39" i="2" s="1"/>
  <c r="Y39" i="2" s="1" a="1"/>
  <c r="Y39" i="2" s="1"/>
  <c r="I70" i="2"/>
  <c r="I92" i="2"/>
  <c r="I96" i="2"/>
  <c r="W79" i="2" a="1"/>
  <c r="W79" i="2" s="1"/>
  <c r="X79" i="2" s="1" a="1"/>
  <c r="X79" i="2" s="1"/>
  <c r="W32" i="2" a="1"/>
  <c r="W32" i="2" s="1"/>
  <c r="X32" i="2" s="1" a="1"/>
  <c r="X32" i="2" s="1"/>
  <c r="I19" i="2"/>
  <c r="I8" i="2"/>
  <c r="W92" i="2" a="1"/>
  <c r="W92" i="2" s="1"/>
  <c r="Y92" i="2" s="1" a="1"/>
  <c r="Y92" i="2" s="1"/>
  <c r="W3" i="2" a="1"/>
  <c r="W3" i="2" s="1"/>
  <c r="X3" i="2" s="1" a="1"/>
  <c r="X3" i="2" s="1"/>
  <c r="W12" i="2" a="1"/>
  <c r="W12" i="2" s="1"/>
  <c r="X12" i="2" s="1" a="1"/>
  <c r="X12" i="2" s="1"/>
  <c r="I18" i="2"/>
  <c r="I58" i="2"/>
  <c r="W64" i="2" a="1"/>
  <c r="W64" i="2" s="1"/>
  <c r="X64" i="2" s="1" a="1"/>
  <c r="X64" i="2" s="1"/>
  <c r="W43" i="2" a="1"/>
  <c r="W43" i="2" s="1"/>
  <c r="Y43" i="2" s="1" a="1"/>
  <c r="Y43" i="2" s="1"/>
  <c r="I25" i="2"/>
  <c r="W38" i="2" a="1"/>
  <c r="W38" i="2" s="1"/>
  <c r="Y38" i="2" s="1" a="1"/>
  <c r="Y38" i="2" s="1"/>
  <c r="W96" i="2" a="1"/>
  <c r="W96" i="2" s="1"/>
  <c r="X96" i="2" s="1" a="1"/>
  <c r="X96" i="2" s="1"/>
  <c r="I37" i="2"/>
  <c r="I61" i="2"/>
  <c r="I9" i="2"/>
  <c r="I85" i="2"/>
  <c r="W46" i="2" a="1"/>
  <c r="W46" i="2" s="1"/>
  <c r="Y46" i="2" s="1" a="1"/>
  <c r="Y46" i="2" s="1"/>
  <c r="I78" i="2"/>
  <c r="I83" i="2"/>
  <c r="I57" i="2"/>
  <c r="W59" i="2" a="1"/>
  <c r="W59" i="2" s="1"/>
  <c r="Y59" i="2" s="1" a="1"/>
  <c r="Y59" i="2" s="1"/>
  <c r="W30" i="2" a="1"/>
  <c r="W30" i="2" s="1"/>
  <c r="Y30" i="2" s="1" a="1"/>
  <c r="Y30" i="2" s="1"/>
  <c r="W24" i="2" a="1"/>
  <c r="W24" i="2" s="1"/>
  <c r="X24" i="2" s="1" a="1"/>
  <c r="X24" i="2" s="1"/>
  <c r="I50" i="2"/>
  <c r="I76" i="2"/>
  <c r="I100" i="2"/>
  <c r="I20" i="2"/>
  <c r="W80" i="2" a="1"/>
  <c r="W80" i="2" s="1"/>
  <c r="Y80" i="2" s="1" a="1"/>
  <c r="Y80" i="2" s="1"/>
  <c r="W58" i="2" a="1"/>
  <c r="W58" i="2" s="1"/>
  <c r="Y58" i="2" s="1" a="1"/>
  <c r="Y58" i="2" s="1"/>
  <c r="I12" i="2"/>
  <c r="I39" i="2"/>
  <c r="I66" i="2"/>
  <c r="I91" i="2"/>
  <c r="I2" i="2"/>
  <c r="I14" i="2"/>
  <c r="W78" i="2" a="1"/>
  <c r="W78" i="2" s="1"/>
  <c r="Y78" i="2" s="1" a="1"/>
  <c r="Y78" i="2" s="1"/>
  <c r="I90" i="2"/>
  <c r="I24" i="2"/>
  <c r="W45" i="2" a="1"/>
  <c r="W45" i="2" s="1"/>
  <c r="X45" i="2" s="1" a="1"/>
  <c r="X45" i="2" s="1"/>
  <c r="W8" i="2" a="1"/>
  <c r="W8" i="2" s="1"/>
  <c r="Y8" i="2" s="1" a="1"/>
  <c r="Y8" i="2" s="1"/>
  <c r="W18" i="2" a="1"/>
  <c r="W18" i="2" s="1"/>
  <c r="X18" i="2" s="1" a="1"/>
  <c r="X18" i="2" s="1"/>
  <c r="I40" i="2"/>
  <c r="W6" i="2" a="1"/>
  <c r="W6" i="2" s="1"/>
  <c r="Y6" i="2" s="1" a="1"/>
  <c r="Y6" i="2" s="1"/>
  <c r="W104" i="2" a="1"/>
  <c r="W104" i="2" s="1"/>
  <c r="Y104" i="2" s="1" a="1"/>
  <c r="Y104" i="2" s="1"/>
  <c r="I47" i="2"/>
  <c r="I60" i="2"/>
  <c r="I79" i="2"/>
  <c r="I63" i="2"/>
  <c r="W66" i="2" a="1"/>
  <c r="W66" i="2" s="1"/>
  <c r="Y66" i="2" s="1" a="1"/>
  <c r="Y66" i="2" s="1"/>
  <c r="I87" i="2"/>
  <c r="W52" i="2" a="1"/>
  <c r="W52" i="2" s="1"/>
  <c r="Y52" i="2" s="1" a="1"/>
  <c r="Y52" i="2" s="1"/>
  <c r="W34" i="2" a="1"/>
  <c r="W34" i="2" s="1"/>
  <c r="X34" i="2" s="1" a="1"/>
  <c r="X34" i="2" s="1"/>
  <c r="I38" i="2"/>
  <c r="I5" i="2"/>
  <c r="W71" i="2" a="1"/>
  <c r="W71" i="2" s="1"/>
  <c r="Y71" i="2" s="1" a="1"/>
  <c r="Y71" i="2" s="1"/>
  <c r="I27" i="2"/>
  <c r="W21" i="2" a="1"/>
  <c r="W21" i="2" s="1"/>
  <c r="X21" i="2" s="1" a="1"/>
  <c r="X21" i="2" s="1"/>
  <c r="W13" i="2" a="1"/>
  <c r="W13" i="2" s="1"/>
  <c r="X13" i="2" s="1" a="1"/>
  <c r="X13" i="2" s="1"/>
  <c r="I10" i="2"/>
  <c r="W57" i="2" a="1"/>
  <c r="W57" i="2" s="1"/>
  <c r="X57" i="2" s="1" a="1"/>
  <c r="X57" i="2" s="1"/>
  <c r="I97" i="2"/>
  <c r="I55" i="2"/>
  <c r="I84" i="2"/>
  <c r="I69" i="2"/>
  <c r="I62" i="2"/>
  <c r="I64" i="2"/>
  <c r="W54" i="2" a="1"/>
  <c r="W54" i="2" s="1"/>
  <c r="X54" i="2" s="1" a="1"/>
  <c r="X54" i="2" s="1"/>
  <c r="I45" i="2"/>
  <c r="I49" i="2"/>
  <c r="I29" i="2"/>
  <c r="I99" i="2"/>
  <c r="I93" i="2"/>
  <c r="I11" i="2"/>
  <c r="I44" i="2"/>
  <c r="W9" i="2" a="1"/>
  <c r="W9" i="2" s="1"/>
  <c r="X9" i="2" s="1" a="1"/>
  <c r="X9" i="2" s="1"/>
  <c r="I42" i="2"/>
  <c r="I98" i="2"/>
  <c r="I103" i="2"/>
  <c r="I32" i="2"/>
  <c r="I75" i="2"/>
  <c r="I23" i="2"/>
  <c r="W50" i="2" a="1"/>
  <c r="W50" i="2" s="1"/>
  <c r="Y50" i="2" s="1" a="1"/>
  <c r="Y50" i="2" s="1"/>
  <c r="H84" i="2"/>
  <c r="W4" i="2" a="1"/>
  <c r="W4" i="2" s="1"/>
  <c r="X4" i="2" s="1" a="1"/>
  <c r="X4" i="2" s="1"/>
  <c r="W56" i="2" a="1"/>
  <c r="W56" i="2" s="1"/>
  <c r="X56" i="2" s="1" a="1"/>
  <c r="X56" i="2" s="1"/>
  <c r="W89" i="2" a="1"/>
  <c r="W89" i="2" s="1"/>
  <c r="X89" i="2" s="1" a="1"/>
  <c r="X89" i="2" s="1"/>
  <c r="H9" i="2"/>
  <c r="H32" i="2"/>
  <c r="W94" i="2" a="1"/>
  <c r="W94" i="2" s="1"/>
  <c r="Y94" i="2" s="1" a="1"/>
  <c r="Y94" i="2" s="1"/>
  <c r="H99" i="2"/>
  <c r="H49" i="2"/>
  <c r="H16" i="2"/>
  <c r="H7" i="2"/>
  <c r="H98" i="2"/>
  <c r="H95" i="2"/>
  <c r="W70" i="2" a="1"/>
  <c r="W70" i="2" s="1"/>
  <c r="Y70" i="2" s="1" a="1"/>
  <c r="Y70" i="2" s="1"/>
  <c r="W33" i="2" a="1"/>
  <c r="W33" i="2" s="1"/>
  <c r="X33" i="2" s="1" a="1"/>
  <c r="X33" i="2" s="1"/>
  <c r="H92" i="2"/>
  <c r="H82" i="2"/>
  <c r="H70" i="2"/>
  <c r="W26" i="2" a="1"/>
  <c r="W26" i="2" s="1"/>
  <c r="X26" i="2" s="1" a="1"/>
  <c r="X26" i="2" s="1"/>
  <c r="H74" i="2"/>
  <c r="W53" i="2" a="1"/>
  <c r="W53" i="2" s="1"/>
  <c r="Y53" i="2" s="1" a="1"/>
  <c r="Y53" i="2" s="1"/>
  <c r="H54" i="2"/>
  <c r="W41" i="2" a="1"/>
  <c r="W41" i="2" s="1"/>
  <c r="Y41" i="2" s="1" a="1"/>
  <c r="Y41" i="2" s="1"/>
  <c r="H18" i="2"/>
  <c r="W99" i="2" a="1"/>
  <c r="W99" i="2" s="1"/>
  <c r="X99" i="2" s="1" a="1"/>
  <c r="X99" i="2" s="1"/>
  <c r="W83" i="2" a="1"/>
  <c r="W83" i="2" s="1"/>
  <c r="Y83" i="2" s="1" a="1"/>
  <c r="Y83" i="2" s="1"/>
  <c r="W47" i="2" a="1"/>
  <c r="W47" i="2" s="1"/>
  <c r="X47" i="2" s="1" a="1"/>
  <c r="X47" i="2" s="1"/>
  <c r="H33" i="2"/>
  <c r="W68" i="2" a="1"/>
  <c r="W68" i="2" s="1"/>
  <c r="X68" i="2" s="1" a="1"/>
  <c r="X68" i="2" s="1"/>
  <c r="H44" i="2"/>
  <c r="W87" i="2" a="1"/>
  <c r="W87" i="2" s="1"/>
  <c r="Y87" i="2" s="1" a="1"/>
  <c r="Y87" i="2" s="1"/>
  <c r="W88" i="2" a="1"/>
  <c r="W88" i="2" s="1"/>
  <c r="Y88" i="2" s="1" a="1"/>
  <c r="Y88" i="2" s="1"/>
  <c r="H47" i="2"/>
  <c r="H37" i="2"/>
  <c r="H63" i="2"/>
  <c r="W42" i="2" a="1"/>
  <c r="W42" i="2" s="1"/>
  <c r="Y42" i="2" s="1" a="1"/>
  <c r="Y42" i="2" s="1"/>
  <c r="H2" i="2"/>
  <c r="W22" i="2" a="1"/>
  <c r="W22" i="2" s="1"/>
  <c r="X22" i="2" s="1" a="1"/>
  <c r="X22" i="2" s="1"/>
  <c r="W51" i="2" a="1"/>
  <c r="W51" i="2" s="1"/>
  <c r="X51" i="2" s="1" a="1"/>
  <c r="X51" i="2" s="1"/>
  <c r="W62" i="2" a="1"/>
  <c r="W62" i="2" s="1"/>
  <c r="X62" i="2" s="1" a="1"/>
  <c r="X62" i="2" s="1"/>
  <c r="H34" i="2"/>
  <c r="W105" i="2" a="1"/>
  <c r="W105" i="2" s="1"/>
  <c r="Y105" i="2" s="1" a="1"/>
  <c r="Y105" i="2" s="1"/>
  <c r="H17" i="2"/>
  <c r="H75" i="2"/>
  <c r="H65" i="2"/>
  <c r="H57" i="2"/>
  <c r="W10" i="2" a="1"/>
  <c r="W10" i="2" s="1"/>
  <c r="Y10" i="2" s="1" a="1"/>
  <c r="Y10" i="2" s="1"/>
  <c r="H4" i="2"/>
  <c r="H51" i="2"/>
  <c r="H85" i="2"/>
  <c r="W40" i="2" a="1"/>
  <c r="W40" i="2" s="1"/>
  <c r="X40" i="2" s="1" a="1"/>
  <c r="X40" i="2" s="1"/>
  <c r="W63" i="2" a="1"/>
  <c r="W63" i="2" s="1"/>
  <c r="X63" i="2" s="1" a="1"/>
  <c r="X63" i="2" s="1"/>
  <c r="W91" i="2" a="1"/>
  <c r="W91" i="2" s="1"/>
  <c r="Y91" i="2" s="1" a="1"/>
  <c r="Y91" i="2" s="1"/>
  <c r="W29" i="2" a="1"/>
  <c r="W29" i="2" s="1"/>
  <c r="Y29" i="2" s="1" a="1"/>
  <c r="Y29" i="2" s="1"/>
  <c r="W101" i="2" a="1"/>
  <c r="W101" i="2" s="1"/>
  <c r="Y101" i="2" s="1" a="1"/>
  <c r="Y101" i="2" s="1"/>
  <c r="H27" i="2"/>
  <c r="H5" i="2"/>
  <c r="W81" i="2" a="1"/>
  <c r="W81" i="2" s="1"/>
  <c r="Y81" i="2" s="1" a="1"/>
  <c r="Y81" i="2" s="1"/>
  <c r="W90" i="2" a="1"/>
  <c r="W90" i="2" s="1"/>
  <c r="Y90" i="2" s="1" a="1"/>
  <c r="Y90" i="2" s="1"/>
  <c r="H41" i="2"/>
  <c r="W2" i="2" a="1"/>
  <c r="W2" i="2" s="1"/>
  <c r="X2" i="2" s="1" a="1"/>
  <c r="X2" i="2" s="1"/>
  <c r="W72" i="2" a="1"/>
  <c r="W72" i="2" s="1"/>
  <c r="Y72" i="2" s="1" a="1"/>
  <c r="Y72" i="2" s="1"/>
  <c r="H28" i="2"/>
  <c r="H31" i="2"/>
  <c r="W67" i="2" a="1"/>
  <c r="W67" i="2" s="1"/>
  <c r="X67" i="2" s="1" a="1"/>
  <c r="X67" i="2" s="1"/>
  <c r="W27" i="2" a="1"/>
  <c r="W27" i="2" s="1"/>
  <c r="Y27" i="2" s="1" a="1"/>
  <c r="Y27" i="2" s="1"/>
  <c r="H81" i="2"/>
  <c r="H8" i="2"/>
  <c r="W74" i="2" a="1"/>
  <c r="W74" i="2" s="1"/>
  <c r="X74" i="2" s="1" a="1"/>
  <c r="X74" i="2" s="1"/>
  <c r="H52" i="2"/>
  <c r="H13" i="2"/>
  <c r="H96" i="2"/>
  <c r="W15" i="2" a="1"/>
  <c r="W15" i="2" s="1"/>
  <c r="Y15" i="2" s="1" a="1"/>
  <c r="Y15" i="2" s="1"/>
  <c r="H71" i="2"/>
  <c r="W17" i="2" a="1"/>
  <c r="W17" i="2" s="1"/>
  <c r="Y17" i="2" s="1" a="1"/>
  <c r="Y17" i="2" s="1"/>
  <c r="H77" i="2"/>
  <c r="W82" i="2" a="1"/>
  <c r="W82" i="2" s="1"/>
  <c r="X82" i="2" s="1" a="1"/>
  <c r="X82" i="2" s="1"/>
  <c r="H30" i="2"/>
  <c r="H91" i="2"/>
  <c r="H68" i="2"/>
  <c r="W91" i="3"/>
  <c r="W93" i="3"/>
  <c r="W76" i="3"/>
  <c r="W4" i="3"/>
  <c r="W86" i="3"/>
  <c r="W60" i="3"/>
  <c r="W42" i="3"/>
  <c r="W81" i="3"/>
  <c r="W25" i="3"/>
  <c r="W38" i="3"/>
  <c r="W52" i="3"/>
  <c r="W96" i="3"/>
  <c r="W40" i="3"/>
  <c r="W31" i="3"/>
  <c r="W27" i="3"/>
  <c r="W61" i="3"/>
  <c r="W62" i="3"/>
  <c r="W32" i="3"/>
  <c r="W39" i="3"/>
  <c r="W65" i="3"/>
  <c r="W6" i="3"/>
  <c r="W15" i="3"/>
  <c r="W102" i="3"/>
  <c r="W85" i="3"/>
  <c r="W84" i="3"/>
  <c r="W83" i="3"/>
  <c r="W95" i="3"/>
  <c r="W13" i="3"/>
  <c r="W99" i="3"/>
  <c r="W66" i="3"/>
  <c r="W88" i="3"/>
  <c r="W11" i="3"/>
  <c r="W10" i="3"/>
  <c r="W63" i="3"/>
  <c r="W53" i="3"/>
  <c r="W97" i="3"/>
  <c r="W45" i="3"/>
  <c r="W92" i="3"/>
  <c r="W8" i="3"/>
  <c r="W55" i="3"/>
  <c r="W82" i="3"/>
  <c r="W51" i="3"/>
  <c r="W71" i="3"/>
  <c r="W29" i="3"/>
  <c r="W57" i="3"/>
  <c r="W7" i="3"/>
  <c r="W100" i="3"/>
  <c r="W59" i="3"/>
  <c r="W46" i="3"/>
  <c r="W70" i="3"/>
  <c r="W2" i="3"/>
  <c r="W103" i="3"/>
  <c r="W87" i="3"/>
  <c r="W74" i="3"/>
  <c r="W3" i="3"/>
  <c r="W90" i="3"/>
  <c r="W26" i="3"/>
  <c r="W89" i="3"/>
  <c r="W12" i="3"/>
  <c r="W72" i="3"/>
  <c r="W49" i="3"/>
  <c r="W30" i="3"/>
  <c r="W78" i="3"/>
  <c r="W17" i="3"/>
  <c r="W36" i="3"/>
  <c r="W35" i="3"/>
  <c r="W54" i="3"/>
  <c r="W48" i="3"/>
  <c r="W73" i="3"/>
  <c r="W41" i="3"/>
  <c r="W28" i="3"/>
  <c r="W18" i="3"/>
  <c r="W77" i="3"/>
  <c r="W21" i="3"/>
  <c r="W33" i="3"/>
  <c r="W20" i="3"/>
  <c r="W9" i="3"/>
  <c r="W69" i="3"/>
  <c r="W64" i="3"/>
  <c r="W56" i="3"/>
  <c r="W79" i="3"/>
  <c r="W47" i="3"/>
  <c r="W67" i="3"/>
  <c r="W105" i="3"/>
  <c r="X105" i="3" s="1"/>
  <c r="W14" i="3"/>
  <c r="W43" i="3"/>
  <c r="W22" i="3"/>
  <c r="W75" i="3"/>
  <c r="W68" i="3"/>
  <c r="W101" i="3"/>
  <c r="W23" i="3"/>
  <c r="W34" i="3"/>
  <c r="W24" i="3"/>
  <c r="W50" i="3"/>
  <c r="W94" i="3"/>
  <c r="W104" i="3"/>
  <c r="W44" i="3"/>
  <c r="W19" i="3"/>
  <c r="W80" i="3"/>
  <c r="W98" i="3"/>
  <c r="W58" i="3"/>
  <c r="W16" i="3"/>
  <c r="W5" i="3"/>
  <c r="W37" i="3"/>
  <c r="X85" i="2" a="1"/>
  <c r="X85" i="2" s="1"/>
  <c r="Z85" i="2" s="1"/>
  <c r="X7" i="2" a="1"/>
  <c r="X7" i="2" s="1"/>
  <c r="Z7" i="2" s="1"/>
  <c r="X86" i="2" a="1"/>
  <c r="X86" i="2" s="1"/>
  <c r="Z86" i="2" s="1"/>
  <c r="X30" i="2" l="1" a="1"/>
  <c r="X30" i="2" s="1"/>
  <c r="Z30" i="2" s="1"/>
  <c r="X20" i="2" a="1"/>
  <c r="X20" i="2" s="1"/>
  <c r="Z20" i="2" s="1"/>
  <c r="X59" i="2" a="1"/>
  <c r="X59" i="2" s="1"/>
  <c r="Z59" i="2" s="1"/>
  <c r="Y18" i="2" a="1"/>
  <c r="Y18" i="2" s="1"/>
  <c r="Z18" i="2" s="1"/>
  <c r="X98" i="2" a="1"/>
  <c r="X98" i="2" s="1"/>
  <c r="Z98" i="2" s="1"/>
  <c r="X102" i="2" a="1"/>
  <c r="X102" i="2" s="1"/>
  <c r="Z102" i="2" s="1"/>
  <c r="X44" i="2" a="1"/>
  <c r="X44" i="2" s="1"/>
  <c r="Z44" i="2" s="1"/>
  <c r="X50" i="2" a="1"/>
  <c r="X50" i="2" s="1"/>
  <c r="Z50" i="2" s="1"/>
  <c r="X75" i="2" a="1"/>
  <c r="X75" i="2" s="1"/>
  <c r="Z75" i="2" s="1"/>
  <c r="X92" i="2" a="1"/>
  <c r="X92" i="2" s="1"/>
  <c r="Z92" i="2" s="1"/>
  <c r="X95" i="2" a="1"/>
  <c r="X95" i="2" s="1"/>
  <c r="Z95" i="2" s="1"/>
  <c r="Y5" i="2" a="1"/>
  <c r="Y5" i="2" s="1"/>
  <c r="Z5" i="2" s="1"/>
  <c r="Y3" i="2" a="1"/>
  <c r="Y3" i="2" s="1"/>
  <c r="Z3" i="2" s="1"/>
  <c r="Y103" i="2" a="1"/>
  <c r="Y103" i="2" s="1"/>
  <c r="Z103" i="2" s="1"/>
  <c r="Y12" i="2" a="1"/>
  <c r="Y12" i="2" s="1"/>
  <c r="Z12" i="2" s="1"/>
  <c r="X104" i="2" a="1"/>
  <c r="X104" i="2" s="1"/>
  <c r="Z104" i="2" s="1"/>
  <c r="X73" i="2" a="1"/>
  <c r="X73" i="2" s="1"/>
  <c r="Z73" i="2" s="1"/>
  <c r="X6" i="2" a="1"/>
  <c r="X6" i="2" s="1"/>
  <c r="Z6" i="2" s="1"/>
  <c r="X53" i="2" a="1"/>
  <c r="X53" i="2" s="1"/>
  <c r="Z53" i="2" s="1"/>
  <c r="Y24" i="2" a="1"/>
  <c r="Y24" i="2" s="1"/>
  <c r="Z24" i="2" s="1"/>
  <c r="X49" i="2" a="1"/>
  <c r="X49" i="2" s="1"/>
  <c r="Z49" i="2" s="1"/>
  <c r="Y23" i="2" a="1"/>
  <c r="Y23" i="2" s="1"/>
  <c r="Z23" i="2" s="1"/>
  <c r="Y100" i="2" a="1"/>
  <c r="Y100" i="2" s="1"/>
  <c r="Z100" i="2" s="1"/>
  <c r="X66" i="2" a="1"/>
  <c r="X66" i="2" s="1"/>
  <c r="Z66" i="2" s="1"/>
  <c r="X38" i="2" a="1"/>
  <c r="X38" i="2" s="1"/>
  <c r="Z38" i="2" s="1"/>
  <c r="Y11" i="2" a="1"/>
  <c r="Y11" i="2" s="1"/>
  <c r="Z11" i="2" s="1"/>
  <c r="X19" i="2" a="1"/>
  <c r="X19" i="2" s="1"/>
  <c r="Z19" i="2" s="1"/>
  <c r="X31" i="2" a="1"/>
  <c r="X31" i="2" s="1"/>
  <c r="Z31" i="2" s="1"/>
  <c r="X71" i="2" a="1"/>
  <c r="X71" i="2" s="1"/>
  <c r="Z71" i="2" s="1"/>
  <c r="Y34" i="2" a="1"/>
  <c r="Y34" i="2" s="1"/>
  <c r="Z34" i="2" s="1"/>
  <c r="X37" i="2" a="1"/>
  <c r="X37" i="2" s="1"/>
  <c r="Z37" i="2" s="1"/>
  <c r="X28" i="2" a="1"/>
  <c r="X28" i="2" s="1"/>
  <c r="Z28" i="2" s="1"/>
  <c r="X61" i="2" a="1"/>
  <c r="X61" i="2" s="1"/>
  <c r="Z61" i="2" s="1"/>
  <c r="X58" i="2" a="1"/>
  <c r="X58" i="2" s="1"/>
  <c r="Z58" i="2" s="1"/>
  <c r="Y77" i="2" a="1"/>
  <c r="Y77" i="2" s="1"/>
  <c r="Z77" i="2" s="1"/>
  <c r="X80" i="2" a="1"/>
  <c r="X80" i="2" s="1"/>
  <c r="Z80" i="2" s="1"/>
  <c r="Y25" i="2" a="1"/>
  <c r="Y25" i="2" s="1"/>
  <c r="Z25" i="2" s="1"/>
  <c r="X43" i="2" a="1"/>
  <c r="X43" i="2" s="1"/>
  <c r="Z43" i="2" s="1"/>
  <c r="X76" i="2" a="1"/>
  <c r="X76" i="2" s="1"/>
  <c r="Z76" i="2" s="1"/>
  <c r="X84" i="2" a="1"/>
  <c r="X84" i="2" s="1"/>
  <c r="Z84" i="2" s="1"/>
  <c r="X78" i="2" a="1"/>
  <c r="X78" i="2" s="1"/>
  <c r="Z78" i="2" s="1"/>
  <c r="Y54" i="2" a="1"/>
  <c r="Y54" i="2" s="1"/>
  <c r="Z54" i="2" s="1"/>
  <c r="Y4" i="2" a="1"/>
  <c r="Y4" i="2" s="1"/>
  <c r="Z4" i="2" s="1"/>
  <c r="Y69" i="2" a="1"/>
  <c r="Y69" i="2" s="1"/>
  <c r="Z69" i="2" s="1"/>
  <c r="Y57" i="2" a="1"/>
  <c r="Y57" i="2" s="1"/>
  <c r="Z57" i="2" s="1"/>
  <c r="X8" i="2" a="1"/>
  <c r="X8" i="2" s="1"/>
  <c r="Z8" i="2" s="1"/>
  <c r="Y13" i="2" a="1"/>
  <c r="Y13" i="2" s="1"/>
  <c r="Z13" i="2" s="1"/>
  <c r="Y79" i="2" a="1"/>
  <c r="Y79" i="2" s="1"/>
  <c r="Z79" i="2" s="1"/>
  <c r="X60" i="2" a="1"/>
  <c r="X60" i="2" s="1"/>
  <c r="Z60" i="2" s="1"/>
  <c r="Y64" i="2" a="1"/>
  <c r="Y64" i="2" s="1"/>
  <c r="Z64" i="2" s="1"/>
  <c r="Y21" i="2" a="1"/>
  <c r="Y21" i="2" s="1"/>
  <c r="Z21" i="2" s="1"/>
  <c r="Y65" i="2" a="1"/>
  <c r="Y65" i="2" s="1"/>
  <c r="Z65" i="2" s="1"/>
  <c r="X46" i="2" a="1"/>
  <c r="X46" i="2" s="1"/>
  <c r="Z46" i="2" s="1"/>
  <c r="Y9" i="2" a="1"/>
  <c r="Y9" i="2" s="1"/>
  <c r="Z9" i="2" s="1"/>
  <c r="Y35" i="2" a="1"/>
  <c r="Y35" i="2" s="1"/>
  <c r="Z35" i="2" s="1"/>
  <c r="X52" i="2" a="1"/>
  <c r="X52" i="2" s="1"/>
  <c r="Z52" i="2" s="1"/>
  <c r="Y32" i="2" a="1"/>
  <c r="Y32" i="2" s="1"/>
  <c r="Z32" i="2" s="1"/>
  <c r="X55" i="2" a="1"/>
  <c r="X55" i="2" s="1"/>
  <c r="Z55" i="2" s="1"/>
  <c r="Y97" i="2" a="1"/>
  <c r="Y97" i="2" s="1"/>
  <c r="Z97" i="2" s="1"/>
  <c r="X39" i="2" a="1"/>
  <c r="X39" i="2" s="1"/>
  <c r="Z39" i="2" s="1"/>
  <c r="Y45" i="2" a="1"/>
  <c r="Y45" i="2" s="1"/>
  <c r="Z45" i="2" s="1"/>
  <c r="X16" i="2" a="1"/>
  <c r="X16" i="2" s="1"/>
  <c r="Z16" i="2" s="1"/>
  <c r="X93" i="2" a="1"/>
  <c r="X93" i="2" s="1"/>
  <c r="Z93" i="2" s="1"/>
  <c r="Y48" i="2" a="1"/>
  <c r="Y48" i="2" s="1"/>
  <c r="Z48" i="2" s="1"/>
  <c r="X36" i="2" a="1"/>
  <c r="X36" i="2" s="1"/>
  <c r="Z36" i="2" s="1"/>
  <c r="Y96" i="2" a="1"/>
  <c r="Y96" i="2" s="1"/>
  <c r="Z96" i="2" s="1"/>
  <c r="Y14" i="2" a="1"/>
  <c r="Y14" i="2" s="1"/>
  <c r="Z14" i="2" s="1"/>
  <c r="Y99" i="2" a="1"/>
  <c r="Y99" i="2" s="1"/>
  <c r="Z99" i="2" s="1"/>
  <c r="X83" i="2" a="1"/>
  <c r="X83" i="2" s="1"/>
  <c r="Z83" i="2" s="1"/>
  <c r="X41" i="2" a="1"/>
  <c r="X41" i="2" s="1"/>
  <c r="Z41" i="2" s="1"/>
  <c r="X105" i="2" a="1"/>
  <c r="X105" i="2" s="1"/>
  <c r="Z105" i="2" s="1"/>
  <c r="AA105" i="2" s="1"/>
  <c r="X87" i="2" a="1"/>
  <c r="X87" i="2" s="1"/>
  <c r="Z87" i="2" s="1"/>
  <c r="Y89" i="2" a="1"/>
  <c r="Y89" i="2" s="1"/>
  <c r="Z89" i="2" s="1"/>
  <c r="X101" i="2" a="1"/>
  <c r="X101" i="2" s="1"/>
  <c r="Z101" i="2" s="1"/>
  <c r="Y26" i="2" a="1"/>
  <c r="Y26" i="2" s="1"/>
  <c r="Z26" i="2" s="1"/>
  <c r="X94" i="2" a="1"/>
  <c r="X94" i="2" s="1"/>
  <c r="Z94" i="2" s="1"/>
  <c r="X10" i="2" a="1"/>
  <c r="X10" i="2" s="1"/>
  <c r="Z10" i="2" s="1"/>
  <c r="Y68" i="2" a="1"/>
  <c r="Y68" i="2" s="1"/>
  <c r="Z68" i="2" s="1"/>
  <c r="Y47" i="2" a="1"/>
  <c r="Y47" i="2" s="1"/>
  <c r="Z47" i="2" s="1"/>
  <c r="X91" i="2" a="1"/>
  <c r="X91" i="2" s="1"/>
  <c r="Z91" i="2" s="1"/>
  <c r="X29" i="2" a="1"/>
  <c r="X29" i="2" s="1"/>
  <c r="Z29" i="2" s="1"/>
  <c r="X88" i="2" a="1"/>
  <c r="X88" i="2" s="1"/>
  <c r="Z88" i="2" s="1"/>
  <c r="Y62" i="2" a="1"/>
  <c r="Y62" i="2" s="1"/>
  <c r="Z62" i="2" s="1"/>
  <c r="X42" i="2" a="1"/>
  <c r="X42" i="2" s="1"/>
  <c r="Z42" i="2" s="1"/>
  <c r="Y33" i="2" a="1"/>
  <c r="Y33" i="2" s="1"/>
  <c r="Z33" i="2" s="1"/>
  <c r="Y63" i="2" a="1"/>
  <c r="Y63" i="2" s="1"/>
  <c r="Z63" i="2" s="1"/>
  <c r="X70" i="2" a="1"/>
  <c r="X70" i="2" s="1"/>
  <c r="Z70" i="2" s="1"/>
  <c r="Y22" i="2" a="1"/>
  <c r="Y22" i="2" s="1"/>
  <c r="Z22" i="2" s="1"/>
  <c r="Y40" i="2" a="1"/>
  <c r="Y40" i="2" s="1"/>
  <c r="Z40" i="2" s="1"/>
  <c r="Y56" i="2" a="1"/>
  <c r="Y56" i="2" s="1"/>
  <c r="Z56" i="2" s="1"/>
  <c r="Y51" i="2" a="1"/>
  <c r="Y51" i="2" s="1"/>
  <c r="Z51" i="2" s="1"/>
  <c r="X15" i="2" a="1"/>
  <c r="X15" i="2" s="1"/>
  <c r="Z15" i="2" s="1"/>
  <c r="X72" i="2" a="1"/>
  <c r="X72" i="2" s="1"/>
  <c r="Z72" i="2" s="1"/>
  <c r="X90" i="2" a="1"/>
  <c r="X90" i="2" s="1"/>
  <c r="Z90" i="2" s="1"/>
  <c r="Y2" i="2" a="1"/>
  <c r="Y2" i="2" s="1"/>
  <c r="Z2" i="2" s="1"/>
  <c r="Y82" i="2" a="1"/>
  <c r="Y82" i="2" s="1"/>
  <c r="Z82" i="2" s="1"/>
  <c r="X81" i="2" a="1"/>
  <c r="X81" i="2" s="1"/>
  <c r="Z81" i="2" s="1"/>
  <c r="X17" i="2" a="1"/>
  <c r="X17" i="2" s="1"/>
  <c r="Z17" i="2" s="1"/>
  <c r="X27" i="2" a="1"/>
  <c r="X27" i="2" s="1"/>
  <c r="Z27" i="2" s="1"/>
  <c r="Y74" i="2" a="1"/>
  <c r="Y74" i="2" s="1"/>
  <c r="Z74" i="2" s="1"/>
  <c r="Y67" i="2" a="1"/>
  <c r="Y67" i="2" s="1"/>
  <c r="Z67" i="2" s="1"/>
  <c r="X104" i="3"/>
  <c r="X103" i="3" s="1"/>
  <c r="X102" i="3" s="1"/>
  <c r="X101" i="3" s="1"/>
  <c r="X100" i="3" s="1"/>
  <c r="X99" i="3" s="1"/>
  <c r="X98" i="3" s="1"/>
  <c r="X97" i="3" s="1"/>
  <c r="X96" i="3" s="1"/>
  <c r="X95" i="3" s="1"/>
  <c r="X94" i="3" s="1"/>
  <c r="X93" i="3" s="1"/>
  <c r="X92" i="3" s="1"/>
  <c r="X91" i="3" s="1"/>
  <c r="X90" i="3" s="1"/>
  <c r="X89" i="3" s="1"/>
  <c r="X88" i="3" s="1"/>
  <c r="X87" i="3" s="1"/>
  <c r="X86" i="3" s="1"/>
  <c r="X85" i="3" s="1"/>
  <c r="X84" i="3" s="1"/>
  <c r="X83" i="3" s="1"/>
  <c r="X82" i="3" s="1"/>
  <c r="X81" i="3" s="1"/>
  <c r="X80" i="3" s="1"/>
  <c r="X79" i="3" s="1"/>
  <c r="X78" i="3" s="1"/>
  <c r="X77" i="3" s="1"/>
  <c r="X76" i="3" s="1"/>
  <c r="X75" i="3" s="1"/>
  <c r="X74" i="3" s="1"/>
  <c r="X73" i="3" s="1"/>
  <c r="X72" i="3" s="1"/>
  <c r="X71" i="3" s="1"/>
  <c r="X70" i="3" s="1"/>
  <c r="X69" i="3" s="1"/>
  <c r="X68" i="3" s="1"/>
  <c r="X67" i="3" s="1"/>
  <c r="X66" i="3" s="1"/>
  <c r="X65" i="3" s="1"/>
  <c r="X64" i="3" s="1"/>
  <c r="X63" i="3" s="1"/>
  <c r="X62" i="3" s="1"/>
  <c r="X61" i="3" s="1"/>
  <c r="X60" i="3" s="1"/>
  <c r="X59" i="3" s="1"/>
  <c r="X58" i="3" s="1"/>
  <c r="X57" i="3" s="1"/>
  <c r="X56" i="3" s="1"/>
  <c r="X55" i="3" s="1"/>
  <c r="X54" i="3" s="1"/>
  <c r="X53" i="3" s="1"/>
  <c r="X52" i="3" s="1"/>
  <c r="X51" i="3" s="1"/>
  <c r="X50" i="3" s="1"/>
  <c r="X49" i="3" s="1"/>
  <c r="X48" i="3" s="1"/>
  <c r="X47" i="3" s="1"/>
  <c r="X46" i="3" s="1"/>
  <c r="X45" i="3" s="1"/>
  <c r="X44" i="3" s="1"/>
  <c r="X43" i="3" s="1"/>
  <c r="X42" i="3" s="1"/>
  <c r="X41" i="3" s="1"/>
  <c r="X40" i="3" s="1"/>
  <c r="X39" i="3" s="1"/>
  <c r="X38" i="3" s="1"/>
  <c r="X37" i="3" s="1"/>
  <c r="X36" i="3" s="1"/>
  <c r="X35" i="3" s="1"/>
  <c r="X34" i="3" s="1"/>
  <c r="X33" i="3" s="1"/>
  <c r="X32" i="3" s="1"/>
  <c r="X31" i="3" s="1"/>
  <c r="X30" i="3" s="1"/>
  <c r="X29" i="3" s="1"/>
  <c r="X28" i="3" s="1"/>
  <c r="X27" i="3" s="1"/>
  <c r="X26" i="3" s="1"/>
  <c r="X25" i="3" s="1"/>
  <c r="X24" i="3" s="1"/>
  <c r="X23" i="3" s="1"/>
  <c r="X22" i="3" s="1"/>
  <c r="X21" i="3" s="1"/>
  <c r="X20" i="3" s="1"/>
  <c r="X19" i="3" s="1"/>
  <c r="X18" i="3" s="1"/>
  <c r="X17" i="3" s="1"/>
  <c r="X16" i="3" s="1"/>
  <c r="X15" i="3" s="1"/>
  <c r="X14" i="3" s="1"/>
  <c r="X13" i="3" s="1"/>
  <c r="X12" i="3" s="1"/>
  <c r="X11" i="3" s="1"/>
  <c r="X10" i="3" s="1"/>
  <c r="X9" i="3" s="1"/>
  <c r="X8" i="3" s="1"/>
  <c r="X7" i="3" s="1"/>
  <c r="X6" i="3" s="1"/>
  <c r="X5" i="3" s="1"/>
  <c r="X4" i="3" s="1"/>
  <c r="X3" i="3" s="1"/>
  <c r="X2" i="3" s="1"/>
  <c r="AA104" i="2" l="1"/>
  <c r="AA103" i="2" s="1"/>
  <c r="AA102" i="2" s="1"/>
  <c r="AA101" i="2" s="1"/>
  <c r="AA100" i="2" s="1"/>
  <c r="AA99" i="2" s="1"/>
  <c r="AA98" i="2" s="1"/>
  <c r="AA97" i="2" s="1"/>
  <c r="AA96" i="2" s="1"/>
  <c r="AA95" i="2" s="1"/>
  <c r="AA94" i="2" s="1"/>
  <c r="AA93" i="2" s="1"/>
  <c r="AA92" i="2" s="1"/>
  <c r="AA91" i="2" s="1"/>
  <c r="AA90" i="2" s="1"/>
  <c r="AA89" i="2" s="1"/>
  <c r="AA88" i="2" s="1"/>
  <c r="AA87" i="2" s="1"/>
  <c r="AA86" i="2" s="1"/>
  <c r="AA85" i="2" s="1"/>
  <c r="AA84" i="2" s="1"/>
  <c r="AA83" i="2" s="1"/>
  <c r="AA82" i="2" s="1"/>
  <c r="AA81" i="2" s="1"/>
  <c r="AA80" i="2" s="1"/>
  <c r="AA79" i="2" s="1"/>
  <c r="AA78" i="2" s="1"/>
  <c r="AA77" i="2" s="1"/>
  <c r="AA76" i="2" s="1"/>
  <c r="AA75" i="2" s="1"/>
  <c r="AA74" i="2" s="1"/>
  <c r="AA73" i="2" s="1"/>
  <c r="AA72" i="2" s="1"/>
  <c r="AA71" i="2" s="1"/>
  <c r="AA70" i="2" s="1"/>
  <c r="AA69" i="2" s="1"/>
  <c r="AA68" i="2" s="1"/>
  <c r="AA67" i="2" s="1"/>
  <c r="AA66" i="2" s="1"/>
  <c r="AA65" i="2" s="1"/>
  <c r="AA64" i="2" s="1"/>
  <c r="AA63" i="2" s="1"/>
  <c r="AA62" i="2" s="1"/>
  <c r="AA61" i="2" s="1"/>
  <c r="AA60" i="2" s="1"/>
  <c r="AA59" i="2" s="1"/>
  <c r="AA58" i="2" s="1"/>
  <c r="AA57" i="2" s="1"/>
  <c r="AA56" i="2" s="1"/>
  <c r="AA55" i="2" s="1"/>
  <c r="AA54" i="2" s="1"/>
  <c r="AA53" i="2" s="1"/>
  <c r="AA52" i="2" s="1"/>
  <c r="AA51" i="2" s="1"/>
  <c r="AA50" i="2" s="1"/>
  <c r="AA49" i="2" s="1"/>
  <c r="AA48" i="2" s="1"/>
  <c r="AA47" i="2" s="1"/>
  <c r="AA46" i="2" s="1"/>
  <c r="AA45" i="2" s="1"/>
  <c r="AA44" i="2" s="1"/>
  <c r="AA43" i="2" s="1"/>
  <c r="AA42" i="2" s="1"/>
  <c r="AA41" i="2" s="1"/>
  <c r="AA40" i="2" s="1"/>
  <c r="AA39" i="2" s="1"/>
  <c r="AA38" i="2" s="1"/>
  <c r="AA37" i="2" s="1"/>
  <c r="AA36" i="2" s="1"/>
  <c r="AA35" i="2" s="1"/>
  <c r="AA34" i="2" s="1"/>
  <c r="AA33" i="2" s="1"/>
  <c r="AA32" i="2" s="1"/>
  <c r="AA31" i="2" s="1"/>
  <c r="AA30" i="2" s="1"/>
  <c r="AA29" i="2" s="1"/>
  <c r="AA28" i="2" s="1"/>
  <c r="AA27" i="2" s="1"/>
  <c r="AA26" i="2" s="1"/>
  <c r="AA25" i="2" s="1"/>
  <c r="AA24" i="2" s="1"/>
  <c r="AA23" i="2" s="1"/>
  <c r="AA22" i="2" s="1"/>
  <c r="AA21" i="2" s="1"/>
  <c r="AA20" i="2" s="1"/>
  <c r="AA19" i="2" s="1"/>
  <c r="AA18" i="2" s="1"/>
  <c r="AA17" i="2" s="1"/>
  <c r="AA16" i="2" s="1"/>
  <c r="AA15" i="2" s="1"/>
  <c r="AA14" i="2" s="1"/>
  <c r="AA13" i="2" s="1"/>
  <c r="AA12" i="2" s="1"/>
  <c r="AA11" i="2" s="1"/>
  <c r="AA10" i="2" s="1"/>
  <c r="AA9" i="2" s="1"/>
  <c r="AA8" i="2" s="1"/>
  <c r="AA7" i="2" s="1"/>
  <c r="AA6" i="2" s="1"/>
  <c r="AA5" i="2" s="1"/>
  <c r="AA4" i="2" s="1"/>
  <c r="AA3" i="2" s="1"/>
  <c r="AA2" i="2" s="1"/>
  <c r="K38"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Isaacs Adeyemo</author>
  </authors>
  <commentList>
    <comment ref="A1" authorId="0" shapeId="0" xr:uid="{CC5FF9C3-9DD4-416D-998C-AD3DB6A40E7C}">
      <text>
        <r>
          <rPr>
            <b/>
            <sz val="9"/>
            <color indexed="81"/>
            <rFont val="Tahoma"/>
            <family val="2"/>
          </rPr>
          <t>&lt;?xml version="1.0" encoding="utf-8"?&gt;&lt;Schema xmlns:xsd="http://www.w3.org/2001/XMLSchema" xmlns:xsi="http://www.w3.org/2001/XMLSchema-instance" Version="2" Timestamp="1693510565"&gt;&lt;FQL&gt;&lt;Q&gt;WCP-CA^FG_PRICE(0)&lt;/Q&gt;&lt;R&gt;1&lt;/R&gt;&lt;C&gt;1&lt;/C&gt;&lt;D xsi:type="xsd:double"&gt;11.03&lt;/D&gt;&lt;/FQL&gt;&lt;FQL&gt;&lt;Q&gt;WCP-CA^FG_PRICE(0,-5AY)&lt;/Q&gt;&lt;R&gt;1255&lt;/R&gt;&lt;C&gt;1&lt;/C&gt;&lt;D xsi:type="xsd:double"&gt;11.03&lt;/D&gt;&lt;D xsi:type="xsd:double"&gt;11.04&lt;/D&gt;&lt;D xsi:type="xsd:double"&gt;10.91&lt;/D&gt;&lt;D xsi:type="xsd:double"&gt;10.77&lt;/D&gt;&lt;D xsi:type="xsd:double"&gt;10.64&lt;/D&gt;&lt;D xsi:type="xsd:double"&gt;10.74&lt;/D&gt;&lt;D xsi:type="xsd:double"&gt;10.88&lt;/D&gt;&lt;D xsi:type="xsd:double"&gt;10.88&lt;/D&gt;&lt;D xsi:type="xsd:double"&gt;10.98&lt;/D&gt;&lt;D xsi:type="xsd:double"&gt;10.93&lt;/D&gt;&lt;D xsi:type="xsd:double"&gt;10.77&lt;/D&gt;&lt;D xsi:type="xsd:double"&gt;10.76&lt;/D&gt;&lt;D xsi:type="xsd:double"&gt;11.02&lt;/D&gt;&lt;D xsi:type="xsd:double"&gt;11.17&lt;/D&gt;&lt;D xsi:type="xsd:double"&gt;11.05&lt;/D&gt;&lt;D xsi:type="xsd:double"&gt;11.14&lt;/D&gt;&lt;D xsi:type="xsd:double"&gt;10.98&lt;/D&gt;&lt;D xsi:type="xsd:double"&gt;10.83&lt;/D&gt;&lt;D xsi:type="xsd:double"&gt;10.78&lt;/D&gt;&lt;D xsi:type="xsd:double"&gt;10.56&lt;/D&gt;&lt;D xsi:type="xsd:double"&gt;10.61&lt;/D&gt;&lt;D xsi:type="xsd:double"&gt;10.53&lt;/D&gt;&lt;D xsi:type="xsd:double"&gt;10.58&lt;/D&gt;&lt;D xsi:type="xsd:double"&gt;10.37&lt;/D&gt;&lt;D xsi:type="xsd:double"&gt;10.41&lt;/D&gt;&lt;D xsi:type="xsd:double"&gt;10.21&lt;/D&gt;&lt;D xsi:type="xsd:double"&gt;10.26&lt;/D&gt;&lt;D xsi:type="xsd:double"&gt;10.11&lt;/D&gt;&lt;D xsi:type="xsd:double"&gt;10.01&lt;/D&gt;&lt;D xsi:type="xsd:double"&gt;9.96&lt;/D&gt;&lt;D xsi:type="xsd:double"&gt;9.99&lt;/D&gt;&lt;D xsi:type="xsd:double"&gt;9.59&lt;/D&gt;&lt;D xsi:type="xsd:double"&gt;9.61&lt;/D&gt;&lt;D xsi:type="xsd:double"&gt;9.84&lt;/D&gt;&lt;D xsi:type="xsd:double"&gt;9.67&lt;/D&gt;&lt;D xsi:type="xsd:double"&gt;9.6&lt;/D&gt;&lt;D xsi:type="xsd:double"&gt;9.51&lt;/D&gt;&lt;D xsi:type="xsd:double"&gt;9.48&lt;/D&gt;&lt;D xsi:type="xsd:double"&gt;9.21&lt;/D&gt;&lt;D xsi:type="xsd:double"&gt;9.37&lt;/D&gt;&lt;D xsi:type="xsd:double"&gt;9.32&lt;/D&gt;&lt;D xsi:type="xsd:double"&gt;9.27&lt;/D&gt;&lt;D xsi:type="xsd:double"&gt;9.19&lt;/D&gt;&lt;D xsi:type="xsd:double"&gt;9.08&lt;/D&gt;&lt;D xsi:type="xsd:double"&gt;9.03&lt;/D&gt;&lt;D xsi:type="xsd:double"&gt;9.08&lt;/D&gt;&lt;D xsi:type="xsd:double"&gt;8.95&lt;/D&gt;&lt;D xsi:type="xsd:double"&gt;9.09&lt;/D&gt;&lt;D xsi:type="xsd:double"&gt;9.35&lt;/D&gt;&lt;D xsi:type="xsd:double"&gt;9.23&lt;/D&gt;&lt;D xsi:type="xsd:double"&gt;9.35&lt;/D&gt;&lt;D xsi:type="xsd:double"&gt;9.46&lt;/D&gt;&lt;D xsi:type="xsd:double"&gt;9.51&lt;/D&gt;&lt;D xsi:type="xsd:double"&gt;9.44&lt;/D&gt;&lt;D xsi:type="xsd:double"&gt;9.55&lt;/D&gt;&lt;D xsi:type="xsd:double"&gt;9.35&lt;/D&gt;&lt;D xsi:type="xsd:double"&gt;9.59&lt;/D&gt;&lt;D xsi:type="xsd:double"&gt;9.56&lt;/D&gt;&lt;D xsi:type="xsd:double"&gt;9.74&lt;/D&gt;&lt;D xsi:type="xsd:double"&gt;9.71&lt;/D&gt;&lt;D xsi:type="xsd:double"&gt;9.64&lt;/D&gt;&lt;D xsi:type="xsd:double"&gt;9.7&lt;/D&gt;&lt;D xsi:type="xsd:double"&gt;9.34&lt;/D&gt;&lt;D xsi:type="xsd:double"&gt;9.29&lt;/D&gt;&lt;D xsi:type="xsd:double"&gt;9.55&lt;/D&gt;&lt;D xsi:type="xsd:double"&gt;9.73&lt;/D&gt;&lt;D xsi:type="xsd:double"&gt;9.65&lt;/D&gt;&lt;D xsi:type="xsd:double"&gt;9.64&lt;/D&gt;&lt;D xsi:type="xsd:double"&gt;10.05&lt;/D&gt;&lt;D xsi:type="xsd:double"&gt;10.27&lt;/D&gt;&lt;D xsi:type="xsd:double"&gt;10.1&lt;/D&gt;&lt;D xsi:type="xsd:double"&gt;10.05&lt;/D&gt;&lt;D xsi:type="xsd:double"&gt;9.99&lt;/D&gt;&lt;D xsi:type="xsd:double"&gt;9.83&lt;/D&gt;&lt;D xsi:type="xsd:double"&gt;10.08&lt;/D&gt;&lt;D xsi:type="xsd:double"&gt;9.89&lt;/D&gt;&lt;D xsi:type="xsd:double"&gt;9.87&lt;/D&gt;&lt;D xsi:type="xsd:double"&gt;10.03&lt;/D&gt;&lt;D xsi:type="xsd:double"&gt;10.18&lt;/D&gt;&lt;D xsi:type="xsd:double"&gt;10.11&lt;/D&gt;&lt;D xsi:type="xsd:double"&gt;10.15&lt;/D&gt;&lt;D xsi:type="xsd:double"&gt;9.86&lt;/D&gt;&lt;D xsi:type="xsd:double"&gt;9.86&lt;/D&gt;&lt;D xsi:type="xsd:double"&gt;10&lt;/D&gt;&lt;D xsi:type="xsd:double"&gt;10.46&lt;/D&gt;&lt;D xsi:type="xsd:double"&gt;10.68&lt;/D&gt;&lt;D xsi:type="xsd:double"&gt;10.53&lt;/D&gt;&lt;D xsi:type="xsd:double"&gt;10.48&lt;/D&gt;&lt;D xsi:type="xsd:double"&gt;10.69&lt;/D&gt;&lt;D xsi:type="xsd:double"&gt;10.95&lt;/D&gt;&lt;D xsi:type="xsd:double"&gt;10.72&lt;/D&gt;&lt;D xsi:type="xsd:double"&gt;10.66&lt;/D&gt;&lt;D xsi:type="xsd:double"&gt;10.94&lt;/D&gt;&lt;D xsi:type="xsd:double"&gt;11.01&lt;/D&gt;&lt;D xsi:type="xsd:double"&gt;11.01&lt;/D&gt;&lt;D xsi:type="xsd:double"&gt;11.03&lt;/D&gt;&lt;D xsi:type="xsd:double"&gt;10.95&lt;/D&gt;&lt;D xsi:type="xsd:double"&gt;10.91&lt;/D&gt;&lt;D xsi:type="xsd:double"&gt;10.88&lt;/D&gt;&lt;D xsi:type="xsd:double"&gt;10.8&lt;/D&gt;&lt;D xsi:type="xsd:double"&gt;10.75&lt;/D&gt;&lt;D xsi:type="xsd:double"&gt;10.81&lt;/D&gt;&lt;D xsi:type="xsd:double"&gt;10.66&lt;/D&gt;&lt;D xsi:type="xsd:double"&gt;11.05&lt;/D&gt;&lt;D xsi:type="xsd:double"&gt;10.45&lt;/D&gt;&lt;D xsi:type="xsd:double"&gt;10.43&lt;/D&gt;&lt;D xsi:type="xsd:double"&gt;10.52&lt;/D&gt;&lt;D xsi:type="xsd:double"&gt;10.49&lt;/D&gt;&lt;D xsi:type="xsd:double"&gt;10.37&lt;/D&gt;&lt;D xsi:type="xsd:double"&gt;10.15&lt;/D&gt;&lt;D xsi:type="xsd:double"&gt;10.11&lt;/D&gt;&lt;D xsi:type="xsd:double"&gt;10.19&lt;/D&gt;&lt;D xsi:type="xsd:double"&gt;10.17&lt;/D&gt;&lt;D xsi:type="xsd:double"&gt;9.72&lt;/D&gt;&lt;D xsi:type="xsd:double"&gt;9.52&lt;/D&gt;&lt;D xsi:type="xsd:double"&gt;9.64&lt;/D&gt;&lt;D xsi:type="xsd:double"&gt;9.62&lt;/D&gt;&lt;D xsi:type="xsd:double"&gt;10.19&lt;/D&gt;&lt;D xsi:type="xsd:double"&gt;10.12&lt;/D&gt;&lt;D xsi:type="xsd:double"&gt;10.4&lt;/D&gt;&lt;D xsi:type="xsd:double"&gt;10.55&lt;/D&gt;&lt;D xsi:type="xsd:double"&gt;10.57&lt;/D&gt;&lt;D xsi:type="xsd:double"&gt;10.43&lt;/D&gt;&lt;D xsi:type="xsd:double"&gt;10.88&lt;/D&gt;&lt;D xsi:type="xsd:double"&gt;10.95&lt;/D&gt;&lt;D xsi:type="xsd:double"&gt;10.87&lt;/D&gt;&lt;D xsi:type="xsd:double"&gt;10.71&lt;/D&gt;&lt;D xsi:type="xsd:double"&gt;10.46&lt;/D&gt;&lt;D xsi:type="xsd:double"&gt;10.56&lt;/D&gt;&lt;D xsi:type="xsd:double"&gt;10.57&lt;/D&gt;&lt;D xsi:type="xsd:double"&gt;10.19&lt;/D&gt;&lt;D xsi:type="xsd:double"&gt;10.03&lt;/D&gt;&lt;D xsi:type="xsd:double"&gt;10.15&lt;/D&gt;&lt;D xsi:type="xsd:double"&gt;10.19&lt;/D&gt;&lt;D xsi:type="xsd:double"&gt;10.6&lt;/D&gt;&lt;D xsi:type="xsd:double"&gt;10.75&lt;/D&gt;&lt;D xsi:type="xsd:double"&gt;11&lt;/D&gt;&lt;D xsi:type="xsd:double"&gt;10.91&lt;/D&gt;&lt;D xsi:type="xsd:double"&gt;10.83&lt;/D&gt;&lt;D xsi:type="xsd:double"&gt;10.65&lt;/D&gt;&lt;D xsi:type="xsd:double"&gt;10.84&lt;/D&gt;&lt;D xsi:type="xsd:double"&gt;10.86&lt;/D&gt;&lt;D xsi:type="xsd:double"&gt;10.59&lt;/D&gt;&lt;D xsi:type="xsd:double"&gt;10.6&lt;/D&gt;&lt;D xsi:type="xsd:double"&gt;10.38&lt;/D&gt;&lt;D xsi:type="xsd:double"&gt;10.77&lt;/D&gt;&lt;D xsi:type="xsd:double"&gt;11.09&lt;/D&gt;&lt;D xsi:type="xsd:double"&gt;11.11&lt;/D&gt;&lt;D xsi:type="xsd:double"&gt;11.37&lt;/D&gt;&lt;D xsi:type="xsd:double"&gt;11.18&lt;/D&gt;&lt;D xsi:type="xsd:double"&gt;11.08&lt;/D&gt;&lt;D xsi:type="xsd:double"&gt;11.17&lt;/D&gt;&lt;D xsi:type="xsd:double"&gt;11.4&lt;/D&gt;&lt;D xsi:type="xsd:double"&gt;11.16&lt;/D&gt;&lt;D xsi:type="xsd:double"&gt;11.1&lt;/D&gt;&lt;D xsi:type="xsd:double"&gt;10.92&lt;/D&gt;&lt;D xsi:type="xsd:double"&gt;10.89&lt;/D&gt;&lt;D xsi:type="xsd:double"&gt;10.74&lt;/D&gt;&lt;D xsi:type="xsd:double"&gt;10.65&lt;/D&gt;&lt;D xsi:type="xsd:double"&gt;10.61&lt;/D&gt;&lt;D xsi:type="xsd:double"&gt;10.29&lt;/D&gt;&lt;D xsi:type="xsd:double"&gt;10.27&lt;/D&gt;&lt;D xsi:type="xsd:double"&gt;10.31&lt;/D&gt;&lt;D xsi:type="xsd:double"&gt;10.07&lt;/D&gt;&lt;D xsi:type="xsd:double"&gt;9.78&lt;/D&gt;&lt;D xsi:type="xsd:double"&gt;9.74&lt;/D&gt;&lt;D xsi:type="xsd:double"&gt;10.01&lt;/D&gt;&lt;D xsi:type="xsd:double"&gt;10.74&lt;/D&gt;&lt;D xsi:type="xsd:double"&gt;10.51&lt;/D&gt;&lt;D xsi:type="xsd:double"&gt;10.42&lt;/D&gt;&lt;D xsi:type="xsd:double"&gt;10.51&lt;/D&gt;&lt;D xsi:type="xsd:double"&gt;9.9&lt;/D&gt;&lt;D xsi:type="xsd:double"&gt;10.12&lt;/D&gt;&lt;D xsi:type="xsd:double"&gt;9.84&lt;/D&gt;&lt;D xsi:type="xsd:double"&gt;9.68&lt;/D&gt;&lt;D xsi:type="xsd:double"&gt;9.68&lt;/D&gt;&lt;D xsi:type="xsd:double"&gt;9.78&lt;/D&gt;&lt;D xsi:type="xsd:double"&gt;9.87&lt;/D&gt;&lt;D xsi:type="xsd:double"&gt;9.81&lt;/D&gt;&lt;D xsi:type="xsd:double"&gt;9.63&lt;/D&gt;&lt;D xsi:type="xsd:double"&gt;9.55&lt;/D&gt;&lt;D xsi:type="xsd:double"&gt;9.55&lt;/D&gt;&lt;D xsi:type="xsd:double"&gt;9.7&lt;/D&gt;&lt;D xsi:type="xsd:double"&gt;10.02&lt;/D&gt;&lt;D xsi:type="xsd:double"&gt;10.62&lt;/D&gt;&lt;D xsi:type="xsd:double"&gt;10.84&lt;/D&gt;&lt;D xsi:type="xsd:double"&gt;10.67&lt;/D&gt;&lt;D xsi:type="xsd:double"&gt;10.73&lt;/D&gt;&lt;D xsi:type="xsd:double"&gt;10.86&lt;/D&gt;&lt;D xsi:type="xsd:double"&gt;10.61&lt;/D&gt;&lt;D xsi:type="xsd:double"&gt;10.85&lt;/D&gt;&lt;D xsi:type="xsd:double"&gt;10.85&lt;/D&gt;&lt;D xsi:type="xsd:double"&gt;10.84&lt;/D&gt;&lt;D xsi:type="xsd:double"&gt;11&lt;/D&gt;&lt;D xsi:type="xsd:double"&gt;10.61&lt;/D&gt;&lt;D xsi:type="xsd:double"&gt;10.84&lt;/D&gt;&lt;D xsi:type="xsd:double"&gt;10.75&lt;/D&gt;&lt;D xsi:type="xsd:double"&gt;10.87&lt;/D&gt;&lt;D xsi:type="xsd:double"&gt;11.32&lt;/D&gt;&lt;D xsi:type="xsd:double"&gt;11.04&lt;/D&gt;&lt;D xsi:type="xsd:double"&gt;11.47&lt;/D&gt;&lt;D xsi:type="xsd:double"&gt;11.07&lt;/D&gt;&lt;D xsi:type="xsd:double"&gt;10.52&lt;/D&gt;&lt;D xsi:type="xsd:double"&gt;11.05&lt;/D&gt;&lt;D xsi:type="xsd:double"&gt;10.94&lt;/D&gt;&lt;D xsi:type="xsd:double"&gt;10.94&lt;/D&gt;&lt;D xsi:type="xsd:double"&gt;10.92&lt;/D&gt;&lt;D xsi:type="xsd:double"&gt;10.68&lt;/D&gt;&lt;D xsi:type="xsd:double"&gt;10.61&lt;/D&gt;&lt;D xsi:type="xsd:double"&gt;10.56&lt;/D&gt;&lt;D xsi:type="xsd:double"&gt;10.32&lt;/D&gt;&lt;D xsi:type="xsd:double"&gt;10.65&lt;/D&gt;&lt;D xsi:type="xsd:double"&gt;10.74&lt;/D&gt;&lt;D xsi:type="xsd:double"&gt;10.38&lt;/D&gt;&lt;D xsi:type="xsd:double"&gt;10.42&lt;/D&gt;&lt;D xsi:type="xsd:double"&gt;10.43&lt;/D&gt;&lt;D xsi:type="xsd:double"&gt;10.25&lt;/D&gt;&lt;D xsi:type="xsd:double"&gt;10.1&lt;/D&gt;&lt;D xsi:type="xsd:double"&gt;9.71&lt;/D&gt;&lt;D xsi:type="xsd:double"&gt;9.76&lt;/D&gt;&lt;D xsi:type="xsd:double"&gt;9.71&lt;/D&gt;&lt;D xsi:type="xsd:double"&gt;10.03&lt;/D&gt;&lt;D xsi:type="xsd:double"&gt;9.66&lt;/D&gt;&lt;D xsi:type="xsd:double"&gt;9.58&lt;/D&gt;&lt;D xsi:type="xsd:double"&gt;9.91&lt;/D&gt;&lt;D xsi:type="xsd:double"&gt;9.96&lt;/D&gt;&lt;D xsi:type="xsd:double"&gt;9.87&lt;/D&gt;&lt;D xsi:type="xsd:double"&gt;9.6&lt;/D&gt;&lt;D xsi:type="xsd:double"&gt;9.25&lt;/D&gt;&lt;D xsi:type="xsd:double"&gt;8.74&lt;/D&gt;&lt;D xsi:type="xsd:double"&gt;8.75&lt;/D&gt;&lt;D xsi:type="xsd:double"&gt;8.83&lt;/D&gt;&lt;D xsi:type="xsd:double"&gt;8.41&lt;/D&gt;&lt;D xsi:type="xsd:double"&gt;8.02&lt;/D&gt;&lt;D xsi:type="xsd:double"&gt;8.51&lt;/D&gt;&lt;D xsi:type="xsd:double"&gt;9.17&lt;/D&gt;&lt;D xsi:type="xsd:double"&gt;9.5&lt;/D&gt;&lt;D xsi:type="xsd:double"&gt;9.55&lt;/D&gt;&lt;D xsi:type="xsd:double"&gt;9.37&lt;/D&gt;&lt;D xsi:type="xsd:double"&gt;9.24&lt;/D&gt;&lt;D xsi:type="xsd:double"&gt;9.37&lt;/D&gt;&lt;D xsi:type="xsd:double"&gt;9.65&lt;/D&gt;&lt;D xsi:type="xsd:double"&gt;9.3&lt;/D&gt;&lt;D xsi:type="xsd:double"&gt;9.47&lt;/D&gt;&lt;D xsi:type="xsd:double"&gt;9.25&lt;/D&gt;&lt;D xsi:type="xsd:double"&gt;8.94&lt;/D&gt;&lt;D xsi:type="xsd:double"&gt;8.85&lt;/D&gt;&lt;D xsi:type="xsd:double"&gt;9.29&lt;/D&gt;&lt;D xsi:type="xsd:double"&gt;9.4&lt;/D&gt;&lt;D xsi:type="xsd:double"&gt;9.35&lt;/D&gt;&lt;D xsi:type="xsd:double"&gt;9.57&lt;/D&gt;&lt;D xsi:type="xsd:double"&gt;9.7&lt;/D&gt;&lt;D xsi:type="xsd:double"&gt;10.06&lt;/D&gt;&lt;D xsi:type="xsd:double"&gt;9.62&lt;/D&gt;&lt;D xsi:type="xsd:double"&gt;9.69&lt;/D&gt;&lt;D xsi:type="xsd:double"&gt;9.68&lt;/D&gt;&lt;D xsi:type="xsd:double"&gt;9.55&lt;/D&gt;&lt;D xsi:type="xsd:double"&gt;9.25&lt;/D&gt;&lt;D xsi:type="xsd:double"&gt;9.18&lt;/D&gt;&lt;D xsi:type="xsd:double"&gt;9.29&lt;/D&gt;&lt;D xsi:type="xsd:double"&gt;8.95&lt;/D&gt;&lt;D xsi:type="xsd:double"&gt;8.78&lt;/D&gt;&lt;D xsi:type="xsd:double"&gt;9.03&lt;/D&gt;&lt;D xsi:type="xsd:double"&gt;9.26&lt;/D&gt;&lt;D xsi:type="xsd:double"&gt;9.3&lt;/D&gt;&lt;D xsi:type="xsd:double"&gt;8.87&lt;/D&gt;&lt;D xsi:type="xsd:double"&gt;8.77&lt;/D&gt;&lt;D xsi:type="xsd:double"&gt;8.77&lt;/D&gt;&lt;D xsi:type="xsd:double"&gt;8.66&lt;/D&gt;&lt;D xsi:type="xsd:double"&gt;8.51&lt;/D&gt;&lt;D xsi:type="xsd:double"&gt;9.04&lt;/D&gt;&lt;D xsi:type="xsd:double"&gt;9.51&lt;/D&gt;&lt;D xsi:type="xsd:double"&gt;9.79&lt;/D&gt;&lt;D xsi:type="xsd:double"&gt;9.5&lt;/D&gt;&lt;D xsi:type="xsd:double"&gt;9.44&lt;/D&gt;&lt;D xsi:type="xsd:double"&gt;9.1&lt;/D&gt;&lt;D xsi:type="xsd:double"&gt;9.15&lt;/D&gt;&lt;D xsi:type="xsd:double"&gt;8.85&lt;/D&gt;&lt;D xsi:type="xsd:double"&gt;8.99&lt;/D&gt;&lt;D xsi:type="xsd:double"&gt;9.31&lt;/D&gt;&lt;D xsi:type="xsd:double"&gt;9.17&lt;/D&gt;&lt;D xsi:type="xsd:double"&gt;8.83&lt;/D&gt;&lt;D xsi:type="xsd:double"&gt;8.43&lt;/D&gt;&lt;D xsi:type="xsd:double"&gt;8.28&lt;/D&gt;&lt;D xsi:type="xsd:double"&gt;8.33&lt;/D&gt;&lt;D xsi:type="xsd:double"&gt;8.38&lt;/D&gt;&lt;D xsi:type="xsd:double"&gt;8.64&lt;/D&gt;&lt;D xsi:type="xsd:double"&gt;8.66&lt;/D&gt;&lt;D xsi:type="xsd:double"&gt;8.72&lt;/D&gt;&lt;D xsi:type="xsd:double"&gt;8.21&lt;/D&gt;&lt;D xsi:type="xsd:double"&gt;8.54&lt;/D&gt;&lt;D xsi:type="xsd:double"&gt;9.25&lt;/D&gt;&lt;D xsi:type="xsd:double"&gt;8.94&lt;/D&gt;&lt;D xsi:type="xsd:double"&gt;9.12&lt;/D&gt;&lt;D xsi:type="xsd:double"&gt;9.75&lt;/D&gt;&lt;D xsi:type="xsd:double"&gt;9.22&lt;/D&gt;&lt;D xsi:type="xsd:double"&gt;8.76&lt;/D&gt;&lt;D xsi:type="xsd:double"&gt;8.46&lt;/D&gt;&lt;D xsi:type="xsd:double"&gt;9.35&lt;/D&gt;&lt;D xsi:type="xsd:double"&gt;9.96&lt;/D&gt;&lt;D xsi:type="xsd:double"&gt;9.79&lt;/D&gt;&lt;D xsi:type="xsd:double"&gt;9.77&lt;/D&gt;&lt;D xsi:type="xsd:double"&gt;10.39&lt;/D&gt;&lt;D xsi:type="xsd:double"&gt;11.05&lt;/D&gt;&lt;D xsi:type="xsd:double"&gt;11.35&lt;/D&gt;&lt;D xsi:type="xsd:double"&gt;11.63&lt;/D&gt;&lt;D xsi:type="xsd:double"&gt;12.03&lt;/D&gt;&lt;D xsi:type="xsd:double"&gt;12.23&lt;/D&gt;&lt;D xsi:type="xsd:double"&gt;12.54&lt;/D&gt;&lt;D xsi:type="xsd:double"&gt;12.28&lt;/D&gt;&lt;D xsi:type="xsd:double"&gt;11.95&lt;/D&gt;&lt;D xsi:type="xsd:double"&gt;11.75&lt;/D&gt;&lt;D xsi:type="xsd:double"&gt;11.64&lt;/D&gt;&lt;D xsi:type="xsd:double"&gt;11.44&lt;/D&gt;&lt;D xsi:type="xsd:double"&gt;11.25&lt;/D&gt;&lt;D xsi:type="xsd:double"&gt;11.23&lt;/D&gt;&lt;D xsi:type="xsd:double"&gt;11.02&lt;/D&gt;&lt;D xsi:type="xsd:double"&gt;10.99&lt;/D&gt;&lt;D xsi:type="xsd:double"&gt;10.85&lt;/D&gt;&lt;D xsi:type="xsd:double"&gt;10.24&lt;/D&gt;&lt;D xsi:type="xsd:double"&gt;10.04&lt;/D&gt;&lt;D xsi:type="xsd:double"&gt;10.27&lt;/D&gt;&lt;D xsi:type="xsd:double"&gt;10.33&lt;/D&gt;&lt;D xsi:type="xsd:double"&gt;10.57&lt;/D&gt;&lt;D xsi:type="xsd:double"&gt;10.41&lt;/D&gt;&lt;D xsi:type="xsd:double"&gt;10.17&lt;/D&gt;&lt;D xsi:type="xsd:double"&gt;9.66&lt;/D&gt;&lt;D xsi:type="xsd:double"&gt;9.9&lt;/D&gt;&lt;D xsi:type="xsd:double"&gt;9.52&lt;/D&gt;&lt;D xsi:type="xsd:double"&gt;9.67&lt;/D&gt;&lt;D xsi:type="xsd:double"&gt;10.85&lt;/D&gt;&lt;D xsi:type="xsd:double"&gt;10.6&lt;/D&gt;&lt;D xsi:type="xsd:double"&gt;10.77&lt;/D&gt;&lt;D xsi:type="xsd:double"&gt;10.4&lt;/D&gt;&lt;D xsi:type="xsd:double"&gt;10.3&lt;/D&gt;&lt;D xsi:type="xsd:double"&gt;10.53&lt;/D&gt;&lt;D xsi:type="xsd:double"&gt;10.86&lt;/D&gt;&lt;D xsi:type="xsd:double"&gt;10.65&lt;/D&gt;&lt;D xsi:type="xsd:double"&gt;10.04&lt;/D&gt;&lt;D xsi:type="xsd:double"&gt;10&lt;/D&gt;&lt;D xsi:type="xsd:double"&gt;10.49&lt;/D&gt;&lt;D xsi:type="xsd:double"&gt;10.75&lt;/D&gt;&lt;D xsi:type="xsd:double"&gt;11.19&lt;/D&gt;&lt;D xsi:type="xsd:double"&gt;11.01&lt;/D&gt;&lt;D xsi:type="xsd:double"&gt;11.28&lt;/D&gt;&lt;D xsi:type="xsd:double"&gt;10.86&lt;/D&gt;&lt;D xsi:type="xsd:double"&gt;10.78&lt;/D&gt;&lt;D xsi:type="xsd:double"&gt;10.52&lt;/D&gt;&lt;D xsi:type="xsd:double"&gt;10.05&lt;/D&gt;&lt;D xsi:type="xsd:double"&gt;10.38&lt;/D&gt;&lt;D xsi:type="xsd:double"&gt;10.14&lt;/D&gt;&lt;D xsi:type="xsd:double"&gt;9.84&lt;/D&gt;&lt;D xsi:type="xsd:double"&gt;10.36&lt;/D&gt;&lt;D xsi:type="xsd:double"&gt;10.42&lt;/D&gt;&lt;D xsi:type="xsd:double"&gt;10.47&lt;/D&gt;&lt;D xsi:type="xsd:double"&gt;10.34&lt;/D&gt;&lt;D xsi:type="xsd:double"&gt;10.49&lt;/D&gt;&lt;D xsi:type="xsd:double"&gt;10.54&lt;/D&gt;&lt;D xsi:type="xsd:double"&gt;10.54&lt;/D&gt;&lt;D xsi:type="xsd:double"&gt;10.84&lt;/D&gt;&lt;D xsi:type="xsd:double"&gt;10.45&lt;/D&gt;&lt;D xsi:type="xsd:double"&gt;10.43&lt;/D&gt;&lt;D xsi:type="xsd:double"&gt;10.12&lt;/D&gt;&lt;D xsi:type="xsd:double"&gt;10.21&lt;/D&gt;&lt;D xsi:type="xsd:double"&gt;9.62&lt;/D&gt;&lt;D xsi:type="xsd:double"&gt;9.72&lt;/D&gt;&lt;D xsi:type="xsd:double"&gt;9.26&lt;/D&gt;&lt;D xsi:type="xsd:double"&gt;9.25&lt;/D&gt;&lt;D xsi:type="xsd:double"&gt;9.41&lt;/D&gt;&lt;D xsi:type="xsd:double"&gt;9.9&lt;/D&gt;&lt;D xsi:type="xsd:double"&gt;9.89&lt;/D&gt;&lt;D xsi:type="xsd:double"&gt;9.86&lt;/D&gt;&lt;D xsi:type="xsd:double"&gt;10.26&lt;/D&gt;&lt;D xsi:type="xsd:double"&gt;10.15&lt;/D&gt;&lt;D xsi:type="xsd:double"&gt;9.99&lt;/D&gt;&lt;D xsi:type="xsd:double"&gt;9.54&lt;/D&gt;&lt;D xsi:type="xsd:double"&gt;9.85&lt;/D&gt;&lt;D xsi:type="xsd:double"&gt;9.87&lt;/D&gt;&lt;D xsi:type="xsd:double"&gt;9.67&lt;/D&gt;&lt;D xsi:type="xsd:double"&gt;9.35&lt;/D&gt;&lt;D xsi:type="xsd:double"&gt;9.28&lt;/D&gt;&lt;D xsi:type="xsd:double"&gt;9.25&lt;/D&gt;&lt;D xsi:type="xsd:double"&gt;9.13&lt;/D&gt;&lt;D xsi:type="xsd:double"&gt;9.13&lt;/D&gt;&lt;D xsi:type="xsd:double"&gt;9.37&lt;/D&gt;&lt;D xsi:type="xsd:double"&gt;9.38&lt;/D&gt;&lt;D xsi:type="xsd:double"&gt;9.44&lt;/D&gt;&lt;D xsi:type="xsd:double"&gt;9.23&lt;/D&gt;&lt;D xsi:type="xsd:double"&gt;9.36&lt;/D&gt;&lt;D xsi:type="xsd:double"&gt;9.15&lt;/D&gt;&lt;D xsi:type="xsd:double"&gt;9.02&lt;/D&gt;&lt;D xsi:type="xsd:double"&gt;8.54&lt;/D&gt;&lt;D xsi:type="xsd:double"&gt;9&lt;/D&gt;&lt;D xsi:type="xsd:double"&gt;9.12&lt;/D&gt;&lt;D xsi:type="xsd:double"&gt;9.12&lt;/D&gt;&lt;D xsi:type="xsd:double"&gt;9.24&lt;/D&gt;&lt;D xsi:type="xsd:double"&gt;9.12&lt;/D&gt;&lt;D xsi:type="xsd:double"&gt;8.97&lt;/D&gt;&lt;D xsi:type="xsd:double"&gt;8.91&lt;/D&gt;&lt;D xsi:type="xsd:double"&gt;8.77&lt;/D&gt;&lt;D xsi:type="xsd:double"&gt;8.61&lt;/D&gt;&lt;D xsi:type="xsd:double"&gt;8.52&lt;/D&gt;&lt;D xsi:type="xsd:double"&gt;8.21&lt;/D&gt;&lt;D xsi:type="xsd:double"&gt;8.33&lt;/D&gt;&lt;D xsi:type="xsd:double"&gt;8.63&lt;/D&gt;&lt;D xsi:type="xsd:double"&gt;8.76&lt;/D&gt;&lt;D xsi:type="xsd:double"&gt;8.83&lt;/D&gt;&lt;D xsi:type="xsd:double"&gt;8.95&lt;/D&gt;&lt;D xsi:type="xsd:double"&gt;8.73&lt;/D&gt;&lt;D xsi:type="xsd:double"&gt;8.39&lt;/D&gt;&lt;D xsi:type="xsd:double"&gt;8.6&lt;/D&gt;&lt;D xsi:type="xsd:double"&gt;8.39&lt;/D&gt;&lt;D xsi:type="xsd:double"&gt;7.99&lt;/D&gt;&lt;D xsi:type="xsd:double"&gt;7.94&lt;/D&gt;&lt;D xsi:type="xsd:double"&gt;7.95&lt;/D&gt;&lt;D xsi:type="xsd:double"&gt;7.72&lt;/D&gt;&lt;D xsi:type="xsd:double"&gt;7.72&lt;/D&gt;&lt;D xsi:type="xsd:double"&gt;7.49&lt;/D&gt;&lt;D xsi:type="xsd:double"&gt;7.41&lt;/D&gt;&lt;D xsi:type="xsd:double"&gt;7.51&lt;/D&gt;&lt;D xsi:type="xsd:double"&gt;7.3&lt;/D&gt;&lt;D xsi:type="xsd:double"&gt;7.22&lt;/D&gt;&lt;D xsi:type="xsd:double"&gt;7.11&lt;/D&gt;&lt;D xsi:type="xsd:double"&gt;7.11&lt;/D&gt;&lt;D xsi:type="xsd:double"&gt;6.86&lt;/D&gt;&lt;D xsi:type="xsd:double"&gt;6.87&lt;/D&gt;&lt;D xsi:type="xsd:double"&gt;7.09&lt;/D&gt;&lt;D xsi:type="xsd:double"&gt;7.03&lt;/D&gt;&lt;D xsi:type="xsd:double"&gt;7.13&lt;/D&gt;&lt;D xsi:type="xsd:double"&gt;7.42&lt;/D&gt;&lt;D xsi:type="xsd:double"&gt;7.64&lt;/D&gt;&lt;D xsi:type="xsd:double"&gt;7.65&lt;/D&gt;&lt;D xsi:type="xsd:double"&gt;7.7&lt;/D&gt;&lt;D xsi:type="xsd:double"&gt;7.73&lt;/D&gt;&lt;D xsi:type="xsd:double"&gt;7.44&lt;/D&gt;&lt;D xsi:type="xsd:double"&gt;7.01&lt;/D&gt;&lt;D xsi:type="xsd:double"&gt;6.75&lt;/D&gt;&lt;D xsi:type="xsd:double"&gt;6.56&lt;/D&gt;&lt;D xsi:type="xsd:double"&gt;6.8&lt;/D&gt;&lt;D xsi:type="xsd:double"&gt;7.08&lt;/D&gt;&lt;D xsi:type="xsd:double"&gt;6.81&lt;/D&gt;&lt;D xsi:type="xsd:double"&gt;7.33&lt;/D&gt;&lt;D xsi:type="xsd:double"&gt;7.37&lt;/D&gt;&lt;D xsi:type="xsd:double"&gt;7.34&lt;/D&gt;&lt;D xsi:type="xsd:double"&gt;7.05&lt;/D&gt;&lt;D xsi:type="xsd:double"&gt;6.89&lt;/D&gt;&lt;D xsi:type="xsd:double"&gt;7.14&lt;/D&gt;&lt;D xsi:type="xsd:double"&gt;7.15&lt;/D&gt;&lt;D xsi:type="xsd:double"&gt;7.15&lt;/D&gt;&lt;D xsi:type="xsd:double"&gt;7.13&lt;/D&gt;&lt;D xsi:type="xsd:double"&gt;7.1&lt;/D&gt;&lt;D xsi:type="xsd:double"&gt;7.25&lt;/D&gt;&lt;D xsi:type="xsd:double"&gt;7.26&lt;/D&gt;&lt;D xsi:type="xsd:double"&gt;7.36&lt;/D&gt;&lt;D xsi:type="xsd:double"&gt;7.39&lt;/D&gt;&lt;D xsi:type="xsd:double"&gt;7.4&lt;/D&gt;&lt;D xsi:type="xsd:double"&gt;7.29&lt;/D&gt;&lt;D xsi:type="xsd:double"&gt;7.19&lt;/D&gt;&lt;D xsi:type="xsd:double"&gt;7.39&lt;/D&gt;&lt;D xsi:type="xsd:double"&gt;7.54&lt;/D&gt;&lt;D xsi:type="xsd:double"&gt;7.43&lt;/D&gt;&lt;D xsi:type="xsd:double"&gt;7.5&lt;/D&gt;&lt;D xsi:type="xsd:double"&gt;7.61&lt;/D&gt;&lt;D xsi:type="xsd:double"&gt;7.84&lt;/D&gt;&lt;D xsi:type="xsd:double"&gt;7.96&lt;/D&gt;&lt;D xsi:type="xsd:double"&gt;7.61&lt;/D&gt;&lt;D xsi:type="xsd:double"&gt;7.49&lt;/D&gt;&lt;D xsi:type="xsd:double"&gt;7.66&lt;/D&gt;&lt;D xsi:type="xsd:double"&gt;7.53&lt;/D&gt;&lt;D xsi:type="xsd:double"&gt;7.56&lt;/D&gt;&lt;D xsi:type="xsd:double"&gt;7.66&lt;/D&gt;&lt;D xsi:type="xsd:double"&gt;7.71&lt;/D&gt;&lt;D xsi:type="xsd:double"&gt;7.45&lt;/D&gt;&lt;D xsi:type="xsd:double"&gt;7.45&lt;/D&gt;&lt;D xsi:type="xsd:double"&gt;7.53&lt;/D&gt;&lt;D xsi:type="xsd:double"&gt;7.46&lt;/D&gt;&lt;D xsi:type="xsd:double"&gt;7.32&lt;/D&gt;&lt;D xsi:type="xsd:double"&gt;7.26&lt;/D&gt;&lt;D xsi:type="xsd:double"&gt;7.24&lt;/D&gt;&lt;D xsi:type="xsd:double"&gt;7.06&lt;/D&gt;&lt;D xsi:type="xsd:double"&gt;7.01&lt;/D&gt;&lt;D xsi:type="xsd:double"&gt;6.89&lt;/D&gt;&lt;D xsi:type="xsd:double"&gt;6.95&lt;/D&gt;&lt;D xsi:type="xsd:double"&gt;6.9&lt;/D&gt;&lt;D xsi:type="xsd:double"&gt;6.44&lt;/D&gt;&lt;D xsi:type="xsd:double"&gt;5.89&lt;/D&gt;&lt;D xsi:type="xsd:double"&gt;5.69&lt;/D&gt;&lt;D xsi:type="xsd:double"&gt;5.5&lt;/D&gt;&lt;D xsi:type="xsd:double"&gt;5.43&lt;/D&gt;&lt;D xsi:type="xsd:double"&gt;5.68&lt;/D&gt;&lt;D xsi:type="xsd:double"&gt;5.83&lt;/D&gt;&lt;D xsi:type="xsd:double"&gt;5.91&lt;/D&gt;&lt;D xsi:type="xsd:double"&gt;5.74&lt;/D&gt;&lt;D xsi:type="xsd:double"&gt;5.75&lt;/D&gt;&lt;D xsi:type="xsd:double"&gt;5.47&lt;/D&gt;&lt;D xsi:type="xsd:double"&gt;5.34&lt;/D&gt;&lt;D xsi:type="xsd:double"&gt;5.34&lt;/D&gt;&lt;D xsi:type="xsd:double"&gt;5.47&lt;/D&gt;&lt;D xsi:type="xsd:double"&gt;5.54&lt;/D&gt;&lt;D xsi:type="xsd:double"&gt;5.54&lt;/D&gt;&lt;D xsi:type="xsd:double"&gt;5.34&lt;/D&gt;&lt;D xsi:type="xsd:double"&gt;5.41&lt;/D&gt;&lt;D xsi:type="xsd:double"&gt;5.39&lt;/D&gt;&lt;D xsi:type="xsd:double"&gt;5.45&lt;/D&gt;&lt;D xsi:type="xsd:double"&gt;5.23&lt;/D&gt;&lt;D xsi:type="xsd:double"&gt;5.27&lt;/D&gt;&lt;D xsi:type="xsd:double"&gt;5.23&lt;/D&gt;&lt;D xsi:type="xsd:double"&gt;5.14&lt;/D&gt;&lt;D xsi:type="xsd:double"&gt;4.89&lt;/D&gt;&lt;D xsi:type="xsd:double"&gt;4.84&lt;/D&gt;&lt;D xsi:type="xsd:double"&gt;4.98&lt;/D&gt;&lt;D xsi:type="xsd:double"&gt;5.08&lt;/D&gt;&lt;D xsi:type="xsd:double"&gt;5.12&lt;/D&gt;&lt;D xsi:type="xsd:double"&gt;5.29&lt;/D&gt;&lt;D xsi:type="xsd:double"&gt;5.43&lt;/D&gt;&lt;D xsi:type="xsd:double"&gt;5.5&lt;/D&gt;&lt;D xsi:type="xsd:double"&gt;5.48&lt;/D&gt;&lt;D xsi:type="xsd:double"&gt;5.23&lt;/D&gt;&lt;D xsi:type="xsd:double"&gt;5.4&lt;/D&gt;&lt;D xsi:type="xsd:double"&gt;5.39&lt;/D&gt;&lt;D xsi:type="xsd:double"&gt;5.34&lt;/D&gt;&lt;D xsi:type="xsd:double"&gt;5.67&lt;/D&gt;&lt;D xsi:type="xsd:double"&gt;5.71&lt;/D&gt;&lt;D xsi:type="xsd:double"&gt;5.75&lt;/D&gt;&lt;D xsi:type="xsd:double"&gt;5.66&lt;/D&gt;&lt;D xsi:type="xsd:double"&gt;5.59&lt;/D&gt;&lt;D xsi:type="xsd:double"&gt;5.7&lt;/D&gt;&lt;D xsi:type="xsd:double"&gt;5.59&lt;/D&gt;&lt;D xsi:type="xsd:double"&gt;5.58&lt;/D&gt;&lt;D xsi:type="xsd:double"&gt;5.57&lt;/D&gt;&lt;D xsi:type="xsd:double"&gt;5.38&lt;/D&gt;&lt;D xsi:type="xsd:double"&gt;5.29&lt;/D&gt;&lt;D xsi:type="xsd:double"&gt;5.63&lt;/D&gt;&lt;D xsi:type="xsd:double"&gt;5.8&lt;/D&gt;&lt;D xsi:type="xsd:double"&gt;5.94&lt;/D&gt;&lt;D xsi:type="xsd:double"&gt;6.15&lt;/D&gt;&lt;D xsi:type="xsd:double"&gt;6.11&lt;/D&gt;&lt;D xsi:type="xsd:double"&gt;6.22&lt;/D&gt;&lt;D xsi:type="xsd:double"&gt;6.16&lt;/D&gt;&lt;D xsi:type="xsd:double"&gt;6.11&lt;/D&gt;&lt;D xsi:type="xsd:double"&gt;6.4&lt;/D&gt;&lt;D xsi:type="xsd:double"&gt;6.54&lt;/D&gt;&lt;D xsi:type="xsd:double"&gt;6.31&lt;/D&gt;&lt;D xsi:type="xsd:double"&gt;6.16&lt;/D&gt;&lt;D xsi:type="xsd:double"&gt;6.18&lt;/D&gt;&lt;D xsi:type="xsd:double"&gt;6.22&lt;/D&gt;&lt;D xsi:type="xsd:double"&gt;6.37&lt;/D&gt;&lt;D xsi:type="xsd:double"&gt;6.32&lt;/D&gt;&lt;D xsi:type="xsd:double"&gt;6.41&lt;/D&gt;&lt;D xsi:type="xsd:double"&gt;6.27&lt;/D&gt;&lt;D xsi:type="xsd:double"&gt;6.38&lt;/D&gt;&lt;D xsi:type="xsd:double"&gt;6.01&lt;/D&gt;&lt;D xsi:type="xsd:double"&gt;6.16&lt;/D&gt;&lt;D xsi:type="xsd:double"&gt;6.4&lt;/D&gt;&lt;D xsi:type="xsd:double"&gt;6.5&lt;/D&gt;&lt;D xsi:type="xsd:double"&gt;6.38&lt;/D&gt;&lt;D xsi:type="xsd:double"&gt;6.41&lt;/D&gt;&lt;D xsi:type="xsd:double"&gt;6.32&lt;/D&gt;&lt;D xsi:type="xsd:double"&gt;6.27&lt;/D&gt;&lt;D xsi:type="xsd:double"&gt;6.25&lt;/D&gt;&lt;D xsi:type="xsd:double"&gt;6.24&lt;/D&gt;&lt;D xsi:type="xsd:double"&gt;6.31&lt;/D&gt;&lt;D xsi:type="xsd:double"&gt;6.22&lt;/D&gt;&lt;D xsi:type="xsd:double"&gt;6.26&lt;/D&gt;&lt;D xsi:type="xsd:double"&gt;6.25&lt;/D&gt;&lt;D xsi:type="xsd:double"&gt;6.11&lt;/D&gt;&lt;D xsi:type="xsd:double"&gt;5.73&lt;/D&gt;&lt;D xsi:type="xsd:double"&gt;5.57&lt;/D&gt;&lt;D xsi:type="xsd:double"&gt;5.52&lt;/D&gt;&lt;D xsi:type="xsd:double"&gt;5.44&lt;/D&gt;&lt;D xsi:type="xsd:double"&gt;5.57&lt;/D&gt;&lt;D xsi:type="xsd:double"&gt;5.59&lt;/D&gt;&lt;D xsi:type="xsd:double"&gt;5.72&lt;/D&gt;&lt;D xsi:type="xsd:double"&gt;5.86&lt;/D&gt;&lt;D xsi:type="xsd:double"&gt;5.94&lt;/D&gt;&lt;D xsi:type="xsd:double"&gt;5.61&lt;/D&gt;&lt;D xsi:type="xsd:double"&gt;5.44&lt;/D&gt;&lt;D xsi:type="xsd:double"&gt;5.56&lt;/D&gt;&lt;D xsi:type="xsd:double"&gt;5.39&lt;/D&gt;&lt;D xsi:type="xsd:double"&gt;5.42&lt;/D&gt;&lt;D xsi:type="xsd:double"&gt;5.54&lt;/D&gt;&lt;D xsi:type="xsd:double"&gt;5.55&lt;/D&gt;&lt;D xsi:type="xsd:double"&gt;5.65&lt;/D&gt;&lt;D xsi:type="xsd:double"&gt;5.56&lt;/D&gt;&lt;D xsi:type="xsd:double"&gt;5.46&lt;/D&gt;&lt;D xsi:type="xsd:double"&gt;5.38&lt;/D&gt;&lt;D xsi:type="xsd:double"&gt;5.52&lt;/D&gt;&lt;D xsi:type="xsd:double"&gt;5.45&lt;/D&gt;&lt;D xsi:type="xsd:double"&gt;5.31&lt;/D&gt;&lt;D xsi:type="xsd:double"&gt;5.26&lt;/D&gt;&lt;D xsi:type="xsd:double"&gt;5.33&lt;/D&gt;&lt;D xsi:type="xsd:double"&gt;5.34&lt;/D&gt;&lt;D xsi:type="xsd:double"&gt;5.36&lt;/D&gt;&lt;D xsi:type="xsd:double"&gt;5.3&lt;/D&gt;&lt;D xsi:type="xsd:double"&gt;5.67&lt;/D&gt;&lt;D xsi:type="xsd:double"&gt;5.85&lt;/D&gt;&lt;D xsi:type="xsd:double"&gt;5.85&lt;/D&gt;&lt;D xsi:type="xsd:double"&gt;5.91&lt;/D&gt;&lt;D xsi:type="xsd:double"&gt;5.42&lt;/D&gt;&lt;D xsi:type="xsd:double"&gt;5.5&lt;/D&gt;&lt;D xsi:type="xsd:double"&gt;5.62&lt;/D&gt;&lt;D xsi:type="xsd:double"&gt;5.7&lt;/D&gt;&lt;D xsi:type="xsd:double"&gt;5.7&lt;/D&gt;&lt;D xsi:type="xsd:double"&gt;5.73&lt;/D&gt;&lt;D xsi:type="xsd:double"&gt;5.59&lt;/D&gt;&lt;D xsi:type="xsd:double"&gt;5.75&lt;/D&gt;&lt;D xsi:type="xsd:double"&gt;5.52&lt;/D&gt;&lt;D xsi:type="xsd:double"&gt;5.42&lt;/D&gt;&lt;D xsi:type="xsd:double"&gt;5.46&lt;/D&gt;&lt;D xsi:type="xsd:double"&gt;5.52&lt;/D&gt;&lt;D xsi:type="xsd:double"&gt;5.33&lt;/D&gt;&lt;D xsi:type="xsd:double"&gt;5.31&lt;/D&gt;&lt;D xsi:type="xsd:double"&gt;5.12&lt;/D&gt;&lt;D xsi:type="xsd:double"&gt;5.39&lt;/D&gt;&lt;D xsi:type="xsd:double"&gt;5.45&lt;/D&gt;&lt;D xsi:type="xsd:double"&gt;5.44&lt;/D&gt;&lt;D xsi:type="xsd:double"&gt;5.73&lt;/D&gt;&lt;D xsi:type="xsd:double"&gt;5.72&lt;/D&gt;&lt;D xsi:type="xsd:double"&gt;5.83&lt;/D&gt;&lt;D xsi:type="xsd:double"&gt;6.12&lt;/D&gt;&lt;D xsi:type="xsd:double"&gt;6.33&lt;/D&gt;&lt;D xsi:type="xsd:double"&gt;6.5&lt;/D&gt;&lt;D xsi:type="xsd:double"&gt;6.41&lt;/D&gt;&lt;D xsi:type="xsd:double"&gt;6.5&lt;/D&gt;&lt;D xsi:type="xsd:double"&gt;6.76&lt;/D&gt;&lt;D xsi:type="xsd:double"&gt;6.36&lt;/D&gt;&lt;D xsi:type="xsd:double"&gt;6.11&lt;/D&gt;&lt;D xsi:type="xsd:double"&gt;5.99&lt;/D&gt;&lt;D xsi:type="xsd:double"&gt;5.73&lt;/D&gt;&lt;D xsi:type="xsd:double"&gt;5.69&lt;/D&gt;&lt;D xsi:type="xsd:double"&gt;5.87&lt;/D&gt;&lt;D xsi:type="xsd:double"&gt;5.93&lt;/D&gt;&lt;D xsi:type="xsd:double"&gt;5.58&lt;/D&gt;&lt;D xsi:type="xsd:double"&gt;5.48&lt;/D&gt;&lt;D xsi:type="xsd:double"&gt;5.21&lt;/D&gt;&lt;D xsi:type="xsd:double"&gt;5.16&lt;/D&gt;&lt;D xsi:type="xsd:double"&gt;5.23&lt;/D&gt;&lt;D xsi:type="xsd:double"&gt;5.19&lt;/D&gt;&lt;D xsi:type="xsd:double"&gt;5.13&lt;/D&gt;&lt;D xsi:type="xsd:double"&gt;5.07&lt;/D&gt;&lt;D xsi:type="xsd:double"&gt;5.2&lt;/D&gt;&lt;D xsi:type="xsd:double"&gt;5.24&lt;/D&gt;&lt;D xsi:type="xsd:double"&gt;5.45&lt;/D&gt;&lt;D xsi:type="xsd:double"&gt;5.25&lt;/D&gt;&lt;D xsi:type="xsd:double"&gt;5.21&lt;/D&gt;&lt;D xsi:type="xsd:double"&gt;5.04&lt;/D&gt;&lt;D xsi:type="xsd:double"&gt;4.82&lt;/D&gt;&lt;D xsi:type="xsd:double"&gt;4.84&lt;/D&gt;&lt;D xsi:type="xsd:double"&gt;4.58&lt;/D&gt;&lt;D xsi:type="xsd:double"&gt;4.59&lt;/D&gt;&lt;D xsi:type="xsd:double"&gt;4.74&lt;/D&gt;&lt;D xsi:type="xsd:double"&gt;4.74&lt;/D&gt;&lt;D xsi:type="xsd:double"&gt;4.99&lt;/D&gt;&lt;D xsi:type="xsd:double"&gt;4.92&lt;/D&gt;&lt;D xsi:type="xsd:double"&gt;5.05&lt;/D&gt;&lt;D xsi:type="xsd:double"&gt;5.27&lt;/D&gt;&lt;D xsi:type="xsd:double"&gt;5.14&lt;/D&gt;&lt;D xsi:type="xsd:double"&gt;5.02&lt;/D&gt;&lt;D xsi:type="xsd:double"&gt;5.16&lt;/D&gt;&lt;D xsi:type="xsd:double"&gt;5.25&lt;/D&gt;&lt;D xsi:type="xsd:double"&gt;5.12&lt;/D&gt;&lt;D xsi:type="xsd:double"&gt;5.16&lt;/D&gt;&lt;D xsi:type="xsd:double"&gt;4.89&lt;/D&gt;&lt;D xsi:type="xsd:double"&gt;5.06&lt;/D&gt;&lt;D xsi:type="xsd:double"&gt;5.17&lt;/D&gt;&lt;D xsi:type="xsd:double"&gt;5.24&lt;/D&gt;&lt;D xsi:type="xsd:double"&gt;5.25&lt;/D&gt;&lt;D xsi:type="xsd:double"&gt;4.82&lt;/D&gt;&lt;D xsi:type="xsd:double"&gt;4.86&lt;/D&gt;&lt;D xsi:type="xsd:double"&gt;4.92&lt;/D&gt;&lt;D xsi:type="xsd:double"&gt;4.77&lt;/D&gt;&lt;D xsi:type="xsd:double"&gt;4.85&lt;/D&gt;&lt;D xsi:type="xsd:double"&gt;4.88&lt;/D&gt;&lt;D xsi:type="xsd:double"&gt;4.62&lt;/D&gt;&lt;D xsi:type="xsd:double"&gt;4.72&lt;/D&gt;&lt;D xsi:type="xsd:double"&gt;4.84&lt;/D&gt;&lt;D xsi:type="xsd:double"&gt;4.89&lt;/D&gt;&lt;D xsi:type="xsd:double"&gt;4.9&lt;/D&gt;&lt;D xsi:type="xsd:double"&gt;5.05&lt;/D&gt;&lt;D xsi:type="xsd:double"&gt;5.02&lt;/D&gt;&lt;D xsi:type="xsd:double"&gt;5.1&lt;/D&gt;&lt;D xsi:type="xsd:double"&gt;4.83&lt;/D&gt;&lt;D xsi:type="xsd:double"&gt;4.52&lt;/D&gt;&lt;D xsi:type="xsd:double"&gt;4.35&lt;/D&gt;&lt;D xsi:type="xsd:double"&gt;4.3&lt;/D&gt;&lt;D xsi:type="xsd:double"&gt;4.23&lt;/D&gt;&lt;D xsi:type="xsd:double"&gt;4.01&lt;/D&gt;&lt;D xsi:type="xsd:double"&gt;4&lt;/D&gt;&lt;D xsi:type="xsd:double"&gt;3.9&lt;/D&gt;&lt;D xsi:type="xsd:double"&gt;3.92&lt;/D&gt;&lt;D xsi:type="xsd:double"&gt;4.13&lt;/D&gt;&lt;D xsi:type="xsd:double"&gt;4.04&lt;/D&gt;&lt;D xsi:type="xsd:double"&gt;4&lt;/D&gt;&lt;D xsi:type="xsd:double"&gt;3.99&lt;/D&gt;&lt;D xsi:type="xsd:double"&gt;3.66&lt;/D&gt;&lt;D xsi:type="xsd:double"&gt;3.42&lt;/D&gt;&lt;D xsi:type="xsd:double"&gt;3.35&lt;/D&gt;&lt;D xsi:type="xsd:double"&gt;3.33&lt;/D&gt;&lt;D xsi:type="xsd:double"&gt;3.22&lt;/D&gt;&lt;D xsi:type="xsd:double"&gt;3.19&lt;/D&gt;&lt;D xsi:type="xsd:double"&gt;2.96&lt;/D&gt;&lt;D xsi:type="xsd:double"&gt;2.85&lt;/D&gt;&lt;D xsi:type="xsd:double"&gt;2.97&lt;/D&gt;&lt;D xsi:type="xsd:double"&gt;2.95&lt;/D&gt;&lt;D xsi:type="xsd:double"&gt;2.81&lt;/D&gt;&lt;D xsi:type="xsd:double"&gt;2.49&lt;/D&gt;&lt;D xsi:type="xsd:double"&gt;2.55&lt;/D&gt;&lt;D xsi:type="xsd:double"&gt;2.58&lt;/D&gt;&lt;D xsi:type="xsd:double"&gt;2.6&lt;/D&gt;&lt;D xsi:type="xsd:double"&gt;2.56&lt;/D&gt;&lt;D xsi:type="xsd:double"&gt;2.43&lt;/D&gt;&lt;D xsi:type="xsd:double"&gt;2.43&lt;/D&gt;&lt;D xsi:type="xsd:double"&gt;2.35&lt;/D&gt;&lt;D xsi:type="xsd:double"&gt;2.5&lt;/D&gt;&lt;D xsi:type="xsd:double"&gt;2.52&lt;/D&gt;&lt;D xsi:type="xsd:double"&gt;2.65&lt;/D&gt;&lt;D xsi:type="xsd:double"&gt;2.69&lt;/D&gt;&lt;D xsi:type="xsd:double"&gt;2.56&lt;/D&gt;&lt;D xsi:type="xsd:double"&gt;2.58&lt;/D&gt;&lt;D xsi:type="xsd:double"&gt;2.52&lt;/D&gt;&lt;D xsi:type="xsd:double"&gt;2.56&lt;/D&gt;&lt;D xsi:type="xsd:double"&gt;2.57&lt;/D&gt;&lt;D xsi:type="xsd:double"&gt;2.52&lt;/D&gt;&lt;D xsi:type="xsd:double"&gt;2.51&lt;/D&gt;&lt;D xsi:type="xsd:double"&gt;2.57&lt;/D&gt;&lt;D xsi:type="xsd:double"&gt;2.63&lt;/D&gt;&lt;D xsi:type="xsd:double"&gt;2.43&lt;/D&gt;&lt;D xsi:type="xsd:double"&gt;2.36&lt;/D&gt;&lt;D xsi:type="xsd:double"&gt;2.4&lt;/D&gt;&lt;D xsi:type="xsd:double"&gt;2.32&lt;/D&gt;&lt;D xsi:type="xsd:double"&gt;2.33&lt;/D&gt;&lt;D xsi:type="xsd:double"&gt;2.42&lt;/D&gt;&lt;D xsi:type="xsd:double"&gt;2.42&lt;/D&gt;&lt;D xsi:type="xsd:double"&gt;2.51&lt;/D&gt;&lt;D xsi:type="xsd:double"&gt;2.4&lt;/D&gt;&lt;D xsi:type="xsd:double"&gt;2.45&lt;/D&gt;&lt;D xsi:type="xsd:double"&gt;2.43&lt;/D&gt;&lt;D xsi:type="xsd:double"&gt;2.53&lt;/D&gt;&lt;D xsi:type="xsd:double"&gt;2.51&lt;/D&gt;&lt;D xsi:type="xsd:double"&gt;2.69&lt;/D&gt;&lt;D xsi:type="xsd:double"&gt;2.68&lt;/D&gt;&lt;D xsi:type="xsd:double"&gt;2.7&lt;/D&gt;&lt;D xsi:type="xsd:double"&gt;2.54&lt;/D&gt;&lt;D xsi:type="xsd:double"&gt;2.44&lt;/D&gt;&lt;D xsi:type="xsd:double"&gt;2.43&lt;/D&gt;&lt;D xsi:type="xsd:double"&gt;2.4&lt;/D&gt;&lt;D xsi:type="xsd:double"&gt;2.48&lt;/D&gt;&lt;D xsi:type="xsd:double"&gt;2.38&lt;/D&gt;&lt;D xsi:type="xsd:double"&gt;2.58&lt;/D&gt;&lt;D xsi:type="xsd:double"&gt;2.58&lt;/D&gt;&lt;D xsi:type="xsd:double"&gt;2.62&lt;/D&gt;&lt;D xsi:type="xsd:double"&gt;2.74&lt;/D&gt;&lt;D xsi:type="xsd:double"&gt;2.57&lt;/D&gt;&lt;D xsi:type="xsd:double"&gt;2.53&lt;/D&gt;&lt;D xsi:type="xsd:double"&gt;2.49&lt;/D&gt;&lt;D xsi:type="xsd:double"&gt;2.5&lt;/D&gt;&lt;D xsi:type="xsd:double"&gt;2.63&lt;/D&gt;&lt;D xsi:type="xsd:double"&gt;2.64&lt;/D&gt;&lt;D xsi:type="xsd:double"&gt;2.5&lt;/D&gt;&lt;D xsi:type="xsd:double"&gt;2.68&lt;/D&gt;&lt;D xsi:type="xsd:double"&gt;2.81&lt;/D&gt;&lt;D xsi:type="xsd:double"&gt;2.79&lt;/D&gt;&lt;D xsi:type="xsd:double"&gt;2.85&lt;/D&gt;&lt;D xsi:type="xsd:double"&gt;2.8&lt;/D&gt;&lt;D xsi:type="xsd:double"&gt;2.74&lt;/D&gt;&lt;D xsi:type="xsd:double"&gt;2.82&lt;/D&gt;&lt;D xsi:type="xsd:double"&gt;2.66&lt;/D&gt;&lt;D xsi:type="xsd:double"&gt;2.68&lt;/D&gt;&lt;D xsi:type="xsd:double"&gt;2.58&lt;/D&gt;&lt;D xsi:type="xsd:double"&gt;2.48&lt;/D&gt;&lt;D xsi:type="xsd:double"&gt;2.41&lt;/D&gt;&lt;D xsi:type="xsd:double"&gt;2.31&lt;/D&gt;&lt;D xsi:type="xsd:double"&gt;2.21&lt;/D&gt;&lt;D xsi:type="xsd:double"&gt;2.22&lt;/D&gt;&lt;D xsi:type="xsd:double"&gt;2.32&lt;/D&gt;&lt;D xsi:type="xsd:double"&gt;2.28&lt;/D&gt;&lt;D xsi:type="xsd:double"&gt;2.37&lt;/D&gt;&lt;D xsi:type="xsd:double"&gt;2.34&lt;/D&gt;&lt;D xsi:type="xsd:double"&gt;2.34&lt;/D&gt;&lt;D xsi:type="xsd:double"&gt;2.39&lt;/D&gt;&lt;D xsi:type="xsd:double"&gt;2.41&lt;/D&gt;&lt;D xsi:type="xsd:double"&gt;2.21&lt;/D&gt;&lt;D xsi:type="xsd:double"&gt;2.25&lt;/D&gt;&lt;D xsi:type="xsd:double"&gt;2.33&lt;/D&gt;&lt;D xsi:type="xsd:double"&gt;2.38&lt;/D&gt;&lt;D xsi:type="xsd:double"&gt;2.28&lt;/D&gt;&lt;D xsi:type="xsd:double"&gt;2.15&lt;/D&gt;&lt;D xsi:type="xsd:double"&gt;2.24&lt;/D&gt;&lt;D xsi:type="xsd:double"&gt;2.13&lt;/D&gt;&lt;D xsi:type="xsd:double"&gt;2.16&lt;/D&gt;&lt;D xsi:type="xsd:double"&gt;2.22&lt;/D&gt;&lt;D xsi:type="xsd:double"&gt;2.27&lt;/D&gt;&lt;D xsi:type="xsd:double"&gt;2.29&lt;/D&gt;&lt;D xsi:type="xsd:double"&gt;2.29&lt;/D&gt;&lt;D xsi:type="xsd:double"&gt;2.23&lt;/D&gt;&lt;D xsi:type="xsd:double"&gt;2.24&lt;/D&gt;&lt;D xsi:type="xsd:double"&gt;2.16&lt;/D&gt;&lt;D xsi:type="xsd:double"&gt;2.26&lt;/D&gt;&lt;D xsi:type="xsd:double"&gt;2.3&lt;/D&gt;&lt;D xsi:type="xsd:double"&gt;2.43&lt;/D&gt;&lt;D xsi:type="xsd:double"&gt;2.28&lt;/D&gt;&lt;D xsi:type="xsd:double"&gt;2.28&lt;/D&gt;&lt;D xsi:type="xsd:double"&gt;2.25&lt;/D&gt;&lt;D xsi:type="xsd:double"&gt;2.25&lt;/D&gt;&lt;D xsi:type="xsd:double"&gt;2.38&lt;/D&gt;&lt;D xsi:type="xsd:double"&gt;2.28&lt;/D&gt;&lt;D xsi:type="xsd:double"&gt;2.29&lt;/D&gt;&lt;D xsi:type="xsd:double"&gt;2.23&lt;/D&gt;&lt;D xsi:type="xsd:double"&gt;2.62&lt;/D&gt;&lt;D xsi:type="xsd:double"&gt;2.72&lt;/D&gt;&lt;D xsi:type="xsd:double"&gt;2.85&lt;/D&gt;&lt;D xsi:type="xsd:double"&gt;2.69&lt;/D&gt;&lt;D xsi:type="xsd:double"&gt;2.31&lt;/D&gt;&lt;D xsi:type="xsd:double"&gt;2.31&lt;/D&gt;&lt;D xsi:type="xsd:double"&gt;2.21&lt;/D&gt;&lt;D xsi:type="xsd:double"&gt;2.07&lt;/D&gt;&lt;D xsi:type="xsd:double"&gt;2.03&lt;/D&gt;&lt;D xsi:type="xsd:double"&gt;2.05&lt;/D&gt;&lt;D xsi:type="xsd:double"&gt;2.17&lt;/D&gt;&lt;D xsi:type="xsd:double"&gt;2.2&lt;/D&gt;&lt;D xsi:type="xsd:double"&gt;2.15&lt;/D&gt;&lt;D xsi:type="xsd:double"&gt;2.14&lt;/D&gt;&lt;D xsi:type="xsd:double"&gt;2.19&lt;/D&gt;&lt;D xsi:type="xsd:double"&gt;2.19&lt;/D&gt;&lt;D xsi:type="xsd:double"&gt;1.88&lt;/D&gt;&lt;D xsi:type="xsd:double"&gt;1.68&lt;/D&gt;&lt;D xsi:type="xsd:double"&gt;1.6&lt;/D&gt;&lt;D xsi:type="xsd:double"&gt;1.59&lt;/D&gt;&lt;D xsi:type="xsd:double"&gt;1.72&lt;/D&gt;&lt;D xsi:type="xsd:double"&gt;1.72&lt;/D&gt;&lt;D xsi:type="xsd:double"&gt;1.76&lt;/D&gt;&lt;D xsi:type="xsd:double"&gt;1.75&lt;/D&gt;&lt;D xsi:type="xsd:double"&gt;1.71&lt;/D&gt;&lt;D xsi:type="xsd:double"&gt;1.8&lt;/D&gt;&lt;D xsi:type="xsd:double"&gt;1.79&lt;/D&gt;&lt;D xsi:type="xsd:double"&gt;1.78&lt;/D&gt;&lt;D xsi:type="xsd:double"&gt;1.83&lt;/D&gt;&lt;D xsi:type="xsd:double"&gt;1.57&lt;/D&gt;&lt;D xsi:type="xsd:double"&gt;1.39&lt;/D&gt;&lt;D xsi:type="xsd:double"&gt;1.29&lt;/D&gt;&lt;D xsi:type="xsd:double"&gt;1.34&lt;/D&gt;&lt;D xsi:type="xsd:double"&gt;1.42&lt;/D&gt;&lt;D xsi:type="xsd:double"&gt;1.35&lt;/D&gt;&lt;D xsi:type="xsd:double"&gt;1.29&lt;/D&gt;&lt;D xsi:type="xsd:double"&gt;1.28&lt;/D&gt;&lt;D xsi:type="xsd:double"&gt;1.35&lt;/D&gt;&lt;D xsi:type="xsd:double"&gt;1.24&lt;/D&gt;&lt;D xsi:type="xsd:double"&gt;1.35&lt;/D&gt;&lt;D xsi:type="xsd:double"&gt;1.47&lt;/D&gt;&lt;D xsi:type="xsd:double"&gt;1.49&lt;/D&gt;&lt;D xsi:type="xsd:double"&gt;1.48&lt;/D&gt;&lt;D xsi:type="xsd:double"&gt;1.53&lt;/D&gt;&lt;D xsi:type="xsd:double"&gt;1.45&lt;/D&gt;&lt;D xsi:type="xsd:double"&gt;1.44&lt;/D&gt;&lt;D xsi:type="xsd:double"&gt;1.48&lt;/D&gt;&lt;D xsi:type="xsd:double"&gt;1.41&lt;/D&gt;&lt;D xsi:type="xsd:double"&gt;1.15&lt;/D&gt;&lt;D xsi:type="xsd:double"&gt;1.17&lt;/D&gt;&lt;D xsi:type="xsd:double"&gt;1.05&lt;/D&gt;&lt;D xsi:type="xsd:double"&gt;0.95&lt;/D&gt;&lt;D xsi:type="xsd:double"&gt;1.12&lt;/D&gt;&lt;D xsi:type="xsd:double"&gt;1.17&lt;/D&gt;&lt;D xsi:type="xsd:double"&gt;1.09&lt;/D&gt;&lt;D xsi:type="xsd:double"&gt;0.88&lt;/D&gt;&lt;D xsi:type="xsd:double"&gt;0.9&lt;/D&gt;&lt;D xsi:type="xsd:double"&gt;0.88&lt;/D&gt;&lt;D xsi:type="xsd:double"&gt;0.78&lt;/D&gt;&lt;D xsi:type="xsd:double"&gt;0.93&lt;/D&gt;&lt;D xsi:type="xsd:double"&gt;1.08&lt;/D&gt;&lt;D xsi:type="xsd:double"&gt;1.39&lt;/D&gt;&lt;D xsi:type="xsd:double"&gt;1.28&lt;/D&gt;&lt;D xsi:type="xsd:double"&gt;1.75&lt;/D&gt;&lt;D xsi:type="xsd:double"&gt;2.11&lt;/D&gt;&lt;D xsi:type="xsd:double"&gt;2.12&lt;/D&gt;&lt;D xsi:type="xsd:double"&gt;3.57&lt;/D&gt;&lt;D xsi:type="xsd:double"&gt;3.79&lt;/D&gt;&lt;D xsi:type="xsd:double"&gt;3.97&lt;/D&gt;&lt;D xsi:type="xsd:double"&gt;3.89&lt;/D&gt;&lt;D xsi:type="xsd:double"&gt;4.01&lt;/D&gt;&lt;D xsi:type="xsd:double"&gt;3.94&lt;/D&gt;&lt;D xsi:type="xsd:double"&gt;4.02&lt;/D&gt;&lt;D xsi:type="xsd:double"&gt;4.21&lt;/D&gt;&lt;D xsi:type="xsd:double"&gt;4.25&lt;/D&gt;&lt;D xsi:type="xsd:double"&gt;4.52&lt;/D&gt;&lt;D xsi:type="xsd:double"&gt;4.81&lt;/D&gt;&lt;D xsi:type="xsd:double"&gt;4.86&lt;/D&gt;&lt;D xsi:type="xsd:double"&gt;4.84&lt;/D&gt;&lt;D xsi:type="xsd:double"&gt;4.58&lt;/D&gt;&lt;D xsi:type="xsd:double"&gt;4.64&lt;/D&gt;&lt;D xsi:type="xsd:double"&gt;4.76&lt;/D&gt;&lt;D xsi:type="xsd:double"&gt;4.77&lt;/D&gt;&lt;D xsi:type="xsd:double"&gt;4.67&lt;/D&gt;&lt;D xsi:type="xsd:double"&gt;4.67&lt;/D&gt;&lt;D xsi:type="xsd:double"&gt;4.72&lt;/D&gt;&lt;D xsi:type="xsd:double"&gt;4.82&lt;/D&gt;&lt;D xsi:type="xsd:double"&gt;4.88&lt;/D&gt;&lt;D xsi:type="xsd:double"&gt;4.67&lt;/D&gt;&lt;D xsi:type="xsd:double"&gt;4.71&lt;/D&gt;&lt;D xsi:type="xsd:double"&gt;4.82&lt;/D&gt;&lt;D xsi:type="xsd:double"&gt;4.87&lt;/D&gt;&lt;D xsi:type="xsd:double"&gt;4.91&lt;/D&gt;&lt;D xsi:type="xsd:double"&gt;4.83&lt;/D&gt;&lt;D xsi:type="xsd:double"&gt;4.76&lt;/D&gt;&lt;D xsi:type="xsd:double"&gt;4.95&lt;/D&gt;&lt;D xsi:type="xsd:double"&gt;5.1&lt;/D&gt;&lt;D xsi:type="xsd:double"&gt;5.19&lt;/D&gt;&lt;D xsi:type="xsd:double"&gt;5.3&lt;/D&gt;&lt;D xsi:type="xsd:double"&gt;5.34&lt;/D&gt;&lt;D xsi:type="xsd:double"&gt;5.33&lt;/D&gt;&lt;D xsi:type="xsd:double"&gt;5.24&lt;/D&gt;&lt;D xsi:type="xsd:double"&gt;5.28&lt;/D&gt;&lt;D xsi:type="xsd:double"&gt;5.28&lt;/D&gt;&lt;D xsi:type="xsd:double"&gt;5.35&lt;/D&gt;&lt;D xsi:type="xsd:double"&gt;5.4&lt;/D&gt;&lt;D xsi:type="xsd:double"&gt;5.54&lt;/D&gt;&lt;D xsi:type="xsd:double"&gt;5.45&lt;/D&gt;&lt;D xsi:type="xsd:double"&gt;5.65&lt;/D&gt;&lt;D xsi:type="xsd:double"&gt;5.66&lt;/D&gt;&lt;D xsi:type="xsd:double"&gt;5.53&lt;/D&gt;&lt;D xsi:type="xsd:double"&gt;5.48&lt;/D&gt;&lt;D xsi:type="xsd:double"&gt;5.55&lt;/D&gt;&lt;D xsi:type="xsd:double"&gt;5.53&lt;/D&gt;&lt;D xsi:type="xsd:double"&gt;5.55&lt;/D&gt;&lt;D xsi:type="xsd:double"&gt;5.53&lt;/D&gt;&lt;D xsi:type="xsd:double"&gt;5.48&lt;/D&gt;&lt;D xsi:type="xsd:double"&gt;5.34&lt;/D&gt;&lt;D xsi:type="xsd:double"&gt;5.37&lt;/D&gt;&lt;D xsi:type="xsd:double"&gt;5.13&lt;/D&gt;&lt;D xsi:type="xsd:double"&gt;5.14&lt;/D&gt;&lt;D xsi:type="xsd:double"&gt;4.89&lt;/D&gt;&lt;D xsi:type="xsd:double"&gt;4.78&lt;/D&gt;&lt;D xsi:type="xsd:double"&gt;4.71&lt;/D&gt;&lt;D xsi:type="xsd:double"&gt;4.57&lt;/D&gt;&lt;D xsi:type="xsd:double"&gt;4.61&lt;/D&gt;&lt;D xsi:type="xsd:double"&gt;4.57&lt;/D&gt;&lt;D xsi:type="xsd:double"&gt;4.44&lt;/D&gt;&lt;D xsi:type="xsd:double"&gt;4.29&lt;/D&gt;&lt;D xsi:type="xsd:double"&gt;4.24&lt;/D&gt;&lt;D xsi:type="xsd:double"&gt;4.04&lt;/D&gt;&lt;D xsi:type="xsd:double"&gt;4.1&lt;/D&gt;&lt;D xsi:type="xsd:double"&gt;4.1&lt;/D&gt;&lt;D xsi:type="xsd:double"&gt;4.19&lt;/D&gt;&lt;D xsi:type="xsd:double"&gt;4.23&lt;/D&gt;&lt;D xsi:type="xsd:double"&gt;4.14&lt;/D&gt;&lt;D xsi:type="xsd:double"&gt;4.22&lt;/D&gt;&lt;D xsi:type="xsd:double"&gt;4.1&lt;/D&gt;&lt;D xsi:type="xsd:double"&gt;4.12&lt;/D&gt;&lt;D xsi:type="xsd:double"&gt;4.06&lt;/D&gt;&lt;D xsi:type="xsd:double"&gt;3.95&lt;/D&gt;&lt;D xsi:type="xsd:double"&gt;4.05&lt;/D&gt;&lt;D xsi:type="xsd:double"&gt;4.16&lt;/D&gt;&lt;D xsi:type="xsd:double"&gt;4.11&lt;/D&gt;&lt;D xsi:type="xsd:double"&gt;4.16&lt;/D&gt;&lt;D xsi:type="xsd:double"&gt;4.17&lt;/D&gt;&lt;D xsi:type="xsd:double"&gt;4.22&lt;/D&gt;&lt;D xsi:type="xsd:double"&gt;4.2&lt;/D&gt;&lt;D xsi:type="xsd:double"&gt;4.2&lt;/D&gt;&lt;D xsi:type="xsd:double"&gt;4.05&lt;/D&gt;&lt;D xsi:type="xsd:double"&gt;4.13&lt;/D&gt;&lt;D xsi:type="xsd:double"&gt;4.03&lt;/D&gt;&lt;D xsi:type="xsd:double"&gt;3.84&lt;/D&gt;&lt;D xsi:type="xsd:double"&gt;3.67&lt;/D&gt;&lt;D xsi:type="xsd:double"&gt;3.72&lt;/D&gt;&lt;D xsi:type="xsd:double"&gt;3.82&lt;/D&gt;&lt;D xsi:type="xsd:double"&gt;3.79&lt;/D&gt;&lt;D xsi:type="xsd:double"&gt;3.86&lt;/D&gt;&lt;D xsi:type="xsd:double"&gt;3.77&lt;/D&gt;&lt;D xsi:type="xsd:double"&gt;3.85&lt;/D&gt;&lt;D xsi:type="xsd:double"&gt;3.74&lt;/D&gt;&lt;D xsi:type="xsd:double"&gt;3.73&lt;/D&gt;&lt;D xsi:type="xsd:double"&gt;3.68&lt;/D&gt;&lt;D xsi:type="xsd:double"&gt;3.75&lt;/D&gt;&lt;D xsi:type="xsd:double"&gt;3.73&lt;/D&gt;&lt;D xsi:type="xsd:double"&gt;3.79&lt;/D&gt;&lt;D xsi:type="xsd:double"&gt;3.8&lt;/D&gt;&lt;D xsi:type="xsd:double"&gt;3.75&lt;/D&gt;&lt;D xsi:type="xsd:double"&gt;3.73&lt;/D&gt;&lt;D xsi:type="xsd:double"&gt;3.83&lt;/D&gt;&lt;D xsi:type="xsd:double"&gt;4.07&lt;/D&gt;&lt;D xsi:type="xsd:d</t>
        </r>
      </text>
    </comment>
    <comment ref="A2" authorId="0" shapeId="0" xr:uid="{2CA4569C-B876-4BFC-A2C6-99EFB1CB5376}">
      <text>
        <r>
          <rPr>
            <b/>
            <sz val="9"/>
            <color indexed="81"/>
            <rFont val="Tahoma"/>
            <family val="2"/>
          </rPr>
          <t>ouble"&gt;4.04&lt;/D&gt;&lt;D xsi:type="xsd:double"&gt;4.12&lt;/D&gt;&lt;D xsi:type="xsd:double"&gt;4.12&lt;/D&gt;&lt;D xsi:type="xsd:double"&gt;4.27&lt;/D&gt;&lt;D xsi:type="xsd:double"&gt;4.6&lt;/D&gt;&lt;D xsi:type="xsd:double"&gt;4.68&lt;/D&gt;&lt;D xsi:type="xsd:double"&gt;4.72&lt;/D&gt;&lt;D xsi:type="xsd:double"&gt;4.73&lt;/D&gt;&lt;D xsi:type="xsd:double"&gt;4.67&lt;/D&gt;&lt;D xsi:type="xsd:double"&gt;4.83&lt;/D&gt;&lt;D xsi:type="xsd:double"&gt;4.84&lt;/D&gt;&lt;D xsi:type="xsd:double"&gt;4.74&lt;/D&gt;&lt;D xsi:type="xsd:double"&gt;4.71&lt;/D&gt;&lt;D xsi:type="xsd:double"&gt;4.8&lt;/D&gt;&lt;D xsi:type="xsd:double"&gt;4.96&lt;/D&gt;&lt;D xsi:type="xsd:double"&gt;4.45&lt;/D&gt;&lt;D xsi:type="xsd:double"&gt;4.34&lt;/D&gt;&lt;D xsi:type="xsd:double"&gt;4.3&lt;/D&gt;&lt;D xsi:type="xsd:double"&gt;4.36&lt;/D&gt;&lt;D xsi:type="xsd:double"&gt;4.24&lt;/D&gt;&lt;D xsi:type="xsd:double"&gt;4.14&lt;/D&gt;&lt;D xsi:type="xsd:double"&gt;4.01&lt;/D&gt;&lt;D xsi:type="xsd:double"&gt;3.85&lt;/D&gt;&lt;D xsi:type="xsd:double"&gt;3.73&lt;/D&gt;&lt;D xsi:type="xsd:double"&gt;3.67&lt;/D&gt;&lt;D xsi:type="xsd:double"&gt;3.76&lt;/D&gt;&lt;D xsi:type="xsd:double"&gt;3.7&lt;/D&gt;&lt;D xsi:type="xsd:double"&gt;3.45&lt;/D&gt;&lt;D xsi:type="xsd:double"&gt;3.56&lt;/D&gt;&lt;D xsi:type="xsd:double"&gt;3.64&lt;/D&gt;&lt;D xsi:type="xsd:double"&gt;3.87&lt;/D&gt;&lt;D xsi:type="xsd:double"&gt;3.85&lt;/D&gt;&lt;D xsi:type="xsd:double"&gt;3.81&lt;/D&gt;&lt;D xsi:type="xsd:double"&gt;3.81&lt;/D&gt;&lt;D xsi:type="xsd:double"&gt;3.68&lt;/D&gt;&lt;D xsi:type="xsd:double"&gt;3.66&lt;/D&gt;&lt;D xsi:type="xsd:double"&gt;3.74&lt;/D&gt;&lt;D xsi:type="xsd:double"&gt;3.97&lt;/D&gt;&lt;D xsi:type="xsd:double"&gt;3.87&lt;/D&gt;&lt;D xsi:type="xsd:double"&gt;3.91&lt;/D&gt;&lt;D xsi:type="xsd:double"&gt;3.9&lt;/D&gt;&lt;D xsi:type="xsd:double"&gt;3.82&lt;/D&gt;&lt;D xsi:type="xsd:double"&gt;3.94&lt;/D&gt;&lt;D xsi:type="xsd:double"&gt;4.05&lt;/D&gt;&lt;D xsi:type="xsd:double"&gt;4.12&lt;/D&gt;&lt;D xsi:type="xsd:double"&gt;4.24&lt;/D&gt;&lt;D xsi:type="xsd:double"&gt;4.11&lt;/D&gt;&lt;D xsi:type="xsd:double"&gt;4&lt;/D&gt;&lt;D xsi:type="xsd:double"&gt;4.08&lt;/D&gt;&lt;D xsi:type="xsd:double"&gt;4.14&lt;/D&gt;&lt;D xsi:type="xsd:double"&gt;4.19&lt;/D&gt;&lt;D xsi:type="xsd:double"&gt;4.23&lt;/D&gt;&lt;D xsi:type="xsd:double"&gt;4.22&lt;/D&gt;&lt;D xsi:type="xsd:double"&gt;4.2&lt;/D&gt;&lt;D xsi:type="xsd:double"&gt;4.11&lt;/D&gt;&lt;D xsi:type="xsd:double"&gt;4.17&lt;/D&gt;&lt;D xsi:type="xsd:double"&gt;4.24&lt;/D&gt;&lt;D xsi:type="xsd:double"&gt;4.34&lt;/D&gt;&lt;D xsi:type="xsd:double"&gt;4.44&lt;/D&gt;&lt;D xsi:type="xsd:double"&gt;4.44&lt;/D&gt;&lt;D xsi:type="xsd:double"&gt;4.39&lt;/D&gt;&lt;D xsi:type="xsd:double"&gt;4.09&lt;/D&gt;&lt;D xsi:type="xsd:double"&gt;4.26&lt;/D&gt;&lt;D xsi:type="xsd:double"&gt;4.26&lt;/D&gt;&lt;D xsi:type="xsd:double"&gt;4.21&lt;/D&gt;&lt;D xsi:type="xsd:double"&gt;4.2&lt;/D&gt;&lt;D xsi:type="xsd:double"&gt;4.21&lt;/D&gt;&lt;D xsi:type="xsd:double"&gt;4.25&lt;/D&gt;&lt;D xsi:type="xsd:double"&gt;4.28&lt;/D&gt;&lt;D xsi:type="xsd:double"&gt;4.48&lt;/D&gt;&lt;D xsi:type="xsd:double"&gt;4.34&lt;/D&gt;&lt;D xsi:type="xsd:double"&gt;4.35&lt;/D&gt;&lt;D xsi:type="xsd:double"&gt;4.3&lt;/D&gt;&lt;D xsi:type="xsd:double"&gt;4.25&lt;/D&gt;&lt;D xsi:type="xsd:double"&gt;4.11&lt;/D&gt;&lt;D xsi:type="xsd:double"&gt;4.13&lt;/D&gt;&lt;D xsi:type="xsd:double"&gt;4.02&lt;/D&gt;&lt;D xsi:type="xsd:double"&gt;4.14&lt;/D&gt;&lt;D xsi:type="xsd:double"&gt;4.22&lt;/D&gt;&lt;D xsi:type="xsd:double"&gt;4.08&lt;/D&gt;&lt;D xsi:type="xsd:double"&gt;4.19&lt;/D&gt;&lt;D xsi:type="xsd:double"&gt;4.23&lt;/D&gt;&lt;D xsi:type="xsd:double"&gt;4.32&lt;/D&gt;&lt;D xsi:type="xsd:double"&gt;4.3&lt;/D&gt;&lt;D xsi:type="xsd:double"&gt;4.27&lt;/D&gt;&lt;D xsi:type="xsd:double"&gt;4.51&lt;/D&gt;&lt;D xsi:type="xsd:double"&gt;4.44&lt;/D&gt;&lt;D xsi:type="xsd:double"&gt;4.52&lt;/D&gt;&lt;D xsi:type="xsd:double"&gt;4.62&lt;/D&gt;&lt;D xsi:type="xsd:double"&gt;4.77&lt;/D&gt;&lt;D xsi:type="xsd:double"&gt;4.76&lt;/D&gt;&lt;D xsi:type="xsd:double"&gt;4.81&lt;/D&gt;&lt;D xsi:type="xsd:double"&gt;4.77&lt;/D&gt;&lt;D xsi:type="xsd:double"&gt;4.72&lt;/D&gt;&lt;D xsi:type="xsd:double"&gt;4.92&lt;/D&gt;&lt;D xsi:type="xsd:double"&gt;5.12&lt;/D&gt;&lt;D xsi:type="xsd:double"&gt;5.08&lt;/D&gt;&lt;D xsi:type="xsd:double"&gt;5.24&lt;/D&gt;&lt;D xsi:type="xsd:double"&gt;5.16&lt;/D&gt;&lt;D xsi:type="xsd:double"&gt;5.17&lt;/D&gt;&lt;D xsi:type="xsd:double"&gt;5.11&lt;/D&gt;&lt;D xsi:type="xsd:double"&gt;5.2&lt;/D&gt;&lt;D xsi:type="xsd:double"&gt;5.27&lt;/D&gt;&lt;D xsi:type="xsd:double"&gt;5.17&lt;/D&gt;&lt;D xsi:type="xsd:double"&gt;4.97&lt;/D&gt;&lt;D xsi:type="xsd:double"&gt;5.11&lt;/D&gt;&lt;D xsi:type="xsd:double"&gt;5.12&lt;/D&gt;&lt;D xsi:type="xsd:double"&gt;5.01&lt;/D&gt;&lt;D xsi:type="xsd:double"&gt;5.2&lt;/D&gt;&lt;D xsi:type="xsd:double"&gt;5.39&lt;/D&gt;&lt;D xsi:type="xsd:double"&gt;5.53&lt;/D&gt;&lt;D xsi:type="xsd:double"&gt;5.46&lt;/D&gt;&lt;D xsi:type="xsd:double"&gt;5.64&lt;/D&gt;&lt;D xsi:type="xsd:double"&gt;5.78&lt;/D&gt;&lt;D xsi:type="xsd:double"&gt;5.92&lt;/D&gt;&lt;D xsi:type="xsd:double"&gt;5.8&lt;/D&gt;&lt;D xsi:type="xsd:double"&gt;5.54&lt;/D&gt;&lt;D xsi:type="xsd:double"&gt;5.59&lt;/D&gt;&lt;D xsi:type="xsd:double"&gt;5.55&lt;/D&gt;&lt;D xsi:type="xsd:double"&gt;5.67&lt;/D&gt;&lt;D xsi:type="xsd:double"&gt;5.76&lt;/D&gt;&lt;D xsi:type="xsd:double"&gt;5.63&lt;/D&gt;&lt;D xsi:type="xsd:double"&gt;5.75&lt;/D&gt;&lt;D xsi:type="xsd:double"&gt;5.34&lt;/D&gt;&lt;D xsi:type="xsd:double"&gt;5.28&lt;/D&gt;&lt;D xsi:type="xsd:double"&gt;5.05&lt;/D&gt;&lt;D xsi:type="xsd:double"&gt;4.8&lt;/D&gt;&lt;D xsi:type="xsd:double"&gt;4.64&lt;/D&gt;&lt;D xsi:type="xsd:double"&gt;4.7&lt;/D&gt;&lt;D xsi:type="xsd:double"&gt;4.71&lt;/D&gt;&lt;D xsi:type="xsd:double"&gt;4.61&lt;/D&gt;&lt;D xsi:type="xsd:double"&gt;4.63&lt;/D&gt;&lt;D xsi:type="xsd:double"&gt;4.7&lt;/D&gt;&lt;D xsi:type="xsd:double"&gt;4.77&lt;/D&gt;&lt;D xsi:type="xsd:double"&gt;4.62&lt;/D&gt;&lt;D xsi:type="xsd:double"&gt;4.73&lt;/D&gt;&lt;D xsi:type="xsd:double"&gt;4.83&lt;/D&gt;&lt;D xsi:type="xsd:double"&gt;4.72&lt;/D&gt;&lt;D xsi:type="xsd:double"&gt;4.63&lt;/D&gt;&lt;D xsi:type="xsd:double"&gt;4.64&lt;/D&gt;&lt;D xsi:type="xsd:double"&gt;4.53&lt;/D&gt;&lt;D xsi:type="xsd:double"&gt;4.54&lt;/D&gt;&lt;D xsi:type="xsd:double"&gt;4.43&lt;/D&gt;&lt;D xsi:type="xsd:double"&gt;4.36&lt;/D&gt;&lt;D xsi:type="xsd:double"&gt;4.33&lt;/D&gt;&lt;D xsi:type="xsd:double"&gt;4.29&lt;/D&gt;&lt;D xsi:type="xsd:double"&gt;4.39&lt;/D&gt;&lt;D xsi:type="xsd:double"&gt;4.51&lt;/D&gt;&lt;D xsi:type="xsd:double"&gt;4.53&lt;/D&gt;&lt;D xsi:type="xsd:double"&gt;4.5&lt;/D&gt;&lt;D xsi:type="xsd:double"&gt;4.61&lt;/D&gt;&lt;D xsi:type="xsd:double"&gt;4.82&lt;/D&gt;&lt;D xsi:type="xsd:double"&gt;4.97&lt;/D&gt;&lt;D xsi:type="xsd:double"&gt;4.93&lt;/D&gt;&lt;D xsi:type="xsd:double"&gt;4.83&lt;/D&gt;&lt;D xsi:type="xsd:double"&gt;4.74&lt;/D&gt;&lt;D xsi:type="xsd:double"&gt;4.89&lt;/D&gt;&lt;D xsi:type="xsd:double"&gt;4.93&lt;/D&gt;&lt;D xsi:type="xsd:double"&gt;4.9&lt;/D&gt;&lt;D xsi:type="xsd:double"&gt;4.75&lt;/D&gt;&lt;D xsi:type="xsd:double"&gt;4.69&lt;/D&gt;&lt;D xsi:type="xsd:double"&gt;4.51&lt;/D&gt;&lt;D xsi:type="xsd:double"&gt;4.31&lt;/D&gt;&lt;D xsi:type="xsd:double"&gt;4.25&lt;/D&gt;&lt;D xsi:type="xsd:double"&gt;4.26&lt;/D&gt;&lt;D xsi:type="xsd:double"&gt;4.27&lt;/D&gt;&lt;D xsi:type="xsd:double"&gt;4.6&lt;/D&gt;&lt;D xsi:type="xsd:double"&gt;4.66&lt;/D&gt;&lt;D xsi:type="xsd:double"&gt;4.57&lt;/D&gt;&lt;D xsi:type="xsd:double"&gt;4.54&lt;/D&gt;&lt;D xsi:type="xsd:double"&gt;4.43&lt;/D&gt;&lt;D xsi:type="xsd:double"&gt;4.49&lt;/D&gt;&lt;D xsi:type="xsd:double"&gt;4.33&lt;/D&gt;&lt;D xsi:type="xsd:double"&gt;4.37&lt;/D&gt;&lt;D xsi:type="xsd:double"&gt;4.35&lt;/D&gt;&lt;D xsi:type="xsd:double"&gt;4.35&lt;/D&gt;&lt;D xsi:type="xsd:double"&gt;4.33&lt;/D&gt;&lt;D xsi:type="xsd:double"&gt;4.38&lt;/D&gt;&lt;D xsi:type="xsd:double"&gt;4.56&lt;/D&gt;&lt;D xsi:type="xsd:double"&gt;4.62&lt;/D&gt;&lt;D xsi:type="xsd:double"&gt;4.52&lt;/D&gt;&lt;D xsi:type="xsd:double"&gt;4.59&lt;/D&gt;&lt;D xsi:type="xsd:double"&gt;4.64&lt;/D&gt;&lt;D xsi:type="xsd:double"&gt;4.67&lt;/D&gt;&lt;D xsi:type="xsd:double"&gt;4.74&lt;/D&gt;&lt;D xsi:type="xsd:double"&gt;4.78&lt;/D&gt;&lt;D xsi:type="xsd:double"&gt;4.78&lt;/D&gt;&lt;D xsi:type="xsd:double"&gt;4.66&lt;/D&gt;&lt;D xsi:type="xsd:double"&gt;4.72&lt;/D&gt;&lt;D xsi:type="xsd:double"&gt;4.67&lt;/D&gt;&lt;D xsi:type="xsd:double"&gt;4.54&lt;/D&gt;&lt;D xsi:type="xsd:double"&gt;4.56&lt;/D&gt;&lt;D xsi:type="xsd:double"&gt;4.35&lt;/D&gt;&lt;D xsi:type="xsd:double"&gt;4.19&lt;/D&gt;&lt;D xsi:type="xsd:double"&gt;4.13&lt;/D&gt;&lt;D xsi:type="xsd:double"&gt;3.85&lt;/D&gt;&lt;D xsi:type="xsd:double"&gt;4&lt;/D&gt;&lt;D xsi:type="xsd:double"&gt;3.96&lt;/D&gt;&lt;D xsi:type="xsd:double"&gt;4.04&lt;/D&gt;&lt;D xsi:type="xsd:double"&gt;3.86&lt;/D&gt;&lt;D xsi:type="xsd:double"&gt;4.14&lt;/D&gt;&lt;D xsi:type="xsd:double"&gt;4.27&lt;/D&gt;&lt;D xsi:type="xsd:double"&gt;4.53&lt;/D&gt;&lt;D xsi:type="xsd:double"&gt;4.4&lt;/D&gt;&lt;D xsi:type="xsd:double"&gt;4.42&lt;/D&gt;&lt;D xsi:type="xsd:double"&gt;4.24&lt;/D&gt;&lt;D xsi:type="xsd:double"&gt;4.47&lt;/D&gt;&lt;D xsi:type="xsd:double"&gt;4.36&lt;/D&gt;&lt;D xsi:type="xsd:double"&gt;4.51&lt;/D&gt;&lt;D xsi:type="xsd:double"&gt;4.54&lt;/D&gt;&lt;D xsi:type="xsd:double"&gt;4.95&lt;/D&gt;&lt;D xsi:type="xsd:double"&gt;4.7&lt;/D&gt;&lt;D xsi:type="xsd:double"&gt;4.73&lt;/D&gt;&lt;D xsi:type="xsd:double"&gt;4.68&lt;/D&gt;&lt;D xsi:type="xsd:double"&gt;4.82&lt;/D&gt;&lt;D xsi:type="xsd:double"&gt;5.04&lt;/D&gt;&lt;D xsi:type="xsd:double"&gt;5.14&lt;/D&gt;&lt;D xsi:type="xsd:double"&gt;5.45&lt;/D&gt;&lt;D xsi:type="xsd:double"&gt;5.29&lt;/D&gt;&lt;D xsi:type="xsd:double"&gt;5.09&lt;/D&gt;&lt;D xsi:type="xsd:double"&gt;5.55&lt;/D&gt;&lt;D xsi:type="xsd:double"&gt;5.58&lt;/D&gt;&lt;D xsi:type="xsd:double"&gt;5.61&lt;/D&gt;&lt;D xsi:type="xsd:double"&gt;5.74&lt;/D&gt;&lt;D xsi:type="xsd:double"&gt;5.65&lt;/D&gt;&lt;D xsi:type="xsd:double"&gt;5.88&lt;/D&gt;&lt;D xsi:type="xsd:double"&gt;5.92&lt;/D&gt;&lt;D xsi:type="xsd:double"&gt;6.06&lt;/D&gt;&lt;D xsi:type="xsd:double"&gt;6.26&lt;/D&gt;&lt;D xsi:type="xsd:double"&gt;6.42&lt;/D&gt;&lt;D xsi:type="xsd:double"&gt;6.26&lt;/D&gt;&lt;D xsi:type="xsd:double"&gt;6.25&lt;/D&gt;&lt;D xsi:type="xsd:double"&gt;6.58&lt;/D&gt;&lt;D xsi:type="xsd:double"&gt;6.44&lt;/D&gt;&lt;D xsi:type="xsd:double"&gt;6.23&lt;/D&gt;&lt;D xsi:type="xsd:double"&gt;6.17&lt;/D&gt;&lt;D xsi:type="xsd:double"&gt;6.48&lt;/D&gt;&lt;D xsi:type="xsd:double"&gt;6.44&lt;/D&gt;&lt;D xsi:type="xsd:double"&gt;6.33&lt;/D&gt;&lt;D xsi:type="xsd:double"&gt;6.67&lt;/D&gt;&lt;D xsi:type="xsd:double"&gt;6.86&lt;/D&gt;&lt;D xsi:type="xsd:double"&gt;6.84&lt;/D&gt;&lt;D xsi:type="xsd:double"&gt;6.83&lt;/D&gt;&lt;D xsi:type="xsd:double"&gt;6.95&lt;/D&gt;&lt;D xsi:type="xsd:double"&gt;7.11&lt;/D&gt;&lt;D xsi:type="xsd:double"&gt;7.01&lt;/D&gt;&lt;D xsi:type="xsd:double"&gt;7.24&lt;/D&gt;&lt;D xsi:type="xsd:double"&gt;7.34&lt;/D&gt;&lt;D xsi:type="xsd:double"&gt;7.39&lt;/D&gt;&lt;D xsi:type="xsd:double"&gt;7.8&lt;/D&gt;&lt;D xsi:type="xsd:double"&gt;7.96&lt;/D&gt;&lt;D xsi:type="xsd:double"&gt;8.02&lt;/D&gt;&lt;D xsi:type="xsd:double"&gt;8.23&lt;/D&gt;&lt;D xsi:type="xsd:double"&gt;7.87&lt;/D&gt;&lt;D xsi:type="xsd:double"&gt;8.06&lt;/D&gt;&lt;D xsi:type="xsd:double"&gt;7.84&lt;/D&gt;&lt;D xsi:type="xsd:double"&gt;7.89&lt;/D&gt;&lt;D xsi:type="xsd:double"&gt;7.85&lt;/D&gt;&lt;D xsi:type="xsd:double"&gt;8.07&lt;/D&gt;&lt;D xsi:type="xsd:double"&gt;8.15&lt;/D&gt;&lt;D xsi:type="xsd:double"&gt;8.06&lt;/D&gt;&lt;D xsi:type="xsd:double"&gt;7.95&lt;/D&gt;&lt;D xsi:type="xsd:double"&gt;8.04&lt;/D&gt;&lt;D xsi:type="xsd:double"&gt;7.94&lt;/D&gt;&lt;D xsi:type="xsd:double"&gt;7.74&lt;/D&gt;&lt;D xsi:type="xsd:double"&gt;7.75&lt;/D&gt;&lt;D xsi:type="xsd:double"&gt;7.75&lt;/D&gt;&lt;D xsi:type="xsd:double"&gt;7.87&lt;/D&gt;&lt;D xsi:type="xsd:double"&gt;7.85&lt;/D&gt;&lt;D xsi:type="xsd:double"&gt;7.76&lt;/D&gt;&lt;D xsi:type="xsd:double"&gt;8.02&lt;/D&gt;&lt;D xsi:type="xsd:double"&gt;7.84&lt;/D&gt;&lt;D xsi:type="xsd:double"&gt;7.8&lt;/D&gt;&lt;D xsi:type="xsd:double"&gt;7.91&lt;/D&gt;&lt;D xsi:type="xsd:double"&gt;8.07&lt;/D&gt;&lt;D xsi:type="xsd:double"&gt;8.13&lt;/D&gt;&lt;/FQL&gt;&lt;FQL&gt;&lt;Q&gt;WCP-CA^JULIAN(FG_PRICE(0,-5AY).DATES)&lt;/Q&gt;&lt;R&gt;1255&lt;/R&gt;&lt;C&gt;1&lt;/C&gt;&lt;D xsi:type="xsd:long"&gt;45168&lt;/D&gt;&lt;D xsi:type="xsd:long"&gt;45167&lt;/D&gt;&lt;D xsi:type="xsd:long"&gt;45166&lt;/D&gt;&lt;D xsi:type="xsd:long"&gt;45163&lt;/D&gt;&lt;D xsi:type="xsd:long"&gt;45162&lt;/D&gt;&lt;D xsi:type="xsd:long"&gt;45161&lt;/D&gt;&lt;D xsi:type="xsd:long"&gt;45160&lt;/D&gt;&lt;D xsi:type="xsd:long"&gt;45159&lt;/D&gt;&lt;D xsi:type="xsd:long"&gt;45156&lt;/D&gt;&lt;D xsi:type="xsd:long"&gt;45155&lt;/D&gt;&lt;D xsi:type="xsd:long"&gt;45154&lt;/D&gt;&lt;D xsi:type="xsd:long"&gt;45153&lt;/D&gt;&lt;D xsi:type="xsd:long"&gt;45152&lt;/D&gt;&lt;D xsi:type="xsd:long"&gt;45149&lt;/D&gt;&lt;D xsi:type="xsd:long"&gt;45148&lt;/D&gt;&lt;D xsi:type="xsd:long"&gt;45147&lt;/D&gt;&lt;D xsi:type="xsd:long"&gt;45146&lt;/D&gt;&lt;D xsi:type="xsd:long"&gt;45142&lt;/D&gt;&lt;D xsi:type="xsd:long"&gt;45141&lt;/D&gt;&lt;D xsi:type="xsd:long"&gt;45140&lt;/D&gt;&lt;D xsi:type="xsd:long"&gt;45139&lt;/D&gt;&lt;D xsi:type="xsd:long"&gt;45138&lt;/D&gt;&lt;D xsi:type="xsd:long"&gt;45135&lt;/D&gt;&lt;D xsi:type="xsd:long"&gt;45134&lt;/D&gt;&lt;D xsi:type="xsd:long"&gt;45133&lt;/D&gt;&lt;D xsi:type="xsd:long"&gt;45132&lt;/D&gt;&lt;D xsi:type="xsd:long"&gt;45131&lt;/D&gt;&lt;D xsi:type="xsd:long"&gt;45128&lt;/D&gt;&lt;D xsi:type="xsd:long"&gt;45127&lt;/D&gt;&lt;D xsi:type="xsd:long"&gt;45126&lt;/D&gt;&lt;D xsi:type="xsd:long"&gt;45125&lt;/D&gt;&lt;D xsi:type="xsd:long"&gt;45124&lt;/D&gt;&lt;D xsi:type="xsd:long"&gt;45121&lt;/D&gt;&lt;D xsi:type="xsd:long"&gt;45120&lt;/D&gt;&lt;D xsi:type="xsd:long"&gt;45119&lt;/D&gt;&lt;D xsi:type="xsd:long"&gt;45118&lt;/D&gt;&lt;D xsi:type="xsd:long"&gt;45117&lt;/D&gt;&lt;D xsi:type="xsd:long"&gt;45114&lt;/D&gt;&lt;D xsi:type="xsd:long"&gt;45113&lt;/D&gt;&lt;D xsi:type="xsd:long"&gt;45112&lt;/D&gt;&lt;D xsi:type="xsd:long"&gt;45111&lt;/D&gt;&lt;D xsi:type="xsd:long"&gt;45107&lt;/D&gt;&lt;D xsi:type="xsd:long"&gt;45106&lt;/D&gt;&lt;D xsi:type="xsd:long"&gt;45105&lt;/D&gt;&lt;D xsi:type="xsd:long"&gt;45104&lt;/D&gt;&lt;D xsi:type="xsd:long"&gt;45103&lt;/D&gt;&lt;D xsi:type="xsd:long"&gt;45100&lt;/D&gt;&lt;D xsi:type="xsd:long"&gt;45099&lt;/D&gt;&lt;D xsi:type="xsd:long"&gt;45098&lt;/D&gt;&lt;D xsi:type="xsd:long"&gt;45097&lt;/D&gt;&lt;D xsi:type="xsd:long"&gt;45096&lt;/D&gt;&lt;D xsi:type="xsd:long"&gt;45093&lt;/D&gt;&lt;D xsi:type="xsd:long"&gt;45092&lt;/D&gt;&lt;D xsi:type="xsd:long"&gt;45091&lt;/D&gt;&lt;D xsi:type="xsd:long"&gt;45090&lt;/D&gt;&lt;D xsi:type="xsd:long"&gt;45089&lt;/D&gt;&lt;D xsi:type="xsd:long"&gt;45086&lt;/D&gt;&lt;D xsi:type="xsd:long"&gt;45085&lt;/D&gt;&lt;D xsi:type="xsd:long"&gt;45084&lt;/D&gt;&lt;D xsi:type="xsd:long"&gt;45083&lt;/D&gt;&lt;D xsi:type="xsd:long"&gt;45082&lt;/D&gt;&lt;D xsi:type="xsd:long"&gt;45079&lt;/D&gt;&lt;D xsi:type="xsd:long"&gt;45078&lt;/D&gt;&lt;D xsi:type="xsd:long"&gt;45077&lt;/D&gt;&lt;D xsi:type="xsd:long"&gt;45076&lt;/D&gt;&lt;D xsi:type="xsd:long"&gt;45075&lt;/D&gt;&lt;D xsi:type="xsd:long"&gt;45072&lt;/D&gt;&lt;D xsi:type="xsd:long"&gt;45071&lt;/D&gt;&lt;D xsi:type="xsd:long"&gt;45070&lt;/D&gt;&lt;D xsi:type="xsd:long"&gt;45069&lt;/D&gt;&lt;D xsi:type="xsd:long"&gt;45065&lt;/D&gt;&lt;D xsi:type="xsd:long"&gt;45064&lt;/D&gt;&lt;D xsi:type="xsd:long"&gt;45063&lt;/D&gt;&lt;D xsi:type="xsd:long"&gt;45062&lt;/D&gt;&lt;D xsi:type="xsd:long"&gt;45061&lt;/D&gt;&lt;D xsi:type="xsd:long"&gt;45058&lt;/D&gt;&lt;D xsi:type="xsd:long"&gt;45057&lt;/D&gt;&lt;D xsi:type="xsd:long"&gt;45056&lt;/D&gt;&lt;D xsi:type="xsd:long"&gt;45055&lt;/D&gt;&lt;D xsi:type="xsd:long"&gt;45054&lt;/D&gt;&lt;D xsi:type="xsd:long"&gt;45051&lt;/D&gt;&lt;D xsi:type="xsd:long"&gt;45050&lt;/D&gt;&lt;D xsi:type="xsd:long"&gt;45049&lt;/D&gt;&lt;D xsi:type="xsd:long"&gt;45048&lt;/D&gt;&lt;D xsi:type="xsd:long"&gt;45047&lt;/D&gt;&lt;D xsi:type="xsd:long"&gt;45044&lt;/D&gt;&lt;D xsi:type="xsd:long"&gt;45043&lt;/D&gt;&lt;D xsi:type="xsd:long"&gt;45042&lt;/D&gt;&lt;D xsi:type="xsd:long"&gt;45041&lt;/D&gt;&lt;D xsi:type="xsd:long"&gt;45040&lt;/D&gt;&lt;D xsi:type="xsd:long"&gt;45037&lt;/D&gt;&lt;D xsi:type="xsd:long"&gt;45036&lt;/D&gt;&lt;D xsi:type="xsd:long"&gt;45035&lt;/D&gt;&lt;D xsi:type="xsd:long"&gt;45034&lt;/D&gt;&lt;D xsi:type="xsd:long"&gt;45033&lt;/D&gt;&lt;D xsi:type="xsd:long"&gt;45030&lt;/D&gt;&lt;D xsi:type="xsd:long"&gt;45029&lt;/D&gt;&lt;D xsi:type="xsd:long"&gt;45028&lt;/D&gt;&lt;D xsi:type="xsd:long"&gt;45027&lt;/D&gt;&lt;D xsi:type="xsd:long"&gt;45026&lt;/D&gt;&lt;D xsi:type="xsd:long"&gt;45022&lt;/D&gt;&lt;D xsi:type="xsd:long"&gt;45021&lt;/D&gt;&lt;D xsi:type="xsd:long"&gt;45020&lt;/D&gt;&lt;D xsi:type="xsd:long"&gt;45019&lt;/D&gt;&lt;D xsi:type="xsd:long"&gt;45016&lt;/D&gt;&lt;D xsi:type="xsd:long"&gt;45015&lt;/D&gt;&lt;D xsi:type="xsd:long"&gt;45014&lt;/D&gt;&lt;D xsi:type="xsd:long"&gt;45013&lt;/D&gt;&lt;D xsi:type="xsd:long"&gt;45012&lt;/D&gt;&lt;D xsi:type="xsd:long"&gt;45009&lt;/D&gt;&lt;D xsi:type="xsd:long"&gt;45008&lt;/D&gt;&lt;D xsi:type="xsd:long"&gt;45007&lt;/D&gt;&lt;D xsi:type="xsd:long"&gt;45006&lt;/D&gt;&lt;D xsi:type="xsd:long"&gt;45005&lt;/D&gt;&lt;D xsi:type="xsd:long"&gt;45002&lt;/D&gt;&lt;D xsi:type="xsd:long"&gt;45001&lt;/D&gt;&lt;D xsi:type="xsd:long"&gt;45000&lt;/D&gt;&lt;D xsi:type="xsd:long"&gt;44999&lt;/D&gt;&lt;D xsi:type="xsd:long"&gt;44998&lt;/D&gt;&lt;D xsi:type="xsd:long"&gt;44995&lt;/D&gt;&lt;D xsi:type="xsd:long"&gt;44994&lt;/D&gt;&lt;D xsi:type="xsd:long"&gt;44993&lt;/D&gt;&lt;D xsi:type="xsd:long"&gt;44992&lt;/D&gt;&lt;D xsi:type="xsd:long"&gt;44991&lt;/D&gt;&lt;D xsi:type="xsd:long"&gt;44988&lt;/D&gt;&lt;D xsi:type="xsd:long"&gt;44987&lt;/D&gt;&lt;D xsi:type="xsd:long"&gt;44986&lt;/D&gt;&lt;D xsi:type="xsd:long"&gt;44985&lt;/D&gt;&lt;D xsi:type="xsd:long"&gt;44984&lt;/D&gt;&lt;D xsi:type="xsd:long"&gt;44981&lt;/D&gt;&lt;D xsi:type="xsd:long"&gt;44980&lt;/D&gt;&lt;D xsi:type="xsd:long"&gt;44979&lt;/D&gt;&lt;D xsi:type="xsd:long"&gt;44978&lt;/D&gt;&lt;D xsi:type="xsd:long"&gt;44974&lt;/D&gt;&lt;D xsi:type="xsd:long"&gt;44973&lt;/D&gt;&lt;D xsi:type="xsd:long"&gt;44972&lt;/D&gt;&lt;D xsi:type="xsd:long"&gt;44971&lt;/D&gt;&lt;D xsi:type="xsd:long"&gt;44970&lt;/D&gt;&lt;D xsi:type="xsd:long"&gt;44967&lt;/D&gt;&lt;D xsi:type="xsd:long"&gt;44966&lt;/D&gt;&lt;D xsi:type="xsd:long"&gt;44965&lt;/D&gt;&lt;D xsi:type="xsd:long"&gt;44964&lt;/D&gt;&lt;D xsi:type="xsd:long"&gt;44963&lt;/D&gt;&lt;D xsi:type="xsd:long"&gt;44960&lt;/D&gt;&lt;D xsi:type="xsd:long"&gt;44959&lt;/D&gt;&lt;D xsi:type="xsd:long"&gt;44958&lt;/D&gt;&lt;D xsi:type="xsd:long"&gt;44957&lt;/D&gt;&lt;D xsi:type="xsd:long"&gt;44956&lt;/D&gt;&lt;D xsi:type="xsd:long"&gt;44953&lt;/D&gt;&lt;D xsi:type="xsd:long"&gt;44952&lt;/D&gt;&lt;D xsi:type="xsd:long"&gt;44951&lt;/D&gt;&lt;D xsi:type="xsd:long"&gt;44950&lt;/D&gt;&lt;D xsi:type="xsd:long"&gt;44949&lt;/D&gt;&lt;D xsi:type="xsd:long"&gt;44946&lt;/D&gt;&lt;D xsi:type="xsd:long"&gt;44945&lt;/D&gt;&lt;D xsi:type="xsd:long"&gt;44944&lt;/D&gt;&lt;D xsi:type="xsd:long"&gt;44943&lt;/D&gt;&lt;D xsi:type="xsd:long"&gt;44942&lt;/D&gt;&lt;D xsi:type="xsd:long"&gt;44939&lt;/D&gt;&lt;D xsi:type="xsd:long"&gt;44938&lt;/D&gt;&lt;D xsi:type="xsd:long"&gt;44937&lt;/D&gt;&lt;D xsi:type="xsd:long"&gt;44936&lt;/D&gt;&lt;D xsi:type="xsd:long"&gt;44935&lt;/D&gt;&lt;D xsi:type="xsd:long"&gt;44932&lt;/D&gt;&lt;D xsi:type="xsd:long"&gt;44931&lt;/D&gt;&lt;D xsi:type="xsd:long"&gt;44930&lt;/D&gt;&lt;D xsi:type="xsd:long"&gt;44929&lt;/D&gt;&lt;D xsi:type="xsd:long"&gt;44925&lt;/D&gt;&lt;D xsi:type="xsd:long"&gt;44924&lt;/D&gt;&lt;D xsi:type="xsd:long"&gt;44923&lt;/D&gt;&lt;D xsi:type="xsd:long"&gt;44918&lt;/D&gt;&lt;D xsi:type="xsd:long"&gt;44917&lt;/D&gt;&lt;D xsi:type="xsd:long"&gt;44916&lt;/D&gt;&lt;D xsi:type="xsd:long"&gt;44915&lt;/D&gt;&lt;D xsi:type="xsd:long"&gt;44914&lt;/D&gt;&lt;D xsi:type="xsd:long"&gt;44911&lt;/D&gt;&lt;D xsi:type="xsd:long"&gt;44910&lt;/D&gt;&lt;D xsi:type="xsd:long"&gt;44909&lt;/D&gt;&lt;D xsi:type="xsd:long"&gt;44908&lt;/D&gt;&lt;D xsi:type="xsd:long"&gt;44907&lt;/D&gt;&lt;D xsi:type="xsd:long"&gt;44904&lt;/D&gt;&lt;D xsi:type="xsd:long"&gt;44903&lt;/D&gt;&lt;D xsi:type="xsd:long"&gt;44902&lt;/D&gt;&lt;D xsi:type="xsd:long"&gt;44901&lt;/D&gt;&lt;D xsi:type="xsd:long"&gt;44900&lt;/D&gt;&lt;D xsi:type="xsd:long"&gt;44897&lt;/D&gt;&lt;D xsi:type="xsd:long"&gt;44896&lt;/D&gt;&lt;D xsi:type="xsd:long"&gt;44895&lt;/D&gt;&lt;D xsi:type="xsd:long"&gt;44894&lt;/D&gt;&lt;D xsi:type="xsd:long"&gt;44893&lt;/D&gt;&lt;D xsi:type="xsd:long"&gt;44890&lt;/D&gt;&lt;D xsi:type="xsd:long"&gt;44889&lt;/D&gt;&lt;D xsi:type="xsd:long"&gt;44888&lt;/D&gt;&lt;D xsi:type="xsd:long"&gt;44887&lt;/D&gt;&lt;D xsi:type="xsd:long"&gt;44886&lt;/D&gt;&lt;D xsi:type="xsd:long"&gt;44883&lt;/D&gt;&lt;D xsi:type="xsd:long"&gt;44882&lt;/D&gt;&lt;D xsi:type="xsd:long"&gt;44881&lt;/D&gt;&lt;D xsi:type="xsd:long"&gt;44880&lt;/D&gt;&lt;D xsi:type="xsd:long"&gt;44879&lt;/D&gt;&lt;D xsi:type="xsd:long"&gt;44876&lt;/D&gt;&lt;D xsi:type="xsd:long"&gt;44875&lt;/D&gt;&lt;D xsi:type="xsd:long"&gt;44874&lt;/D&gt;&lt;D xsi:type="xsd:long"&gt;44873&lt;/D&gt;&lt;D xsi:type="xsd:long"&gt;44872&lt;/D&gt;&lt;D xsi:type="xsd:long"&gt;44869&lt;/D&gt;&lt;D xsi:type="xsd:long"&gt;44868&lt;/D&gt;&lt;D xsi:type="xsd:long"&gt;44867&lt;/D&gt;&lt;D xsi:type="xsd:long"&gt;44866&lt;/D&gt;&lt;D xsi:type="xsd:long"&gt;44865&lt;/D&gt;&lt;D xsi:type="xsd:long"&gt;44862&lt;/D&gt;&lt;D xsi:type="xsd:long"&gt;44861&lt;/D&gt;&lt;D xsi:type="xsd:long"&gt;44860&lt;/D&gt;&lt;D xsi:type="xsd:long"&gt;44859&lt;/D&gt;&lt;D xsi:type="xsd:long"&gt;44858&lt;/D&gt;&lt;D xsi:type="xsd:long"&gt;44855&lt;/D&gt;&lt;D xsi:type="xsd:long"&gt;44854&lt;/D&gt;&lt;D xsi:type="xsd:long"&gt;44853&lt;/D&gt;&lt;D xsi:type="xsd:long"&gt;44852&lt;/D&gt;&lt;D xsi:type="xsd:long"&gt;44851&lt;/D&gt;&lt;D xsi:type="xsd:long"&gt;44848&lt;/D&gt;&lt;D xsi:type="xsd:long"&gt;44847&lt;/D&gt;&lt;D xsi:type="xsd:long"&gt;44846&lt;/D&gt;&lt;D xsi:type="xsd:long"&gt;44845&lt;/D&gt;&lt;D xsi:type="xsd:long"&gt;44841&lt;/D&gt;&lt;D xsi:type="xsd:long"&gt;44840&lt;/D&gt;&lt;D xsi:type="xsd:long"&gt;44839&lt;/D&gt;&lt;D xsi:type="xsd:long"&gt;44838&lt;/D&gt;&lt;D xsi:type="xsd:long"&gt;44837&lt;/D&gt;&lt;D xsi:type="xsd:long"&gt;44834&lt;/D&gt;&lt;D xsi:type="xsd:long"&gt;44833&lt;/D&gt;&lt;D xsi:type="xsd:long"&gt;44832&lt;/D&gt;&lt;D xsi:type="xsd:long"&gt;44831&lt;/D&gt;&lt;D xsi:type="xsd:long"&gt;44830&lt;/D&gt;&lt;D xsi:type="xsd:long"&gt;44827&lt;/D&gt;&lt;D xsi:type="xsd:long"&gt;44826&lt;/D&gt;&lt;D xsi:type="xsd:long"&gt;44825&lt;/D&gt;&lt;D xsi:type="xsd:long"&gt;44824&lt;/D&gt;&lt;D xsi:type="xsd:long"&gt;44823&lt;/D&gt;&lt;D xsi:type="xsd:long"&gt;44820&lt;/D&gt;&lt;D xsi:type="xsd:long"&gt;44819&lt;/D&gt;&lt;D xsi:type="xsd:long"&gt;44818&lt;/D&gt;&lt;D xsi:type="xsd:long"&gt;44817&lt;/D&gt;&lt;D xsi:type="xsd:long"&gt;44816&lt;/D&gt;&lt;D xsi:type="xsd:long"&gt;44813&lt;/D&gt;&lt;D xsi:type="xsd:long"&gt;44812&lt;/D&gt;&lt;D xsi:type="xsd:long"&gt;44811&lt;/D&gt;&lt;D xsi:type="xsd:long"&gt;44810&lt;/D&gt;&lt;D xsi:type="xsd:long"&gt;44806&lt;/D&gt;&lt;D xsi:type="xsd:long"&gt;44805&lt;/D&gt;&lt;D xsi:type="xsd:long"&gt;44804&lt;/D&gt;&lt;D xsi:type="xsd:long"&gt;44803&lt;/D&gt;&lt;D xsi:type="xsd:long"&gt;44802&lt;/D&gt;&lt;D xsi:type="xsd:long"&gt;44799&lt;/D&gt;&lt;D xsi:type="xsd:long"&gt;44798&lt;/D&gt;&lt;D xsi:type="xsd:long"&gt;44797&lt;/D&gt;&lt;D xsi:type="xsd:long"&gt;44796&lt;/D&gt;&lt;D xsi:type="xsd:long"&gt;44795&lt;/D&gt;&lt;D xsi:type="xsd:long"&gt;44792&lt;/D&gt;&lt;D xsi:type="xsd:long"&gt;44791&lt;/D&gt;&lt;D xsi:type="xsd:long"&gt;44790&lt;/D&gt;&lt;D xsi:type="xsd:long"&gt;44789&lt;/D&gt;&lt;D xsi:type="xsd:long"&gt;44788&lt;/D&gt;&lt;D xsi:type="xsd:long"&gt;44785&lt;/D&gt;&lt;D xsi:type="xsd:long"&gt;44784&lt;/D&gt;&lt;D xsi:type="xsd:long"&gt;44783&lt;/D&gt;&lt;D xsi:type="xsd:long"&gt;44782&lt;/D&gt;&lt;D xsi:type="xsd:long"&gt;44781&lt;/D&gt;&lt;D xsi:type="xsd:long"&gt;44778&lt;/D&gt;&lt;D xsi:type="xsd:long"&gt;44777&lt;/D&gt;&lt;D xsi:type="xsd:long"&gt;44776&lt;/D&gt;&lt;D xsi:type="xsd:long"&gt;44775&lt;/D&gt;&lt;D xsi:type="xsd:long"&gt;44771&lt;/D&gt;&lt;D xsi:type="xsd:long"&gt;44770&lt;/D&gt;&lt;D xsi:type="xsd:long"&gt;44769&lt;/D&gt;&lt;D xsi:type="xsd:long"&gt;44768&lt;/D&gt;&lt;D xsi:type="xsd:long"&gt;44767&lt;/D&gt;&lt;D xsi:type="xsd:long"&gt;44764&lt;/D&gt;&lt;D xsi:type="xsd:long"&gt;44763&lt;/D&gt;&lt;D xsi:type="xsd:long"&gt;44762&lt;/D&gt;&lt;D xsi:type="xsd:long"&gt;44761&lt;/D&gt;&lt;D xsi:type="xsd:long"&gt;44760&lt;/D&gt;&lt;D xsi:type="xsd:long"&gt;44757&lt;/D&gt;&lt;D xsi:type="xsd:long"&gt;44756&lt;/D&gt;&lt;D xsi:type="xsd:long"&gt;44755&lt;/D&gt;&lt;D xsi:type="xsd:long"&gt;44754&lt;/D&gt;&lt;D xsi:type="xsd:long"&gt;44753&lt;/D&gt;&lt;D xsi:type="xsd:long"&gt;44750&lt;/D&gt;&lt;D xsi:type="xsd:long"&gt;44749&lt;/D&gt;&lt;D xsi:type="xsd:long"&gt;44748&lt;/D&gt;&lt;D xsi:type="xsd:long"&gt;44747&lt;/D&gt;&lt;D xsi:type="xsd:long"&gt;44746&lt;/D&gt;&lt;D xsi:type="xsd:long"&gt;44742&lt;/D&gt;&lt;D xsi:type="xsd:long"&gt;44741&lt;/D&gt;&lt;D xsi:type="xsd:long"&gt;44740&lt;/D&gt;&lt;D xsi:type="xsd:long"&gt;44739&lt;/D&gt;&lt;D xsi:type="xsd:long"&gt;44736&lt;/D&gt;&lt;D xsi:type="xsd:long"&gt;44735&lt;/D&gt;&lt;D xsi:type="xsd:long"&gt;44734&lt;/D&gt;&lt;D xsi:type="xsd:long"&gt;44733&lt;/D&gt;&lt;D xsi:type="xsd:long"&gt;44732&lt;/D&gt;&lt;D xsi:type="xsd:long"&gt;44729&lt;/D&gt;&lt;D xsi:type="xsd:long"&gt;44728&lt;/D&gt;&lt;D xsi:type="xsd:long"&gt;44727&lt;/D&gt;&lt;D xsi:type="xsd:long"&gt;44726&lt;/D&gt;&lt;D xsi:type="xsd:long"&gt;44725&lt;/D&gt;&lt;D xsi:type="xsd:long"&gt;44722&lt;/D&gt;&lt;D xsi:type="xsd:long"&gt;44721&lt;/D&gt;&lt;D xsi:type="xsd:long"&gt;44720&lt;/D&gt;&lt;D xsi:type="xsd:long"&gt;44719&lt;/D&gt;&lt;D xsi:type="xsd:long"&gt;44718&lt;/D&gt;&lt;D xsi:type="xsd:long"&gt;44715&lt;/D&gt;&lt;D xsi:type="xsd:long"&gt;44714&lt;/D&gt;&lt;D xsi:type="xsd:long"&gt;44713&lt;/D&gt;&lt;D xsi:type="xsd:long"&gt;44712&lt;/D&gt;&lt;D xsi:type="xsd:long"&gt;44711&lt;/D&gt;&lt;D xsi:type="xsd:long"&gt;44708&lt;/D&gt;&lt;D xsi:type="xsd:long"&gt;44707&lt;/D&gt;&lt;D xsi:type="xsd:long"&gt;44706&lt;/D&gt;&lt;D xsi:type="xsd:long"&gt;44705&lt;/D&gt;&lt;D xsi:type="xsd:long"&gt;44701&lt;/D&gt;&lt;D xsi:type="xsd:long"&gt;44700&lt;/D&gt;&lt;D xsi:type="xsd:long"&gt;44699&lt;/D&gt;&lt;D xsi:type="xsd:long"&gt;44698&lt;/D&gt;&lt;D xsi:type="xsd:long"&gt;44697&lt;/D&gt;&lt;D xsi:type="xsd:long"&gt;44694&lt;/D&gt;&lt;D xsi:type="xsd:long"&gt;44693&lt;/D&gt;&lt;D xsi:type="xsd:long"&gt;44692&lt;/D&gt;&lt;D xsi:type="xsd:long"&gt;44691&lt;/D&gt;&lt;D xsi:type="xsd:long"&gt;44690&lt;/D&gt;&lt;D xsi:type="xsd:long"&gt;44687&lt;/D&gt;&lt;D xsi:type="xsd:long"&gt;44686&lt;/D&gt;&lt;D xsi:type="xsd:long"&gt;44685&lt;/D&gt;&lt;D xsi:type="xsd:long"&gt;44684&lt;/D&gt;&lt;D xsi:type="xsd:long"&gt;44683&lt;/D&gt;&lt;D xsi:type="xsd:long"&gt;44680&lt;/D&gt;&lt;D xsi:type="xsd:long"&gt;44679&lt;/D&gt;&lt;D xsi:type="xsd:long"&gt;44678&lt;/D&gt;&lt;D xsi:type="xsd:long"&gt;44677&lt;/D&gt;&lt;D xsi:type="xsd:long"&gt;44676&lt;/D&gt;&lt;D xsi:type="xsd:long"&gt;44673&lt;/D&gt;&lt;D xsi:type="xsd:long"&gt;44672&lt;/D&gt;&lt;D xsi:type="xsd:long"&gt;44671&lt;/D&gt;&lt;D xsi:type="xsd:long"&gt;44670&lt;/D&gt;&lt;D xsi:type="xsd:long"&gt;44669&lt;/D&gt;&lt;D xsi:type="xsd:long"&gt;44665&lt;/D&gt;&lt;D xsi:type="xsd:long"&gt;44664&lt;/D&gt;&lt;D xsi:type="xsd:long"&gt;44663&lt;/D&gt;&lt;D xsi:type="xsd:long"&gt;44662&lt;/D&gt;&lt;D xsi:type="xsd:long"&gt;44659&lt;/D&gt;&lt;D xsi:type="xsd:long"&gt;44658&lt;/D&gt;&lt;D xsi:type="xsd:long"&gt;44657&lt;/D&gt;&lt;D xsi:type="xsd:long"&gt;44656&lt;/D&gt;&lt;D xsi:type="xsd:long"&gt;44655&lt;/D&gt;&lt;D xsi:type="xsd:long"&gt;44652&lt;/D&gt;&lt;D xsi:type="xsd:long"&gt;44651&lt;/D&gt;&lt;D xsi:type="xsd:long"&gt;44650&lt;/D&gt;&lt;D xsi:type="xsd:long"&gt;44649&lt;/D&gt;&lt;D xsi:type="xsd:long"&gt;44648&lt;/D&gt;&lt;D xsi:type="xsd:long"&gt;44645&lt;/D&gt;&lt;D xsi:type="xsd:long"&gt;44644&lt;/D&gt;&lt;D xsi:type="xsd:long"&gt;44643&lt;/D&gt;&lt;D xsi:type="xsd:long"&gt;44642&lt;/D&gt;&lt;D xsi:type="xsd:long"&gt;44641&lt;/D&gt;&lt;D xsi:type="xsd:long"&gt;44638&lt;/D&gt;&lt;D xsi:type="xsd:long"&gt;44637&lt;/D&gt;&lt;D xsi:type="xsd:long"&gt;44636&lt;/D&gt;&lt;D xsi:type="xsd:long"&gt;44635&lt;/D&gt;&lt;D xsi:type="xsd:long"&gt;44634&lt;/D&gt;&lt;D xsi:type="xsd:long"&gt;44631&lt;/D&gt;&lt;D xsi:type="xsd:long"&gt;44630&lt;/D&gt;&lt;D xsi:type="xsd:long"&gt;44629&lt;/D&gt;&lt;D xsi:type="xsd:long"&gt;44628&lt;/D&gt;&lt;D xsi:type="xsd:long"&gt;44627&lt;/D&gt;&lt;D xsi:type="xsd:long"&gt;44624&lt;/D&gt;&lt;D xsi:type="xsd:long"&gt;44623&lt;/D&gt;&lt;D xsi:type="xsd:long"&gt;44622&lt;/D&gt;&lt;D xsi:type="xsd:long"&gt;44621&lt;/D&gt;&lt;D xsi:type="xsd:long"&gt;44620&lt;/D&gt;&lt;D xsi:type="xsd:long"&gt;44617&lt;/D&gt;&lt;D xsi:type="xsd:long"&gt;44616&lt;/D&gt;&lt;D xsi:type="xsd:long"&gt;44615&lt;/D&gt;&lt;D xsi:type="xsd:long"&gt;44614&lt;/D&gt;&lt;D xsi:type="xsd:long"&gt;44610&lt;/D&gt;&lt;D xsi:type="xsd:long"&gt;44609&lt;/D&gt;&lt;D xsi:type="xsd:long"&gt;44608&lt;/D&gt;&lt;D xsi:type="xsd:long"&gt;44607&lt;/D&gt;&lt;D xsi:type="xsd:long"&gt;44606&lt;/D&gt;&lt;D xsi:type="xsd:long"&gt;44603&lt;/D&gt;&lt;D xsi:type="xsd:long"&gt;44602&lt;/D&gt;&lt;D xsi:type="xsd:long"&gt;44601&lt;/D&gt;&lt;D xsi:type="xsd:long"&gt;44600&lt;/D&gt;&lt;D xsi:type="xsd:long"&gt;44599&lt;/D&gt;&lt;D xsi:type="xsd:long"&gt;44596&lt;/D&gt;&lt;D xsi:type="xsd:long"&gt;44595&lt;/D&gt;&lt;D xsi:type="xsd:long"&gt;44594&lt;/D&gt;&lt;D xsi:type="xsd:long"&gt;44593&lt;/D&gt;&lt;D xsi:type="xsd:long"&gt;44592&lt;/D&gt;&lt;D xsi:type="xsd:long"&gt;44589&lt;/D&gt;&lt;D xsi:type="xsd:long"&gt;44588&lt;/D&gt;&lt;D xsi:type="xsd:long"&gt;44587&lt;/D&gt;&lt;D xsi:type="xsd:long"&gt;44586&lt;/D&gt;&lt;D xsi:type="xsd:long"&gt;44585&lt;/D&gt;&lt;D xsi:type="xsd:long"&gt;44582&lt;/D&gt;&lt;D xsi:type="xsd:long"&gt;44581&lt;/D&gt;&lt;D xsi:type="xsd:long"&gt;44580&lt;/D&gt;&lt;D xsi:type="xsd:long"&gt;44579&lt;/D&gt;&lt;D xsi:type="xsd:long"&gt;44578&lt;/D&gt;&lt;D xsi:type="xsd:long"&gt;44575&lt;/D&gt;&lt;D xsi:type="xsd:long"&gt;44574&lt;/D&gt;&lt;D xsi:type="xsd:long"&gt;44573&lt;/D&gt;&lt;D xsi:type="xsd:long"&gt;44572&lt;/D&gt;&lt;D xsi:type="xsd:long"&gt;44571&lt;/D&gt;&lt;D xsi:type="xsd:long"&gt;44568&lt;/D&gt;&lt;D xsi:type="xsd:long"&gt;44567&lt;/D&gt;&lt;D xsi:type="xsd:long"&gt;44566&lt;/D&gt;&lt;D xsi:type="xsd:long"&gt;44565&lt;/D&gt;&lt;D xsi:type="xsd:long"&gt;44561&lt;/D&gt;&lt;D xsi:type="xsd:long"&gt;44560&lt;/D&gt;&lt;D xsi:type="xsd:long"&gt;44559&lt;/D&gt;&lt;D xsi:type="xsd:long"&gt;44554&lt;/D&gt;&lt;D xsi:type="xsd:long"&gt;44553&lt;/D&gt;&lt;D xsi:type="xsd:long"&gt;44552&lt;/D&gt;&lt;D xsi:type="xsd:long"&gt;44551&lt;/D&gt;&lt;D xsi:type="xsd:long"&gt;44550&lt;/D&gt;&lt;D xsi:type="xsd:long"&gt;44547&lt;/D&gt;&lt;D xsi:type="xsd:long"&gt;44546&lt;/D&gt;&lt;D xsi:type="xsd:long"&gt;44545&lt;/D&gt;&lt;D xsi:type="xsd:long"&gt;44544&lt;/D&gt;&lt;D xsi:type="xsd:long"&gt;44543&lt;/D&gt;&lt;D xsi:type="xsd:long"&gt;44540&lt;/D&gt;&lt;D xsi:type="xsd:long"&gt;44539&lt;/D&gt;&lt;D xsi:type="xsd:long"&gt;44538&lt;/D&gt;&lt;D xsi:type="xsd:long"&gt;44537&lt;/D&gt;&lt;D xsi:type="xsd:long"&gt;44536&lt;/D&gt;&lt;D xsi:type="xsd:long"&gt;44533&lt;/D&gt;&lt;D xsi:type="xsd:long"&gt;44532&lt;/D&gt;&lt;D xsi:type="xsd:long"&gt;44531&lt;/D&gt;&lt;D xsi:type="xsd:long"&gt;44530&lt;/D&gt;&lt;D xsi:type="xsd:long"&gt;44529&lt;/D&gt;&lt;D xsi:type="xsd:long"&gt;44526&lt;/D&gt;&lt;D xsi:type="xsd:long"&gt;44525&lt;/D&gt;&lt;D xsi:type="xsd:long"&gt;44524&lt;/D&gt;&lt;D xsi:type="xsd:long"&gt;44523&lt;/D&gt;&lt;D xsi:type="xsd:long"&gt;44522&lt;/D&gt;&lt;D xsi:type="xsd:long"&gt;44519&lt;/D&gt;&lt;D xsi:type="xsd:long"&gt;44518&lt;/D&gt;&lt;D xsi:type="xsd:long"&gt;44517&lt;/D&gt;&lt;D xsi:type="xsd:long"&gt;44516&lt;/D&gt;&lt;D xsi:type="xsd:long"&gt;44515&lt;/D&gt;&lt;D xsi:type="xsd:long"&gt;44512&lt;/D&gt;&lt;D xsi:type="xsd:long"&gt;44511&lt;/D&gt;&lt;D xsi:type="xsd:long"&gt;44510&lt;/D&gt;&lt;D xsi:type="xsd:long"&gt;44509&lt;/D&gt;&lt;D xsi:type="xsd:long"&gt;44508&lt;/D&gt;&lt;D xsi:type="xsd:long"&gt;44505&lt;/D&gt;&lt;D xsi:type="xsd:long"&gt;44504&lt;/D&gt;&lt;D xsi:type="xsd:long"&gt;44503&lt;/D&gt;&lt;D xsi:type="xsd:long"&gt;44502&lt;/D&gt;&lt;D xsi:type="xsd:long"&gt;44501&lt;/D&gt;&lt;D xsi:type="xsd:long"&gt;44498&lt;/D&gt;&lt;D xsi:type="xsd:long"&gt;44497&lt;/D&gt;&lt;D xsi:type="xsd:long"&gt;44496&lt;/D&gt;&lt;D xsi:type="xsd:long"&gt;44495&lt;/D&gt;&lt;D xsi:type="xsd:long"&gt;44494&lt;/D&gt;&lt;D xsi:type="xsd:long"&gt;44491&lt;/D&gt;&lt;D xsi:type="xsd:long"&gt;44490&lt;/D&gt;&lt;D xsi:type="xsd:long"&gt;44489&lt;/D&gt;&lt;D xsi:type="xsd:long"&gt;44488&lt;/D&gt;&lt;D xsi:type="xsd:long"&gt;44487&lt;/D&gt;&lt;D xsi:type="xsd:long"&gt;44484&lt;/D&gt;&lt;D xsi:type="xsd:long"&gt;44483&lt;/D&gt;&lt;D xsi:type="xsd:long"&gt;44482&lt;/D&gt;&lt;D xsi:type="xsd:long"&gt;44481&lt;/D&gt;&lt;D xsi:type="xsd:long"&gt;44477&lt;/D&gt;&lt;D xsi:type="xsd:long"&gt;44476&lt;/D&gt;&lt;D xsi:type="xsd:long"&gt;44475&lt;/D&gt;&lt;D xsi:type="xsd:long"&gt;44474&lt;/D&gt;&lt;D xsi:type="xsd:long"&gt;44473&lt;/D&gt;&lt;D xsi:type="xsd:long"&gt;44470&lt;/D&gt;&lt;D xsi:type="xsd:long"&gt;44469&lt;/D&gt;&lt;D xsi:type="xsd:long"&gt;44468&lt;/D&gt;&lt;D xsi:type="xsd:long"&gt;44467&lt;/D&gt;&lt;D xsi:type="xsd:long"&gt;44466&lt;/D&gt;&lt;D xsi:type="xsd:long"&gt;44463&lt;/D&gt;&lt;D xsi:type="xsd:long"&gt;44462&lt;/D&gt;&lt;D xsi:type="xsd:long"&gt;44461&lt;/D&gt;&lt;D xsi:type="xsd:long"&gt;44460&lt;/D&gt;&lt;D xsi:type="xsd:long"&gt;44459&lt;/D&gt;&lt;D xsi:type="xsd:long"&gt;44456&lt;/D&gt;&lt;D xsi:type="xsd:long"&gt;44455&lt;/D&gt;&lt;D xsi:type="xsd:long"&gt;44454&lt;/D&gt;&lt;D xsi:type="xsd:long"&gt;44453&lt;/D&gt;&lt;D xsi:type="xsd:long"&gt;44452&lt;/D&gt;&lt;D xsi:type="xsd:long"&gt;44449&lt;/D&gt;&lt;D xsi:type="xsd:long"&gt;44448&lt;/D&gt;&lt;D xsi:type="xsd:long"&gt;44447&lt;/D&gt;&lt;D xsi:type="xsd:long"&gt;44446&lt;/D&gt;&lt;D xsi:type="xsd:long"&gt;44442&lt;/D&gt;&lt;D xsi:type="xsd:long"&gt;44441&lt;/D&gt;&lt;D xsi:type="xsd:long"&gt;44440&lt;/D&gt;&lt;D xsi:type="xsd:long"&gt;44439&lt;/D&gt;&lt;D xsi:type="xsd:long"&gt;44438&lt;/D&gt;&lt;D xsi:type="xsd:long"&gt;44435&lt;/D&gt;&lt;D xsi:type="xsd:long"&gt;44434&lt;/D&gt;&lt;D xsi:type="xsd:long"&gt;44433&lt;/D&gt;&lt;D xsi:type="xsd:long"&gt;44432&lt;/D&gt;&lt;D xsi:type="xsd:long"&gt;44431&lt;/D&gt;&lt;D xsi:type="xsd:long"&gt;44428&lt;/D&gt;&lt;D xsi:type="xsd:long"&gt;44427&lt;/D&gt;&lt;D xsi:type="xsd:long"&gt;44426&lt;/D&gt;&lt;D xsi:type="xsd:long"&gt;44425&lt;/D&gt;&lt;D xsi:type="xsd:long"&gt;44424&lt;/D&gt;&lt;D xsi:type="xsd:long"&gt;44421&lt;/D&gt;&lt;D xsi:type="xsd:long"&gt;44420&lt;/D&gt;&lt;D xsi:type="xsd:long"&gt;44419&lt;/D&gt;&lt;D xsi:type="xsd:long"&gt;44418&lt;/D&gt;&lt;D xsi:type="xsd:long"&gt;44417&lt;/D&gt;&lt;D xsi:type="xsd:long"&gt;44414&lt;/D&gt;&lt;D xsi:type="xsd:long"&gt;44413&lt;/D&gt;&lt;D xsi:type="xsd:long"&gt;44412&lt;/D&gt;&lt;D xsi:type="xsd:long"&gt;44411&lt;/D&gt;&lt;D xsi:type="xsd:long"&gt;44407&lt;/D&gt;&lt;D xsi:type="xsd:long"&gt;44406&lt;/D&gt;&lt;D xsi:type="xsd:long"&gt;44405&lt;/D&gt;&lt;D xsi:type="xsd:long"&gt;44404&lt;/D&gt;&lt;D xsi:type="xsd:long"&gt;44403&lt;/D&gt;&lt;D xsi:type="xsd:long"&gt;44400&lt;/D&gt;&lt;D xsi:type="xsd:long"&gt;44399&lt;/D&gt;&lt;D xsi:type="xsd:long"&gt;44398&lt;/D&gt;&lt;D xsi:type="xsd:long"&gt;44397&lt;/D&gt;&lt;D xsi:type="xsd:long"&gt;44396&lt;/D&gt;&lt;D xsi:type="xsd:long"&gt;44393&lt;/D&gt;&lt;D xsi:type="xsd:long"&gt;44392&lt;/D&gt;&lt;D xsi:type="xsd:long"&gt;44391&lt;/D&gt;&lt;D xsi:type="xsd:long"&gt;44390&lt;/D&gt;&lt;D xsi:type="xsd:long"&gt;44389&lt;/D&gt;&lt;D xsi:type="xsd:long"&gt;44386&lt;/D&gt;&lt;D xsi:type="xsd:long"&gt;44385&lt;/D&gt;&lt;D xsi:type="xsd:long"&gt;44384&lt;/D&gt;&lt;D xsi:type="xsd:long"&gt;44383&lt;/D&gt;&lt;D xsi:type="xsd:long"&gt;44382&lt;/D&gt;&lt;D xsi:type="xsd:long"&gt;44379&lt;/D&gt;&lt;D xsi:type="xsd:long"&gt;44377&lt;/D&gt;&lt;D xsi:type="xsd:long"&gt;44376&lt;/D&gt;&lt;D xsi:type="xsd:long"&gt;44375&lt;/D&gt;&lt;D xsi:type="xsd:long"&gt;44372&lt;/D&gt;&lt;D xsi:type="xsd:long"&gt;44371&lt;/D&gt;&lt;D xsi:type="xsd:long"&gt;44370&lt;/D&gt;&lt;D xsi:type="xsd:long"&gt;44369&lt;/D&gt;&lt;D xsi:type="xsd:long"&gt;44368&lt;/D&gt;&lt;D xsi:type="xsd:long"&gt;44365&lt;/D&gt;&lt;D xsi:type="xsd:long"&gt;44364&lt;/D&gt;&lt;D xsi:type="xsd:long"&gt;44363&lt;/D&gt;&lt;D xsi:type="xsd:long"&gt;44362&lt;/D&gt;&lt;D xsi:type="xsd:long"&gt;44361&lt;/D&gt;&lt;D xsi:type="xsd:long"&gt;44358&lt;/D&gt;&lt;D xsi:type="xsd:long"&gt;44357&lt;/D&gt;&lt;D xsi:type="xsd:long"&gt;44356&lt;/D&gt;&lt;D xsi:type="xsd:long"&gt;44355&lt;/D&gt;&lt;D xsi:type="xsd:long"&gt;44354&lt;/D&gt;&lt;D xsi:type="xsd:long"&gt;44351&lt;/D&gt;&lt;D xsi:type="xsd:long"&gt;44350&lt;/D&gt;&lt;D xsi:type="xsd:long"&gt;44349&lt;/D&gt;&lt;D xsi:type="xsd:long"&gt;44348&lt;/D&gt;&lt;D xsi:type="xsd:long"&gt;44347&lt;/D&gt;&lt;D xsi:type="xsd:long"&gt;44344&lt;/D&gt;&lt;D xsi:type="xsd:long"&gt;44343&lt;/D&gt;&lt;D xsi:type="xsd:long"&gt;44342&lt;/D&gt;&lt;D xsi:type="xsd:long"&gt;44341&lt;/D&gt;&lt;D xsi:type="xsd:long"&gt;44337&lt;/D&gt;&lt;D xsi:type="xsd:long"&gt;44336&lt;/D&gt;&lt;D xsi:type="xsd:long"&gt;44335&lt;/D&gt;&lt;D xsi:type="xsd:long"&gt;44334&lt;/D&gt;&lt;D xsi:type="xsd:long"&gt;44333&lt;/D&gt;&lt;D xsi:type="xsd:long"&gt;44330&lt;/D&gt;&lt;D xsi:type="xsd:long"&gt;44329&lt;/D&gt;&lt;D xsi:type="xsd:long"&gt;44328&lt;/D&gt;&lt;D xsi:type="xsd:long"&gt;44327&lt;/D&gt;&lt;D xsi:type="xsd:long"&gt;44326&lt;/D&gt;&lt;D xsi:type="xsd:long"&gt;44323&lt;/D&gt;&lt;D xsi:type="xsd:long"&gt;44322&lt;/D&gt;&lt;D xsi:type="xsd:long"&gt;44321&lt;/D&gt;&lt;D xsi:type="xsd:long"&gt;44320&lt;/D&gt;&lt;D xsi:type="xsd:long"&gt;44319&lt;/D&gt;&lt;D xsi:type="xsd:long"&gt;44316&lt;/D&gt;&lt;D xsi:type="xsd:long"&gt;44315&lt;/D&gt;&lt;D xsi:type="xsd:long"&gt;44314&lt;/D&gt;&lt;D xsi:type="xsd:long"&gt;44313&lt;/D&gt;&lt;D xsi:type="xsd:long"&gt;44312&lt;/D&gt;&lt;D xsi:type="xsd:long"&gt;44309&lt;/D&gt;&lt;D xsi:type="xsd:long"&gt;44308&lt;/D&gt;&lt;D xsi:type="xsd:long"&gt;44307&lt;/D&gt;&lt;D xsi:type="xsd:long"&gt;44306&lt;/D&gt;&lt;D xsi:type="xsd:long"&gt;44305&lt;/D&gt;&lt;D xsi:type="xsd:long"&gt;44302&lt;/D&gt;&lt;D xsi:type="xsd:long"&gt;44301&lt;/D&gt;&lt;D xsi:type="xsd:long"&gt;44300&lt;/D&gt;&lt;D xsi:type="xsd:long"&gt;44299&lt;/D&gt;&lt;D xsi:type="xsd:long"&gt;44298&lt;/D&gt;&lt;D xsi:type="xsd:long"&gt;44295&lt;/D&gt;&lt;D xsi:type="xsd:long"&gt;44294&lt;/D&gt;&lt;D xsi:type="xsd:long"&gt;44293&lt;/D&gt;&lt;D xsi:type="xsd:long"&gt;44292&lt;/D&gt;&lt;D xsi:type="xsd:long"&gt;44291&lt;/D&gt;&lt;D xsi:type="xsd:long"&gt;44287&lt;/D&gt;&lt;D xsi:type="xsd:long"&gt;44286&lt;/D&gt;&lt;D xsi:type="xsd:long"&gt;44285&lt;/D&gt;&lt;D xsi:type="xsd:long"&gt;44284&lt;/D&gt;&lt;D xsi:type="xsd:long"&gt;44281&lt;/D&gt;&lt;D xsi:type="xsd:long"&gt;44280&lt;/D&gt;&lt;D xsi:type="xsd:long"&gt;44279&lt;/D&gt;&lt;D xsi:type="xsd:long"&gt;44278&lt;/D&gt;&lt;D xsi:type="xsd:long"&gt;44277&lt;/D&gt;&lt;D xsi:type="xsd:long"&gt;44274&lt;/D&gt;&lt;D xsi:type="xsd:long"&gt;44273&lt;/D&gt;&lt;D xsi:type="xsd:long"&gt;44272&lt;/D&gt;&lt;D xsi:type="xsd:long"&gt;44271&lt;/D&gt;&lt;D xsi:type="xsd:long"&gt;44270&lt;/D&gt;&lt;D xsi:type="xsd:long"&gt;44267&lt;/D&gt;&lt;D xsi:type="xsd:long"&gt;44266&lt;/D&gt;&lt;D xsi:type="xsd:long"&gt;44265&lt;/D&gt;&lt;D xsi:type="xsd:long"&gt;44264&lt;/D&gt;&lt;D xsi:type="xsd:long"&gt;44263&lt;/D&gt;&lt;D xsi:type="xsd:long"&gt;44260&lt;/D&gt;&lt;D xsi:type="xsd:long"&gt;44259&lt;/D&gt;&lt;D xsi:type="xsd:long"&gt;44258&lt;/D&gt;&lt;D xsi:type="xsd:long"&gt;44257&lt;/D&gt;&lt;D xsi:type="xsd:long"&gt;44256&lt;/D&gt;&lt;D xsi:type="xsd:long"&gt;44253&lt;/D&gt;&lt;D xsi:type="xsd:long"&gt;44252&lt;/D&gt;&lt;D xsi:type="xsd:long"&gt;44251&lt;/D&gt;&lt;D xsi:type="xsd:long"&gt;44250&lt;/D&gt;&lt;D xsi:type="xsd:long"&gt;44249&lt;/D&gt;&lt;D xsi:type="xsd:long"&gt;44246&lt;/D&gt;&lt;D xsi:type="xsd:long"&gt;44245&lt;/D&gt;&lt;D xsi:type="xsd:long"&gt;44244&lt;/D&gt;&lt;D xsi:type="xsd:long"&gt;44243&lt;/D&gt;&lt;D xsi:type="xsd:long"&gt;44239&lt;/D&gt;&lt;D xsi:type="xsd:long"&gt;44238&lt;/D&gt;&lt;D xsi:type="xsd:long"&gt;44237&lt;/D&gt;&lt;D xsi:type="xsd:long"&gt;44236&lt;/D&gt;&lt;D xsi:type="xsd:long"&gt;44235&lt;/D&gt;&lt;D xsi:type="xsd:long"&gt;44232&lt;/D&gt;&lt;D xsi:type="xsd:long"&gt;44231&lt;/D&gt;&lt;D xsi:type="xsd:long"&gt;44230&lt;/D&gt;&lt;D xsi:type="xsd:long"&gt;44229&lt;/D&gt;&lt;D xsi:type="xsd:long"&gt;44228&lt;/D&gt;&lt;D xsi:type="xsd:long"&gt;44225&lt;/D&gt;&lt;D xsi:type="xsd:long"&gt;44224&lt;/D&gt;&lt;D xsi:type="xsd:long"&gt;44223&lt;/D&gt;&lt;D xsi:type="xsd:long"&gt;44222&lt;/D&gt;&lt;D xsi:type="xsd:long"&gt;44221&lt;/D&gt;&lt;D xsi:type="xsd:long"&gt;44218&lt;/D&gt;&lt;D xsi:type="xsd:long"&gt;44217&lt;/D&gt;&lt;D xsi:type="xsd:long"&gt;44216&lt;/D&gt;&lt;D xsi:type="xsd:long"&gt;44215&lt;/D&gt;&lt;D xsi:type="xsd:long"&gt;44214&lt;/D&gt;&lt;D xsi:type="xsd:long"&gt;44211&lt;/D&gt;&lt;D xsi:type="xsd:long"&gt;44210&lt;/D&gt;&lt;D xsi:type="xsd:long"&gt;44209&lt;/D&gt;&lt;D xsi:type="xsd:long"&gt;44208&lt;/D&gt;&lt;D xsi:type="xsd:long"&gt;44207&lt;/D&gt;&lt;D xsi:type="xsd:long"&gt;44204&lt;/D&gt;&lt;D xsi:type="xsd:long"&gt;44203&lt;/D&gt;&lt;D xsi:type="xsd:long"&gt;44202&lt;/D&gt;&lt;D xsi:type="xsd:long"&gt;44201&lt;/D&gt;&lt;D xsi:type="xsd:long"&gt;44200&lt;/D&gt;&lt;D xsi:type="xsd:long"&gt;44196&lt;/D&gt;&lt;D xsi:type="xsd:long"&gt;44195&lt;/D&gt;&lt;D xsi:type="xsd:long"&gt;44194&lt;/D&gt;&lt;D xsi:type="xsd:long"&gt;44189&lt;/D&gt;&lt;D xsi:type="xsd:long"&gt;44188&lt;/D&gt;&lt;D xsi:type="xsd:long"&gt;44187&lt;/D&gt;&lt;D xsi:type="xsd:long"&gt;44186&lt;/D&gt;&lt;D xsi:type="xsd:long"&gt;44183&lt;/D&gt;&lt;D xsi:type="xsd:long"&gt;44182&lt;/D&gt;&lt;D xsi:type="xsd:long"&gt;44181&lt;/D&gt;&lt;D xsi:type="xsd:long"&gt;44180&lt;/D&gt;&lt;D xsi:type="xsd:long"&gt;44179&lt;/D&gt;&lt;D xsi:type="xsd:long"&gt;44176&lt;/D&gt;&lt;D xsi:type="xsd:long"&gt;44175&lt;/D&gt;&lt;D xsi:type="xsd:long"&gt;44174&lt;/D&gt;&lt;D xsi:type="xsd:long"&gt;44173&lt;/D&gt;&lt;D xsi:type="xsd:long"&gt;44172&lt;/D&gt;&lt;D xsi:type="xsd:long"&gt;44169&lt;/D&gt;&lt;D xsi:type="xsd:long"&gt;44168&lt;/D&gt;&lt;D xsi:type="xsd:long"&gt;44167&lt;/D&gt;&lt;D xsi:type="xsd:long"&gt;44166&lt;/D&gt;&lt;D xsi:type="xsd:long"&gt;44165&lt;/D&gt;&lt;D xsi:type="xsd:long"&gt;44162&lt;/D&gt;&lt;D xsi:type="xsd:long"&gt;44161&lt;/D&gt;&lt;D xsi:type="xsd:long"&gt;44160&lt;/D&gt;&lt;D xsi:type="xsd:long"&gt;44159&lt;/D&gt;&lt;D xsi:type="xsd:long"&gt;44158&lt;/D&gt;&lt;D xsi:type="xsd:long"&gt;44155&lt;/D&gt;&lt;D xsi:type="xsd:long"&gt;44154&lt;/D&gt;&lt;D xsi:type="xsd:long"&gt;44153&lt;/D&gt;&lt;D xsi:type="xsd:long"&gt;44152&lt;/D&gt;&lt;D xsi:type="xsd:long"&gt;44151&lt;/D&gt;&lt;D xsi:type="xsd:long"&gt;44148&lt;/D&gt;&lt;D xsi:type="xsd:long"&gt;44147&lt;/D&gt;&lt;D xsi:type="xsd:long"&gt;44146&lt;/D&gt;&lt;D xsi:type="xsd:long"&gt;44145&lt;/D&gt;&lt;D xsi:type="xsd:long"&gt;44144&lt;/D&gt;&lt;D xsi:type="xsd:long"&gt;44141&lt;/D&gt;&lt;D xsi:type="xsd:long"&gt;44140&lt;/D&gt;&lt;D xsi:type="xsd:long"&gt;44139&lt;/D&gt;&lt;D xsi:type="xsd:long"&gt;44138&lt;/D&gt;&lt;D xsi:type="xsd:long"&gt;44137&lt;/D&gt;&lt;D xsi:type="xsd:long"&gt;44134&lt;/D&gt;&lt;D xsi:type="xsd:long"&gt;44133&lt;/D&gt;&lt;D xsi:type="xsd:long"&gt;44132&lt;/D&gt;&lt;D xsi:type="xsd:long"&gt;44131&lt;/D&gt;&lt;D xsi:type="xsd:long"&gt;44130&lt;/D&gt;&lt;D xsi:type="xsd:long"&gt;44127&lt;/D&gt;&lt;D xsi:type="xsd:long"&gt;44126&lt;/D&gt;&lt;D xsi:type="xsd:long"&gt;44125&lt;/D&gt;&lt;D xsi:type="xsd:long"&gt;44124&lt;/D&gt;&lt;D xsi:type="xsd:long"&gt;44123&lt;/D&gt;&lt;D xsi:type="xsd:long"&gt;44120&lt;/D&gt;&lt;D xsi:type="xsd:long"&gt;44119&lt;/D&gt;&lt;D xsi:type="xsd:long"&gt;44118&lt;/D&gt;&lt;D xsi:type="xsd:long"&gt;44117&lt;/D&gt;&lt;D xsi:type="xsd:long"&gt;44113&lt;/D&gt;&lt;D xsi:type="xsd:long"&gt;44112&lt;/D&gt;&lt;D xsi:type="xsd:long"&gt;44111&lt;/D&gt;&lt;D xsi:type="xsd:long"&gt;44110&lt;/D&gt;&lt;D xsi:type="xsd:long"&gt;44109&lt;/D&gt;&lt;D xsi:type="xsd:long"&gt;44106&lt;/D&gt;&lt;D xsi:type="xsd:long"&gt;44105&lt;/D&gt;&lt;D xsi:type="xsd:long"&gt;44104&lt;/D&gt;&lt;D xsi:type="xsd:long"&gt;44103&lt;/D&gt;&lt;D xsi:type="xsd:long"&gt;44102&lt;/D&gt;&lt;D xsi:type="xsd:long"&gt;44099&lt;/D&gt;&lt;D xsi:type="xsd:long"&gt;44098&lt;/D&gt;&lt;D xsi:type="xsd:long"&gt;44097&lt;/D&gt;&lt;D xsi:type="xsd:long"&gt;44096&lt;/D&gt;&lt;D xsi:type="x</t>
        </r>
      </text>
    </comment>
    <comment ref="A3" authorId="0" shapeId="0" xr:uid="{65EC2E48-72D4-4108-B07B-A01A065979B8}">
      <text>
        <r>
          <rPr>
            <b/>
            <sz val="9"/>
            <color indexed="81"/>
            <rFont val="Tahoma"/>
            <family val="2"/>
          </rPr>
          <t>sd:long"&gt;44095&lt;/D&gt;&lt;D xsi:type="xsd:long"&gt;44092&lt;/D&gt;&lt;D xsi:type="xsd:long"&gt;44091&lt;/D&gt;&lt;D xsi:type="xsd:long"&gt;44090&lt;/D&gt;&lt;D xsi:type="xsd:long"&gt;44089&lt;/D&gt;&lt;D xsi:type="xsd:long"&gt;44088&lt;/D&gt;&lt;D xsi:type="xsd:long"&gt;44085&lt;/D&gt;&lt;D xsi:type="xsd:long"&gt;44084&lt;/D&gt;&lt;D xsi:type="xsd:long"&gt;44083&lt;/D&gt;&lt;D xsi:type="xsd:long"&gt;44082&lt;/D&gt;&lt;D xsi:type="xsd:long"&gt;44078&lt;/D&gt;&lt;D xsi:type="xsd:long"&gt;44077&lt;/D&gt;&lt;D xsi:type="xsd:long"&gt;44076&lt;/D&gt;&lt;D xsi:type="xsd:long"&gt;44075&lt;/D&gt;&lt;D xsi:type="xsd:long"&gt;44074&lt;/D&gt;&lt;D xsi:type="xsd:long"&gt;44071&lt;/D&gt;&lt;D xsi:type="xsd:long"&gt;44070&lt;/D&gt;&lt;D xsi:type="xsd:long"&gt;44069&lt;/D&gt;&lt;D xsi:type="xsd:long"&gt;44068&lt;/D&gt;&lt;D xsi:type="xsd:long"&gt;44067&lt;/D&gt;&lt;D xsi:type="xsd:long"&gt;44064&lt;/D&gt;&lt;D xsi:type="xsd:long"&gt;44063&lt;/D&gt;&lt;D xsi:type="xsd:long"&gt;44062&lt;/D&gt;&lt;D xsi:type="xsd:long"&gt;44061&lt;/D&gt;&lt;D xsi:type="xsd:long"&gt;44060&lt;/D&gt;&lt;D xsi:type="xsd:long"&gt;44057&lt;/D&gt;&lt;D xsi:type="xsd:long"&gt;44056&lt;/D&gt;&lt;D xsi:type="xsd:long"&gt;44055&lt;/D&gt;&lt;D xsi:type="xsd:long"&gt;44054&lt;/D&gt;&lt;D xsi:type="xsd:long"&gt;44053&lt;/D&gt;&lt;D xsi:type="xsd:long"&gt;44050&lt;/D&gt;&lt;D xsi:type="xsd:long"&gt;44049&lt;/D&gt;&lt;D xsi:type="xsd:long"&gt;44048&lt;/D&gt;&lt;D xsi:type="xsd:long"&gt;44047&lt;/D&gt;&lt;D xsi:type="xsd:long"&gt;44043&lt;/D&gt;&lt;D xsi:type="xsd:long"&gt;44042&lt;/D&gt;&lt;D xsi:type="xsd:long"&gt;44041&lt;/D&gt;&lt;D xsi:type="xsd:long"&gt;44040&lt;/D&gt;&lt;D xsi:type="xsd:long"&gt;44039&lt;/D&gt;&lt;D xsi:type="xsd:long"&gt;44036&lt;/D&gt;&lt;D xsi:type="xsd:long"&gt;44035&lt;/D&gt;&lt;D xsi:type="xsd:long"&gt;44034&lt;/D&gt;&lt;D xsi:type="xsd:long"&gt;44033&lt;/D&gt;&lt;D xsi:type="xsd:long"&gt;44032&lt;/D&gt;&lt;D xsi:type="xsd:long"&gt;44029&lt;/D&gt;&lt;D xsi:type="xsd:long"&gt;44028&lt;/D&gt;&lt;D xsi:type="xsd:long"&gt;44027&lt;/D&gt;&lt;D xsi:type="xsd:long"&gt;44026&lt;/D&gt;&lt;D xsi:type="xsd:long"&gt;44025&lt;/D&gt;&lt;D xsi:type="xsd:long"&gt;44022&lt;/D&gt;&lt;D xsi:type="xsd:long"&gt;44021&lt;/D&gt;&lt;D xsi:type="xsd:long"&gt;44020&lt;/D&gt;&lt;D xsi:type="xsd:long"&gt;44019&lt;/D&gt;&lt;D xsi:type="xsd:long"&gt;44018&lt;/D&gt;&lt;D xsi:type="xsd:long"&gt;44015&lt;/D&gt;&lt;D xsi:type="xsd:long"&gt;44014&lt;/D&gt;&lt;D xsi:type="xsd:long"&gt;44012&lt;/D&gt;&lt;D xsi:type="xsd:long"&gt;44011&lt;/D&gt;&lt;D xsi:type="xsd:long"&gt;44008&lt;/D&gt;&lt;D xsi:type="xsd:long"&gt;44007&lt;/D&gt;&lt;D xsi:type="xsd:long"&gt;44006&lt;/D&gt;&lt;D xsi:type="xsd:long"&gt;44005&lt;/D&gt;&lt;D xsi:type="xsd:long"&gt;44004&lt;/D&gt;&lt;D xsi:type="xsd:long"&gt;44001&lt;/D&gt;&lt;D xsi:type="xsd:long"&gt;44000&lt;/D&gt;&lt;D xsi:type="xsd:long"&gt;43999&lt;/D&gt;&lt;D xsi:type="xsd:long"&gt;43998&lt;/D&gt;&lt;D xsi:type="xsd:long"&gt;43997&lt;/D&gt;&lt;D xsi:type="xsd:long"&gt;43994&lt;/D&gt;&lt;D xsi:type="xsd:long"&gt;43993&lt;/D&gt;&lt;D xsi:type="xsd:long"&gt;43992&lt;/D&gt;&lt;D xsi:type="xsd:long"&gt;43991&lt;/D&gt;&lt;D xsi:type="xsd:long"&gt;43990&lt;/D&gt;&lt;D xsi:type="xsd:long"&gt;43987&lt;/D&gt;&lt;D xsi:type="xsd:long"&gt;43986&lt;/D&gt;&lt;D xsi:type="xsd:long"&gt;43985&lt;/D&gt;&lt;D xsi:type="xsd:long"&gt;43984&lt;/D&gt;&lt;D xsi:type="xsd:long"&gt;43983&lt;/D&gt;&lt;D xsi:type="xsd:long"&gt;43980&lt;/D&gt;&lt;D xsi:type="xsd:long"&gt;43979&lt;/D&gt;&lt;D xsi:type="xsd:long"&gt;43978&lt;/D&gt;&lt;D xsi:type="xsd:long"&gt;43977&lt;/D&gt;&lt;D xsi:type="xsd:long"&gt;43976&lt;/D&gt;&lt;D xsi:type="xsd:long"&gt;43973&lt;/D&gt;&lt;D xsi:type="xsd:long"&gt;43972&lt;/D&gt;&lt;D xsi:type="xsd:long"&gt;43971&lt;/D&gt;&lt;D xsi:type="xsd:long"&gt;43970&lt;/D&gt;&lt;D xsi:type="xsd:long"&gt;43966&lt;/D&gt;&lt;D xsi:type="xsd:long"&gt;43965&lt;/D&gt;&lt;D xsi:type="xsd:long"&gt;43964&lt;/D&gt;&lt;D xsi:type="xsd:long"&gt;43963&lt;/D&gt;&lt;D xsi:type="xsd:long"&gt;43962&lt;/D&gt;&lt;D xsi:type="xsd:long"&gt;43959&lt;/D&gt;&lt;D xsi:type="xsd:long"&gt;43958&lt;/D&gt;&lt;D xsi:type="xsd:long"&gt;43957&lt;/D&gt;&lt;D xsi:type="xsd:long"&gt;43956&lt;/D&gt;&lt;D xsi:type="xsd:long"&gt;43955&lt;/D&gt;&lt;D xsi:type="xsd:long"&gt;43952&lt;/D&gt;&lt;D xsi:type="xsd:long"&gt;43951&lt;/D&gt;&lt;D xsi:type="xsd:long"&gt;43950&lt;/D&gt;&lt;D xsi:type="xsd:long"&gt;43949&lt;/D&gt;&lt;D xsi:type="xsd:long"&gt;43948&lt;/D&gt;&lt;D xsi:type="xsd:long"&gt;43945&lt;/D&gt;&lt;D xsi:type="xsd:long"&gt;43944&lt;/D&gt;&lt;D xsi:type="xsd:long"&gt;43943&lt;/D&gt;&lt;D xsi:type="xsd:long"&gt;43942&lt;/D&gt;&lt;D xsi:type="xsd:long"&gt;43941&lt;/D&gt;&lt;D xsi:type="xsd:long"&gt;43938&lt;/D&gt;&lt;D xsi:type="xsd:long"&gt;43937&lt;/D&gt;&lt;D xsi:type="xsd:long"&gt;43936&lt;/D&gt;&lt;D xsi:type="xsd:long"&gt;43935&lt;/D&gt;&lt;D xsi:type="xsd:long"&gt;43934&lt;/D&gt;&lt;D xsi:type="xsd:long"&gt;43930&lt;/D&gt;&lt;D xsi:type="xsd:long"&gt;43929&lt;/D&gt;&lt;D xsi:type="xsd:long"&gt;43928&lt;/D&gt;&lt;D xsi:type="xsd:long"&gt;43927&lt;/D&gt;&lt;D xsi:type="xsd:long"&gt;43924&lt;/D&gt;&lt;D xsi:type="xsd:long"&gt;43923&lt;/D&gt;&lt;D xsi:type="xsd:long"&gt;43922&lt;/D&gt;&lt;D xsi:type="xsd:long"&gt;43921&lt;/D&gt;&lt;D xsi:type="xsd:long"&gt;43920&lt;/D&gt;&lt;D xsi:type="xsd:long"&gt;43917&lt;/D&gt;&lt;D xsi:type="xsd:long"&gt;43916&lt;/D&gt;&lt;D xsi:type="xsd:long"&gt;43915&lt;/D&gt;&lt;D xsi:type="xsd:long"&gt;43914&lt;/D&gt;&lt;D xsi:type="xsd:long"&gt;43913&lt;/D&gt;&lt;D xsi:type="xsd:long"&gt;43910&lt;/D&gt;&lt;D xsi:type="xsd:long"&gt;43909&lt;/D&gt;&lt;D xsi:type="xsd:long"&gt;43908&lt;/D&gt;&lt;D xsi:type="xsd:long"&gt;43907&lt;/D&gt;&lt;D xsi:type="xsd:long"&gt;43906&lt;/D&gt;&lt;D xsi:type="xsd:long"&gt;43903&lt;/D&gt;&lt;D xsi:type="xsd:long"&gt;43902&lt;/D&gt;&lt;D xsi:type="xsd:long"&gt;43901&lt;/D&gt;&lt;D xsi:type="xsd:long"&gt;43900&lt;/D&gt;&lt;D xsi:type="xsd:long"&gt;43899&lt;/D&gt;&lt;D xsi:type="xsd:long"&gt;43896&lt;/D&gt;&lt;D xsi:type="xsd:long"&gt;43895&lt;/D&gt;&lt;D xsi:type="xsd:long"&gt;43894&lt;/D&gt;&lt;D xsi:type="xsd:long"&gt;43893&lt;/D&gt;&lt;D xsi:type="xsd:long"&gt;43892&lt;/D&gt;&lt;D xsi:type="xsd:long"&gt;43889&lt;/D&gt;&lt;D xsi:type="xsd:long"&gt;43888&lt;/D&gt;&lt;D xsi:type="xsd:long"&gt;43887&lt;/D&gt;&lt;D xsi:type="xsd:long"&gt;43886&lt;/D&gt;&lt;D xsi:type="xsd:long"&gt;43885&lt;/D&gt;&lt;D xsi:type="xsd:long"&gt;43882&lt;/D&gt;&lt;D xsi:type="xsd:long"&gt;43881&lt;/D&gt;&lt;D xsi:type="xsd:long"&gt;43880&lt;/D&gt;&lt;D xsi:type="xsd:long"&gt;43879&lt;/D&gt;&lt;D xsi:type="xsd:long"&gt;43875&lt;/D&gt;&lt;D xsi:type="xsd:long"&gt;43874&lt;/D&gt;&lt;D xsi:type="xsd:long"&gt;43873&lt;/D&gt;&lt;D xsi:type="xsd:long"&gt;43872&lt;/D&gt;&lt;D xsi:type="xsd:long"&gt;43871&lt;/D&gt;&lt;D xsi:type="xsd:long"&gt;43868&lt;/D&gt;&lt;D xsi:type="xsd:long"&gt;43867&lt;/D&gt;&lt;D xsi:type="xsd:long"&gt;43866&lt;/D&gt;&lt;D xsi:type="xsd:long"&gt;43865&lt;/D&gt;&lt;D xsi:type="xsd:long"&gt;43864&lt;/D&gt;&lt;D xsi:type="xsd:long"&gt;43861&lt;/D&gt;&lt;D xsi:type="xsd:long"&gt;43860&lt;/D&gt;&lt;D xsi:type="xsd:long"&gt;43859&lt;/D&gt;&lt;D xsi:type="xsd:long"&gt;43858&lt;/D&gt;&lt;D xsi:type="xsd:long"&gt;43857&lt;/D&gt;&lt;D xsi:type="xsd:long"&gt;43854&lt;/D&gt;&lt;D xsi:type="xsd:long"&gt;43853&lt;/D&gt;&lt;D xsi:type="xsd:long"&gt;43852&lt;/D&gt;&lt;D xsi:type="xsd:long"&gt;43851&lt;/D&gt;&lt;D xsi:type="xsd:long"&gt;43850&lt;/D&gt;&lt;D xsi:type="xsd:long"&gt;43847&lt;/D&gt;&lt;D xsi:type="xsd:long"&gt;43846&lt;/D&gt;&lt;D xsi:type="xsd:long"&gt;43845&lt;/D&gt;&lt;D xsi:type="xsd:long"&gt;43844&lt;/D&gt;&lt;D xsi:type="xsd:long"&gt;43843&lt;/D&gt;&lt;D xsi:type="xsd:long"&gt;43840&lt;/D&gt;&lt;D xsi:type="xsd:long"&gt;43839&lt;/D&gt;&lt;D xsi:type="xsd:long"&gt;43838&lt;/D&gt;&lt;D xsi:type="xsd:long"&gt;43837&lt;/D&gt;&lt;D xsi:type="xsd:long"&gt;43836&lt;/D&gt;&lt;D xsi:type="xsd:long"&gt;43833&lt;/D&gt;&lt;D xsi:type="xsd:long"&gt;43832&lt;/D&gt;&lt;D xsi:type="xsd:long"&gt;43830&lt;/D&gt;&lt;D xsi:type="xsd:long"&gt;43829&lt;/D&gt;&lt;D xsi:type="xsd:long"&gt;43826&lt;/D&gt;&lt;D xsi:type="xsd:long"&gt;43823&lt;/D&gt;&lt;D xsi:type="xsd:long"&gt;43822&lt;/D&gt;&lt;D xsi:type="xsd:long"&gt;43819&lt;/D&gt;&lt;D xsi:type="xsd:long"&gt;43818&lt;/D&gt;&lt;D xsi:type="xsd:long"&gt;43817&lt;/D&gt;&lt;D xsi:type="xsd:long"&gt;43816&lt;/D&gt;&lt;D xsi:type="xsd:long"&gt;43815&lt;/D&gt;&lt;D xsi:type="xsd:long"&gt;43812&lt;/D&gt;&lt;D xsi:type="xsd:long"&gt;43811&lt;/D&gt;&lt;D xsi:type="xsd:long"&gt;43810&lt;/D&gt;&lt;D xsi:type="xsd:long"&gt;43809&lt;/D&gt;&lt;D xsi:type="xsd:long"&gt;43808&lt;/D&gt;&lt;D xsi:type="xsd:long"&gt;43805&lt;/D&gt;&lt;D xsi:type="xsd:long"&gt;43804&lt;/D&gt;&lt;D xsi:type="xsd:long"&gt;43803&lt;/D&gt;&lt;D xsi:type="xsd:long"&gt;43802&lt;/D&gt;&lt;D xsi:type="xsd:long"&gt;43801&lt;/D&gt;&lt;D xsi:type="xsd:long"&gt;43798&lt;/D&gt;&lt;D xsi:type="xsd:long"&gt;43797&lt;/D&gt;&lt;D xsi:type="xsd:long"&gt;43796&lt;/D&gt;&lt;D xsi:type="xsd:long"&gt;43795&lt;/D&gt;&lt;D xsi:type="xsd:long"&gt;43794&lt;/D&gt;&lt;D xsi:type="xsd:long"&gt;43791&lt;/D&gt;&lt;D xsi:type="xsd:long"&gt;43790&lt;/D&gt;&lt;D xsi:type="xsd:long"&gt;43789&lt;/D&gt;&lt;D xsi:type="xsd:long"&gt;43788&lt;/D&gt;&lt;D xsi:type="xsd:long"&gt;43787&lt;/D&gt;&lt;D xsi:type="xsd:long"&gt;43784&lt;/D&gt;&lt;D xsi:type="xsd:long"&gt;43783&lt;/D&gt;&lt;D xsi:type="xsd:long"&gt;43782&lt;/D&gt;&lt;D xsi:type="xsd:long"&gt;43781&lt;/D&gt;&lt;D xsi:type="xsd:long"&gt;43780&lt;/D&gt;&lt;D xsi:type="xsd:long"&gt;43777&lt;/D&gt;&lt;D xsi:type="xsd:long"&gt;43776&lt;/D&gt;&lt;D xsi:type="xsd:long"&gt;43775&lt;/D&gt;&lt;D xsi:type="xsd:long"&gt;43774&lt;/D&gt;&lt;D xsi:type="xsd:long"&gt;43773&lt;/D&gt;&lt;D xsi:type="xsd:long"&gt;43770&lt;/D&gt;&lt;D xsi:type="xsd:long"&gt;43769&lt;/D&gt;&lt;D xsi:type="xsd:long"&gt;43768&lt;/D&gt;&lt;D xsi:type="xsd:long"&gt;43767&lt;/D&gt;&lt;D xsi:type="xsd:long"&gt;43766&lt;/D&gt;&lt;D xsi:type="xsd:long"&gt;43763&lt;/D&gt;&lt;D xsi:type="xsd:long"&gt;43762&lt;/D&gt;&lt;D xsi:type="xsd:long"&gt;43761&lt;/D&gt;&lt;D xsi:type="xsd:long"&gt;43760&lt;/D&gt;&lt;D xsi:type="xsd:long"&gt;43759&lt;/D&gt;&lt;D xsi:type="xsd:long"&gt;43756&lt;/D&gt;&lt;D xsi:type="xsd:long"&gt;43755&lt;/D&gt;&lt;D xsi:type="xsd:long"&gt;43754&lt;/D&gt;&lt;D xsi:type="xsd:long"&gt;43753&lt;/D&gt;&lt;D xsi:type="xsd:long"&gt;43749&lt;/D&gt;&lt;D xsi:type="xsd:long"&gt;43748&lt;/D&gt;&lt;D xsi:type="xsd:long"&gt;43747&lt;/D&gt;&lt;D xsi:type="xsd:long"&gt;43746&lt;/D&gt;&lt;D xsi:type="xsd:long"&gt;43745&lt;/D&gt;&lt;D xsi:type="xsd:long"&gt;43742&lt;/D&gt;&lt;D xsi:type="xsd:long"&gt;43741&lt;/D&gt;&lt;D xsi:type="xsd:long"&gt;43740&lt;/D&gt;&lt;D xsi:type="xsd:long"&gt;43739&lt;/D&gt;&lt;D xsi:type="xsd:long"&gt;43738&lt;/D&gt;&lt;D xsi:type="xsd:long"&gt;43735&lt;/D&gt;&lt;D xsi:type="xsd:long"&gt;43734&lt;/D&gt;&lt;D xsi:type="xsd:long"&gt;43733&lt;/D&gt;&lt;D xsi:type="xsd:long"&gt;43732&lt;/D&gt;&lt;D xsi:type="xsd:long"&gt;43731&lt;/D&gt;&lt;D xsi:type="xsd:long"&gt;43728&lt;/D&gt;&lt;D xsi:type="xsd:long"&gt;43727&lt;/D&gt;&lt;D xsi:type="xsd:long"&gt;43726&lt;/D&gt;&lt;D xsi:type="xsd:long"&gt;43725&lt;/D&gt;&lt;D xsi:type="xsd:long"&gt;43724&lt;/D&gt;&lt;D xsi:type="xsd:long"&gt;43721&lt;/D&gt;&lt;D xsi:type="xsd:long"&gt;43720&lt;/D&gt;&lt;D xsi:type="xsd:long"&gt;43719&lt;/D&gt;&lt;D xsi:type="xsd:long"&gt;43718&lt;/D&gt;&lt;D xsi:type="xsd:long"&gt;43717&lt;/D&gt;&lt;D xsi:type="xsd:long"&gt;43714&lt;/D&gt;&lt;D xsi:type="xsd:long"&gt;43713&lt;/D&gt;&lt;D xsi:type="xsd:long"&gt;43712&lt;/D&gt;&lt;D xsi:type="xsd:long"&gt;43711&lt;/D&gt;&lt;D xsi:type="xsd:long"&gt;43707&lt;/D&gt;&lt;D xsi:type="xsd:long"&gt;43706&lt;/D&gt;&lt;D xsi:type="xsd:long"&gt;43705&lt;/D&gt;&lt;D xsi:type="xsd:long"&gt;43704&lt;/D&gt;&lt;D xsi:type="xsd:long"&gt;43703&lt;/D&gt;&lt;D xsi:type="xsd:long"&gt;43700&lt;/D&gt;&lt;D xsi:type="xsd:long"&gt;43699&lt;/D&gt;&lt;D xsi:type="xsd:long"&gt;43698&lt;/D&gt;&lt;D xsi:type="xsd:long"&gt;43697&lt;/D&gt;&lt;D xsi:type="xsd:long"&gt;43696&lt;/D&gt;&lt;D xsi:type="xsd:long"&gt;43693&lt;/D&gt;&lt;D xsi:type="xsd:long"&gt;43692&lt;/D&gt;&lt;D xsi:type="xsd:long"&gt;43691&lt;/D&gt;&lt;D xsi:type="xsd:long"&gt;43690&lt;/D&gt;&lt;D xsi:type="xsd:long"&gt;43689&lt;/D&gt;&lt;D xsi:type="xsd:long"&gt;43686&lt;/D&gt;&lt;D xsi:type="xsd:long"&gt;43685&lt;/D&gt;&lt;D xsi:type="xsd:long"&gt;43684&lt;/D&gt;&lt;D xsi:type="xsd:long"&gt;43683&lt;/D&gt;&lt;D xsi:type="xsd:long"&gt;43679&lt;/D&gt;&lt;D xsi:type="xsd:long"&gt;43678&lt;/D&gt;&lt;D xsi:type="xsd:long"&gt;43677&lt;/D&gt;&lt;D xsi:type="xsd:long"&gt;43676&lt;/D&gt;&lt;D xsi:type="xsd:long"&gt;43675&lt;/D&gt;&lt;D xsi:type="xsd:long"&gt;43672&lt;/D&gt;&lt;D xsi:type="xsd:long"&gt;43671&lt;/D&gt;&lt;D xsi:type="xsd:long"&gt;43670&lt;/D&gt;&lt;D xsi:type="xsd:long"&gt;43669&lt;/D&gt;&lt;D xsi:type="xsd:long"&gt;43668&lt;/D&gt;&lt;D xsi:type="xsd:long"&gt;43665&lt;/D&gt;&lt;D xsi:type="xsd:long"&gt;43664&lt;/D&gt;&lt;D xsi:type="xsd:long"&gt;43663&lt;/D&gt;&lt;D xsi:type="xsd:long"&gt;43662&lt;/D&gt;&lt;D xsi:type="xsd:long"&gt;43661&lt;/D&gt;&lt;D xsi:type="xsd:long"&gt;43658&lt;/D&gt;&lt;D xsi:type="xsd:long"&gt;43657&lt;/D&gt;&lt;D xsi:type="xsd:long"&gt;43656&lt;/D&gt;&lt;D xsi:type="xsd:long"&gt;43655&lt;/D&gt;&lt;D xsi:type="xsd:long"&gt;43654&lt;/D&gt;&lt;D xsi:type="xsd:long"&gt;43651&lt;/D&gt;&lt;D xsi:type="xsd:long"&gt;43650&lt;/D&gt;&lt;D xsi:type="xsd:long"&gt;43649&lt;/D&gt;&lt;D xsi:type="xsd:long"&gt;43648&lt;/D&gt;&lt;D xsi:type="xsd:long"&gt;43644&lt;/D&gt;&lt;D xsi:type="xsd:long"&gt;43643&lt;/D&gt;&lt;D xsi:type="xsd:long"&gt;43642&lt;/D&gt;&lt;D xsi:type="xsd:long"&gt;43641&lt;/D&gt;&lt;D xsi:type="xsd:long"&gt;43640&lt;/D&gt;&lt;D xsi:type="xsd:long"&gt;43637&lt;/D&gt;&lt;D xsi:type="xsd:long"&gt;43636&lt;/D&gt;&lt;D xsi:type="xsd:long"&gt;43635&lt;/D&gt;&lt;D xsi:type="xsd:long"&gt;43634&lt;/D&gt;&lt;D xsi:type="xsd:long"&gt;43633&lt;/D&gt;&lt;D xsi:type="xsd:long"&gt;43630&lt;/D&gt;&lt;D xsi:type="xsd:long"&gt;43629&lt;/D&gt;&lt;D xsi:type="xsd:long"&gt;43628&lt;/D&gt;&lt;D xsi:type="xsd:long"&gt;43627&lt;/D&gt;&lt;D xsi:type="xsd:long"&gt;43626&lt;/D&gt;&lt;D xsi:type="xsd:long"&gt;43623&lt;/D&gt;&lt;D xsi:type="xsd:long"&gt;43622&lt;/D&gt;&lt;D xsi:type="xsd:long"&gt;43621&lt;/D&gt;&lt;D xsi:type="xsd:long"&gt;43620&lt;/D&gt;&lt;D xsi:type="xsd:long"&gt;43619&lt;/D&gt;&lt;D xsi:type="xsd:long"&gt;43616&lt;/D&gt;&lt;D xsi:type="xsd:long"&gt;43615&lt;/D&gt;&lt;D xsi:type="xsd:long"&gt;43614&lt;/D&gt;&lt;D xsi:type="xsd:long"&gt;43613&lt;/D&gt;&lt;D xsi:type="xsd:long"&gt;43612&lt;/D&gt;&lt;D xsi:type="xsd:long"&gt;43609&lt;/D&gt;&lt;D xsi:type="xsd:long"&gt;43608&lt;/D&gt;&lt;D xsi:type="xsd:long"&gt;43607&lt;/D&gt;&lt;D xsi:type="xsd:long"&gt;43606&lt;/D&gt;&lt;D xsi:type="xsd:long"&gt;43602&lt;/D&gt;&lt;D xsi:type="xsd:long"&gt;43601&lt;/D&gt;&lt;D xsi:type="xsd:long"&gt;43600&lt;/D&gt;&lt;D xsi:type="xsd:long"&gt;43599&lt;/D&gt;&lt;D xsi:type="xsd:long"&gt;43598&lt;/D&gt;&lt;D xsi:type="xsd:long"&gt;43595&lt;/D&gt;&lt;D xsi:type="xsd:long"&gt;43594&lt;/D&gt;&lt;D xsi:type="xsd:long"&gt;43593&lt;/D&gt;&lt;D xsi:type="xsd:long"&gt;43592&lt;/D&gt;&lt;D xsi:type="xsd:long"&gt;43591&lt;/D&gt;&lt;D xsi:type="xsd:long"&gt;43588&lt;/D&gt;&lt;D xsi:type="xsd:long"&gt;43587&lt;/D&gt;&lt;D xsi:type="xsd:long"&gt;43586&lt;/D&gt;&lt;D xsi:type="xsd:long"&gt;43585&lt;/D&gt;&lt;D xsi:type="xsd:long"&gt;43584&lt;/D&gt;&lt;D xsi:type="xsd:long"&gt;43581&lt;/D&gt;&lt;D xsi:type="xsd:long"&gt;43580&lt;/D&gt;&lt;D xsi:type="xsd:long"&gt;43579&lt;/D&gt;&lt;D xsi:type="xsd:long"&gt;43578&lt;/D&gt;&lt;D xsi:type="xsd:long"&gt;43577&lt;/D&gt;&lt;D xsi:type="xsd:long"&gt;43573&lt;/D&gt;&lt;D xsi:type="xsd:long"&gt;43572&lt;/D&gt;&lt;D xsi:type="xsd:long"&gt;43571&lt;/D&gt;&lt;D xsi:type="xsd:long"&gt;43570&lt;/D&gt;&lt;D xsi:type="xsd:long"&gt;43567&lt;/D&gt;&lt;D xsi:type="xsd:long"&gt;43566&lt;/D&gt;&lt;D xsi:type="xsd:long"&gt;43565&lt;/D&gt;&lt;D xsi:type="xsd:long"&gt;43564&lt;/D&gt;&lt;D xsi:type="xsd:long"&gt;43563&lt;/D&gt;&lt;D xsi:type="xsd:long"&gt;43560&lt;/D&gt;&lt;D xsi:type="xsd:long"&gt;43559&lt;/D&gt;&lt;D xsi:type="xsd:long"&gt;43558&lt;/D&gt;&lt;D xsi:type="xsd:long"&gt;43557&lt;/D&gt;&lt;D xsi:type="xsd:long"&gt;43556&lt;/D&gt;&lt;D xsi:type="xsd:long"&gt;43553&lt;/D&gt;&lt;D xsi:type="xsd:long"&gt;43552&lt;/D&gt;&lt;D xsi:type="xsd:long"&gt;43551&lt;/D&gt;&lt;D xsi:type="xsd:long"&gt;43550&lt;/D&gt;&lt;D xsi:type="xsd:long"&gt;43549&lt;/D&gt;&lt;D xsi:type="xsd:long"&gt;43546&lt;/D&gt;&lt;D xsi:type="xsd:long"&gt;43545&lt;/D&gt;&lt;D xsi:type="xsd:long"&gt;43544&lt;/D&gt;&lt;D xsi:type="xsd:long"&gt;43543&lt;/D&gt;&lt;D xsi:type="xsd:long"&gt;43542&lt;/D&gt;&lt;D xsi:type="xsd:long"&gt;43539&lt;/D&gt;&lt;D xsi:type="xsd:long"&gt;43538&lt;/D&gt;&lt;D xsi:type="xsd:long"&gt;43537&lt;/D&gt;&lt;D xsi:type="xsd:long"&gt;43536&lt;/D&gt;&lt;D xsi:type="xsd:long"&gt;43535&lt;/D&gt;&lt;D xsi:type="xsd:long"&gt;43532&lt;/D&gt;&lt;D xsi:type="xsd:long"&gt;43531&lt;/D&gt;&lt;D xsi:type="xsd:long"&gt;43530&lt;/D&gt;&lt;D xsi:type="xsd:long"&gt;43529&lt;/D&gt;&lt;D xsi:type="xsd:long"&gt;43528&lt;/D&gt;&lt;D xsi:type="xsd:long"&gt;43525&lt;/D&gt;&lt;D xsi:type="xsd:long"&gt;43524&lt;/D&gt;&lt;D xsi:type="xsd:long"&gt;43523&lt;/D&gt;&lt;D xsi:type="xsd:long"&gt;43522&lt;/D&gt;&lt;D xsi:type="xsd:long"&gt;43521&lt;/D&gt;&lt;D xsi:type="xsd:long"&gt;43518&lt;/D&gt;&lt;D xsi:type="xsd:long"&gt;43517&lt;/D&gt;&lt;D xsi:type="xsd:long"&gt;43516&lt;/D&gt;&lt;D xsi:type="xsd:long"&gt;43515&lt;/D&gt;&lt;D xsi:type="xsd:long"&gt;43511&lt;/D&gt;&lt;D xsi:type="xsd:long"&gt;43510&lt;/D&gt;&lt;D xsi:type="xsd:long"&gt;43509&lt;/D&gt;&lt;D xsi:type="xsd:long"&gt;43508&lt;/D&gt;&lt;D xsi:type="xsd:long"&gt;43507&lt;/D&gt;&lt;D xsi:type="xsd:long"&gt;43504&lt;/D&gt;&lt;D xsi:type="xsd:long"&gt;43503&lt;/D&gt;&lt;D xsi:type="xsd:long"&gt;43502&lt;/D&gt;&lt;D xsi:type="xsd:long"&gt;43501&lt;/D&gt;&lt;D xsi:type="xsd:long"&gt;43500&lt;/D&gt;&lt;D xsi:type="xsd:long"&gt;43497&lt;/D&gt;&lt;D xsi:type="xsd:long"&gt;43496&lt;/D&gt;&lt;D xsi:type="xsd:long"&gt;43495&lt;/D&gt;&lt;D xsi:type="xsd:long"&gt;43494&lt;/D&gt;&lt;D xsi:type="xsd:long"&gt;43493&lt;/D&gt;&lt;D xsi:type="xsd:long"&gt;43490&lt;/D&gt;&lt;D xsi:type="xsd:long"&gt;43489&lt;/D&gt;&lt;D xsi:type="xsd:long"&gt;43488&lt;/D&gt;&lt;D xsi:type="xsd:long"&gt;43487&lt;/D&gt;&lt;D xsi:type="xsd:long"&gt;43486&lt;/D&gt;&lt;D xsi:type="xsd:long"&gt;43483&lt;/D&gt;&lt;D xsi:type="xsd:long"&gt;43482&lt;/D&gt;&lt;D xsi:type="xsd:long"&gt;43481&lt;/D&gt;&lt;D xsi:type="xsd:long"&gt;43480&lt;/D&gt;&lt;D xsi:type="xsd:long"&gt;43479&lt;/D&gt;&lt;D xsi:type="xsd:long"&gt;43476&lt;/D&gt;&lt;D xsi:type="xsd:long"&gt;43475&lt;/D&gt;&lt;D xsi:type="xsd:long"&gt;43474&lt;/D&gt;&lt;D xsi:type="xsd:long"&gt;43473&lt;/D&gt;&lt;D xsi:type="xsd:long"&gt;43472&lt;/D&gt;&lt;D xsi:type="xsd:long"&gt;43469&lt;/D&gt;&lt;D xsi:type="xsd:long"&gt;43468&lt;/D&gt;&lt;D xsi:type="xsd:long"&gt;43467&lt;/D&gt;&lt;D xsi:type="xsd:long"&gt;43465&lt;/D&gt;&lt;D xsi:type="xsd:long"&gt;43462&lt;/D&gt;&lt;D xsi:type="xsd:long"&gt;43461&lt;/D&gt;&lt;D xsi:type="xsd:long"&gt;43458&lt;/D&gt;&lt;D xsi:type="xsd:long"&gt;43455&lt;/D&gt;&lt;D xsi:type="xsd:long"&gt;43454&lt;/D&gt;&lt;D xsi:type="xsd:long"&gt;43453&lt;/D&gt;&lt;D xsi:type="xsd:long"&gt;43452&lt;/D&gt;&lt;D xsi:type="xsd:long"&gt;43451&lt;/D&gt;&lt;D xsi:type="xsd:long"&gt;43448&lt;/D&gt;&lt;D xsi:type="xsd:long"&gt;43447&lt;/D&gt;&lt;D xsi:type="xsd:long"&gt;43446&lt;/D&gt;&lt;D xsi:type="xsd:long"&gt;43445&lt;/D&gt;&lt;D xsi:type="xsd:long"&gt;43444&lt;/D&gt;&lt;D xsi:type="xsd:long"&gt;43441&lt;/D&gt;&lt;D xsi:type="xsd:long"&gt;43440&lt;/D&gt;&lt;D xsi:type="xsd:long"&gt;43439&lt;/D&gt;&lt;D xsi:type="xsd:long"&gt;43438&lt;/D&gt;&lt;D xsi:type="xsd:long"&gt;43437&lt;/D&gt;&lt;D xsi:type="xsd:long"&gt;43434&lt;/D&gt;&lt;D xsi:type="xsd:long"&gt;43433&lt;/D&gt;&lt;D xsi:type="xsd:long"&gt;43432&lt;/D&gt;&lt;D xsi:type="xsd:long"&gt;43431&lt;/D&gt;&lt;D xsi:type="xsd:long"&gt;43430&lt;/D&gt;&lt;D xsi:type="xsd:long"&gt;43427&lt;/D&gt;&lt;D xsi:type="xsd:long"&gt;43426&lt;/D&gt;&lt;D xsi:type="xsd:long"&gt;43425&lt;/D&gt;&lt;D xsi:type="xsd:long"&gt;43424&lt;/D&gt;&lt;D xsi:type="xsd:long"&gt;43423&lt;/D&gt;&lt;D xsi:type="xsd:long"&gt;43420&lt;/D&gt;&lt;D xsi:type="xsd:long"&gt;43419&lt;/D&gt;&lt;D xsi:type="xsd:long"&gt;43418&lt;/D&gt;&lt;D xsi:type="xsd:long"&gt;43417&lt;/D&gt;&lt;D xsi:type="xsd:long"&gt;43416&lt;/D&gt;&lt;D xsi:type="xsd:long"&gt;43413&lt;/D&gt;&lt;D xsi:type="xsd:long"&gt;43412&lt;/D&gt;&lt;D xsi:type="xsd:long"&gt;43411&lt;/D&gt;&lt;D xsi:type="xsd:long"&gt;43410&lt;/D&gt;&lt;D xsi:type="xsd:long"&gt;43409&lt;/D&gt;&lt;D xsi:type="xsd:long"&gt;43406&lt;/D&gt;&lt;D xsi:type="xsd:long"&gt;43405&lt;/D&gt;&lt;D xsi:type="xsd:long"&gt;43404&lt;/D&gt;&lt;D xsi:type="xsd:long"&gt;43403&lt;/D&gt;&lt;D xsi:type="xsd:long"&gt;43402&lt;/D&gt;&lt;D xsi:type="xsd:long"&gt;43399&lt;/D&gt;&lt;D xsi:type="xsd:long"&gt;43398&lt;/D&gt;&lt;D xsi:type="xsd:long"&gt;43397&lt;/D&gt;&lt;D xsi:type="xsd:long"&gt;43396&lt;/D&gt;&lt;D xsi:type="xsd:long"&gt;43395&lt;/D&gt;&lt;D xsi:type="xsd:long"&gt;43392&lt;/D&gt;&lt;D xsi:type="xsd:long"&gt;43391&lt;/D&gt;&lt;D xsi:type="xsd:long"&gt;43390&lt;/D&gt;&lt;D xsi:type="xsd:long"&gt;43389&lt;/D&gt;&lt;D xsi:type="xsd:long"&gt;43388&lt;/D&gt;&lt;D xsi:type="xsd:long"&gt;43385&lt;/D&gt;&lt;D xsi:type="xsd:long"&gt;43384&lt;/D&gt;&lt;D xsi:type="xsd:long"&gt;43383&lt;/D&gt;&lt;D xsi:type="xsd:long"&gt;43382&lt;/D&gt;&lt;D xsi:type="xsd:long"&gt;43378&lt;/D&gt;&lt;D xsi:type="xsd:long"&gt;43377&lt;/D&gt;&lt;D xsi:type="xsd:long"&gt;43376&lt;/D&gt;&lt;D xsi:type="xsd:long"&gt;43375&lt;/D&gt;&lt;D xsi:type="xsd:long"&gt;43374&lt;/D&gt;&lt;D xsi:type="xsd:long"&gt;43371&lt;/D&gt;&lt;D xsi:type="xsd:long"&gt;43370&lt;/D&gt;&lt;D xsi:type="xsd:long"&gt;43369&lt;/D&gt;&lt;D xsi:type="xsd:long"&gt;43368&lt;/D&gt;&lt;D xsi:type="xsd:long"&gt;43367&lt;/D&gt;&lt;D xsi:type="xsd:long"&gt;43364&lt;/D&gt;&lt;D xsi:type="xsd:long"&gt;43363&lt;/D&gt;&lt;D xsi:type="xsd:long"&gt;43362&lt;/D&gt;&lt;D xsi:type="xsd:long"&gt;43361&lt;/D&gt;&lt;D xsi:type="xsd:long"&gt;43360&lt;/D&gt;&lt;D xsi:type="xsd:long"&gt;43357&lt;/D&gt;&lt;D xsi:type="xsd:long"&gt;43356&lt;/D&gt;&lt;D xsi:type="xsd:long"&gt;43355&lt;/D&gt;&lt;D xsi:type="xsd:long"&gt;43354&lt;/D&gt;&lt;D xsi:type="xsd:long"&gt;43353&lt;/D&gt;&lt;D xsi:type="xsd:long"&gt;43350&lt;/D&gt;&lt;D xsi:type="xsd:long"&gt;43349&lt;/D&gt;&lt;D xsi:type="xsd:long"&gt;43348&lt;/D&gt;&lt;D xsi:type="xsd:long"&gt;43347&lt;/D&gt;&lt;D xsi:type="xsd:long"&gt;43343&lt;/D&gt;&lt;D xsi:type="xsd:long"&gt;43342&lt;/D&gt;&lt;/FQL&gt;&lt;FQL&gt;&lt;Q&gt;WCP-CA^FG_COMPANY_NAME()&lt;/Q&gt;&lt;R&gt;1&lt;/R&gt;&lt;C&gt;1&lt;/C&gt;&lt;D xsi:type="xsd:string"&gt;Whitecap Resources Inc.&lt;/D&gt;&lt;/FQL&gt;&lt;FQL&gt;&lt;Q&gt;CPG-CA^FG_PRICE(0,-5AY)&lt;/Q&gt;&lt;R&gt;1255&lt;/R&gt;&lt;C&gt;1&lt;/C&gt;&lt;D xsi:type="xsd:double"&gt;11.07&lt;/D&gt;&lt;D xsi:type="xsd:double"&gt;11.01&lt;/D&gt;&lt;D xsi:type="xsd:double"&gt;10.84&lt;/D&gt;&lt;D xsi:type="xsd:double"&gt;10.7&lt;/D&gt;&lt;D xsi:type="xsd:double"&gt;10.78&lt;/D&gt;&lt;D xsi:type="xsd:double"&gt;11.05&lt;/D&gt;&lt;D xsi:type="xsd:double"&gt;11.16&lt;/D&gt;&lt;D xsi:type="xsd:double"&gt;11.18&lt;/D&gt;&lt;D xsi:type="xsd:double"&gt;11.21&lt;/D&gt;&lt;D xsi:type="xsd:double"&gt;11.16&lt;/D&gt;&lt;D xsi:type="xsd:double"&gt;11.05&lt;/D&gt;&lt;D xsi:type="xsd:double"&gt;11.1&lt;/D&gt;&lt;D xsi:type="xsd:double"&gt;11.33&lt;/D&gt;&lt;D xsi:type="xsd:double"&gt;11.45&lt;/D&gt;&lt;D xsi:type="xsd:double"&gt;11.28&lt;/D&gt;&lt;D xsi:type="xsd:double"&gt;11.35&lt;/D&gt;&lt;D xsi:type="xsd:double"&gt;11.08&lt;/D&gt;&lt;D xsi:type="xsd:double"&gt;10.95&lt;/D&gt;&lt;D xsi:type="xsd:double"&gt;10.9&lt;/D&gt;&lt;D xsi:type="xsd:double"&gt;10.65&lt;/D&gt;&lt;D xsi:type="xsd:double"&gt;10.78&lt;/D&gt;&lt;D xsi:type="xsd:double"&gt;10.69&lt;/D&gt;&lt;D xsi:type="xsd:double"&gt;10.61&lt;/D&gt;&lt;D xsi:type="xsd:double"&gt;10.3&lt;/D&gt;&lt;D xsi:type="xsd:double"&gt;10.75&lt;/D&gt;&lt;D xsi:type="xsd:double"&gt;10.41&lt;/D&gt;&lt;D xsi:type="xsd:double"&gt;10.29&lt;/D&gt;&lt;D xsi:type="xsd:double"&gt;10.24&lt;/D&gt;&lt;D xsi:type="xsd:double"&gt;9.99&lt;/D&gt;&lt;D xsi:type="xsd:double"&gt;9.79&lt;/D&gt;&lt;D xsi:type="xsd:double"&gt;9.8&lt;/D&gt;&lt;D xsi:type="xsd:double"&gt;9.37&lt;/D&gt;&lt;D xsi:type="xsd:double"&gt;9.34&lt;/D&gt;&lt;D xsi:type="xsd:double"&gt;9.69&lt;/D&gt;&lt;D xsi:type="xsd:double"&gt;9.58&lt;/D&gt;&lt;D xsi:type="xsd:double"&gt;9.47&lt;/D&gt;&lt;D xsi:type="xsd:double"&gt;9.21&lt;/D&gt;&lt;D xsi:type="xsd:double"&gt;9.13&lt;/D&gt;&lt;D xsi:type="xsd:double"&gt;8.81&lt;/D&gt;&lt;D xsi:type="xsd:double"&gt;8.99&lt;/D&gt;&lt;D xsi:type="xsd:double"&gt;9.04&lt;/D&gt;&lt;D xsi:type="xsd:double"&gt;8.92&lt;/D&gt;&lt;D xsi:type="xsd:double"&gt;8.84&lt;/D&gt;&lt;D xsi:type="xsd:double"&gt;8.67&lt;/D&gt;&lt;D xsi:type="xsd:double"&gt;8.55&lt;/D&gt;&lt;D xsi:type="xsd:double"&gt;8.59&lt;/D&gt;&lt;D xsi:type="xsd:double"&gt;8.36&lt;/D&gt;&lt;D xsi:type="xsd:double"&gt;8.54&lt;/D&gt;&lt;D xsi:type="xsd:double"&gt;8.82&lt;/D&gt;&lt;D xsi:type="xsd:double"&gt;8.64&lt;/D&gt;&lt;D xsi:type="xsd:double"&gt;8.85&lt;/D&gt;&lt;D xsi:type="xsd:double"&gt;8.92&lt;/D&gt;&lt;D xsi:type="xsd:double"&gt;8.9&lt;/D&gt;&lt;D xsi:type="xsd:double"&gt;8.84&lt;/D&gt;&lt;D xsi:type="xsd:double"&gt;9.08&lt;/D&gt;&lt;D xsi:type="xsd:double"&gt;8.96&lt;/D&gt;&lt;D xsi:type="xsd:double"&gt;9.27&lt;/D&gt;&lt;D xsi:type="xsd:double"&gt;9.25&lt;/D&gt;&lt;D xsi:type="xsd:double"&gt;9.38&lt;/D&gt;&lt;D xsi:type="xsd:double"&gt;9.25&lt;/D&gt;&lt;D xsi:type="xsd:double"&gt;9.12&lt;/D&gt;&lt;D xsi:type="xsd:double"&gt;9.03&lt;/D&gt;&lt;D xsi:type="xsd:double"&gt;8.71&lt;/D&gt;&lt;D xsi:type="xsd:double"&gt;8.56&lt;/D&gt;&lt;D xsi:type="xsd:double"&gt;8.87&lt;/D&gt;&lt;D xsi:type="xsd:double"&gt;9.05&lt;/D&gt;&lt;D xsi:type="xsd:double"&gt;8.89&lt;/D&gt;&lt;D xsi:type="xsd:double"&gt;8.8&lt;/D&gt;&lt;D xsi:type="xsd:double"&gt;9.16&lt;/D&gt;&lt;D xsi:type="xsd:double"&gt;9.25&lt;/D&gt;&lt;D xsi:type="xsd:double"&gt;9.1&lt;/D&gt;&lt;D xsi:type="xsd:double"&gt;9.07&lt;/D&gt;&lt;D xsi:type="xsd:double"&gt;8.96&lt;/D&gt;&lt;D xsi:type="xsd:double"&gt;8.84&lt;/D&gt;&lt;D xsi:type="xsd:double"&gt;9.06&lt;/D&gt;&lt;D xsi:type="xsd:double"&gt;9.13&lt;/D&gt;&lt;D xsi:type="xsd:double"&gt;9.13&lt;/D&gt;&lt;D xsi:type="xsd:double"&gt;9.18&lt;/D&gt;&lt;D xsi:type="xsd:double"&gt;9.34&lt;/D&gt;&lt;D xsi:type="xsd:double"&gt;9.33&lt;/D&gt;&lt;D xsi:type="xsd:double"&gt;9.38&lt;/D&gt;&lt;D xsi:type="xsd:double"&gt;9.11&lt;/D&gt;&lt;D xsi:type="xsd:double"&gt;9.13&lt;/D&gt;&lt;D xsi:type="xsd:double"&gt;9.36&lt;/D&gt;&lt;D xsi:type="xsd:double"&gt;9.84&lt;/D&gt;&lt;D xsi:type="xsd:double"&gt;10.02&lt;/D&gt;&lt;D xsi:type="xsd:double"&gt;9.77&lt;/D&gt;&lt;D xsi:type="xsd:double"&gt;9.75&lt;/D&gt;&lt;D xsi:type="xsd:double"&gt;9.92&lt;/D&gt;&lt;D xsi:type="xsd:double"&gt;10.24&lt;/D&gt;&lt;D xsi:type="xsd:double"&gt;9.97&lt;/D&gt;&lt;D xsi:type="xsd:double"&gt;9.97&lt;/D&gt;&lt;D xsi:type="xsd:double"&gt;10.27&lt;/D&gt;&lt;D xsi:type="xsd:double"&gt;10.47&lt;/D&gt;&lt;D xsi:type="xsd:double"&gt;10.36&lt;/D&gt;&lt;D xsi:type="xsd:double"&gt;10.39&lt;/D&gt;&lt;D xsi:type="xsd:double"&gt;10.36&lt;/D&gt;&lt;D xsi:type="xsd:double"&gt;10.33&lt;/D&gt;&lt;D xsi:type="xsd:double"&gt;10.25&lt;/D&gt;&lt;D xsi:type="xsd:double"&gt;10.18&lt;/D&gt;&lt;D xsi:type="xsd:double"&gt;9.99&lt;/D&gt;&lt;D xsi:type="xsd:double"&gt;10.13&lt;/D&gt;&lt;D xsi:type="xsd:double"&gt;10.1&lt;/D&gt;&lt;D xsi:type="xsd:double"&gt;10.17&lt;/D&gt;&lt;D xsi:type="xsd:double"&gt;9.54&lt;/D&gt;&lt;D xsi:type="xsd:double"&gt;9.4&lt;/D&gt;&lt;D xsi:type="xsd:double"&gt;9.37&lt;/D&gt;&lt;D xsi:type="xsd:double"&gt;9.01&lt;/D&gt;&lt;D xsi:type="xsd:double"&gt;9.06&lt;/D&gt;&lt;D xsi:type="xsd:double"&gt;8.85&lt;/D&gt;&lt;D xsi:type="xsd:double"&gt;9.02&lt;/D&gt;&lt;D xsi:type="xsd:double"&gt;9.08&lt;/D&gt;&lt;D xsi:type="xsd:double"&gt;8.8&lt;/D&gt;&lt;D xsi:type="xsd:double"&gt;8.19&lt;/D&gt;&lt;D xsi:type="xsd:double"&gt;7.98&lt;/D&gt;&lt;D xsi:type="xsd:double"&gt;8.18&lt;/D&gt;&lt;D xsi:type="xsd:double"&gt;8.02&lt;/D&gt;&lt;D xsi:type="xsd:double"&gt;8.68&lt;/D&gt;&lt;D xsi:type="xsd:double"&gt;8.91&lt;/D&gt;&lt;D xsi:type="xsd:double"&gt;9.34&lt;/D&gt;&lt;D xsi:type="xsd:double"&gt;9.56&lt;/D&gt;&lt;D xsi:type="xsd:double"&gt;9.67&lt;/D&gt;&lt;D xsi:type="xsd:double"&gt;9.66&lt;/D&gt;&lt;D xsi:type="xsd:double"&gt;9.87&lt;/D&gt;&lt;D xsi:type="xsd:double"&gt;9.96&lt;/D&gt;&lt;D xsi:type="xsd:double"&gt;9.88&lt;/D&gt;&lt;D xsi:type="xsd:double"&gt;9.63&lt;/D&gt;&lt;D xsi:type="xsd:double"&gt;9.33&lt;/D&gt;&lt;D xsi:type="xsd:double"&gt;9.5&lt;/D&gt;&lt;D xsi:type="xsd:double"&gt;9.47&lt;/D&gt;&lt;D xsi:type="xsd:double"&gt;9.37&lt;/D&gt;&lt;D xsi:type="xsd:double"&gt;9.03&lt;/D&gt;&lt;D xsi:type="xsd:double"&gt;9.08&lt;/D&gt;&lt;D xsi:type="xsd:double"&gt;9.26&lt;/D&gt;&lt;D xsi:type="xsd:double"&gt;9.65&lt;/D&gt;&lt;D xsi:type="xsd:double"&gt;9.77&lt;/D&gt;&lt;D xsi:type="xsd:double"&gt;10.07&lt;/D&gt;&lt;D xsi:type="xsd:double"&gt;9.91&lt;/D&gt;&lt;D xsi:type="xsd:double"&gt;9.88&lt;/D&gt;&lt;D xsi:type="xsd:double"&gt;9.57&lt;/D&gt;&lt;D xsi:type="xsd:double"&gt;9.74&lt;/D&gt;&lt;D xsi:type="xsd:double"&gt;9.7&lt;/D&gt;&lt;D xsi:type="xsd:double"&gt;9.26&lt;/D&gt;&lt;D xsi:type="xsd:double"&gt;9.31&lt;/D&gt;&lt;D xsi:type="xsd:double"&gt;9.28&lt;/D&gt;&lt;D xsi:type="xsd:double"&gt;9.61&lt;/D&gt;&lt;D xsi:type="xsd:double"&gt;9.94&lt;/D&gt;&lt;D xsi:type="xsd:double"&gt;9.79&lt;/D&gt;&lt;D xsi:type="xsd:double"&gt;9.96&lt;/D&gt;&lt;D xsi:type="xsd:double"&gt;9.97&lt;/D&gt;&lt;D xsi:type="xsd:double"&gt;9.71&lt;/D&gt;&lt;D xsi:type="xsd:double"&gt;9.8&lt;/D&gt;&lt;D xsi:type="xsd:double"&gt;10.01&lt;/D&gt;&lt;D xsi:type="xsd:double"&gt;9.82&lt;/D&gt;&lt;D xsi:type="xsd:double"&gt;9.74&lt;/D&gt;&lt;D xsi:type="xsd:double"&gt;9.57&lt;/D&gt;&lt;D xsi:type="xsd:double"&gt;9.67&lt;/D&gt;&lt;D xsi:type="xsd:double"&gt;9.61&lt;/D&gt;&lt;D xsi:type="xsd:double"&gt;9.58&lt;/D&gt;&lt;D xsi:type="xsd:double"&gt;9.52&lt;/D&gt;&lt;D xsi:type="xsd:double"&gt;9.23&lt;/D&gt;&lt;D xsi:type="xsd:double"&gt;9.2&lt;/D&gt;&lt;D xsi:type="xsd:double"&gt;9.23&lt;/D&gt;&lt;D xsi:type="xsd:double"&gt;8.99&lt;/D&gt;&lt;D xsi:type="xsd:double"&gt;8.91&lt;/D&gt;&lt;D xsi:type="xsd:double"&gt;8.76&lt;/D&gt;&lt;D xsi:type="xsd:double"&gt;8.9&lt;/D&gt;&lt;D xsi:type="xsd:double"&gt;9.66&lt;/D&gt;&lt;D xsi:type="xsd:double"&gt;9.5&lt;/D&gt;&lt;D xsi:type="xsd:double"&gt;9.36&lt;/D&gt;&lt;D xsi:type="xsd:double"&gt;9.59&lt;/D&gt;&lt;D xsi:type="xsd:double"&gt;9.17&lt;/D&gt;&lt;D xsi:type="xsd:double"&gt;9.42&lt;/D&gt;&lt;D xsi:type="xsd:double"&gt;9.09&lt;/D&gt;&lt;D xsi:type="xsd:double"&gt;8.94&lt;/D&gt;&lt;D xsi:type="xsd:double"&gt;9.07&lt;/D&gt;&lt;D xsi:type="xsd:double"&gt;9.27&lt;/D&gt;&lt;D xsi:type="xsd:double"&gt;9.49&lt;/D&gt;&lt;D xsi:type="xsd:double"&gt;9.25&lt;/D&gt;&lt;D xsi:type="xsd:double"&gt;9.11&lt;/D&gt;&lt;D xsi:type="xsd:double"&gt;8.91&lt;/D&gt;&lt;D xsi:type="xsd:double"&gt;9.02&lt;/D&gt;&lt;D xsi:type="xsd:double"&gt;9.22&lt;/D&gt;&lt;D xsi:type="xsd:double"&gt;9.39&lt;/D&gt;&lt;D xsi:type="xsd:double"&gt;9.84&lt;/D&gt;&lt;D xsi:type="xsd:double"&gt;10.25&lt;/D&gt;&lt;D xsi:type="xsd:double"&gt;10.24&lt;/D&gt;&lt;D xsi:type="xsd:double"&gt;10.45&lt;/D&gt;&lt;D xsi:type="xsd:double"&gt;10.49&lt;/D&gt;&lt;D xsi:type="xsd:double"&gt;10.26&lt;/D&gt;&lt;D xsi:type="xsd:double"&gt;10.44&lt;/D&gt;&lt;D xsi:type="xsd:double"&gt;10.52&lt;/D&gt;&lt;D xsi:type="xsd:double"&gt;10.54&lt;/D&gt;&lt;D xsi:type="xsd:double"&gt;10.78&lt;/D&gt;&lt;D xsi:type="xsd:double"&gt;10.5&lt;/D&gt;&lt;D xsi:type="xsd:double"&gt;10.73&lt;/D&gt;&lt;D xsi:type="xsd:double"&gt;10.84&lt;/D&gt;&lt;D xsi:type="xsd:double"&gt;11.02&lt;/D&gt;&lt;D xsi:type="xsd:double"&gt;11.4&lt;/D&gt;&lt;D xsi:type="xsd:double"&gt;11.03&lt;/D&gt;&lt;D xsi:type="xsd:double"&gt;11.29&lt;/D&gt;&lt;D xsi:type="xsd:double"&gt;10.76&lt;/D&gt;&lt;D xsi:type="xsd:double"&gt;10.4&lt;/D&gt;&lt;D xsi:type="xsd:double"&gt;11.21&lt;/D&gt;&lt;D xsi:type="xsd:double"&gt;11.25&lt;/D&gt;&lt;D xsi:type="xsd:double"&gt;11.12&lt;/D&gt;&lt;D xsi:type="xsd:double"&gt;10.92&lt;/D&gt;&lt;D xsi:type="xsd:double"&gt;10.72&lt;/D&gt;&lt;D xsi:type="xsd:double"&gt;10.88&lt;/D&gt;&lt;D xsi:type="xsd:double"&gt;10.65&lt;/D&gt;&lt;D xsi:type="xsd:double"&gt;10.36&lt;/D&gt;&lt;D xsi:type="xsd:double"&gt;10.75&lt;/D&gt;&lt;D xsi:type="xsd:double"&gt;10.66&lt;/D&gt;&lt;D xsi:type="xsd:double"&gt;10.48&lt;/D&gt;&lt;D xsi:type="xsd:double"&gt;10.4&lt;/D&gt;&lt;D xsi:type="xsd:double"&gt;10.24&lt;/D&gt;&lt;D xsi:type="xsd:double"&gt;10.01&lt;/D&gt;&lt;D xsi:type="xsd:double"&gt;9.95&lt;/D&gt;&lt;D xsi:type="xsd:double"&gt;9.52&lt;/D&gt;&lt;D xsi:type="xsd:double"&gt;9.55&lt;/D&gt;&lt;D xsi:type="xsd:double"&gt;9.4&lt;/D&gt;&lt;D xsi:type="xsd:double"&gt;9.89&lt;/D&gt;&lt;D xsi:type="xsd:double"&gt;9.52&lt;/D&gt;&lt;D xsi:type="xsd:double"&gt;9.59&lt;/D&gt;&lt;D xsi:type="xsd:double"&gt;10.26&lt;/D&gt;&lt;D xsi:type="xsd:double"&gt;10.23&lt;/D&gt;&lt;D xsi:type="xsd:double"&gt;9.91&lt;/D&gt;&lt;D xsi:type="xsd:double"&gt;9.54&lt;/D&gt;&lt;D xsi:type="xsd:double"&gt;9.11&lt;/D&gt;&lt;D xsi:type="xsd:double"&gt;8.5&lt;/D&gt;&lt;D xsi:type="xsd:double"&gt;8.46&lt;/D&gt;&lt;D xsi:type="xsd:double"&gt;8.45&lt;/D&gt;&lt;D xsi:type="xsd:double"&gt;7.97&lt;/D&gt;&lt;D xsi:type="xsd:double"&gt;7.62&lt;/D&gt;&lt;D xsi:type="xsd:double"&gt;7.98&lt;/D&gt;&lt;D xsi:type="xsd:double"&gt;8.83&lt;/D&gt;&lt;D xsi:type="xsd:double"&gt;9.12&lt;/D&gt;&lt;D xsi:type="xsd:double"&gt;9.24&lt;/D&gt;&lt;D xsi:type="xsd:double"&gt;9.27&lt;/D&gt;&lt;D xsi:type="xsd:double"&gt;9.2&lt;/D&gt;&lt;D xsi:type="xsd:double"&gt;9.22&lt;/D&gt;&lt;D xsi:type="xsd:double"&gt;9.6&lt;/D&gt;&lt;D xsi:type="xsd:double"&gt;9.4&lt;/D&gt;&lt;D xsi:type="xsd:double"&gt;9.52&lt;/D&gt;&lt;D xsi:type="xsd:double"&gt;9.25&lt;/D&gt;&lt;D xsi:type="xsd:double"&gt;9.08&lt;/D&gt;&lt;D xsi:type="xsd:double"&gt;9.04&lt;/D&gt;&lt;D xsi:type="xsd:double"&gt;9.52&lt;/D&gt;&lt;D xsi:type="xsd:double"&gt;9.79&lt;/D&gt;&lt;D xsi:type="xsd:double"&gt;9.55&lt;/D&gt;&lt;D xsi:type="xsd:double"&gt;9.98&lt;/D&gt;&lt;D xsi:type="xsd:double"&gt;10.05&lt;/D&gt;&lt;D xsi:type="xsd:double"&gt;10.65&lt;/D&gt;&lt;D xsi:type="xsd:double"&gt;10.28&lt;/D&gt;&lt;D xsi:type="xsd:double"&gt;10.26&lt;/D&gt;&lt;D xsi:type="xsd:double"&gt;10.51&lt;/D&gt;&lt;D xsi:type="xsd:double"&gt;10.29&lt;/D&gt;&lt;D xsi:type="xsd:double"&gt;9.88&lt;/D&gt;&lt;D xsi:type="xsd:double"&gt;9.91&lt;/D&gt;&lt;D xsi:type="xsd:double"&gt;10&lt;/D&gt;&lt;D xsi:type="xsd:double"&gt;9.61&lt;/D&gt;&lt;D xsi:type="xsd:double"&gt;9.37&lt;/D&gt;&lt;D xsi:type="xsd:double"&gt;9.65&lt;/D&gt;&lt;D xsi:type="xsd:double"&gt;9.8&lt;/D&gt;&lt;D xsi:type="xsd:double"&gt;9.74&lt;/D&gt;&lt;D xsi:type="xsd:double"&gt;9.24&lt;/D&gt;&lt;D xsi:type="xsd:double"&gt;9.14&lt;/D&gt;&lt;D xsi:type="xsd:double"&gt;9.18&lt;/D&gt;&lt;D xsi:type="xsd:double"&gt;9.08&lt;/D&gt;&lt;D xsi:type="xsd:double"&gt;8.6&lt;/D&gt;&lt;D xsi:type="xsd:double"&gt;9.18&lt;/D&gt;&lt;D xsi:type="xsd:double"&gt;9.89&lt;/D&gt;&lt;D xsi:type="xsd:double"&gt;10.13&lt;/D&gt;&lt;D xsi:type="xsd:double"&gt;9.88&lt;/D&gt;&lt;D xsi:type="xsd:double"&gt;9.57&lt;/D&gt;&lt;D xsi:type="xsd:double"&gt;9.42&lt;/D&gt;&lt;D xsi:type="xsd:double"&gt;9.41&lt;/D&gt;&lt;D xsi:type="xsd:double"&gt;8.93&lt;/D&gt;&lt;D xsi:type="xsd:double"&gt;9.17&lt;/D&gt;&lt;D xsi:type="xsd:double"&gt;9.57&lt;/D&gt;&lt;D xsi:type="xsd:double"&gt;9.45&lt;/D&gt;&lt;D xsi:type="xsd:double"&gt;9.13&lt;/D&gt;&lt;D xsi:type="xsd:double"&gt;8.64&lt;/D&gt;&lt;D xsi:type="xsd:double"&gt;8.44&lt;/D&gt;&lt;D xsi:type="xsd:double"&gt;8.62&lt;/D&gt;&lt;D xsi:type="xsd:double"&gt;8.6&lt;/D&gt;&lt;D xsi:type="xsd:double"&gt;9.02&lt;/D&gt;&lt;D xsi:type="xsd:double"&gt;9.15&lt;/D&gt;&lt;D xsi:type="xsd:double"&gt;9.43&lt;/D&gt;&lt;D xsi:type="xsd:double"&gt;8.34&lt;/D&gt;&lt;D xsi:type="xsd:double"&gt;8.84&lt;/D&gt;&lt;D xsi:type="xsd:double"&gt;9.62&lt;/D&gt;&lt;D xsi:type="xsd:double"&gt;9.15&lt;/D&gt;&lt;D xsi:type="xsd:double"&gt;9.37&lt;/D&gt;&lt;D xsi:type="xsd:double"&gt;10.14&lt;/D&gt;&lt;D xsi:type="xsd:double"&gt;9.65&lt;/D&gt;&lt;D xsi:type="xsd:double"&gt;9.07&lt;/D&gt;&lt;D xsi:type="xsd:double"&gt;8.74&lt;/D&gt;&lt;D xsi:type="xsd:double"&gt;9.83&lt;/D&gt;&lt;D xsi:type="xsd:double"&gt;10.8&lt;/D&gt;&lt;D xsi:type="xsd:double"&gt;10.57&lt;/D&gt;&lt;D xsi:type="xsd:double"&gt;10.25&lt;/D&gt;&lt;D xsi:type="xsd:double"&gt;11.06&lt;/D&gt;&lt;D xsi:type="xsd:double"&gt;11.83&lt;/D&gt;&lt;D xsi:type="xsd:double"&gt;12.01&lt;/D&gt;&lt;D xsi:type="xsd:double"&gt;12.51&lt;/D&gt;&lt;D xsi:type="xsd:double"&gt;13.1&lt;/D&gt;&lt;D xsi:type="xsd:double"&gt;13.25&lt;/D&gt;&lt;D xsi:type="xsd:double"&gt;13.46&lt;/D&gt;&lt;D xsi:type="xsd:double"&gt;13.01&lt;/D&gt;&lt;D xsi:type="xsd:double"&gt;12.34&lt;/D&gt;&lt;D xsi:type="xsd:double"&gt;12.08&lt;/D&gt;&lt;D xsi:type="xsd:double"&gt;11.82&lt;/D&gt;&lt;D xsi:type="xsd:double"&gt;11.35&lt;/D&gt;&lt;D xsi:type="xsd:double"&gt;11.2&lt;/D&gt;&lt;D xsi:type="xsd:double"&gt;11.35&lt;/D&gt;&lt;D xsi:type="xsd:double"&gt;11.19&lt;/D&gt;&lt;D xsi:type="xsd:double"&gt;10.96&lt;/D&gt;&lt;D xsi:type="xsd:double"&gt;10.8&lt;/D&gt;&lt;D xsi:type="xsd:double"&gt;10.31&lt;/D&gt;&lt;D xsi:type="xsd:double"&gt;9.71&lt;/D&gt;&lt;D xsi:type="xsd:double"&gt;9.76&lt;/D&gt;&lt;D xsi:type="xsd:double"&gt;9.58&lt;/D&gt;&lt;D xsi:type="xsd:double"&gt;9.81&lt;/D&gt;&lt;D xsi:type="xsd:double"&gt;9.59&lt;/D&gt;&lt;D xsi:type="xsd:double"&gt;9.19&lt;/D&gt;&lt;D xsi:type="xsd:double"&gt;8.77&lt;/D&gt;&lt;D xsi:type="xsd:double"&gt;8.66&lt;/D&gt;&lt;D xsi:type="xsd:double"&gt;8.5&lt;/D&gt;&lt;D xsi:type="xsd:double"&gt;8.4&lt;/D&gt;&lt;D xsi:type="xsd:double"&gt;9.54&lt;/D&gt;&lt;D xsi:type="xsd:double"&gt;9.46&lt;/D&gt;&lt;D xsi:type="xsd:double"&gt;9.62&lt;/D&gt;&lt;D xsi:type="xsd:double"&gt;9.28&lt;/D&gt;&lt;D xsi:type="xsd:double"&gt;8.9&lt;/D&gt;&lt;D xsi:type="xsd:double"&gt;8.9&lt;/D&gt;&lt;D xsi:type="xsd:double"&gt;9.12&lt;/D&gt;&lt;D xsi:type="xsd:double"&gt;8.73&lt;/D&gt;&lt;D xsi:type="xsd:double"&gt;8.55&lt;/D&gt;&lt;D xsi:type="xsd:double"&gt;8.53&lt;/D&gt;&lt;D xsi:type="xsd:double"&gt;8.93&lt;/D&gt;&lt;D xsi:type="xsd:double"&gt;9.39&lt;/D&gt;&lt;D xsi:type="xsd:double"&gt;9.8&lt;/D&gt;&lt;D xsi:type="xsd:double"&gt;9.65&lt;/D&gt;&lt;D xsi:type="xsd:double"&gt;9.98&lt;/D&gt;&lt;D xsi:type="xsd:double"&gt;9.44&lt;/D&gt;&lt;D xsi:type="xsd:double"&gt;9.28&lt;/D&gt;&lt;D xsi:type="xsd:double"&gt;9.01&lt;/D&gt;&lt;D xsi:type="xsd:double"&gt;8.86&lt;/D&gt;&lt;D xsi:type="xsd:double"&gt;9.18&lt;/D&gt;&lt;D xsi:type="xsd:double"&gt;8.78&lt;/D&gt;&lt;D xsi:type="xsd:double"&gt;8.59&lt;/D&gt;&lt;D xsi:type="xsd:double"&gt;8.96&lt;/D&gt;&lt;D xsi:type="xsd:double"&gt;9.52&lt;/D&gt;&lt;D xsi:type="xsd:double"&gt;9.21&lt;/D&gt;&lt;D xsi:type="xsd:double"&gt;9.06&lt;/D&gt;&lt;D xsi:type="xsd:double"&gt;9.24&lt;/D&gt;&lt;D xsi:type="xsd:double"&gt;9.31&lt;/D&gt;&lt;D xsi:type="xsd:double"&gt;9.37&lt;/D&gt;&lt;D xsi:type="xsd:double"&gt;9.76&lt;/D&gt;&lt;D xsi:type="xsd:double"&gt;9.41&lt;/D&gt;&lt;D xsi:type="xsd:double"&gt;9.4&lt;/D&gt;&lt;D xsi:type="xsd:double"&gt;9.22&lt;/D&gt;&lt;D xsi:type="xsd:double"&gt;9.18&lt;/D&gt;&lt;D xsi:type="xsd:double"&gt;8.74&lt;/D&gt;&lt;D xsi:type="xsd:double"&gt;8.85&lt;/D&gt;&lt;D xsi:type="xsd:double"&gt;8.51&lt;/D&gt;&lt;D xsi:type="xsd:double"&gt;8.45&lt;/D&gt;&lt;D xsi:type="xsd:double"&gt;8.53&lt;/D&gt;&lt;D xsi:type="xsd:double"&gt;9.2&lt;/D&gt;&lt;D xsi:type="xsd:double"&gt;9.37&lt;/D&gt;&lt;D xsi:type="xsd:double"&gt;9.3&lt;/D&gt;&lt;D xsi:type="xsd:double"&gt;9.69&lt;/D&gt;&lt;D xsi:type="xsd:double"&gt;9.73&lt;/D&gt;&lt;D xsi:type="xsd:double"&gt;9.51&lt;/D&gt;&lt;D xsi:type="xsd:double"&gt;9.22&lt;/D&gt;&lt;D xsi:type="xsd:double"&gt;9.46&lt;/D&gt;&lt;D xsi:type="xsd:double"&gt;9.35&lt;/D&gt;&lt;D xsi:type="xsd:double"&gt;9.07&lt;/D&gt;&lt;D xsi:type="xsd:double"&gt;8.75&lt;/D&gt;&lt;D xsi:type="xsd:double"&gt;8.28&lt;/D&gt;&lt;D xsi:type="xsd:double"&gt;8.25&lt;/D&gt;&lt;D xsi:type="xsd:double"&gt;8.18&lt;/D&gt;&lt;D xsi:type="xsd:double"&gt;8.24&lt;/D&gt;&lt;D xsi:type="xsd:double"&gt;8.56&lt;/D&gt;&lt;D xsi:type="xsd:double"&gt;8.47&lt;/D&gt;&lt;D xsi:type="xsd:double"&gt;8.45&lt;/D&gt;&lt;D xsi:type="xsd:double"&gt;8.37&lt;/D&gt;&lt;D xsi:type="xsd:double"&gt;8.55&lt;/D&gt;&lt;D xsi:type="xsd:double"&gt;8.25&lt;/D&gt;&lt;D xsi:type="xsd:double"&gt;8.18&lt;/D&gt;&lt;D xsi:type="xsd:double"&gt;7.87&lt;/D&gt;&lt;D xsi:type="xsd:double"&gt;8.34&lt;/D&gt;&lt;D xsi:type="xsd:double"&gt;8.44&lt;/D&gt;&lt;D xsi:type="xsd:double"&gt;8.48&lt;/D&gt;&lt;D xsi:type="xsd:double"&gt;8.52&lt;/D&gt;&lt;D xsi:type="xsd:double"&gt;8.52&lt;/D&gt;&lt;D xsi:type="xsd:double"&gt;8.19&lt;/D&gt;&lt;D xsi:type="xsd:double"&gt;8.17&lt;/D&gt;&lt;D xsi:type="xsd:double"&gt;8.15&lt;/D&gt;&lt;D xsi:type="xsd:double"&gt;8.18&lt;/D&gt;&lt;D xsi:type="xsd:double"&gt;8.19&lt;/D&gt;&lt;D xsi:type="xsd:double"&gt;7.77&lt;/D&gt;&lt;D xsi:type="xsd:double"&gt;7.69&lt;/D&gt;&lt;D xsi:type="xsd:double"&gt;8&lt;/D&gt;&lt;D xsi:type="xsd:double"&gt;8.17&lt;/D&gt;&lt;D xsi:type="xsd:double"&gt;8.17&lt;/D&gt;&lt;D xsi:type="xsd:double"&gt;8.36&lt;/D&gt;&lt;D xsi:type="xsd:double"&gt;8.32&lt;/D&gt;&lt;D xsi:type="xsd:double"&gt;8.03&lt;/D&gt;&lt;D xsi:type="xsd:double"&gt;8.45&lt;/D&gt;&lt;D xsi:type="xsd:double"&gt;8.06&lt;/D&gt;&lt;D xsi:type="xsd:double"&gt;7.84&lt;/D&gt;&lt;D xsi:type="xsd:double"&gt;7.7&lt;/D&gt;&lt;D xsi:type="xsd:double"&gt;7.63&lt;/D&gt;&lt;D xsi:type="xsd:double"&gt;7.44&lt;/D&gt;&lt;D xsi:type="xsd:double"&gt;7.2&lt;/D&gt;&lt;D xsi:type="xsd:double"&gt;6.75&lt;/D&gt;&lt;D xsi:type="xsd:double"&gt;6.65&lt;/D&gt;&lt;D xsi:type="xsd:double"&gt;6.64&lt;/D&gt;&lt;D xsi:type="xsd:double"&gt;6.19&lt;/D&gt;&lt;D xsi:type="xsd:double"&gt;6.13&lt;/D&gt;&lt;D xsi:type="xsd:double"&gt;6.09&lt;/D&gt;&lt;D xsi:type="xsd:double"&gt;5.98&lt;/D&gt;&lt;D xsi:type="xsd:double"&gt;5.7&lt;/D&gt;&lt;D xsi:type="xsd:double"&gt;5.69&lt;/D&gt;&lt;D xsi:type="xsd:double"&gt;6&lt;/D&gt;&lt;D xsi:type="xsd:double"&gt;6.04&lt;/D&gt;&lt;D xsi:type="xsd:double"&gt;6.07&lt;/D&gt;&lt;D xsi:type="xsd:double"&gt;6.45&lt;/D&gt;&lt;D xsi:type="xsd:double"&gt;6.74&lt;/D&gt;&lt;D xsi:type="xsd:double"&gt;6.73&lt;/D&gt;&lt;D xsi:type="xsd:double"&gt;6.72&lt;/D&gt;&lt;D xsi:type="xsd:double"&gt;6.73&lt;/D&gt;&lt;D xsi:type="xsd:double"&gt;6.14&lt;/D&gt;&lt;D xsi:type="xsd:double"&gt;5.69&lt;/D&gt;&lt;D xsi:type="xsd:double"&gt;5.62&lt;/D&gt;&lt;D xsi:type="xsd:double"&gt;5.48&lt;/D&gt;&lt;D xsi:type="xsd:double"&gt;5.5&lt;/D&gt;&lt;D xsi:type="xsd:double"&gt;5.73&lt;/D&gt;&lt;D xsi:type="xsd:double"&gt;5.64&lt;/D&gt;&lt;D xsi:type="xsd:double"&gt;6.17&lt;/D&gt;&lt;D xsi:type="xsd:double"&gt;6.18&lt;/D&gt;&lt;D xsi:type="xsd:double"&gt;6.16&lt;/D&gt;&lt;D xsi:type="xsd:double"&gt;5.78&lt;/D&gt;&lt;D xsi:type="xsd:double"&gt;5.56&lt;/D&gt;&lt;D xsi:type="xsd:double"&gt;5.83&lt;/D&gt;&lt;D xsi:type="xsd:double"&gt;5.78&lt;/D&gt;&lt;D xsi:type="xsd:double"&gt;5.88&lt;/D&gt;&lt;D xsi:type="xsd:double"&gt;5.86&lt;/D&gt;&lt;D xsi:type="xsd:double"&gt;5.89&lt;/D&gt;&lt;D xsi:type="xsd:double"&gt;5.85&lt;/D&gt;&lt;D xsi:type="xsd:double"&gt;5.86&lt;/D&gt;&lt;D xsi:type="xsd:double"&gt;6.08&lt;/D&gt;&lt;D xsi:type="xsd:double"&gt;6.02&lt;/D&gt;&lt;D xsi:type="xsd:double"&gt;6.05&lt;/D&gt;&lt;D xsi:type="xsd:double"&gt;6&lt;/D&gt;&lt;D xsi:type="xsd:double"&gt;6.03&lt;/D&gt;&lt;D xsi:type="xsd:double"&gt;6.15&lt;/D&gt;&lt;D xsi:type="xsd:double"&gt;6.32&lt;/D&gt;&lt;D xsi:type="xsd:double"&gt;6.22&lt;/D&gt;&lt;D xsi:type="xsd:double"&gt;6.2&lt;/D&gt;&lt;D xsi:type="xsd:double"&gt;6.06&lt;/D&gt;&lt;D xsi:type="xsd:double"&gt;6.27&lt;/D&gt;&lt;D xsi:type="xsd:double"&gt;6.3&lt;/D&gt;&lt;D xsi:type="xsd:double"&gt;6.23&lt;/D&gt;&lt;D xsi:type="xsd:double"&gt;6.12&lt;/D&gt;&lt;D xsi:type="xsd:double"&gt;6.27&lt;/D&gt;&lt;D xsi:type="xsd:double"&gt;6.16&lt;/D&gt;&lt;D xsi:type="xsd:double"&gt;6.16&lt;/D&gt;&lt;D xsi:type="xsd:double"&gt;6.28&lt;/D&gt;&lt;D xsi:type="xsd:double"&gt;6.34&lt;/D&gt;&lt;D xsi:type="xsd:double"&gt;6.08&lt;/D&gt;&lt;D xsi:type="xsd:double"&gt;6.2&lt;/D&gt;&lt;D xsi:type="xsd:double"&gt;6.41&lt;/D&gt;&lt;D xsi:type="xsd:double"&gt;6.3&lt;/D&gt;&lt;D xsi:type="xsd:double"&gt;6.12&lt;/D&gt;&lt;D xsi:type="xsd:double"&gt;6.33&lt;/D&gt;&lt;D xsi:type="xsd:double"&gt;6.17&lt;/D&gt;&lt;D xsi:type="xsd:double"&gt;5.98&lt;/D&gt;&lt;D xsi:type="xsd:double"&gt;5.84&lt;/D&gt;&lt;D xsi:type="xsd:double"&gt;5.81&lt;/D&gt;&lt;D xsi:type="xsd:double"&gt;5.74&lt;/D&gt;&lt;D xsi:type="xsd:double"&gt;5.88&lt;/D&gt;&lt;D xsi:type="xsd:double"&gt;5.34&lt;/D&gt;&lt;D xsi:type="xs</t>
        </r>
      </text>
    </comment>
    <comment ref="A4" authorId="0" shapeId="0" xr:uid="{B6682836-E382-411C-B445-6357DCE1ECDD}">
      <text>
        <r>
          <rPr>
            <b/>
            <sz val="9"/>
            <color indexed="81"/>
            <rFont val="Tahoma"/>
            <family val="2"/>
          </rPr>
          <t>d:double"&gt;5.16&lt;/D&gt;&lt;D xsi:type="xsd:double"&gt;5.01&lt;/D&gt;&lt;D xsi:type="xsd:double"&gt;4.84&lt;/D&gt;&lt;D xsi:type="xsd:double"&gt;4.79&lt;/D&gt;&lt;D xsi:type="xsd:double"&gt;4.97&lt;/D&gt;&lt;D xsi:type="xsd:double"&gt;5.07&lt;/D&gt;&lt;D xsi:type="xsd:double"&gt;5.33&lt;/D&gt;&lt;D xsi:type="xsd:double"&gt;5.01&lt;/D&gt;&lt;D xsi:type="xsd:double"&gt;4.92&lt;/D&gt;&lt;D xsi:type="xsd:double"&gt;4.3&lt;/D&gt;&lt;D xsi:type="xsd:double"&gt;4.34&lt;/D&gt;&lt;D xsi:type="xsd:double"&gt;4.33&lt;/D&gt;&lt;D xsi:type="xsd:double"&gt;4.46&lt;/D&gt;&lt;D xsi:type="xsd:double"&gt;4.51&lt;/D&gt;&lt;D xsi:type="xsd:double"&gt;4.59&lt;/D&gt;&lt;D xsi:type="xsd:double"&gt;4.46&lt;/D&gt;&lt;D xsi:type="xsd:double"&gt;4.53&lt;/D&gt;&lt;D xsi:type="xsd:double"&gt;4.49&lt;/D&gt;&lt;D xsi:type="xsd:double"&gt;4.5&lt;/D&gt;&lt;D xsi:type="xsd:double"&gt;4.35&lt;/D&gt;&lt;D xsi:type="xsd:double"&gt;4.36&lt;/D&gt;&lt;D xsi:type="xsd:double"&gt;4.29&lt;/D&gt;&lt;D xsi:type="xsd:double"&gt;4.13&lt;/D&gt;&lt;D xsi:type="xsd:double"&gt;3.87&lt;/D&gt;&lt;D xsi:type="xsd:double"&gt;3.82&lt;/D&gt;&lt;D xsi:type="xsd:double"&gt;3.96&lt;/D&gt;&lt;D xsi:type="xsd:double"&gt;4.11&lt;/D&gt;&lt;D xsi:type="xsd:double"&gt;4.2&lt;/D&gt;&lt;D xsi:type="xsd:double"&gt;4.37&lt;/D&gt;&lt;D xsi:type="xsd:double"&gt;4.5&lt;/D&gt;&lt;D xsi:type="xsd:double"&gt;4.53&lt;/D&gt;&lt;D xsi:type="xsd:double"&gt;4.53&lt;/D&gt;&lt;D xsi:type="xsd:double"&gt;4.3&lt;/D&gt;&lt;D xsi:type="xsd:double"&gt;4.5&lt;/D&gt;&lt;D xsi:type="xsd:double"&gt;4.53&lt;/D&gt;&lt;D xsi:type="xsd:double"&gt;4.45&lt;/D&gt;&lt;D xsi:type="xsd:double"&gt;4.81&lt;/D&gt;&lt;D xsi:type="xsd:double"&gt;4.56&lt;/D&gt;&lt;D xsi:type="xsd:double"&gt;4.51&lt;/D&gt;&lt;D xsi:type="xsd:double"&gt;4.33&lt;/D&gt;&lt;D xsi:type="xsd:double"&gt;4.27&lt;/D&gt;&lt;D xsi:type="xsd:double"&gt;4.41&lt;/D&gt;&lt;D xsi:type="xsd:double"&gt;4.26&lt;/D&gt;&lt;D xsi:type="xsd:double"&gt;4.26&lt;/D&gt;&lt;D xsi:type="xsd:double"&gt;4.26&lt;/D&gt;&lt;D xsi:type="xsd:double"&gt;4.09&lt;/D&gt;&lt;D xsi:type="xsd:double"&gt;4.05&lt;/D&gt;&lt;D xsi:type="xsd:double"&gt;4.26&lt;/D&gt;&lt;D xsi:type="xsd:double"&gt;4.5&lt;/D&gt;&lt;D xsi:type="xsd:double"&gt;4.64&lt;/D&gt;&lt;D xsi:type="xsd:double"&gt;4.91&lt;/D&gt;&lt;D xsi:type="xsd:double"&gt;4.88&lt;/D&gt;&lt;D xsi:type="xsd:double"&gt;4.98&lt;/D&gt;&lt;D xsi:type="xsd:double"&gt;4.94&lt;/D&gt;&lt;D xsi:type="xsd:double"&gt;5.01&lt;/D&gt;&lt;D xsi:type="xsd:double"&gt;5.27&lt;/D&gt;&lt;D xsi:type="xsd:double"&gt;5.61&lt;/D&gt;&lt;D xsi:type="xsd:double"&gt;5.5&lt;/D&gt;&lt;D xsi:type="xsd:double"&gt;5.61&lt;/D&gt;&lt;D xsi:type="xsd:double"&gt;5.53&lt;/D&gt;&lt;D xsi:type="xsd:double"&gt;5.52&lt;/D&gt;&lt;D xsi:type="xsd:double"&gt;5.75&lt;/D&gt;&lt;D xsi:type="xsd:double"&gt;5.71&lt;/D&gt;&lt;D xsi:type="xsd:double"&gt;5.69&lt;/D&gt;&lt;D xsi:type="xsd:double"&gt;5.6&lt;/D&gt;&lt;D xsi:type="xsd:double"&gt;5.68&lt;/D&gt;&lt;D xsi:type="xsd:double"&gt;5.22&lt;/D&gt;&lt;D xsi:type="xsd:double"&gt;5.31&lt;/D&gt;&lt;D xsi:type="xsd:double"&gt;5.64&lt;/D&gt;&lt;D xsi:type="xsd:double"&gt;5.72&lt;/D&gt;&lt;D xsi:type="xsd:double"&gt;5.6&lt;/D&gt;&lt;D xsi:type="xsd:double"&gt;5.66&lt;/D&gt;&lt;D xsi:type="xsd:double"&gt;5.57&lt;/D&gt;&lt;D xsi:type="xsd:double"&gt;5.53&lt;/D&gt;&lt;D xsi:type="xsd:double"&gt;5.64&lt;/D&gt;&lt;D xsi:type="xsd:double"&gt;5.64&lt;/D&gt;&lt;D xsi:type="xsd:double"&gt;5.8&lt;/D&gt;&lt;D xsi:type="xsd:double"&gt;5.73&lt;/D&gt;&lt;D xsi:type="xsd:double"&gt;5.72&lt;/D&gt;&lt;D xsi:type="xsd:double"&gt;5.39&lt;/D&gt;&lt;D xsi:type="xsd:double"&gt;5.06&lt;/D&gt;&lt;D xsi:type="xsd:double"&gt;4.94&lt;/D&gt;&lt;D xsi:type="xsd:double"&gt;4.84&lt;/D&gt;&lt;D xsi:type="xsd:double"&gt;4.74&lt;/D&gt;&lt;D xsi:type="xsd:double"&gt;4.62&lt;/D&gt;&lt;D xsi:type="xsd:double"&gt;4.77&lt;/D&gt;&lt;D xsi:type="xsd:double"&gt;4.72&lt;/D&gt;&lt;D xsi:type="xsd:double"&gt;4.89&lt;/D&gt;&lt;D xsi:type="xsd:double"&gt;5.01&lt;/D&gt;&lt;D xsi:type="xsd:double"&gt;5.05&lt;/D&gt;&lt;D xsi:type="xsd:double"&gt;4.87&lt;/D&gt;&lt;D xsi:type="xsd:double"&gt;4.73&lt;/D&gt;&lt;D xsi:type="xsd:double"&gt;5.06&lt;/D&gt;&lt;D xsi:type="xsd:double"&gt;5.08&lt;/D&gt;&lt;D xsi:type="xsd:double"&gt;5.22&lt;/D&gt;&lt;D xsi:type="xsd:double"&gt;5.27&lt;/D&gt;&lt;D xsi:type="xsd:double"&gt;5.18&lt;/D&gt;&lt;D xsi:type="xsd:double"&gt;5.18&lt;/D&gt;&lt;D xsi:type="xsd:double"&gt;5.03&lt;/D&gt;&lt;D xsi:type="xsd:double"&gt;5.05&lt;/D&gt;&lt;D xsi:type="xsd:double"&gt;4.85&lt;/D&gt;&lt;D xsi:type="xsd:double"&gt;4.95&lt;/D&gt;&lt;D xsi:type="xsd:double"&gt;4.95&lt;/D&gt;&lt;D xsi:type="xsd:double"&gt;4.63&lt;/D&gt;&lt;D xsi:type="xsd:double"&gt;4.59&lt;/D&gt;&lt;D xsi:type="xsd:double"&gt;4.52&lt;/D&gt;&lt;D xsi:type="xsd:double"&gt;4.59&lt;/D&gt;&lt;D xsi:type="xsd:double"&gt;4.55&lt;/D&gt;&lt;D xsi:type="xsd:double"&gt;4.58&lt;/D&gt;&lt;D xsi:type="xsd:double"&gt;4.78&lt;/D&gt;&lt;D xsi:type="xsd:double"&gt;4.8&lt;/D&gt;&lt;D xsi:type="xsd:double"&gt;4.94&lt;/D&gt;&lt;D xsi:type="xsd:double"&gt;5.05&lt;/D&gt;&lt;D xsi:type="xsd:double"&gt;4.78&lt;/D&gt;&lt;D xsi:type="xsd:double"&gt;4.86&lt;/D&gt;&lt;D xsi:type="xsd:double"&gt;4.92&lt;/D&gt;&lt;D xsi:type="xsd:double"&gt;4.97&lt;/D&gt;&lt;D xsi:type="xsd:double"&gt;5&lt;/D&gt;&lt;D xsi:type="xsd:double"&gt;5.07&lt;/D&gt;&lt;D xsi:type="xsd:double"&gt;5.17&lt;/D&gt;&lt;D xsi:type="xsd:double"&gt;5.46&lt;/D&gt;&lt;D xsi:type="xsd:double"&gt;5.24&lt;/D&gt;&lt;D xsi:type="xsd:double"&gt;5.16&lt;/D&gt;&lt;D xsi:type="xsd:double"&gt;5.17&lt;/D&gt;&lt;D xsi:type="xsd:double"&gt;5.24&lt;/D&gt;&lt;D xsi:type="xsd:double"&gt;5.01&lt;/D&gt;&lt;D xsi:type="xsd:double"&gt;5.15&lt;/D&gt;&lt;D xsi:type="xsd:double"&gt;4.92&lt;/D&gt;&lt;D xsi:type="xsd:double"&gt;5.25&lt;/D&gt;&lt;D xsi:type="xsd:double"&gt;5.43&lt;/D&gt;&lt;D xsi:type="xsd:double"&gt;5.14&lt;/D&gt;&lt;D xsi:type="xsd:double"&gt;5.61&lt;/D&gt;&lt;D xsi:type="xsd:double"&gt;5.38&lt;/D&gt;&lt;D xsi:type="xsd:double"&gt;5.65&lt;/D&gt;&lt;D xsi:type="xsd:double"&gt;5.7&lt;/D&gt;&lt;D xsi:type="xsd:double"&gt;5.7&lt;/D&gt;&lt;D xsi:type="xsd:double"&gt;5.76&lt;/D&gt;&lt;D xsi:type="xsd:double"&gt;5.44&lt;/D&gt;&lt;D xsi:type="xsd:double"&gt;5.41&lt;/D&gt;&lt;D xsi:type="xsd:double"&gt;5.5&lt;/D&gt;&lt;D xsi:type="xsd:double"&gt;5.08&lt;/D&gt;&lt;D xsi:type="xsd:double"&gt;4.91&lt;/D&gt;&lt;D xsi:type="xsd:double"&gt;4.84&lt;/D&gt;&lt;D xsi:type="xsd:double"&gt;4.71&lt;/D&gt;&lt;D xsi:type="xsd:double"&gt;4.67&lt;/D&gt;&lt;D xsi:type="xsd:double"&gt;4.81&lt;/D&gt;&lt;D xsi:type="xsd:double"&gt;5.09&lt;/D&gt;&lt;D xsi:type="xsd:double"&gt;4.99&lt;/D&gt;&lt;D xsi:type="xsd:double"&gt;4.87&lt;/D&gt;&lt;D xsi:type="xsd:double"&gt;4.59&lt;/D&gt;&lt;D xsi:type="xsd:double"&gt;4.62&lt;/D&gt;&lt;D xsi:type="xsd:double"&gt;4.18&lt;/D&gt;&lt;D xsi:type="xsd:double"&gt;4.17&lt;/D&gt;&lt;D xsi:type="xsd:double"&gt;4.09&lt;/D&gt;&lt;D xsi:type="xsd:double"&gt;3.94&lt;/D&gt;&lt;D xsi:type="xsd:double"&gt;4.02&lt;/D&gt;&lt;D xsi:type="xsd:double"&gt;4.02&lt;/D&gt;&lt;D xsi:type="xsd:double"&gt;4.11&lt;/D&gt;&lt;D xsi:type="xsd:double"&gt;4.09&lt;/D&gt;&lt;D xsi:type="xsd:double"&gt;4.03&lt;/D&gt;&lt;D xsi:type="xsd:double"&gt;4.05&lt;/D&gt;&lt;D xsi:type="xsd:double"&gt;3.88&lt;/D&gt;&lt;D xsi:type="xsd:double"&gt;3.88&lt;/D&gt;&lt;D xsi:type="xsd:double"&gt;3.52&lt;/D&gt;&lt;D xsi:type="xsd:double"&gt;3.61&lt;/D&gt;&lt;D xsi:type="xsd:double"&gt;3.57&lt;/D&gt;&lt;D xsi:type="xsd:double"&gt;3.52&lt;/D&gt;&lt;D xsi:type="xsd:double"&gt;3.8&lt;/D&gt;&lt;D xsi:type="xsd:double"&gt;3.8&lt;/D&gt;&lt;D xsi:type="xsd:double"&gt;3.99&lt;/D&gt;&lt;D xsi:type="xsd:double"&gt;4.07&lt;/D&gt;&lt;D xsi:type="xsd:double"&gt;3.87&lt;/D&gt;&lt;D xsi:type="xsd:double"&gt;3.65&lt;/D&gt;&lt;D xsi:type="xsd:double"&gt;3.71&lt;/D&gt;&lt;D xsi:type="xsd:double"&gt;3.9&lt;/D&gt;&lt;D xsi:type="xsd:double"&gt;3.58&lt;/D&gt;&lt;D xsi:type="xsd:double"&gt;3.6&lt;/D&gt;&lt;D xsi:type="xsd:double"&gt;3.43&lt;/D&gt;&lt;D xsi:type="xsd:double"&gt;3.47&lt;/D&gt;&lt;D xsi:type="xsd:double"&gt;3.49&lt;/D&gt;&lt;D xsi:type="xsd:double"&gt;3.39&lt;/D&gt;&lt;D xsi:type="xsd:double"&gt;3.32&lt;/D&gt;&lt;D xsi:type="xsd:double"&gt;3.03&lt;/D&gt;&lt;D xsi:type="xsd:double"&gt;2.97&lt;/D&gt;&lt;D xsi:type="xsd:double"&gt;3.04&lt;/D&gt;&lt;D xsi:type="xsd:double"&gt;2.95&lt;/D&gt;&lt;D xsi:type="xsd:double"&gt;2.99&lt;/D&gt;&lt;D xsi:type="xsd:double"&gt;3.05&lt;/D&gt;&lt;D xsi:type="xsd:double"&gt;2.8&lt;/D&gt;&lt;D xsi:type="xsd:double"&gt;2.91&lt;/D&gt;&lt;D xsi:type="xsd:double"&gt;3.1&lt;/D&gt;&lt;D xsi:type="xsd:double"&gt;3.07&lt;/D&gt;&lt;D xsi:type="xsd:double"&gt;3.03&lt;/D&gt;&lt;D xsi:type="xsd:double"&gt;3.06&lt;/D&gt;&lt;D xsi:type="xsd:double"&gt;3.04&lt;/D&gt;&lt;D xsi:type="xsd:double"&gt;3.09&lt;/D&gt;&lt;D xsi:type="xsd:double"&gt;3.05&lt;/D&gt;&lt;D xsi:type="xsd:double"&gt;2.88&lt;/D&gt;&lt;D xsi:type="xsd:double"&gt;2.94&lt;/D&gt;&lt;D xsi:type="xsd:double"&gt;2.75&lt;/D&gt;&lt;D xsi:type="xsd:double"&gt;2.67&lt;/D&gt;&lt;D xsi:type="xsd:double"&gt;2.43&lt;/D&gt;&lt;D xsi:type="xsd:double"&gt;2.35&lt;/D&gt;&lt;D xsi:type="xsd:double"&gt;2.31&lt;/D&gt;&lt;D xsi:type="xsd:double"&gt;2.33&lt;/D&gt;&lt;D xsi:type="xsd:double"&gt;2.58&lt;/D&gt;&lt;D xsi:type="xsd:double"&gt;2.55&lt;/D&gt;&lt;D xsi:type="xsd:double"&gt;2.6&lt;/D&gt;&lt;D xsi:type="xsd:double"&gt;2.61&lt;/D&gt;&lt;D xsi:type="xsd:double"&gt;2.37&lt;/D&gt;&lt;D xsi:type="xsd:double"&gt;2.21&lt;/D&gt;&lt;D xsi:type="xsd:double"&gt;2.17&lt;/D&gt;&lt;D xsi:type="xsd:double"&gt;2.16&lt;/D&gt;&lt;D xsi:type="xsd:double"&gt;2.14&lt;/D&gt;&lt;D xsi:type="xsd:double"&gt;2.1&lt;/D&gt;&lt;D xsi:type="xsd:double"&gt;2&lt;/D&gt;&lt;D xsi:type="xsd:double"&gt;1.93&lt;/D&gt;&lt;D xsi:type="xsd:double"&gt;2.07&lt;/D&gt;&lt;D xsi:type="xsd:double"&gt;2.01&lt;/D&gt;&lt;D xsi:type="xsd:double"&gt;1.93&lt;/D&gt;&lt;D xsi:type="xsd:double"&gt;1.61&lt;/D&gt;&lt;D xsi:type="xsd:double"&gt;1.69&lt;/D&gt;&lt;D xsi:type="xsd:double"&gt;1.68&lt;/D&gt;&lt;D xsi:type="xsd:double"&gt;1.72&lt;/D&gt;&lt;D xsi:type="xsd:double"&gt;1.7&lt;/D&gt;&lt;D xsi:type="xsd:double"&gt;1.66&lt;/D&gt;&lt;D xsi:type="xsd:double"&gt;1.66&lt;/D&gt;&lt;D xsi:type="xsd:double"&gt;1.57&lt;/D&gt;&lt;D xsi:type="xsd:double"&gt;1.67&lt;/D&gt;&lt;D xsi:type="xsd:double"&gt;1.69&lt;/D&gt;&lt;D xsi:type="xsd:double"&gt;1.75&lt;/D&gt;&lt;D xsi:type="xsd:double"&gt;1.78&lt;/D&gt;&lt;D xsi:type="xsd:double"&gt;1.69&lt;/D&gt;&lt;D xsi:type="xsd:double"&gt;1.71&lt;/D&gt;&lt;D xsi:type="xsd:double"&gt;1.64&lt;/D&gt;&lt;D xsi:type="xsd:double"&gt;1.64&lt;/D&gt;&lt;D xsi:type="xsd:double"&gt;1.67&lt;/D&gt;&lt;D xsi:type="xsd:double"&gt;1.71&lt;/D&gt;&lt;D xsi:type="xsd:double"&gt;1.72&lt;/D&gt;&lt;D xsi:type="xsd:double"&gt;1.79&lt;/D&gt;&lt;D xsi:type="xsd:double"&gt;1.83&lt;/D&gt;&lt;D xsi:type="xsd:double"&gt;1.69&lt;/D&gt;&lt;D xsi:type="xsd:double"&gt;1.63&lt;/D&gt;&lt;D xsi:type="xsd:double"&gt;1.63&lt;/D&gt;&lt;D xsi:type="xsd:double"&gt;1.56&lt;/D&gt;&lt;D xsi:type="xsd:double"&gt;1.53&lt;/D&gt;&lt;D xsi:type="xsd:double"&gt;1.61&lt;/D&gt;&lt;D xsi:type="xsd:double"&gt;1.6&lt;/D&gt;&lt;D xsi:type="xsd:double"&gt;1.71&lt;/D&gt;&lt;D xsi:type="xsd:double"&gt;1.64&lt;/D&gt;&lt;D xsi:type="xsd:double"&gt;1.7&lt;/D&gt;&lt;D xsi:type="xsd:double"&gt;1.7&lt;/D&gt;&lt;D xsi:type="xsd:double"&gt;1.78&lt;/D&gt;&lt;D xsi:type="xsd:double"&gt;1.75&lt;/D&gt;&lt;D xsi:type="xsd:double"&gt;1.85&lt;/D&gt;&lt;D xsi:type="xsd:double"&gt;1.9&lt;/D&gt;&lt;D xsi:type="xsd:double"&gt;1.93&lt;/D&gt;&lt;D xsi:type="xsd:double"&gt;1.8&lt;/D&gt;&lt;D xsi:type="xsd:double"&gt;1.77&lt;/D&gt;&lt;D xsi:type="xsd:double"&gt;1.84&lt;/D&gt;&lt;D xsi:type="xsd:double"&gt;1.87&lt;/D&gt;&lt;D xsi:type="xsd:double"&gt;1.94&lt;/D&gt;&lt;D xsi:type="xsd:double"&gt;1.91&lt;/D&gt;&lt;D xsi:type="xsd:double"&gt;2.09&lt;/D&gt;&lt;D xsi:type="xsd:double"&gt;2.14&lt;/D&gt;&lt;D xsi:type="xsd:double"&gt;2.19&lt;/D&gt;&lt;D xsi:type="xsd:double"&gt;2.31&lt;/D&gt;&lt;D xsi:type="xsd:double"&gt;2.29&lt;/D&gt;&lt;D xsi:type="xsd:double"&gt;2.39&lt;/D&gt;&lt;D xsi:type="xsd:double"&gt;2.35&lt;/D&gt;&lt;D xsi:type="xsd:double"&gt;2.4&lt;/D&gt;&lt;D xsi:type="xsd:double"&gt;2.5&lt;/D&gt;&lt;D xsi:type="xsd:double"&gt;2.46&lt;/D&gt;&lt;D xsi:type="xsd:double"&gt;2.36&lt;/D&gt;&lt;D xsi:type="xsd:double"&gt;2.53&lt;/D&gt;&lt;D xsi:type="xsd:double"&gt;2.62&lt;/D&gt;&lt;D xsi:type="xsd:double"&gt;2.62&lt;/D&gt;&lt;D xsi:type="xsd:double"&gt;2.69&lt;/D&gt;&lt;D xsi:type="xsd:double"&gt;2.61&lt;/D&gt;&lt;D xsi:type="xsd:double"&gt;2.59&lt;/D&gt;&lt;D xsi:type="xsd:double"&gt;2.69&lt;/D&gt;&lt;D xsi:type="xsd:double"&gt;2.54&lt;/D&gt;&lt;D xsi:type="xsd:double"&gt;2.62&lt;/D&gt;&lt;D xsi:type="xsd:double"&gt;2.43&lt;/D&gt;&lt;D xsi:type="xsd:double"&gt;2.4&lt;/D&gt;&lt;D xsi:type="xsd:double"&gt;2.32&lt;/D&gt;&lt;D xsi:type="xsd:double"&gt;2.22&lt;/D&gt;&lt;D xsi:type="xsd:double"&gt;2.07&lt;/D&gt;&lt;D xsi:type="xsd:double"&gt;2.09&lt;/D&gt;&lt;D xsi:type="xsd:double"&gt;2.24&lt;/D&gt;&lt;D xsi:type="xsd:double"&gt;2.21&lt;/D&gt;&lt;D xsi:type="xsd:double"&gt;2.3&lt;/D&gt;&lt;D xsi:type="xsd:double"&gt;2.3&lt;/D&gt;&lt;D xsi:type="xsd:double"&gt;2.22&lt;/D&gt;&lt;D xsi:type="xsd:double"&gt;2.3&lt;/D&gt;&lt;D xsi:type="xsd:double"&gt;2.35&lt;/D&gt;&lt;D xsi:type="xsd:double"&gt;2.05&lt;/D&gt;&lt;D xsi:type="xsd:double"&gt;2.12&lt;/D&gt;&lt;D xsi:type="xsd:double"&gt;2.22&lt;/D&gt;&lt;D xsi:type="xsd:double"&gt;2.22&lt;/D&gt;&lt;D xsi:type="xsd:double"&gt;2.13&lt;/D&gt;&lt;D xsi:type="xsd:double"&gt;2.02&lt;/D&gt;&lt;D xsi:type="xsd:double"&gt;2.1&lt;/D&gt;&lt;D xsi:type="xsd:double"&gt;2.04&lt;/D&gt;&lt;D xsi:type="xsd:double"&gt;2.07&lt;/D&gt;&lt;D xsi:type="xsd:double"&gt;2.12&lt;/D&gt;&lt;D xsi:type="xsd:double"&gt;2.17&lt;/D&gt;&lt;D xsi:type="xsd:double"&gt;2.29&lt;/D&gt;&lt;D xsi:type="xsd:double"&gt;2.23&lt;/D&gt;&lt;D xsi:type="xsd:double"&gt;2.2&lt;/D&gt;&lt;D xsi:type="xsd:double"&gt;2.24&lt;/D&gt;&lt;D xsi:type="xsd:double"&gt;2.17&lt;/D&gt;&lt;D xsi:type="xsd:double"&gt;2.27&lt;/D&gt;&lt;D xsi:type="xsd:double"&gt;2.27&lt;/D&gt;&lt;D xsi:type="xsd:double"&gt;2.39&lt;/D&gt;&lt;D xsi:type="xsd:double"&gt;2.28&lt;/D&gt;&lt;D xsi:type="xsd:double"&gt;2.27&lt;/D&gt;&lt;D xsi:type="xsd:double"&gt;2.23&lt;/D&gt;&lt;D xsi:type="xsd:double"&gt;2.22&lt;/D&gt;&lt;D xsi:type="xsd:double"&gt;2.41&lt;/D&gt;&lt;D xsi:type="xsd:double"&gt;2.39&lt;/D&gt;&lt;D xsi:type="xsd:double"&gt;2.36&lt;/D&gt;&lt;D xsi:type="xsd:double"&gt;2.27&lt;/D&gt;&lt;D xsi:type="xsd:double"&gt;2.67&lt;/D&gt;&lt;D xsi:type="xsd:double"&gt;2.84&lt;/D&gt;&lt;D xsi:type="xsd:double"&gt;2.92&lt;/D&gt;&lt;D xsi:type="xsd:double"&gt;2.62&lt;/D&gt;&lt;D xsi:type="xsd:double"&gt;2.4&lt;/D&gt;&lt;D xsi:type="xsd:double"&gt;2.42&lt;/D&gt;&lt;D xsi:type="xsd:double"&gt;2.21&lt;/D&gt;&lt;D xsi:type="xsd:double"&gt;1.99&lt;/D&gt;&lt;D xsi:type="xsd:double"&gt;1.94&lt;/D&gt;&lt;D xsi:type="xsd:double"&gt;2&lt;/D&gt;&lt;D xsi:type="xsd:double"&gt;2.03&lt;/D&gt;&lt;D xsi:type="xsd:double"&gt;2.03&lt;/D&gt;&lt;D xsi:type="xsd:double"&gt;1.94&lt;/D&gt;&lt;D xsi:type="xsd:double"&gt;1.98&lt;/D&gt;&lt;D xsi:type="xsd:double"&gt;2.03&lt;/D&gt;&lt;D xsi:type="xsd:double"&gt;2.07&lt;/D&gt;&lt;D xsi:type="xsd:double"&gt;1.96&lt;/D&gt;&lt;D xsi:type="xsd:double"&gt;1.74&lt;/D&gt;&lt;D xsi:type="xsd:double"&gt;1.71&lt;/D&gt;&lt;D xsi:type="xsd:double"&gt;1.68&lt;/D&gt;&lt;D xsi:type="xsd:double"&gt;1.84&lt;/D&gt;&lt;D xsi:type="xsd:double"&gt;1.8&lt;/D&gt;&lt;D xsi:type="xsd:double"&gt;1.81&lt;/D&gt;&lt;D xsi:type="xsd:double"&gt;1.8&lt;/D&gt;&lt;D xsi:type="xsd:double"&gt;1.81&lt;/D&gt;&lt;D xsi:type="xsd:double"&gt;1.9&lt;/D&gt;&lt;D xsi:type="xsd:double"&gt;1.87&lt;/D&gt;&lt;D xsi:type="xsd:double"&gt;1.82&lt;/D&gt;&lt;D xsi:type="xsd:double"&gt;1.94&lt;/D&gt;&lt;D xsi:type="xsd:double"&gt;1.81&lt;/D&gt;&lt;D xsi:type="xsd:double"&gt;1.54&lt;/D&gt;&lt;D xsi:type="xsd:double"&gt;1.48&lt;/D&gt;&lt;D xsi:type="xsd:double"&gt;1.48&lt;/D&gt;&lt;D xsi:type="xsd:double"&gt;1.51&lt;/D&gt;&lt;D xsi:type="xsd:double"&gt;1.45&lt;/D&gt;&lt;D xsi:type="xsd:double"&gt;1.32&lt;/D&gt;&lt;D xsi:type="xsd:double"&gt;1.28&lt;/D&gt;&lt;D xsi:type="xsd:double"&gt;1.34&lt;/D&gt;&lt;D xsi:type="xsd:double"&gt;1.2&lt;/D&gt;&lt;D xsi:type="xsd:double"&gt;1.3&lt;/D&gt;&lt;D xsi:type="xsd:double"&gt;1.39&lt;/D&gt;&lt;D xsi:type="xsd:double"&gt;1.4&lt;/D&gt;&lt;D xsi:type="xsd:double"&gt;1.43&lt;/D&gt;&lt;D xsi:type="xsd:double"&gt;1.48&lt;/D&gt;&lt;D xsi:type="xsd:double"&gt;1.42&lt;/D&gt;&lt;D xsi:type="xsd:double"&gt;1.41&lt;/D&gt;&lt;D xsi:type="xsd:double"&gt;1.42&lt;/D&gt;&lt;D xsi:type="xsd:double"&gt;1.27&lt;/D&gt;&lt;D xsi:type="xsd:double"&gt;1.05&lt;/D&gt;&lt;D xsi:type="xsd:double"&gt;1.09&lt;/D&gt;&lt;D xsi:type="xsd:double"&gt;1.01&lt;/D&gt;&lt;D xsi:type="xsd:double"&gt;0.91&lt;/D&gt;&lt;D xsi:type="xsd:double"&gt;1&lt;/D&gt;&lt;D xsi:type="xsd:double"&gt;1.03&lt;/D&gt;&lt;D xsi:type="xsd:double"&gt;0.93&lt;/D&gt;&lt;D xsi:type="xsd:double"&gt;0.91&lt;/D&gt;&lt;D xsi:type="xsd:double"&gt;0.94&lt;/D&gt;&lt;D xsi:type="xsd:double"&gt;0.99&lt;/D&gt;&lt;D xsi:type="xsd:double"&gt;0.9&lt;/D&gt;&lt;D xsi:type="xsd:double"&gt;0.97&lt;/D&gt;&lt;D xsi:type="xsd:double"&gt;1.07&lt;/D&gt;&lt;D xsi:type="xsd:double"&gt;1.35&lt;/D&gt;&lt;D xsi:type="xsd:double"&gt;1.25&lt;/D&gt;&lt;D xsi:type="xsd:double"&gt;1.46&lt;/D&gt;&lt;D xsi:type="xsd:double"&gt;1.73&lt;/D&gt;&lt;D xsi:type="xsd:double"&gt;1.65&lt;/D&gt;&lt;D xsi:type="xsd:double"&gt;2.91&lt;/D&gt;&lt;D xsi:type="xsd:double"&gt;3.31&lt;/D&gt;&lt;D xsi:type="xsd:double"&gt;3.51&lt;/D&gt;&lt;D xsi:type="xsd:double"&gt;3.51&lt;/D&gt;&lt;D xsi:type="xsd:double"&gt;3.7&lt;/D&gt;&lt;D xsi:type="xsd:double"&gt;3.65&lt;/D&gt;&lt;D xsi:type="xsd:double"&gt;3.47&lt;/D&gt;&lt;D xsi:type="xsd:double"&gt;3.62&lt;/D&gt;&lt;D xsi:type="xsd:double"&gt;3.83&lt;/D&gt;&lt;D xsi:type="xsd:double"&gt;4.09&lt;/D&gt;&lt;D xsi:type="xsd:double"&gt;4.21&lt;/D&gt;&lt;D xsi:type="xsd:double"&gt;4.33&lt;/D&gt;&lt;D xsi:type="xsd:double"&gt;4.32&lt;/D&gt;&lt;D xsi:type="xsd:double"&gt;4.15&lt;/D&gt;&lt;D xsi:type="xsd:double"&gt;4.22&lt;/D&gt;&lt;D xsi:type="xsd:double"&gt;4.26&lt;/D&gt;&lt;D xsi:type="xsd:double"&gt;4.25&lt;/D&gt;&lt;D xsi:type="xsd:double"&gt;4.16&lt;/D&gt;&lt;D xsi:type="xsd:double"&gt;4.19&lt;/D&gt;&lt;D xsi:type="xsd:double"&gt;4.26&lt;/D&gt;&lt;D xsi:type="xsd:double"&gt;4.37&lt;/D&gt;&lt;D xsi:type="xsd:double"&gt;4.49&lt;/D&gt;&lt;D xsi:type="xsd:double"&gt;4.16&lt;/D&gt;&lt;D xsi:type="xsd:double"&gt;4.22&lt;/D&gt;&lt;D xsi:type="xsd:double"&gt;4.36&lt;/D&gt;&lt;D xsi:type="xsd:double"&gt;4.48&lt;/D&gt;&lt;D xsi:type="xsd:double"&gt;4.5&lt;/D&gt;&lt;D xsi:type="xsd:double"&gt;4.5&lt;/D&gt;&lt;D xsi:type="xsd:double"&gt;4.51&lt;/D&gt;&lt;D xsi:type="xsd:double"&gt;4.78&lt;/D&gt;&lt;D xsi:type="xsd:double"&gt;5.06&lt;/D&gt;&lt;D xsi:type="xsd:double"&gt;4.99&lt;/D&gt;&lt;D xsi:type="xsd:double"&gt;5.13&lt;/D&gt;&lt;D xsi:type="xsd:double"&gt;5.45&lt;/D&gt;&lt;D xsi:type="xsd:double"&gt;5.5&lt;/D&gt;&lt;D xsi:type="xsd:double"&gt;5.59&lt;/D&gt;&lt;D xsi:type="xsd:double"&gt;5.6&lt;/D&gt;&lt;D xsi:type="xsd:double"&gt;5.79&lt;/D&gt;&lt;D xsi:type="xsd:double"&gt;5.91&lt;/D&gt;&lt;D xsi:type="xsd:double"&gt;5.95&lt;/D&gt;&lt;D xsi:type="xsd:double"&gt;6.01&lt;/D&gt;&lt;D xsi:type="xsd:double"&gt;5.98&lt;/D&gt;&lt;D xsi:type="xsd:double"&gt;6.26&lt;/D&gt;&lt;D xsi:type="xsd:double"&gt;6.19&lt;/D&gt;&lt;D xsi:type="xsd:double"&gt;5.95&lt;/D&gt;&lt;D xsi:type="xsd:double"&gt;5.83&lt;/D&gt;&lt;D xsi:type="xsd:double"&gt;5.79&lt;/D&gt;&lt;D xsi:type="xsd:double"&gt;5.87&lt;/D&gt;&lt;D xsi:type="xsd:double"&gt;5.7&lt;/D&gt;&lt;D xsi:type="xsd:double"&gt;5.65&lt;/D&gt;&lt;D xsi:type="xsd:double"&gt;5.66&lt;/D&gt;&lt;D xsi:type="xsd:double"&gt;5.46&lt;/D&gt;&lt;D xsi:type="xsd:double"&gt;5.51&lt;/D&gt;&lt;D xsi:type="xsd:double"&gt;5.23&lt;/D&gt;&lt;D xsi:type="xsd:double"&gt;5.28&lt;/D&gt;&lt;D xsi:type="xsd:double"&gt;5.15&lt;/D&gt;&lt;D xsi:type="xsd:double"&gt;5.06&lt;/D&gt;&lt;D xsi:type="xsd:double"&gt;5.06&lt;/D&gt;&lt;D xsi:type="xsd:double"&gt;4.91&lt;/D&gt;&lt;D xsi:type="xsd:double"&gt;4.98&lt;/D&gt;&lt;D xsi:type="xsd:double"&gt;4.76&lt;/D&gt;&lt;D xsi:type="xsd:double"&gt;4.8&lt;/D&gt;&lt;D xsi:type="xsd:double"&gt;4.61&lt;/D&gt;&lt;D xsi:type="xsd:double"&gt;4.56&lt;/D&gt;&lt;D xsi:type="xsd:double"&gt;4.47&lt;/D&gt;&lt;D xsi:type="xsd:double"&gt;4.58&lt;/D&gt;&lt;D xsi:type="xsd:double"&gt;4.61&lt;/D&gt;&lt;D xsi:type="xsd:double"&gt;4.8&lt;/D&gt;&lt;D xsi:type="xsd:double"&gt;4.83&lt;/D&gt;&lt;D xsi:type="xsd:double"&gt;4.85&lt;/D&gt;&lt;D xsi:type="xsd:double"&gt;4.99&lt;/D&gt;&lt;D xsi:type="xsd:double"&gt;5&lt;/D&gt;&lt;D xsi:type="xsd:double"&gt;5.15&lt;/D&gt;&lt;D xsi:type="xsd:double"&gt;5.13&lt;/D&gt;&lt;D xsi:type="xsd:double"&gt;5.07&lt;/D&gt;&lt;D xsi:type="xsd:double"&gt;5.21&lt;/D&gt;&lt;D xsi:type="xsd:double"&gt;5.29&lt;/D&gt;&lt;D xsi:type="xsd:double"&gt;5.24&lt;/D&gt;&lt;D xsi:type="xsd:double"&gt;5.2&lt;/D&gt;&lt;D xsi:type="xsd:double"&gt;5.24&lt;/D&gt;&lt;D xsi:type="xsd:double"&gt;5.37&lt;/D&gt;&lt;D xsi:type="xsd:double"&gt;5.3&lt;/D&gt;&lt;D xsi:type="xsd:double"&gt;5.26&lt;/D&gt;&lt;D xsi:type="xsd:double"&gt;4.97&lt;/D&gt;&lt;D xsi:type="xsd:double"&gt;5.23&lt;/D&gt;&lt;D xsi:type="xsd:double"&gt;5.15&lt;/D&gt;&lt;D xsi:type="xsd:double"&gt;5.03&lt;/D&gt;&lt;D xsi:type="xsd:double"&gt;4.81&lt;/D&gt;&lt;D xsi:type="xsd:double"&gt;5.19&lt;/D&gt;&lt;D xsi:type="xsd:double"&gt;5.27&lt;/D&gt;&lt;D xsi:type="xsd:double"&gt;5.18&lt;/D&gt;&lt;D xsi:type="xsd:double"&gt;5.37&lt;/D&gt;&lt;D xsi:type="xsd:double"&gt;5.32&lt;/D&gt;&lt;D xsi:type="xsd:double"&gt;5.35&lt;/D&gt;&lt;D xsi:type="xsd:double"&gt;5.29&lt;/D&gt;&lt;D xsi:type="xsd:double"&gt;5.07&lt;/D&gt;&lt;D xsi:type="xsd:double"&gt;4.98&lt;/D&gt;&lt;D xsi:type="xsd:double"&gt;5.12&lt;/D&gt;&lt;D xsi:type="xsd:double"&gt;5.03&lt;/D&gt;&lt;D xsi:type="xsd:double"&gt;5.14&lt;/D&gt;&lt;D xsi:type="xsd:double"&gt;5.12&lt;/D&gt;&lt;D xsi:type="xsd:double"&gt;4.99&lt;/D&gt;&lt;D xsi:type="xsd:double"&gt;4.98&lt;/D&gt;&lt;D xsi:type="xsd:double"&gt;5.12&lt;/D&gt;&lt;D xsi:type="xsd:double"&gt;5.29&lt;/D&gt;&lt;D xsi:type="xsd:double"&gt;5.33&lt;/D&gt;&lt;D xsi:type="xsd:double"&gt;5.45&lt;/D&gt;&lt;D xsi:type="xsd:double"&gt;5.38&lt;/D&gt;&lt;D xsi:type="xsd:double"&gt;5.47&lt;/D&gt;&lt;D xsi:type="xsd:double"&gt;5.66&lt;/D&gt;&lt;D xsi:type="xsd:double"&gt;5.77&lt;/D&gt;&lt;D xsi:type="xsd:double"&gt;5.78&lt;/D&gt;&lt;D xsi:type="xsd:double"&gt;5.88&lt;/D&gt;&lt;D xsi:type="xsd:double"&gt;5.95&lt;/D&gt;&lt;D xsi:type="xsd:double"&gt;6.17&lt;/D&gt;&lt;D xsi:type="xsd:double"&gt;6.21&lt;/D&gt;&lt;D xsi:type="xsd:double"&gt;6.12&lt;/D&gt;&lt;D xsi:type="xsd:double"&gt;6.07&lt;/D&gt;&lt;D xsi:type="xsd:double"&gt;6.05&lt;/D&gt;&lt;D xsi:type="xsd:double"&gt;6.27&lt;/D&gt;&lt;D xsi:type="xsd:double"&gt;5.69&lt;/D&gt;&lt;D xsi:type="xsd:double"&gt;5.56&lt;/D&gt;&lt;D xsi:type="xsd:double"&gt;5.37&lt;/D&gt;&lt;D xsi:type="xsd:double"&gt;5.31&lt;/D&gt;&lt;D xsi:type="xsd:double"&gt;5.14&lt;/D&gt;&lt;D xsi:type="xsd:double"&gt;4.96&lt;/D&gt;&lt;D xsi:type="xsd:double"&gt;4.83&lt;/D&gt;&lt;D xsi:type="xsd:double"&gt;4.69&lt;/D&gt;&lt;D xsi:type="xsd:double"&gt;4.47&lt;/D&gt;&lt;D xsi:type="xsd:double"&gt;4.2&lt;/D&gt;&lt;D xsi:type="xsd:double"&gt;4.35&lt;/D&gt;&lt;D xsi:type="xsd:double"&gt;4.19&lt;/D&gt;&lt;D xsi:type="xsd:double"&gt;3.89&lt;/D&gt;&lt;D xsi:type="xsd:double"&gt;3.92&lt;/D&gt;&lt;D xsi:type="xsd:double"&gt;4.01&lt;/D&gt;&lt;D xsi:type="xsd:double"&gt;4.13&lt;/D&gt;&lt;D xsi:type="xsd:double"&gt;4.17&lt;/D&gt;&lt;D xsi:type="xsd:double"&gt;4.18&lt;/D&gt;&lt;D xsi:type="xsd:double"&gt;4.1&lt;/D&gt;&lt;D xsi:type="xsd:double"&gt;3.98&lt;/D&gt;&lt;D xsi:type="xsd:double"&gt;3.72&lt;/D&gt;&lt;D xsi:type="xsd:double"&gt;3.8&lt;/D&gt;&lt;D xsi:type="xsd:double"&gt;4.15&lt;/D&gt;&lt;D xsi:type="xsd:double"&gt;4.06&lt;/D&gt;&lt;D xsi:type="xsd:double"&gt;4.12&lt;/D&gt;&lt;D xsi:type="xsd:double"&gt;4.04&lt;/D&gt;&lt;D xsi:type="xsd:double"&gt;3.78&lt;/D&gt;&lt;D xsi:type="xsd:double"&gt;3.92&lt;/D&gt;&lt;D xsi:type="xsd:double"&gt;4.1&lt;/D&gt;&lt;D xsi:type="xsd:double"&gt;4.24&lt;/D&gt;&lt;D xsi:type="xsd:double"&gt;4.38&lt;/D&gt;&lt;D xsi:type="xsd:double"&gt;4.28&lt;/D&gt;&lt;D xsi:type="xsd:double"&gt;4.09&lt;/D&gt;&lt;D xsi:type="xsd:double"&gt;4.08&lt;/D&gt;&lt;D xsi:type="xsd:double"&gt;4.14&lt;/D&gt;&lt;D xsi:type="xsd:double"&gt;4.22&lt;/D&gt;&lt;D xsi:type="xsd:double"&gt;4.24&lt;/D&gt;&lt;D xsi:type="xsd:double"&gt;4.15&lt;/D&gt;&lt;D xsi:type="xsd:double"&gt;4.07&lt;/D&gt;&lt;D xsi:type="xsd:double"&gt;3.94&lt;/D&gt;&lt;D xsi:type="xsd:double"&gt;3.98&lt;/D&gt;&lt;D xsi:type="xsd:double"&gt;4.09&lt;/D&gt;&lt;D xsi:type="xsd:double"&gt;4.14&lt;/D&gt;&lt;D xsi:type="xsd:double"&gt;4.37&lt;/D&gt;&lt;D xsi:type="xsd:double"&gt;4.41&lt;/D&gt;&lt;D xsi:type="xsd:double"&gt;4.49&lt;/D&gt;&lt;D xsi:type="xsd:double"&gt;4.11&lt;/D&gt;&lt;D xsi:type="xsd:double"&gt;4.14&lt;/D&gt;&lt;D xsi:type="xsd:double"&gt;4.11&lt;/D&gt;&lt;D xsi:type="xsd:double"&gt;4.02&lt;/D&gt;&lt;D xsi:type="xsd:double"&gt;4.04&lt;/D&gt;&lt;D xsi:type="xsd:double"&gt;4.04&lt;/D&gt;&lt;D xsi:type="xsd:double"&gt;4.33&lt;/D&gt;&lt;D xsi:type="xsd:double"&gt;4.34&lt;/D&gt;&lt;D xsi:type="xsd:double"&gt;4.5&lt;/D&gt;&lt;D xsi:type="xsd:double"&gt;4.27&lt;/D&gt;&lt;D xsi:type="xsd:double"&gt;4.33&lt;/D&gt;&lt;D xsi:type="xsd:double"&gt;4.38&lt;/D&gt;&lt;D xsi:type="xsd:double"&gt;4.49&lt;/D&gt;&lt;D xsi:type="xsd:double"&gt;4.13&lt;/D&gt;&lt;D xsi:type="xsd:double"&gt;4.15&lt;/D&gt;&lt;D xsi:type="xsd:double"&gt;3.97&lt;/D&gt;&lt;D xsi:type="xsd:double"&gt;3.91&lt;/D&gt;&lt;D xsi:type="xsd:double"&gt;4&lt;/D&gt;&lt;D xsi:type="xsd:double"&gt;3.85&lt;/D&gt;&lt;D xsi:type="xsd:double"&gt;4.06&lt;/D&gt;&lt;D xsi:type="xsd:double"&gt;4.09&lt;/D&gt;&lt;D xsi:type="xsd:double"&gt;4.23&lt;/D&gt;&lt;D xsi:type="xsd:double"&gt;4.16&lt;/D&gt;&lt;D xsi:type="xsd:double"&gt;4.11&lt;/D&gt;&lt;D xsi:type="xsd:double"&gt;4.43&lt;/D&gt;&lt;D xsi:type="xsd:double"&gt;4.45&lt;/D&gt;&lt;D xsi:type="xsd:double"&gt;4.52&lt;/D&gt;&lt;D xsi:type="xsd:double"&gt;4.69&lt;/D&gt;&lt;D xsi:type="xsd:double"&gt;4.79&lt;/D&gt;&lt;D xsi:type="xsd:double"&gt;4.7&lt;/D&gt;&lt;D xsi:type="xsd:double"&gt;4.8&lt;/D&gt;&lt;D xsi:type="xsd:double"&gt;4.71&lt;/D&gt;&lt;D xsi:type="xsd:double"&gt;4.67&lt;/D&gt;&lt;D xsi:type="xsd:double"&gt;5.08&lt;/D&gt;&lt;D xsi:type="xsd:double"&gt;5.37&lt;/D&gt;&lt;D xsi:type="xsd:double"&gt;5.31&lt;/D&gt;&lt;D xsi:type="xsd:double"&gt;5.4&lt;/D&gt;&lt;D xsi:type="xsd:double"&gt;5.36&lt;/D&gt;&lt;D xsi:type="xsd:double"&gt;5.3&lt;/D&gt;&lt;D xsi:type="xsd:double"&gt;5.13&lt;/D&gt;&lt;D xsi:type="xsd:double"&gt;5.33&lt;/D&gt;&lt;D xsi:type="xsd:double"&gt;5.29&lt;/D&gt;&lt;D xsi:type="xsd:double"&gt;5.03&lt;/D&gt;&lt;D xsi:type="xsd:double"&gt;4.78&lt;/D&gt;&lt;D xsi:type="xsd:double"&gt;5&lt;/D&gt;&lt;D xsi:type="xsd:double"&gt;4.9&lt;/D&gt;&lt;D xsi:type="xsd:double"&gt;4.7&lt;/D&gt;&lt;D xsi:type="xsd:double"&gt;4.92&lt;/D&gt;&lt;D xsi:type="xsd:double"&gt;5.16&lt;/D&gt;&lt;D xsi:type="xsd:double"&gt;5.42&lt;/D&gt;&lt;D xsi:type="xsd:double"&gt;5.37&lt;/D&gt;&lt;D xsi:type="xsd:double"&gt;5.48&lt;/D&gt;&lt;D xsi:type="xsd:double"&gt;5.56&lt;/D&gt;&lt;D xsi:type="xsd:double"&gt;5.89&lt;/D&gt;&lt;D xsi:type="xsd:double"&gt;5.89&lt;/D&gt;&lt;D xsi:type="xsd:double"&gt;5.48&lt;/D&gt;&lt;D xsi:type="xsd:double"&gt;5.58&lt;/D&gt;&lt;D xsi:type="xsd:double"&gt;5.41&lt;/D&gt;&lt;D xsi:type="xsd:double"&gt;5.64&lt;/D&gt;&lt;D xsi:type="xsd:double"&gt;5.64&lt;/D&gt;&lt;D xsi:type="xsd:double"&gt;5.36&lt;/D&gt;&lt;D xsi:type="xsd:double"&gt;5.35&lt;/D&gt;&lt;D xsi:type="xsd:double"&gt;5.02&lt;/D&gt;&lt;D xsi:type="xsd:double"&gt;4.98&lt;/D&gt;&lt;D xsi:type="xsd:double"&gt;4.44&lt;/D&gt;&lt;D xsi:type="xsd:double"&gt;4.15&lt;/D&gt;&lt;D xsi:type="xsd:double"&gt;4.06&lt;/D&gt;&lt;D xsi:type="xsd:double"&gt;4.21&lt;/D&gt;&lt;D xsi:type="xsd:double"&gt;4.33&lt;/D&gt;&lt;D xsi:type="xsd:double"&gt;4.33&lt;/D&gt;&lt;D xsi:type="xsd:double"&gt;4.29&lt;/D&gt;&lt;D xsi:type="xsd:double"&gt;4.38&lt;/D&gt;&lt;D xsi:type="xsd:double"&gt;4.47&lt;/D&gt;&lt;D xsi:type="xsd:double"&gt;4.25&lt;/D&gt;&lt;D xsi:type="xsd:double"&gt;4.46&lt;/D&gt;&lt;D xsi:type="xsd:double"&gt;4.66&lt;/D&gt;&lt;D xsi:type="xsd:double"&gt;4.37&lt;/D&gt;&lt;D xsi:type="xsd:double"&gt;3.99&lt;/D&gt;&lt;D xsi:type="xsd:double"&gt;4.1&lt;/D&gt;&lt;D xsi:type="xsd:double"&gt;3.96&lt;/D&gt;&lt;D xsi:type="xsd:double"&gt;3.99&lt;/D&gt;&lt;D xsi:type="xsd:double"&gt;4.07&lt;/D&gt;&lt;D xsi:type="xsd:double"&gt;3.89&lt;/D&gt;&lt;D xsi:type="xsd:double"&gt;3.97&lt;/D&gt;&lt;D xsi:type="xsd:double"&gt;4.04&lt;/D&gt;&lt;D xsi:type="xsd:double"&gt;3.94&lt;/D&gt;&lt;D xsi:type="xsd:double"&gt;4.08&lt;/D&gt;&lt;D xsi:type="xsd:double"&gt;4.09&lt;/D&gt;&lt;D xsi:type="xsd:double"&gt;4.15&lt;/D&gt;&lt;D xsi:type="xsd:double"&gt;4.25&lt;/D&gt;&lt;D xsi:type="xsd:double"&gt;4.25&lt;/D&gt;&lt;D xsi:type="xsd:double"&gt;4.3&lt;/D&gt;&lt;D xsi:type="xsd:double"&gt;4.22&lt;/D&gt;&lt;D xsi:type="xsd:double"&gt;3.98&lt;/D&gt;&lt;D xsi:type="xsd:double"&gt;3.95&lt;/D&gt;&lt;D xsi:type="xsd:double"&gt;3.89&lt;/D&gt;&lt;D xsi:type="xsd:double"&gt;3.96&lt;/D&gt;&lt;D xsi:type="xsd:double"&gt;4.05&lt;/D&gt;&lt;D xsi:type="xsd:double"&gt;3.8&lt;/D&gt;&lt;D xsi:type="xsd:double"&gt;3.69&lt;/D&gt;&lt;D xsi:type="xsd:double"&gt;3.65&lt;/D&gt;&lt;D xsi:type="xsd:double"&gt;3.45&lt;/D&gt;&lt;D xsi:type="xsd:double"&gt;3.26&lt;/D&gt;&lt;D xsi:type="xsd:double"&gt;3.42&lt;/D&gt;&lt;D xsi:type="xsd:double"&gt;3.37&lt;/D&gt;&lt;D xsi:type="xsd:double"&gt;3.58&lt;/D&gt;&lt;D xsi:type="xsd:double"&gt;3.64&lt;/D&gt;&lt;D xsi:type="xsd:double"&gt;3.7&lt;/D&gt;&lt;D xsi:type="xsd:double"&gt;3.85&lt;/D&gt;&lt;D xsi:type="xsd:double"&gt;3.92&lt;/D&gt;&lt;D xsi:type="xsd:double"&gt;3.95&lt;/D&gt;&lt;D xsi:type="xsd:double"&gt;3.87&lt;/D&gt;&lt;D xsi:type="xsd:double"&gt;3.89&lt;/D&gt;&lt;D xsi:type="xsd:double"&gt;4.06&lt;/D&gt;&lt;D xsi:type="xsd:double"&gt;4.12&lt;/D&gt;&lt;D xsi:type="xsd:double"&gt;4.02&lt;/D&gt;&lt;D xsi:type="xsd:double"&gt;4.14&lt;/D&gt;&lt;D xsi:type="xsd:double"&gt;4.43&lt;/D&gt;&lt;D xsi:type="xsd:double"&gt;4.66&lt;/D&gt;&lt;D xsi:type="xsd:double"&gt;4.61&lt;/D&gt;&lt;D xsi:type="xsd:double"&gt;4.41&lt;/D&gt;&lt;D xsi:type="xsd:double"&gt;4.44&lt;/D&gt;&lt;D xsi:type="xsd:double"&gt;4.5&lt;/D&gt;&lt;D xsi:type="xsd:double"&gt;4.52&lt;/D&gt;&lt;D xsi:type="xsd:double"&gt;4.51&lt;/D&gt;&lt;D xsi:type="xsd:double"&gt;4.56&lt;/D&gt;&lt;D xsi:type="xsd:double"&gt;4.38&lt;/D&gt;&lt;D xsi:type="xsd:double"&gt;4.41&lt;/D&gt;&lt;D xsi:type="xsd:double"&gt;4.38&lt;/D&gt;&lt;D xsi:type="xsd:double"&gt;4.36&lt;/D&gt;&lt;D xsi:type="xsd:double"&gt;4.32&lt;/D&gt;&lt;D xsi:type="xsd:double"&gt;4.14&lt;/D&gt;&lt;D xsi:type="xsd:double"&gt;4.06&lt;/D&gt;&lt;D xsi:type="xsd:double"&gt;3.95&lt;/D&gt;&lt;D xsi:type="xsd:double"&gt;3.75&lt;/D&gt;&lt;D xsi:type="xsd:double"&gt;3.88&lt;/D&gt;&lt;D xsi:type="xsd:double"&gt;4.02&lt;/D&gt;&lt;D xsi:type="xsd:double"&gt;4.18&lt;/D&gt;&lt;D xsi:type="xsd:double"&gt;3.91&lt;/D&gt;&lt;D xsi:type="xsd:double"&gt;4.06&lt;/D&gt;&lt;D xsi:type="xsd:double"&gt;4.3&lt;/D&gt;&lt;D xsi:type="xsd:double"&gt;4.52&lt;/D&gt;&lt;D xsi:type="xsd:double"&gt;4.3&lt;/D&gt;&lt;D xsi:type="xsd:double"&gt;4.22&lt;/D&gt;&lt;D xsi:type="xsd:double"&gt;4.07&lt;/D&gt;&lt;D xsi:type="xsd:double"&gt;4.27&lt;/D&gt;&lt;D xsi:type="xsd:double"&gt;4.15&lt;/D&gt;&lt;D xsi:type="xsd:double"&gt;4.34&lt;/D&gt;&lt;D xsi:type="xsd:double"&gt;4.14&lt;/D&gt;&lt;D xsi:type="xsd:double"&gt;4.34&lt;/D&gt;&lt;D xsi:type="xsd:double"&gt;3.94&lt;/D&gt;&lt;D xsi:type="xsd:double"&gt;4.03&lt;/D&gt;&lt;D xsi:type="xsd:double"&gt;3.99&lt;/D&gt;&lt;D xsi:type="xsd:double"&gt;4.25&lt;/D&gt;&lt;D xsi:type="xsd:double"&gt;4.38&lt;/D&gt;&lt;D xsi:type="xsd:double"&gt;4.36&lt;/D&gt;&lt;D xsi:type="xsd:double"&gt;4.63&lt;/D&gt;&lt;D xsi:type="xsd:double"&gt;4.6&lt;/D&gt;&lt;D xsi:type="xsd:double"&gt;4.56&lt;/D&gt;&lt;D xsi:type="xsd:double"&gt;4.96&lt;/D&gt;&lt;D xsi:type="xsd:double"&gt;5&lt;/D&gt;&lt;D xsi:type="xsd:double"&gt;5.14&lt;/D&gt;&lt;D xsi:type="xsd:double"&gt;5.08&lt;/D&gt;&lt;D xsi:type="xsd:double"&gt;5.31&lt;/D&gt;&lt;D xsi:type="xsd:double"&gt;5.51&lt;/D&gt;&lt;D xsi:type="xsd:double"&gt;5.64&lt;/D&gt;&lt;D xsi:type="xsd:double"&gt;5.81&lt;/D&gt;&lt;D xsi:type="xsd:double"&gt;6.05&lt;/D&gt;&lt;D xsi:type="xsd:double"&gt;5.98&lt;/D&gt;&lt;D xsi:type="xsd:double"&gt;6.05&lt;/D&gt;&lt;D xsi:type="xsd:double"&gt;5.89&lt;/D&gt;&lt;D xsi:type="xsd:double"&gt;6.25&lt;/D&gt;&lt;D xsi:type="xsd:double"&gt;6.22&lt;/D&gt;&lt;D xsi:type="xsd:double"&gt;6.4&lt;/D&gt;&lt;D xsi:type="xsd:double"&gt;6.45&lt;/D&gt;&lt;D xsi:type="xsd:double"&gt;6.74&lt;/D&gt;&lt;D xsi:type="xsd:double"&gt;6.76&lt;/D&gt;&lt;D xsi:type="xsd:double"&gt;5.76&lt;/D&gt;&lt;D xsi:type="xsd:double"&gt;6.22&lt;/D&gt;&lt;D xsi:type="xsd:double"&gt;6.7&lt;/D&gt;&lt;D xsi:type="xsd:double"&gt;6.92&lt;/D&gt;&lt;D xsi:type="xsd:double"&gt;6.85&lt;/D&gt;&lt;D xsi:type="xsd:double"&gt;7.11&lt;/D&gt;&lt;D xsi:type="xsd:double"&gt;7.39&lt;/D&gt;&lt;D xsi:type="xsd:double"&gt;7.39&lt;/D&gt;&lt;D xsi:type="xsd:double"&gt;7.47&lt;/D&gt;&lt;D xsi:type="xsd:double"&gt;7.55&lt;/D&gt;&lt;D xsi:type="xsd:double"&gt;7.64&lt;/D&gt;&lt;D xsi:type="xsd:double"&gt;8.14&lt;/D&gt;&lt;D xsi:type="xsd:double"&gt;8.1&lt;/D&gt;&lt;D xsi:type="xsd:double"&gt;8.39&lt;/D&gt;&lt;D xsi:type="xsd:double"&gt;8.53&lt;/D&gt;&lt;D xsi:type="xsd:double"&gt;8.32&lt;/D&gt;&lt;D xsi:type="xsd:double"&gt;8.46&lt;/D&gt;&lt;D xsi:type="xsd:double"&gt;8.22&lt;/D&gt;&lt;D xsi:type="xsd:double"&gt;8.12&lt;/D&gt;&lt;D xsi:type="xsd:double"&gt;7.88&lt;/D&gt;&lt;D xsi:type="xsd:double"&gt;8.15&lt;/D&gt;&lt;D xsi:type="xsd:double"&gt;8.17&lt;/D&gt;&lt;D xsi:type="xsd:double"&gt;8.09&lt;/D&gt;&lt;D xsi:type="xsd:double"&gt;7.94&lt;/D&gt;&lt;D xsi:type="xsd:double"&gt;7.96&lt;/D&gt;&lt;D xsi:type="xsd:double"&gt;7.86&lt;/D&gt;&lt;D xsi:type="xsd:double"&gt;7.59&lt;/D&gt;&lt;D xsi:type="xsd:double"&gt;7.63&lt;/D&gt;&lt;D xsi:type="xsd:double"&gt;7.46&lt;/D&gt;&lt;D xsi:type="xsd:double"&gt;7.56&lt;/D&gt;&lt;D xsi:type="xsd:double"&gt;7.5&lt;/D&gt;&lt;D xsi:type="xsd:double"&gt;7.15&lt;/D&gt;&lt;D xsi:type="xsd:double"&gt;7.17&lt;/D&gt;&lt;D xsi:type="xsd:double"&gt;7.02&lt;/D&gt;&lt;D xsi:type="xsd:double"&gt;7.61&lt;/D&gt;&lt;D xsi:type="xsd:double"&gt;7.82&lt;/D&gt;&lt;D xsi:type="xsd:double"&gt;8.01&lt;/D&gt;&lt;D xsi:type="xsd:double"&gt;8.29&lt;/D&gt;&lt;/FQL&gt;&lt;FQL&gt;&lt;Q&gt;CPG-CA^JULIAN(FG_PRICE(0,-5AY).DATES)&lt;/Q&gt;&lt;R&gt;1255&lt;/R&gt;&lt;C&gt;1&lt;/C&gt;&lt;D xsi:type="xsd:long"&gt;45168&lt;/D&gt;&lt;D xsi:type="xsd:long"&gt;45167&lt;/D&gt;&lt;D xsi:type="xsd:long"&gt;45166&lt;/D&gt;&lt;D xsi:type="xsd:long"&gt;45163&lt;/D&gt;&lt;D xsi:type="xsd:long"&gt;45162&lt;/D&gt;&lt;D xsi:type="xsd:long"&gt;45161&lt;/D&gt;&lt;D xsi:type="xsd:long"&gt;45160&lt;/D&gt;&lt;D xsi:type="xsd:long"&gt;45159&lt;/D&gt;&lt;D xsi:type="xsd:long"&gt;45156&lt;/D&gt;&lt;D xsi:type="xsd:long"&gt;45155&lt;/D&gt;&lt;D xsi:type="xsd:long"&gt;45154&lt;/D&gt;&lt;D xsi:type="xsd:long"&gt;45153&lt;/D&gt;&lt;D xsi:type="xsd:long"&gt;45152&lt;/D&gt;&lt;D xsi:type="xsd:long"&gt;45149&lt;/D&gt;&lt;D xsi:type="xsd:long"&gt;45148&lt;/D&gt;&lt;D xsi:type="xsd:long"&gt;45147&lt;/D&gt;&lt;D xsi:type="xsd:long"&gt;45146&lt;/D&gt;&lt;D xsi:type="xsd:long"&gt;45142&lt;/D&gt;&lt;D xsi:type="xsd:long"&gt;45141&lt;/D&gt;&lt;D xsi:type="xsd:long"&gt;45140&lt;/D&gt;&lt;D xsi:type="xsd:long"&gt;45139&lt;/D&gt;&lt;D xsi:type="xsd:long"&gt;45138&lt;/D&gt;&lt;D xsi:type="xsd:long"&gt;45135&lt;/D&gt;&lt;D xsi:type="xsd:long"&gt;45134&lt;/D&gt;&lt;D xsi:type="xsd:long"&gt;45133&lt;/D&gt;&lt;D xsi:type="xsd:long"&gt;45132&lt;/D&gt;&lt;D xsi:type="xsd:long"&gt;45131&lt;/D&gt;&lt;D xsi:type="xsd:long"&gt;45128&lt;/D&gt;&lt;D xsi:type="xsd:long"&gt;45127&lt;/D&gt;&lt;D xsi:type="xsd:long"&gt;45126&lt;/D&gt;&lt;D xsi:type="xsd:long"&gt;45125&lt;/D&gt;&lt;D xsi:type="xsd:long"&gt;45124&lt;/D&gt;&lt;D xsi:type="xsd:long"&gt;45121&lt;/D&gt;&lt;D xsi:type="xsd:long"&gt;45120&lt;/D&gt;&lt;D xsi:type="xsd:long"&gt;45119&lt;/D&gt;&lt;D xsi:type="xsd:long"&gt;45118&lt;/D&gt;&lt;D xsi:type="xsd:long"&gt;45117&lt;/D&gt;&lt;D xsi:type="xsd:long"&gt;45114&lt;/D&gt;&lt;D xsi:type="xsd:long"&gt;45113&lt;/D&gt;&lt;D xsi:type="xsd:long"&gt;45112&lt;/D&gt;&lt;D xsi:type="xsd:long"&gt;45111&lt;/D&gt;&lt;D xsi:type="xsd:long"&gt;45107&lt;/D&gt;&lt;D xsi:type="xsd:long"&gt;45106&lt;/D&gt;&lt;D xsi:type="xsd:long"&gt;45105&lt;/D&gt;&lt;D xsi:type="xsd:long"&gt;45104&lt;/D&gt;&lt;D xsi:type="xsd:long"&gt;45103&lt;/D&gt;&lt;D xsi:type="xsd:long"&gt;45100&lt;/D&gt;&lt;D xsi:type="xsd:long"&gt;45099&lt;/D&gt;&lt;D xsi:type="xsd:long"&gt;45098&lt;/D&gt;&lt;D xsi:type="xsd:long"&gt;45097&lt;/D&gt;&lt;D xsi:type="xsd:long"&gt;45096&lt;/D&gt;&lt;D xsi:type="xsd:long"&gt;45093&lt;/D&gt;&lt;D xsi:type="xsd:long"&gt;45092&lt;/D&gt;&lt;D xsi:type="xsd:long"&gt;45091&lt;/D&gt;&lt;D xsi:type="xsd:long"&gt;45090&lt;/D&gt;&lt;D xsi:type="xsd:long"&gt;45089&lt;/D&gt;&lt;D xsi:type="xsd:long"&gt;45086&lt;/D&gt;&lt;D xsi:type="xsd:long"&gt;45085&lt;/D&gt;&lt;D xsi:type="xsd:long"&gt;45084&lt;/D&gt;&lt;D xsi:type="xsd:long"&gt;45083&lt;/D&gt;&lt;D xsi:type="xsd:long"&gt;45082&lt;/D&gt;&lt;D xsi:type="xsd:long"&gt;45079&lt;/D&gt;&lt;D xsi:type="xsd:long"&gt;45078&lt;/D&gt;&lt;D xsi:type="xsd:long"&gt;45077&lt;/D&gt;&lt;D xsi:type="xsd:long"&gt;45076&lt;/D&gt;&lt;D xsi:type="xsd:long"&gt;45075&lt;/D&gt;&lt;D xsi:type="xsd:long"&gt;45072&lt;/D&gt;&lt;D xsi:type="xsd:long"&gt;45071&lt;/D&gt;&lt;D xsi:type="xsd:long"&gt;45070&lt;/D&gt;&lt;D xsi:type="xsd:long"&gt;45069&lt;/D&gt;&lt;D xsi:type="xsd:long"&gt;45065&lt;/D&gt;&lt;D xsi:type="xsd:long"&gt;45064&lt;/D&gt;&lt;D xsi:type="xsd:long"&gt;45063&lt;/D&gt;&lt;D xsi:type="xsd:long"&gt;45062&lt;/D&gt;&lt;D xsi:type="xsd:long"&gt;45061&lt;/D&gt;&lt;D xsi:type="xsd:long"&gt;45058&lt;/D&gt;&lt;D xsi:type="xsd:long"&gt;45057&lt;/D&gt;&lt;D xsi:type="xsd:long"&gt;45056&lt;/D&gt;&lt;D xsi:type="xsd:long"&gt;45055&lt;/D&gt;&lt;D xsi:type="xsd:long"&gt;45054&lt;/D&gt;&lt;D xsi:type="xsd:long"&gt;45051&lt;/D&gt;&lt;D xsi:type="xsd:long"&gt;45050&lt;/D&gt;&lt;D xsi:type="xsd:long"&gt;45049&lt;/D&gt;&lt;D xsi:type="xsd:long"&gt;45048&lt;/D&gt;&lt;D xsi:type="xsd:long"&gt;45047&lt;/D&gt;&lt;D xsi:type="xsd:long"&gt;45044&lt;/D&gt;&lt;D xsi:type="xsd:long"&gt;45043&lt;/D&gt;&lt;D xsi:type="xsd:long"&gt;45042&lt;/D&gt;&lt;D xsi:type="xsd:long"&gt;45041&lt;/D&gt;&lt;D xsi:type="xsd:long"&gt;45040&lt;/D&gt;&lt;D xsi:type="xsd:long"&gt;45037&lt;/D&gt;&lt;D xsi:type="xsd:long"&gt;45036&lt;/D&gt;&lt;D xsi:type="xsd:long"&gt;45035&lt;/D&gt;&lt;D xsi:type="xsd:long"&gt;45034&lt;/D&gt;&lt;D xsi:type="xsd:long"&gt;45033&lt;/D&gt;&lt;D xsi:type="xsd:long"&gt;45030&lt;/D&gt;&lt;D xsi:type="xsd:long"&gt;45029&lt;/D&gt;&lt;D xsi:type="xsd:long"&gt;45028&lt;/D&gt;&lt;D xsi:type="xsd:long"&gt;45027&lt;/D&gt;&lt;D xsi:type="xsd:long"&gt;45026&lt;/D&gt;&lt;D xsi:type="xsd:long"&gt;45022&lt;/D&gt;&lt;D xsi:type="xsd:long"&gt;45021&lt;/D&gt;&lt;D xsi:type="xsd:long"&gt;45020&lt;/D&gt;&lt;D xsi:type="xsd:long"&gt;45019&lt;/D&gt;&lt;D xsi:type="xsd:long"&gt;45016&lt;/D&gt;&lt;D xsi:type="xsd:long"&gt;45015&lt;/D&gt;&lt;D xsi:type="xsd:long"&gt;45014&lt;/D&gt;&lt;D xsi:type="xsd:long"&gt;45013&lt;/D&gt;&lt;D xsi:type="xsd:long"&gt;45012&lt;/D&gt;&lt;D xsi:type="xsd:long"&gt;45009&lt;/D&gt;&lt;D xsi:type="xsd:long"&gt;45008&lt;/D&gt;&lt;D xsi:type="xsd:long"&gt;45007&lt;/D&gt;&lt;D xsi:type="xsd:long"&gt;45006&lt;/D&gt;&lt;D xsi:type="xsd:long"&gt;45005&lt;/D&gt;&lt;D xsi:type="xsd:long"&gt;45002&lt;/D&gt;&lt;D xsi:type="xsd:long"&gt;45001&lt;/D&gt;&lt;D xsi:type="xsd:long"&gt;45000&lt;/D&gt;&lt;D xsi:type="xsd:long"&gt;44999&lt;/D&gt;&lt;D xsi:type="xsd:long"&gt;44998&lt;/D&gt;&lt;D xsi:type="xsd:long"&gt;44995&lt;/D&gt;&lt;D xsi:type="xsd:long"&gt;44994&lt;/D&gt;&lt;D xsi:type="xsd:long"&gt;44993&lt;/D&gt;&lt;D xsi:type="xsd:long"&gt;44992&lt;/D&gt;&lt;D xsi:type="xsd:long"&gt;44991&lt;/D&gt;&lt;D xsi:type="xsd:long"&gt;44988&lt;/D&gt;&lt;D xsi:type="xsd:long"&gt;44987&lt;/D&gt;&lt;D xsi:type="xsd:long"&gt;44986&lt;/D&gt;&lt;D xsi:type="xsd:long"&gt;44985&lt;/D&gt;&lt;D xsi:type="xsd:long"&gt;44984&lt;/D&gt;&lt;D xsi:type="xsd:long"&gt;44981&lt;/D&gt;&lt;D xsi:type="xsd:long"&gt;44980&lt;/D&gt;&lt;D xsi:type="xsd:long"&gt;44979&lt;/D&gt;&lt;D xsi:type="xsd:long"&gt;44978&lt;/D&gt;&lt;D xsi:type="xsd:long"&gt;44974&lt;/D&gt;&lt;D xsi:type="xsd:long"&gt;44973&lt;/D&gt;&lt;D xsi:type="xsd:long"&gt;44972&lt;/D&gt;&lt;D xsi:type="xsd:long"&gt;44971&lt;/D&gt;&lt;D xsi:type="xsd:long"&gt;44970&lt;/D&gt;&lt;D xsi:type="xsd:long"&gt;44967&lt;/D&gt;&lt;D xsi:type="xsd:long"&gt;44966&lt;/D&gt;&lt;D xsi:type="xsd:long"&gt;44965&lt;/D&gt;&lt;D xsi:type="xsd:long"&gt;44964&lt;/D&gt;&lt;D xsi:type="xsd:long"&gt;44963&lt;/D&gt;&lt;D xsi:type="xsd:long"&gt;44960&lt;/D&gt;&lt;D xsi:type="xsd:long"&gt;44959&lt;/D&gt;&lt;D xsi:type="xsd:long"&gt;44958&lt;/D&gt;&lt;D xsi:type="xsd:long"&gt;44957&lt;/D&gt;&lt;D xsi:type="xsd:long"&gt;44956&lt;/D&gt;&lt;D xsi:type="xsd:long"&gt;44953&lt;/D&gt;&lt;D xsi:type="xsd:long"&gt;44952&lt;/D&gt;&lt;D xsi:type="xsd:long"&gt;44951&lt;/D&gt;&lt;D xsi:type="xsd:long"&gt;44950&lt;/D&gt;&lt;D xsi:type="xsd:long"&gt;44949&lt;/D&gt;&lt;D xsi:type="xsd:long"&gt;44946&lt;/D&gt;&lt;D xsi:type="xsd:long"&gt;44945&lt;/D&gt;&lt;D xsi:type="xsd:long"&gt;44944&lt;/D&gt;&lt;D xsi:type="xsd:long"&gt;44943&lt;/D&gt;&lt;D xsi:type="xsd:long"&gt;44942&lt;/D&gt;&lt;D xsi:type="xsd:long"&gt;44939&lt;/D&gt;&lt;D xsi:type="xsd:long"&gt;44938&lt;/D&gt;&lt;D xsi:type="xsd:long"&gt;44937&lt;/D&gt;&lt;D xsi:type="xsd:long"&gt;44936&lt;/D&gt;&lt;D xsi:type="xsd:long"&gt;44935&lt;/D&gt;&lt;D xsi:type="xsd:long"&gt;44932&lt;/D&gt;&lt;D xsi:type="xsd:long"&gt;44931&lt;/D&gt;&lt;D xsi:type="xsd:long"&gt;44930&lt;/D&gt;&lt;D xsi:type="xsd:long"&gt;44929&lt;/D&gt;&lt;D xsi:type="xsd:long"&gt;44925&lt;/D&gt;&lt;D xsi:type="xsd:long"&gt;44924&lt;/D&gt;&lt;D xsi:type="xsd:long"&gt;44923&lt;/D&gt;&lt;D xsi:type="xsd:long"&gt;44918&lt;/D&gt;&lt;D xsi:type="xsd:long"&gt;44917&lt;/D&gt;&lt;D xsi:type="xsd:long"&gt;44916&lt;/D&gt;&lt;D xsi:type="xsd:long"&gt;44915&lt;/D&gt;&lt;D xsi:type="xsd:long"&gt;44914&lt;/D&gt;&lt;D xsi:type="xsd:long"&gt;44911&lt;/D&gt;&lt;D xsi:type="xsd:long"&gt;44910&lt;/D&gt;&lt;D xsi:type="xsd:long"&gt;44909&lt;/D&gt;&lt;D xsi:type="xsd:long"&gt;44908&lt;/D&gt;&lt;D xsi:type="xsd:long"&gt;44907&lt;/D&gt;&lt;D xsi:type="xsd:long"&gt;44904&lt;/D&gt;&lt;D xsi:type="xsd:long"&gt;44903&lt;/D&gt;&lt;D xsi:type="xsd:long"&gt;44902&lt;/D&gt;&lt;D xsi:type="xsd:long"&gt;44901&lt;/D&gt;&lt;D xsi:type="xsd:long"&gt;44900&lt;/D&gt;&lt;D xsi:type="xsd:long"&gt;44897&lt;/D&gt;&lt;D xsi:type="xsd:long"&gt;44896&lt;/D&gt;&lt;D xsi:type="xsd:long"&gt;44895&lt;/D&gt;&lt;D xsi:type="xsd:long"&gt;44894&lt;/D&gt;&lt;D xsi:type="xsd:long"&gt;44893&lt;/D&gt;&lt;D xsi:type="xsd:long"&gt;44890&lt;/D&gt;&lt;D xsi:type="xsd:long"&gt;44889&lt;/D&gt;&lt;D xsi:type="xsd:long"&gt;44888&lt;/D&gt;&lt;D xsi:type="xsd:long"&gt;44887&lt;/D&gt;&lt;D xsi:type="xsd:long"&gt;44886&lt;/D&gt;&lt;D xsi:type="xsd:long"&gt;44883&lt;/D&gt;&lt;D xsi:type="xsd:long"&gt;44882&lt;/D&gt;&lt;D xsi:type="xsd:long"&gt;44881&lt;/D&gt;&lt;D xsi:type="xsd:long"&gt;44880&lt;/D&gt;&lt;D xsi:type="xsd:long"&gt;44879&lt;/D&gt;&lt;D xsi:type="xsd:long"&gt;44876&lt;/D&gt;&lt;D xsi:type="xsd:long"&gt;44875&lt;/D&gt;&lt;D xsi:type="xsd:long"&gt;44874&lt;/D&gt;&lt;D xsi:type="xsd:long"&gt;44873&lt;/D&gt;&lt;D xsi:type="xsd:long"&gt;44872&lt;/D&gt;&lt;D xsi:type="xsd:long"&gt;44869&lt;/D&gt;&lt;D xsi:type="xsd:long"&gt;44868&lt;/D&gt;&lt;D xsi:type="xsd:long"&gt;44867&lt;/D&gt;&lt;D xsi:type="xsd:long"&gt;44866&lt;/D&gt;&lt;D xsi:type="xsd:long"&gt;44865&lt;/D&gt;&lt;D xsi:type="xsd:long"&gt;44862&lt;/D&gt;&lt;D xsi:type="xsd:long"&gt;44861&lt;/D&gt;&lt;D xsi:type="xsd:long"&gt;44860&lt;/D&gt;&lt;D xsi:type="xsd:long"&gt;44859&lt;/D&gt;&lt;D xsi:type="xsd:long"&gt;44858&lt;/D&gt;&lt;D xsi:type="xsd:long"&gt;44855&lt;/D&gt;&lt;D xsi:type="xsd:long"&gt;44854&lt;/D&gt;&lt;D xsi:type="xsd:long"&gt;44853&lt;/D&gt;&lt;D xsi:type="xsd:long"&gt;44852&lt;/D&gt;&lt;D xsi:type="xsd:long"&gt;44851&lt;/D&gt;&lt;D xsi:type="xsd:long"&gt;44848&lt;/D&gt;&lt;D xsi:type="xsd:long"&gt;44847&lt;/D&gt;&lt;D xsi:type="xsd:long"&gt;44846&lt;/D&gt;&lt;D xsi:type="xsd:long"&gt;44845&lt;/D&gt;&lt;D xsi:type="xsd:long"&gt;44841&lt;/D&gt;&lt;D xsi:type="xsd:long"&gt;44840&lt;/D&gt;&lt;D xsi:type="xsd:long"&gt;44839&lt;/D&gt;&lt;D xsi:type="xsd:long"&gt;44838&lt;/D&gt;&lt;D xsi:type="xsd:long"&gt;44837&lt;/D&gt;&lt;D xsi:type="xsd:long"&gt;44834&lt;/D&gt;&lt;D xsi:type="xsd:long"&gt;44833&lt;/D&gt;&lt;D xsi:</t>
        </r>
      </text>
    </comment>
    <comment ref="A5" authorId="0" shapeId="0" xr:uid="{D92DCCDB-5B47-4952-8882-5A35E00ADB48}">
      <text>
        <r>
          <rPr>
            <b/>
            <sz val="9"/>
            <color indexed="81"/>
            <rFont val="Tahoma"/>
            <family val="2"/>
          </rPr>
          <t>type="xsd:long"&gt;44832&lt;/D&gt;&lt;D xsi:type="xsd:long"&gt;44831&lt;/D&gt;&lt;D xsi:type="xsd:long"&gt;44830&lt;/D&gt;&lt;D xsi:type="xsd:long"&gt;44827&lt;/D&gt;&lt;D xsi:type="xsd:long"&gt;44826&lt;/D&gt;&lt;D xsi:type="xsd:long"&gt;44825&lt;/D&gt;&lt;D xsi:type="xsd:long"&gt;44824&lt;/D&gt;&lt;D xsi:type="xsd:long"&gt;44823&lt;/D&gt;&lt;D xsi:type="xsd:long"&gt;44820&lt;/D&gt;&lt;D xsi:type="xsd:long"&gt;44819&lt;/D&gt;&lt;D xsi:type="xsd:long"&gt;44818&lt;/D&gt;&lt;D xsi:type="xsd:long"&gt;44817&lt;/D&gt;&lt;D xsi:type="xsd:long"&gt;44816&lt;/D&gt;&lt;D xsi:type="xsd:long"&gt;44813&lt;/D&gt;&lt;D xsi:type="xsd:long"&gt;44812&lt;/D&gt;&lt;D xsi:type="xsd:long"&gt;44811&lt;/D&gt;&lt;D xsi:type="xsd:long"&gt;44810&lt;/D&gt;&lt;D xsi:type="xsd:long"&gt;44806&lt;/D&gt;&lt;D xsi:type="xsd:long"&gt;44805&lt;/D&gt;&lt;D xsi:type="xsd:long"&gt;44804&lt;/D&gt;&lt;D xsi:type="xsd:long"&gt;44803&lt;/D&gt;&lt;D xsi:type="xsd:long"&gt;44802&lt;/D&gt;&lt;D xsi:type="xsd:long"&gt;44799&lt;/D&gt;&lt;D xsi:type="xsd:long"&gt;44798&lt;/D&gt;&lt;D xsi:type="xsd:long"&gt;44797&lt;/D&gt;&lt;D xsi:type="xsd:long"&gt;44796&lt;/D&gt;&lt;D xsi:type="xsd:long"&gt;44795&lt;/D&gt;&lt;D xsi:type="xsd:long"&gt;44792&lt;/D&gt;&lt;D xsi:type="xsd:long"&gt;44791&lt;/D&gt;&lt;D xsi:type="xsd:long"&gt;44790&lt;/D&gt;&lt;D xsi:type="xsd:long"&gt;44789&lt;/D&gt;&lt;D xsi:type="xsd:long"&gt;44788&lt;/D&gt;&lt;D xsi:type="xsd:long"&gt;44785&lt;/D&gt;&lt;D xsi:type="xsd:long"&gt;44784&lt;/D&gt;&lt;D xsi:type="xsd:long"&gt;44783&lt;/D&gt;&lt;D xsi:type="xsd:long"&gt;44782&lt;/D&gt;&lt;D xsi:type="xsd:long"&gt;44781&lt;/D&gt;&lt;D xsi:type="xsd:long"&gt;44778&lt;/D&gt;&lt;D xsi:type="xsd:long"&gt;44777&lt;/D&gt;&lt;D xsi:type="xsd:long"&gt;44776&lt;/D&gt;&lt;D xsi:type="xsd:long"&gt;44775&lt;/D&gt;&lt;D xsi:type="xsd:long"&gt;44771&lt;/D&gt;&lt;D xsi:type="xsd:long"&gt;44770&lt;/D&gt;&lt;D xsi:type="xsd:long"&gt;44769&lt;/D&gt;&lt;D xsi:type="xsd:long"&gt;44768&lt;/D&gt;&lt;D xsi:type="xsd:long"&gt;44767&lt;/D&gt;&lt;D xsi:type="xsd:long"&gt;44764&lt;/D&gt;&lt;D xsi:type="xsd:long"&gt;44763&lt;/D&gt;&lt;D xsi:type="xsd:long"&gt;44762&lt;/D&gt;&lt;D xsi:type="xsd:long"&gt;44761&lt;/D&gt;&lt;D xsi:type="xsd:long"&gt;44760&lt;/D&gt;&lt;D xsi:type="xsd:long"&gt;44757&lt;/D&gt;&lt;D xsi:type="xsd:long"&gt;44756&lt;/D&gt;&lt;D xsi:type="xsd:long"&gt;44755&lt;/D&gt;&lt;D xsi:type="xsd:long"&gt;44754&lt;/D&gt;&lt;D xsi:type="xsd:long"&gt;44753&lt;/D&gt;&lt;D xsi:type="xsd:long"&gt;44750&lt;/D&gt;&lt;D xsi:type="xsd:long"&gt;44749&lt;/D&gt;&lt;D xsi:type="xsd:long"&gt;44748&lt;/D&gt;&lt;D xsi:type="xsd:long"&gt;44747&lt;/D&gt;&lt;D xsi:type="xsd:long"&gt;44746&lt;/D&gt;&lt;D xsi:type="xsd:long"&gt;44742&lt;/D&gt;&lt;D xsi:type="xsd:long"&gt;44741&lt;/D&gt;&lt;D xsi:type="xsd:long"&gt;44740&lt;/D&gt;&lt;D xsi:type="xsd:long"&gt;44739&lt;/D&gt;&lt;D xsi:type="xsd:long"&gt;44736&lt;/D&gt;&lt;D xsi:type="xsd:long"&gt;44735&lt;/D&gt;&lt;D xsi:type="xsd:long"&gt;44734&lt;/D&gt;&lt;D xsi:type="xsd:long"&gt;44733&lt;/D&gt;&lt;D xsi:type="xsd:long"&gt;44732&lt;/D&gt;&lt;D xsi:type="xsd:long"&gt;44729&lt;/D&gt;&lt;D xsi:type="xsd:long"&gt;44728&lt;/D&gt;&lt;D xsi:type="xsd:long"&gt;44727&lt;/D&gt;&lt;D xsi:type="xsd:long"&gt;44726&lt;/D&gt;&lt;D xsi:type="xsd:long"&gt;44725&lt;/D&gt;&lt;D xsi:type="xsd:long"&gt;44722&lt;/D&gt;&lt;D xsi:type="xsd:long"&gt;44721&lt;/D&gt;&lt;D xsi:type="xsd:long"&gt;44720&lt;/D&gt;&lt;D xsi:type="xsd:long"&gt;44719&lt;/D&gt;&lt;D xsi:type="xsd:long"&gt;44718&lt;/D&gt;&lt;D xsi:type="xsd:long"&gt;44715&lt;/D&gt;&lt;D xsi:type="xsd:long"&gt;44714&lt;/D&gt;&lt;D xsi:type="xsd:long"&gt;44713&lt;/D&gt;&lt;D xsi:type="xsd:long"&gt;44712&lt;/D&gt;&lt;D xsi:type="xsd:long"&gt;44711&lt;/D&gt;&lt;D xsi:type="xsd:long"&gt;44708&lt;/D&gt;&lt;D xsi:type="xsd:long"&gt;44707&lt;/D&gt;&lt;D xsi:type="xsd:long"&gt;44706&lt;/D&gt;&lt;D xsi:type="xsd:long"&gt;44705&lt;/D&gt;&lt;D xsi:type="xsd:long"&gt;44701&lt;/D&gt;&lt;D xsi:type="xsd:long"&gt;44700&lt;/D&gt;&lt;D xsi:type="xsd:long"&gt;44699&lt;/D&gt;&lt;D xsi:type="xsd:long"&gt;44698&lt;/D&gt;&lt;D xsi:type="xsd:long"&gt;44697&lt;/D&gt;&lt;D xsi:type="xsd:long"&gt;44694&lt;/D&gt;&lt;D xsi:type="xsd:long"&gt;44693&lt;/D&gt;&lt;D xsi:type="xsd:long"&gt;44692&lt;/D&gt;&lt;D xsi:type="xsd:long"&gt;44691&lt;/D&gt;&lt;D xsi:type="xsd:long"&gt;44690&lt;/D&gt;&lt;D xsi:type="xsd:long"&gt;44687&lt;/D&gt;&lt;D xsi:type="xsd:long"&gt;44686&lt;/D&gt;&lt;D xsi:type="xsd:long"&gt;44685&lt;/D&gt;&lt;D xsi:type="xsd:long"&gt;44684&lt;/D&gt;&lt;D xsi:type="xsd:long"&gt;44683&lt;/D&gt;&lt;D xsi:type="xsd:long"&gt;44680&lt;/D&gt;&lt;D xsi:type="xsd:long"&gt;44679&lt;/D&gt;&lt;D xsi:type="xsd:long"&gt;44678&lt;/D&gt;&lt;D xsi:type="xsd:long"&gt;44677&lt;/D&gt;&lt;D xsi:type="xsd:long"&gt;44676&lt;/D&gt;&lt;D xsi:type="xsd:long"&gt;44673&lt;/D&gt;&lt;D xsi:type="xsd:long"&gt;44672&lt;/D&gt;&lt;D xsi:type="xsd:long"&gt;44671&lt;/D&gt;&lt;D xsi:type="xsd:long"&gt;44670&lt;/D&gt;&lt;D xsi:type="xsd:long"&gt;44669&lt;/D&gt;&lt;D xsi:type="xsd:long"&gt;44665&lt;/D&gt;&lt;D xsi:type="xsd:long"&gt;44664&lt;/D&gt;&lt;D xsi:type="xsd:long"&gt;44663&lt;/D&gt;&lt;D xsi:type="xsd:long"&gt;44662&lt;/D&gt;&lt;D xsi:type="xsd:long"&gt;44659&lt;/D&gt;&lt;D xsi:type="xsd:long"&gt;44658&lt;/D&gt;&lt;D xsi:type="xsd:long"&gt;44657&lt;/D&gt;&lt;D xsi:type="xsd:long"&gt;44656&lt;/D&gt;&lt;D xsi:type="xsd:long"&gt;44655&lt;/D&gt;&lt;D xsi:type="xsd:long"&gt;44652&lt;/D&gt;&lt;D xsi:type="xsd:long"&gt;44651&lt;/D&gt;&lt;D xsi:type="xsd:long"&gt;44650&lt;/D&gt;&lt;D xsi:type="xsd:long"&gt;44649&lt;/D&gt;&lt;D xsi:type="xsd:long"&gt;44648&lt;/D&gt;&lt;D xsi:type="xsd:long"&gt;44645&lt;/D&gt;&lt;D xsi:type="xsd:long"&gt;44644&lt;/D&gt;&lt;D xsi:type="xsd:long"&gt;44643&lt;/D&gt;&lt;D xsi:type="xsd:long"&gt;44642&lt;/D&gt;&lt;D xsi:type="xsd:long"&gt;44641&lt;/D&gt;&lt;D xsi:type="xsd:long"&gt;44638&lt;/D&gt;&lt;D xsi:type="xsd:long"&gt;44637&lt;/D&gt;&lt;D xsi:type="xsd:long"&gt;44636&lt;/D&gt;&lt;D xsi:type="xsd:long"&gt;44635&lt;/D&gt;&lt;D xsi:type="xsd:long"&gt;44634&lt;/D&gt;&lt;D xsi:type="xsd:long"&gt;44631&lt;/D&gt;&lt;D xsi:type="xsd:long"&gt;44630&lt;/D&gt;&lt;D xsi:type="xsd:long"&gt;44629&lt;/D&gt;&lt;D xsi:type="xsd:long"&gt;44628&lt;/D&gt;&lt;D xsi:type="xsd:long"&gt;44627&lt;/D&gt;&lt;D xsi:type="xsd:long"&gt;44624&lt;/D&gt;&lt;D xsi:type="xsd:long"&gt;44623&lt;/D&gt;&lt;D xsi:type="xsd:long"&gt;44622&lt;/D&gt;&lt;D xsi:type="xsd:long"&gt;44621&lt;/D&gt;&lt;D xsi:type="xsd:long"&gt;44620&lt;/D&gt;&lt;D xsi:type="xsd:long"&gt;44617&lt;/D&gt;&lt;D xsi:type="xsd:long"&gt;44616&lt;/D&gt;&lt;D xsi:type="xsd:long"&gt;44615&lt;/D&gt;&lt;D xsi:type="xsd:long"&gt;44614&lt;/D&gt;&lt;D xsi:type="xsd:long"&gt;44610&lt;/D&gt;&lt;D xsi:type="xsd:long"&gt;44609&lt;/D&gt;&lt;D xsi:type="xsd:long"&gt;44608&lt;/D&gt;&lt;D xsi:type="xsd:long"&gt;44607&lt;/D&gt;&lt;D xsi:type="xsd:long"&gt;44606&lt;/D&gt;&lt;D xsi:type="xsd:long"&gt;44603&lt;/D&gt;&lt;D xsi:type="xsd:long"&gt;44602&lt;/D&gt;&lt;D xsi:type="xsd:long"&gt;44601&lt;/D&gt;&lt;D xsi:type="xsd:long"&gt;44600&lt;/D&gt;&lt;D xsi:type="xsd:long"&gt;44599&lt;/D&gt;&lt;D xsi:type="xsd:long"&gt;44596&lt;/D&gt;&lt;D xsi:type="xsd:long"&gt;44595&lt;/D&gt;&lt;D xsi:type="xsd:long"&gt;44594&lt;/D&gt;&lt;D xsi:type="xsd:long"&gt;44593&lt;/D&gt;&lt;D xsi:type="xsd:long"&gt;44592&lt;/D&gt;&lt;D xsi:type="xsd:long"&gt;44589&lt;/D&gt;&lt;D xsi:type="xsd:long"&gt;44588&lt;/D&gt;&lt;D xsi:type="xsd:long"&gt;44587&lt;/D&gt;&lt;D xsi:type="xsd:long"&gt;44586&lt;/D&gt;&lt;D xsi:type="xsd:long"&gt;44585&lt;/D&gt;&lt;D xsi:type="xsd:long"&gt;44582&lt;/D&gt;&lt;D xsi:type="xsd:long"&gt;44581&lt;/D&gt;&lt;D xsi:type="xsd:long"&gt;44580&lt;/D&gt;&lt;D xsi:type="xsd:long"&gt;44579&lt;/D&gt;&lt;D xsi:type="xsd:long"&gt;44578&lt;/D&gt;&lt;D xsi:type="xsd:long"&gt;44575&lt;/D&gt;&lt;D xsi:type="xsd:long"&gt;44574&lt;/D&gt;&lt;D xsi:type="xsd:long"&gt;44573&lt;/D&gt;&lt;D xsi:type="xsd:long"&gt;44572&lt;/D&gt;&lt;D xsi:type="xsd:long"&gt;44571&lt;/D&gt;&lt;D xsi:type="xsd:long"&gt;44568&lt;/D&gt;&lt;D xsi:type="xsd:long"&gt;44567&lt;/D&gt;&lt;D xsi:type="xsd:long"&gt;44566&lt;/D&gt;&lt;D xsi:type="xsd:long"&gt;44565&lt;/D&gt;&lt;D xsi:type="xsd:long"&gt;44561&lt;/D&gt;&lt;D xsi:type="xsd:long"&gt;44560&lt;/D&gt;&lt;D xsi:type="xsd:long"&gt;44559&lt;/D&gt;&lt;D xsi:type="xsd:long"&gt;44554&lt;/D&gt;&lt;D xsi:type="xsd:long"&gt;44553&lt;/D&gt;&lt;D xsi:type="xsd:long"&gt;44552&lt;/D&gt;&lt;D xsi:type="xsd:long"&gt;44551&lt;/D&gt;&lt;D xsi:type="xsd:long"&gt;44550&lt;/D&gt;&lt;D xsi:type="xsd:long"&gt;44547&lt;/D&gt;&lt;D xsi:type="xsd:long"&gt;44546&lt;/D&gt;&lt;D xsi:type="xsd:long"&gt;44545&lt;/D&gt;&lt;D xsi:type="xsd:long"&gt;44544&lt;/D&gt;&lt;D xsi:type="xsd:long"&gt;44543&lt;/D&gt;&lt;D xsi:type="xsd:long"&gt;44540&lt;/D&gt;&lt;D xsi:type="xsd:long"&gt;44539&lt;/D&gt;&lt;D xsi:type="xsd:long"&gt;44538&lt;/D&gt;&lt;D xsi:type="xsd:long"&gt;44537&lt;/D&gt;&lt;D xsi:type="xsd:long"&gt;44536&lt;/D&gt;&lt;D xsi:type="xsd:long"&gt;44533&lt;/D&gt;&lt;D xsi:type="xsd:long"&gt;44532&lt;/D&gt;&lt;D xsi:type="xsd:long"&gt;44531&lt;/D&gt;&lt;D xsi:type="xsd:long"&gt;44530&lt;/D&gt;&lt;D xsi:type="xsd:long"&gt;44529&lt;/D&gt;&lt;D xsi:type="xsd:long"&gt;44526&lt;/D&gt;&lt;D xsi:type="xsd:long"&gt;44525&lt;/D&gt;&lt;D xsi:type="xsd:long"&gt;44524&lt;/D&gt;&lt;D xsi:type="xsd:long"&gt;44523&lt;/D&gt;&lt;D xsi:type="xsd:long"&gt;44522&lt;/D&gt;&lt;D xsi:type="xsd:long"&gt;44519&lt;/D&gt;&lt;D xsi:type="xsd:long"&gt;44518&lt;/D&gt;&lt;D xsi:type="xsd:long"&gt;44517&lt;/D&gt;&lt;D xsi:type="xsd:long"&gt;44516&lt;/D&gt;&lt;D xsi:type="xsd:long"&gt;44515&lt;/D&gt;&lt;D xsi:type="xsd:long"&gt;44512&lt;/D&gt;&lt;D xsi:type="xsd:long"&gt;44511&lt;/D&gt;&lt;D xsi:type="xsd:long"&gt;44510&lt;/D&gt;&lt;D xsi:type="xsd:long"&gt;44509&lt;/D&gt;&lt;D xsi:type="xsd:long"&gt;44508&lt;/D&gt;&lt;D xsi:type="xsd:long"&gt;44505&lt;/D&gt;&lt;D xsi:type="xsd:long"&gt;44504&lt;/D&gt;&lt;D xsi:type="xsd:long"&gt;44503&lt;/D&gt;&lt;D xsi:type="xsd:long"&gt;44502&lt;/D&gt;&lt;D xsi:type="xsd:long"&gt;44501&lt;/D&gt;&lt;D xsi:type="xsd:long"&gt;44498&lt;/D&gt;&lt;D xsi:type="xsd:long"&gt;44497&lt;/D&gt;&lt;D xsi:type="xsd:long"&gt;44496&lt;/D&gt;&lt;D xsi:type="xsd:long"&gt;44495&lt;/D&gt;&lt;D xsi:type="xsd:long"&gt;44494&lt;/D&gt;&lt;D xsi:type="xsd:long"&gt;44491&lt;/D&gt;&lt;D xsi:type="xsd:long"&gt;44490&lt;/D&gt;&lt;D xsi:type="xsd:long"&gt;44489&lt;/D&gt;&lt;D xsi:type="xsd:long"&gt;44488&lt;/D&gt;&lt;D xsi:type="xsd:long"&gt;44487&lt;/D&gt;&lt;D xsi:type="xsd:long"&gt;44484&lt;/D&gt;&lt;D xsi:type="xsd:long"&gt;44483&lt;/D&gt;&lt;D xsi:type="xsd:long"&gt;44482&lt;/D&gt;&lt;D xsi:type="xsd:long"&gt;44481&lt;/D&gt;&lt;D xsi:type="xsd:long"&gt;44477&lt;/D&gt;&lt;D xsi:type="xsd:long"&gt;44476&lt;/D&gt;&lt;D xsi:type="xsd:long"&gt;44475&lt;/D&gt;&lt;D xsi:type="xsd:long"&gt;44474&lt;/D&gt;&lt;D xsi:type="xsd:long"&gt;44473&lt;/D&gt;&lt;D xsi:type="xsd:long"&gt;44470&lt;/D&gt;&lt;D xsi:type="xsd:long"&gt;44469&lt;/D&gt;&lt;D xsi:type="xsd:long"&gt;44468&lt;/D&gt;&lt;D xsi:type="xsd:long"&gt;44467&lt;/D&gt;&lt;D xsi:type="xsd:long"&gt;44466&lt;/D&gt;&lt;D xsi:type="xsd:long"&gt;44463&lt;/D&gt;&lt;D xsi:type="xsd:long"&gt;44462&lt;/D&gt;&lt;D xsi:type="xsd:long"&gt;44461&lt;/D&gt;&lt;D xsi:type="xsd:long"&gt;44460&lt;/D&gt;&lt;D xsi:type="xsd:long"&gt;44459&lt;/D&gt;&lt;D xsi:type="xsd:long"&gt;44456&lt;/D&gt;&lt;D xsi:type="xsd:long"&gt;44455&lt;/D&gt;&lt;D xsi:type="xsd:long"&gt;44454&lt;/D&gt;&lt;D xsi:type="xsd:long"&gt;44453&lt;/D&gt;&lt;D xsi:type="xsd:long"&gt;44452&lt;/D&gt;&lt;D xsi:type="xsd:long"&gt;44449&lt;/D&gt;&lt;D xsi:type="xsd:long"&gt;44448&lt;/D&gt;&lt;D xsi:type="xsd:long"&gt;44447&lt;/D&gt;&lt;D xsi:type="xsd:long"&gt;44446&lt;/D&gt;&lt;D xsi:type="xsd:long"&gt;44442&lt;/D&gt;&lt;D xsi:type="xsd:long"&gt;44441&lt;/D&gt;&lt;D xsi:type="xsd:long"&gt;44440&lt;/D&gt;&lt;D xsi:type="xsd:long"&gt;44439&lt;/D&gt;&lt;D xsi:type="xsd:long"&gt;44438&lt;/D&gt;&lt;D xsi:type="xsd:long"&gt;44435&lt;/D&gt;&lt;D xsi:type="xsd:long"&gt;44434&lt;/D&gt;&lt;D xsi:type="xsd:long"&gt;44433&lt;/D&gt;&lt;D xsi:type="xsd:long"&gt;44432&lt;/D&gt;&lt;D xsi:type="xsd:long"&gt;44431&lt;/D&gt;&lt;D xsi:type="xsd:long"&gt;44428&lt;/D&gt;&lt;D xsi:type="xsd:long"&gt;44427&lt;/D&gt;&lt;D xsi:type="xsd:long"&gt;44426&lt;/D&gt;&lt;D xsi:type="xsd:long"&gt;44425&lt;/D&gt;&lt;D xsi:type="xsd:long"&gt;44424&lt;/D&gt;&lt;D xsi:type="xsd:long"&gt;44421&lt;/D&gt;&lt;D xsi:type="xsd:long"&gt;44420&lt;/D&gt;&lt;D xsi:type="xsd:long"&gt;44419&lt;/D&gt;&lt;D xsi:type="xsd:long"&gt;44418&lt;/D&gt;&lt;D xsi:type="xsd:long"&gt;44417&lt;/D&gt;&lt;D xsi:type="xsd:long"&gt;44414&lt;/D&gt;&lt;D xsi:type="xsd:long"&gt;44413&lt;/D&gt;&lt;D xsi:type="xsd:long"&gt;44412&lt;/D&gt;&lt;D xsi:type="xsd:long"&gt;44411&lt;/D&gt;&lt;D xsi:type="xsd:long"&gt;44407&lt;/D&gt;&lt;D xsi:type="xsd:long"&gt;44406&lt;/D&gt;&lt;D xsi:type="xsd:long"&gt;44405&lt;/D&gt;&lt;D xsi:type="xsd:long"&gt;44404&lt;/D&gt;&lt;D xsi:type="xsd:long"&gt;44403&lt;/D&gt;&lt;D xsi:type="xsd:long"&gt;44400&lt;/D&gt;&lt;D xsi:type="xsd:long"&gt;44399&lt;/D&gt;&lt;D xsi:type="xsd:long"&gt;44398&lt;/D&gt;&lt;D xsi:type="xsd:long"&gt;44397&lt;/D&gt;&lt;D xsi:type="xsd:long"&gt;44396&lt;/D&gt;&lt;D xsi:type="xsd:long"&gt;44393&lt;/D&gt;&lt;D xsi:type="xsd:long"&gt;44392&lt;/D&gt;&lt;D xsi:type="xsd:long"&gt;44391&lt;/D&gt;&lt;D xsi:type="xsd:long"&gt;44390&lt;/D&gt;&lt;D xsi:type="xsd:long"&gt;44389&lt;/D&gt;&lt;D xsi:type="xsd:long"&gt;44386&lt;/D&gt;&lt;D xsi:type="xsd:long"&gt;44385&lt;/D&gt;&lt;D xsi:type="xsd:long"&gt;44384&lt;/D&gt;&lt;D xsi:type="xsd:long"&gt;44383&lt;/D&gt;&lt;D xsi:type="xsd:long"&gt;44382&lt;/D&gt;&lt;D xsi:type="xsd:long"&gt;44379&lt;/D&gt;&lt;D xsi:type="xsd:long"&gt;44377&lt;/D&gt;&lt;D xsi:type="xsd:long"&gt;44376&lt;/D&gt;&lt;D xsi:type="xsd:long"&gt;44375&lt;/D&gt;&lt;D xsi:type="xsd:long"&gt;44372&lt;/D&gt;&lt;D xsi:type="xsd:long"&gt;44371&lt;/D&gt;&lt;D xsi:type="xsd:long"&gt;44370&lt;/D&gt;&lt;D xsi:type="xsd:long"&gt;44369&lt;/D&gt;&lt;D xsi:type="xsd:long"&gt;44368&lt;/D&gt;&lt;D xsi:type="xsd:long"&gt;44365&lt;/D&gt;&lt;D xsi:type="xsd:long"&gt;44364&lt;/D&gt;&lt;D xsi:type="xsd:long"&gt;44363&lt;/D&gt;&lt;D xsi:type="xsd:long"&gt;44362&lt;/D&gt;&lt;D xsi:type="xsd:long"&gt;44361&lt;/D&gt;&lt;D xsi:type="xsd:long"&gt;44358&lt;/D&gt;&lt;D xsi:type="xsd:long"&gt;44357&lt;/D&gt;&lt;D xsi:type="xsd:long"&gt;44356&lt;/D&gt;&lt;D xsi:type="xsd:long"&gt;44355&lt;/D&gt;&lt;D xsi:type="xsd:long"&gt;44354&lt;/D&gt;&lt;D xsi:type="xsd:long"&gt;44351&lt;/D&gt;&lt;D xsi:type="xsd:long"&gt;44350&lt;/D&gt;&lt;D xsi:type="xsd:long"&gt;44349&lt;/D&gt;&lt;D xsi:type="xsd:long"&gt;44348&lt;/D&gt;&lt;D xsi:type="xsd:long"&gt;44347&lt;/D&gt;&lt;D xsi:type="xsd:long"&gt;44344&lt;/D&gt;&lt;D xsi:type="xsd:long"&gt;44343&lt;/D&gt;&lt;D xsi:type="xsd:long"&gt;44342&lt;/D&gt;&lt;D xsi:type="xsd:long"&gt;44341&lt;/D&gt;&lt;D xsi:type="xsd:long"&gt;44337&lt;/D&gt;&lt;D xsi:type="xsd:long"&gt;44336&lt;/D&gt;&lt;D xsi:type="xsd:long"&gt;44335&lt;/D&gt;&lt;D xsi:type="xsd:long"&gt;44334&lt;/D&gt;&lt;D xsi:type="xsd:long"&gt;44333&lt;/D&gt;&lt;D xsi:type="xsd:long"&gt;44330&lt;/D&gt;&lt;D xsi:type="xsd:long"&gt;44329&lt;/D&gt;&lt;D xsi:type="xsd:long"&gt;44328&lt;/D&gt;&lt;D xsi:type="xsd:long"&gt;44327&lt;/D&gt;&lt;D xsi:type="xsd:long"&gt;44326&lt;/D&gt;&lt;D xsi:type="xsd:long"&gt;44323&lt;/D&gt;&lt;D xsi:type="xsd:long"&gt;44322&lt;/D&gt;&lt;D xsi:type="xsd:long"&gt;44321&lt;/D&gt;&lt;D xsi:type="xsd:long"&gt;44320&lt;/D&gt;&lt;D xsi:type="xsd:long"&gt;44319&lt;/D&gt;&lt;D xsi:type="xsd:long"&gt;44316&lt;/D&gt;&lt;D xsi:type="xsd:long"&gt;44315&lt;/D&gt;&lt;D xsi:type="xsd:long"&gt;44314&lt;/D&gt;&lt;D xsi:type="xsd:long"&gt;44313&lt;/D&gt;&lt;D xsi:type="xsd:long"&gt;44312&lt;/D&gt;&lt;D xsi:type="xsd:long"&gt;44309&lt;/D&gt;&lt;D xsi:type="xsd:long"&gt;44308&lt;/D&gt;&lt;D xsi:type="xsd:long"&gt;44307&lt;/D&gt;&lt;D xsi:type="xsd:long"&gt;44306&lt;/D&gt;&lt;D xsi:type="xsd:long"&gt;44305&lt;/D&gt;&lt;D xsi:type="xsd:long"&gt;44302&lt;/D&gt;&lt;D xsi:type="xsd:long"&gt;44301&lt;/D&gt;&lt;D xsi:type="xsd:long"&gt;44300&lt;/D&gt;&lt;D xsi:type="xsd:long"&gt;44299&lt;/D&gt;&lt;D xsi:type="xsd:long"&gt;44298&lt;/D&gt;&lt;D xsi:type="xsd:long"&gt;44295&lt;/D&gt;&lt;D xsi:type="xsd:long"&gt;44294&lt;/D&gt;&lt;D xsi:type="xsd:long"&gt;44293&lt;/D&gt;&lt;D xsi:type="xsd:long"&gt;44292&lt;/D&gt;&lt;D xsi:type="xsd:long"&gt;44291&lt;/D&gt;&lt;D xsi:type="xsd:long"&gt;44287&lt;/D&gt;&lt;D xsi:type="xsd:long"&gt;44286&lt;/D&gt;&lt;D xsi:type="xsd:long"&gt;44285&lt;/D&gt;&lt;D xsi:type="xsd:long"&gt;44284&lt;/D&gt;&lt;D xsi:type="xsd:long"&gt;44281&lt;/D&gt;&lt;D xsi:type="xsd:long"&gt;44280&lt;/D&gt;&lt;D xsi:type="xsd:long"&gt;44279&lt;/D&gt;&lt;D xsi:type="xsd:long"&gt;44278&lt;/D&gt;&lt;D xsi:type="xsd:long"&gt;44277&lt;/D&gt;&lt;D xsi:type="xsd:long"&gt;44274&lt;/D&gt;&lt;D xsi:type="xsd:long"&gt;44273&lt;/D&gt;&lt;D xsi:type="xsd:long"&gt;44272&lt;/D&gt;&lt;D xsi:type="xsd:long"&gt;44271&lt;/D&gt;&lt;D xsi:type="xsd:long"&gt;44270&lt;/D&gt;&lt;D xsi:type="xsd:long"&gt;44267&lt;/D&gt;&lt;D xsi:type="xsd:long"&gt;44266&lt;/D&gt;&lt;D xsi:type="xsd:long"&gt;44265&lt;/D&gt;&lt;D xsi:type="xsd:long"&gt;44264&lt;/D&gt;&lt;D xsi:type="xsd:long"&gt;44263&lt;/D&gt;&lt;D xsi:type="xsd:long"&gt;44260&lt;/D&gt;&lt;D xsi:type="xsd:long"&gt;44259&lt;/D&gt;&lt;D xsi:type="xsd:long"&gt;44258&lt;/D&gt;&lt;D xsi:type="xsd:long"&gt;44257&lt;/D&gt;&lt;D xsi:type="xsd:long"&gt;44256&lt;/D&gt;&lt;D xsi:type="xsd:long"&gt;44253&lt;/D&gt;&lt;D xsi:type="xsd:long"&gt;44252&lt;/D&gt;&lt;D xsi:type="xsd:long"&gt;44251&lt;/D&gt;&lt;D xsi:type="xsd:long"&gt;44250&lt;/D&gt;&lt;D xsi:type="xsd:long"&gt;44249&lt;/D&gt;&lt;D xsi:type="xsd:long"&gt;44246&lt;/D&gt;&lt;D xsi:type="xsd:long"&gt;44245&lt;/D&gt;&lt;D xsi:type="xsd:long"&gt;44244&lt;/D&gt;&lt;D xsi:type="xsd:long"&gt;44243&lt;/D&gt;&lt;D xsi:type="xsd:long"&gt;44239&lt;/D&gt;&lt;D xsi:type="xsd:long"&gt;44238&lt;/D&gt;&lt;D xsi:type="xsd:long"&gt;44237&lt;/D&gt;&lt;D xsi:type="xsd:long"&gt;44236&lt;/D&gt;&lt;D xsi:type="xsd:long"&gt;44235&lt;/D&gt;&lt;D xsi:type="xsd:long"&gt;44232&lt;/D&gt;&lt;D xsi:type="xsd:long"&gt;44231&lt;/D&gt;&lt;D xsi:type="xsd:long"&gt;44230&lt;/D&gt;&lt;D xsi:type="xsd:long"&gt;44229&lt;/D&gt;&lt;D xsi:type="xsd:long"&gt;44228&lt;/D&gt;&lt;D xsi:type="xsd:long"&gt;44225&lt;/D&gt;&lt;D xsi:type="xsd:long"&gt;44224&lt;/D&gt;&lt;D xsi:type="xsd:long"&gt;44223&lt;/D&gt;&lt;D xsi:type="xsd:long"&gt;44222&lt;/D&gt;&lt;D xsi:type="xsd:long"&gt;44221&lt;/D&gt;&lt;D xsi:type="xsd:long"&gt;44218&lt;/D&gt;&lt;D xsi:type="xsd:long"&gt;44217&lt;/D&gt;&lt;D xsi:type="xsd:long"&gt;44216&lt;/D&gt;&lt;D xsi:type="xsd:long"&gt;44215&lt;/D&gt;&lt;D xsi:type="xsd:long"&gt;44214&lt;/D&gt;&lt;D xsi:type="xsd:long"&gt;44211&lt;/D&gt;&lt;D xsi:type="xsd:long"&gt;44210&lt;/D&gt;&lt;D xsi:type="xsd:long"&gt;44209&lt;/D&gt;&lt;D xsi:type="xsd:long"&gt;44208&lt;/D&gt;&lt;D xsi:type="xsd:long"&gt;44207&lt;/D&gt;&lt;D xsi:type="xsd:long"&gt;44204&lt;/D&gt;&lt;D xsi:type="xsd:long"&gt;44203&lt;/D&gt;&lt;D xsi:type="xsd:long"&gt;44202&lt;/D&gt;&lt;D xsi:type="xsd:long"&gt;44201&lt;/D&gt;&lt;D xsi:type="xsd:long"&gt;44200&lt;/D&gt;&lt;D xsi:type="xsd:long"&gt;44196&lt;/D&gt;&lt;D xsi:type="xsd:long"&gt;44195&lt;/D&gt;&lt;D xsi:type="xsd:long"&gt;44194&lt;/D&gt;&lt;D xsi:type="xsd:long"&gt;44189&lt;/D&gt;&lt;D xsi:type="xsd:long"&gt;44188&lt;/D&gt;&lt;D xsi:type="xsd:long"&gt;44187&lt;/D&gt;&lt;D xsi:type="xsd:long"&gt;44186&lt;/D&gt;&lt;D xsi:type="xsd:long"&gt;44183&lt;/D&gt;&lt;D xsi:type="xsd:long"&gt;44182&lt;/D&gt;&lt;D xsi:type="xsd:long"&gt;44181&lt;/D&gt;&lt;D xsi:type="xsd:long"&gt;44180&lt;/D&gt;&lt;D xsi:type="xsd:long"&gt;44179&lt;/D&gt;&lt;D xsi:type="xsd:long"&gt;44176&lt;/D&gt;&lt;D xsi:type="xsd:long"&gt;44175&lt;/D&gt;&lt;D xsi:type="xsd:long"&gt;44174&lt;/D&gt;&lt;D xsi:type="xsd:long"&gt;44173&lt;/D&gt;&lt;D xsi:type="xsd:long"&gt;44172&lt;/D&gt;&lt;D xsi:type="xsd:long"&gt;44169&lt;/D&gt;&lt;D xsi:type="xsd:long"&gt;44168&lt;/D&gt;&lt;D xsi:type="xsd:long"&gt;44167&lt;/D&gt;&lt;D xsi:type="xsd:long"&gt;44166&lt;/D&gt;&lt;D xsi:type="xsd:long"&gt;44165&lt;/D&gt;&lt;D xsi:type="xsd:long"&gt;44162&lt;/D&gt;&lt;D xsi:type="xsd:long"&gt;44161&lt;/D&gt;&lt;D xsi:type="xsd:long"&gt;44160&lt;/D&gt;&lt;D xsi:type="xsd:long"&gt;44159&lt;/D&gt;&lt;D xsi:type="xsd:long"&gt;44158&lt;/D&gt;&lt;D xsi:type="xsd:long"&gt;44155&lt;/D&gt;&lt;D xsi:type="xsd:long"&gt;44154&lt;/D&gt;&lt;D xsi:type="xsd:long"&gt;44153&lt;/D&gt;&lt;D xsi:type="xsd:long"&gt;44152&lt;/D&gt;&lt;D xsi:type="xsd:long"&gt;44151&lt;/D&gt;&lt;D xsi:type="xsd:long"&gt;44148&lt;/D&gt;&lt;D xsi:type="xsd:long"&gt;44147&lt;/D&gt;&lt;D xsi:type="xsd:long"&gt;44146&lt;/D&gt;&lt;D xsi:type="xsd:long"&gt;44145&lt;/D&gt;&lt;D xsi:type="xsd:long"&gt;44144&lt;/D&gt;&lt;D xsi:type="xsd:long"&gt;44141&lt;/D&gt;&lt;D xsi:type="xsd:long"&gt;44140&lt;/D&gt;&lt;D xsi:type="xsd:long"&gt;44139&lt;/D&gt;&lt;D xsi:type="xsd:long"&gt;44138&lt;/D&gt;&lt;D xsi:type="xsd:long"&gt;44137&lt;/D&gt;&lt;D xsi:type="xsd:long"&gt;44134&lt;/D&gt;&lt;D xsi:type="xsd:long"&gt;44133&lt;/D&gt;&lt;D xsi:type="xsd:long"&gt;44132&lt;/D&gt;&lt;D xsi:type="xsd:long"&gt;44131&lt;/D&gt;&lt;D xsi:type="xsd:long"&gt;44130&lt;/D&gt;&lt;D xsi:type="xsd:long"&gt;44127&lt;/D&gt;&lt;D xsi:type="xsd:long"&gt;44126&lt;/D&gt;&lt;D xsi:type="xsd:long"&gt;44125&lt;/D&gt;&lt;D xsi:type="xsd:long"&gt;44124&lt;/D&gt;&lt;D xsi:type="xsd:long"&gt;44123&lt;/D&gt;&lt;D xsi:type="xsd:long"&gt;44120&lt;/D&gt;&lt;D xsi:type="xsd:long"&gt;44119&lt;/D&gt;&lt;D xsi:type="xsd:long"&gt;44118&lt;/D&gt;&lt;D xsi:type="xsd:long"&gt;44117&lt;/D&gt;&lt;D xsi:type="xsd:long"&gt;44113&lt;/D&gt;&lt;D xsi:type="xsd:long"&gt;44112&lt;/D&gt;&lt;D xsi:type="xsd:long"&gt;44111&lt;/D&gt;&lt;D xsi:type="xsd:long"&gt;44110&lt;/D&gt;&lt;D xsi:type="xsd:long"&gt;44109&lt;/D&gt;&lt;D xsi:type="xsd:long"&gt;44106&lt;/D&gt;&lt;D xsi:type="xsd:long"&gt;44105&lt;/D&gt;&lt;D xsi:type="xsd:long"&gt;44104&lt;/D&gt;&lt;D xsi:type="xsd:long"&gt;44103&lt;/D&gt;&lt;D xsi:type="xsd:long"&gt;44102&lt;/D&gt;&lt;D xsi:type="xsd:long"&gt;44099&lt;/D&gt;&lt;D xsi:type="xsd:long"&gt;44098&lt;/D&gt;&lt;D xsi:type="xsd:long"&gt;44097&lt;/D&gt;&lt;D xsi:type="xsd:long"&gt;44096&lt;/D&gt;&lt;D xsi:type="xsd:long"&gt;44095&lt;/D&gt;&lt;D xsi:type="xsd:long"&gt;44092&lt;/D&gt;&lt;D xsi:type="xsd:long"&gt;44091&lt;/D&gt;&lt;D xsi:type="xsd:long"&gt;44090&lt;/D&gt;&lt;D xsi:type="xsd:long"&gt;44089&lt;/D&gt;&lt;D xsi:type="xsd:long"&gt;44088&lt;/D&gt;&lt;D xsi:type="xsd:long"&gt;44085&lt;/D&gt;&lt;D xsi:type="xsd:long"&gt;44084&lt;/D&gt;&lt;D xsi:type="xsd:long"&gt;44083&lt;/D&gt;&lt;D xsi:type="xsd:long"&gt;44082&lt;/D&gt;&lt;D xsi:type="xsd:long"&gt;44078&lt;/D&gt;&lt;D xsi:type="xsd:long"&gt;44077&lt;/D&gt;&lt;D xsi:type="xsd:long"&gt;44076&lt;/D&gt;&lt;D xsi:type="xsd:long"&gt;44075&lt;/D&gt;&lt;D xsi:type="xsd:long"&gt;44074&lt;/D&gt;&lt;D xsi:type="xsd:long"&gt;44071&lt;/D&gt;&lt;D xsi:type="xsd:long"&gt;44070&lt;/D&gt;&lt;D xsi:type="xsd:long"&gt;44069&lt;/D&gt;&lt;D xsi:type="xsd:long"&gt;44068&lt;/D&gt;&lt;D xsi:type="xsd:long"&gt;44067&lt;/D&gt;&lt;D xsi:type="xsd:long"&gt;44064&lt;/D&gt;&lt;D xsi:type="xsd:long"&gt;44063&lt;/D&gt;&lt;D xsi:type="xsd:long"&gt;44062&lt;/D&gt;&lt;D xsi:type="xsd:long"&gt;44061&lt;/D&gt;&lt;D xsi:type="xsd:long"&gt;44060&lt;/D&gt;&lt;D xsi:type="xsd:long"&gt;44057&lt;/D&gt;&lt;D xsi:type="xsd:long"&gt;44056&lt;/D&gt;&lt;D xsi:type="xsd:long"&gt;44055&lt;/D&gt;&lt;D xsi:type="xsd:long"&gt;44054&lt;/D&gt;&lt;D xsi:type="xsd:long"&gt;44053&lt;/D&gt;&lt;D xsi:type="xsd:long"&gt;44050&lt;/D&gt;&lt;D xsi:type="xsd:long"&gt;44049&lt;/D&gt;&lt;D xsi:type="xsd:long"&gt;44048&lt;/D&gt;&lt;D xsi:type="xsd:long"&gt;44047&lt;/D&gt;&lt;D xsi:type="xsd:long"&gt;44043&lt;/D&gt;&lt;D xsi:type="xsd:long"&gt;44042&lt;/D&gt;&lt;D xsi:type="xsd:long"&gt;44041&lt;/D&gt;&lt;D xsi:type="xsd:long"&gt;44040&lt;/D&gt;&lt;D xsi:type="xsd:long"&gt;44039&lt;/D&gt;&lt;D xsi:type="xsd:long"&gt;44036&lt;/D&gt;&lt;D xsi:type="xsd:long"&gt;44035&lt;/D&gt;&lt;D xsi:type="xsd:long"&gt;44034&lt;/D&gt;&lt;D xsi:type="xsd:long"&gt;44033&lt;/D&gt;&lt;D xsi:type="xsd:long"&gt;44032&lt;/D&gt;&lt;D xsi:type="xsd:long"&gt;44029&lt;/D&gt;&lt;D xsi:type="xsd:long"&gt;44028&lt;/D&gt;&lt;D xsi:type="xsd:long"&gt;44027&lt;/D&gt;&lt;D xsi:type="xsd:long"&gt;44026&lt;/D&gt;&lt;D xsi:type="xsd:long"&gt;44025&lt;/D&gt;&lt;D xsi:type="xsd:long"&gt;44022&lt;/D&gt;&lt;D xsi:type="xsd:long"&gt;44021&lt;/D&gt;&lt;D xsi:type="xsd:long"&gt;44020&lt;/D&gt;&lt;D xsi:type="xsd:long"&gt;44019&lt;/D&gt;&lt;D xsi:type="xsd:long"&gt;44018&lt;/D&gt;&lt;D xsi:type="xsd:long"&gt;44015&lt;/D&gt;&lt;D xsi:type="xsd:long"&gt;44014&lt;/D&gt;&lt;D xsi:type="xsd:long"&gt;44012&lt;/D&gt;&lt;D xsi:type="xsd:long"&gt;44011&lt;/D&gt;&lt;D xsi:type="xsd:long"&gt;44008&lt;/D&gt;&lt;D xsi:type="xsd:long"&gt;44007&lt;/D&gt;&lt;D xsi:type="xsd:long"&gt;44006&lt;/D&gt;&lt;D xsi:type="xsd:long"&gt;44005&lt;/D&gt;&lt;D xsi:type="xsd:long"&gt;44004&lt;/D&gt;&lt;D xsi:type="xsd:long"&gt;44001&lt;/D&gt;&lt;D xsi:type="xsd:long"&gt;44000&lt;/D&gt;&lt;D xsi:type="xsd:long"&gt;43999&lt;/D&gt;&lt;D xsi:type="xsd:long"&gt;43998&lt;/D&gt;&lt;D xsi:type="xsd:long"&gt;43997&lt;/D&gt;&lt;D xsi:type="xsd:long"&gt;43994&lt;/D&gt;&lt;D xsi:type="xsd:long"&gt;43993&lt;/D&gt;&lt;D xsi:type="xsd:long"&gt;43992&lt;/D&gt;&lt;D xsi:type="xsd:long"&gt;43991&lt;/D&gt;&lt;D xsi:type="xsd:long"&gt;43990&lt;/D&gt;&lt;D xsi:type="xsd:long"&gt;43987&lt;/D&gt;&lt;D xsi:type="xsd:long"&gt;43986&lt;/D&gt;&lt;D xsi:type="xsd:long"&gt;43985&lt;/D&gt;&lt;D xsi:type="xsd:long"&gt;43984&lt;/D&gt;&lt;D xsi:type="xsd:long"&gt;43983&lt;/D&gt;&lt;D xsi:type="xsd:long"&gt;43980&lt;/D&gt;&lt;D xsi:type="xsd:long"&gt;43979&lt;/D&gt;&lt;D xsi:type="xsd:long"&gt;43978&lt;/D&gt;&lt;D xsi:type="xsd:long"&gt;43977&lt;/D&gt;&lt;D xsi:type="xsd:long"&gt;43976&lt;/D&gt;&lt;D xsi:type="xsd:long"&gt;43973&lt;/D&gt;&lt;D xsi:type="xsd:long"&gt;43972&lt;/D&gt;&lt;D xsi:type="xsd:long"&gt;43971&lt;/D&gt;&lt;D xsi:type="xsd:long"&gt;43970&lt;/D&gt;&lt;D xsi:type="xsd:long"&gt;43966&lt;/D&gt;&lt;D xsi:type="xsd:long"&gt;43965&lt;/D&gt;&lt;D xsi:type="xsd:long"&gt;43964&lt;/D&gt;&lt;D xsi:type="xsd:long"&gt;43963&lt;/D&gt;&lt;D xsi:type="xsd:long"&gt;43962&lt;/D&gt;&lt;D xsi:type="xsd:long"&gt;43959&lt;/D&gt;&lt;D xsi:type="xsd:long"&gt;43958&lt;/D&gt;&lt;D xsi:type="xsd:long"&gt;43957&lt;/D&gt;&lt;D xsi:type="xsd:long"&gt;43956&lt;/D&gt;&lt;D xsi:type="xsd:long"&gt;43955&lt;/D&gt;&lt;D xsi:type="xsd:long"&gt;43952&lt;/D&gt;&lt;D xsi:type="xsd:long"&gt;43951&lt;/D&gt;&lt;D xsi:type="xsd:long"&gt;43950&lt;/D&gt;&lt;D xsi:type="xsd:long"&gt;43949&lt;/D&gt;&lt;D xsi:type="xsd:long"&gt;43948&lt;/D&gt;&lt;D xsi:type="xsd:long"&gt;43945&lt;/D&gt;&lt;D xsi:type="xsd:long"&gt;43944&lt;/D&gt;&lt;D xsi:type="xsd:long"&gt;43943&lt;/D&gt;&lt;D xsi:type="xsd:long"&gt;43942&lt;/D&gt;&lt;D xsi:type="xsd:long"&gt;43941&lt;/D&gt;&lt;D xsi:type="xsd:long"&gt;43938&lt;/D&gt;&lt;D xsi:type="xsd:long"&gt;43937&lt;/D&gt;&lt;D xsi:type="xsd:long"&gt;43936&lt;/D&gt;&lt;D xsi:type="xsd:long"&gt;43935&lt;/D&gt;&lt;D xsi:type="xsd:long"&gt;43934&lt;/D&gt;&lt;D xsi:type="xsd:long"&gt;43930&lt;/D&gt;&lt;D xsi:type="xsd:long"&gt;43929&lt;/D&gt;&lt;D xsi:type="xsd:long"&gt;43928&lt;/D&gt;&lt;D xsi:type="xsd:long"&gt;43927&lt;/D&gt;&lt;D xsi:type="xsd:long"&gt;43924&lt;/D&gt;&lt;D xsi:type="xsd:long"&gt;43923&lt;/D&gt;&lt;D xsi:type="xsd:long"&gt;43922&lt;/D&gt;&lt;D xsi:type="xsd:long"&gt;43921&lt;/D&gt;&lt;D xsi:type="xsd:long"&gt;43920&lt;/D&gt;&lt;D xsi:type="xsd:long"&gt;43917&lt;/D&gt;&lt;D xsi:type="xsd:long"&gt;43916&lt;/D&gt;&lt;D xsi:type="xsd:long"&gt;43915&lt;/D&gt;&lt;D xsi:type="xsd:long"&gt;43914&lt;/D&gt;&lt;D xsi:type="xsd:long"&gt;43913&lt;/D&gt;&lt;D xsi:type="xsd:long"&gt;43910&lt;/D&gt;&lt;D xsi:type="xsd:long"&gt;43909&lt;/D&gt;&lt;D xsi:type="xsd:long"&gt;43908&lt;/D&gt;&lt;D xsi:type="xsd:long"&gt;43907&lt;/D&gt;&lt;D xsi:type="xsd:long"&gt;43906&lt;/D&gt;&lt;D xsi:type="xsd:long"&gt;43903&lt;/D&gt;&lt;D xsi:type="xsd:long"&gt;43902&lt;/D&gt;&lt;D xsi:type="xsd:long"&gt;43901&lt;/D&gt;&lt;D xsi:type="xsd:long"&gt;43900&lt;/D&gt;&lt;D xsi:type="xsd:long"&gt;43899&lt;/D&gt;&lt;D xsi:type="xsd:long"&gt;43896&lt;/D&gt;&lt;D xsi:type="xsd:long"&gt;43895&lt;/D&gt;&lt;D xsi:type="xsd:long"&gt;43894&lt;/D&gt;&lt;D xsi:type="xsd:long"&gt;43893&lt;/D&gt;&lt;D xsi:type="xsd:long"&gt;43892&lt;/D&gt;&lt;D xsi:type="xsd:long"&gt;43889&lt;/D&gt;&lt;D xsi:type="xsd:long"&gt;43888&lt;/D&gt;&lt;D xsi:type="xsd:long"&gt;43887&lt;/D&gt;&lt;D xsi:type="xsd:long"&gt;43886&lt;/D&gt;&lt;D xsi:type="xsd:long"&gt;43885&lt;/D&gt;&lt;D xsi:type="xsd:long"&gt;43882&lt;/D&gt;&lt;D xsi:type="xsd:long"&gt;43881&lt;/D&gt;&lt;D xsi:type="xsd:long"&gt;43880&lt;/D&gt;&lt;D xsi:type="xsd:long"&gt;43879&lt;/D&gt;&lt;D xsi:type="xsd:long"&gt;43875&lt;/D&gt;&lt;D xsi:type="xsd:long"&gt;43874&lt;/D&gt;&lt;D xsi:type="xsd:long"&gt;43873&lt;/D&gt;&lt;D xsi:type="xsd:long"&gt;43872&lt;/D&gt;&lt;D xsi:type="xsd:long"&gt;43871&lt;/D&gt;&lt;D xsi:type="xsd:long"&gt;43868&lt;/D&gt;&lt;D xsi:type="xsd:long"&gt;43867&lt;/D&gt;&lt;D xsi:type="xsd:long"&gt;43866&lt;/D&gt;&lt;D xsi:type="xsd:long"&gt;43865&lt;/D&gt;&lt;D xsi:type="xsd:long"&gt;43864&lt;/D&gt;&lt;D xsi:type="xsd:long"&gt;43861&lt;/D&gt;&lt;D xsi:type="xsd:long"&gt;43860&lt;/D&gt;&lt;D xsi:type="xsd:long"&gt;43859&lt;/D&gt;&lt;D xsi:type="xsd:long"&gt;43858&lt;/D&gt;&lt;D xsi:type="xsd:long"&gt;43857&lt;/D&gt;&lt;D xsi:type="xsd:long"&gt;43854&lt;/D&gt;&lt;D xsi:type="xsd:long"&gt;43853&lt;/D&gt;&lt;D xsi:type="xsd:long"&gt;43852&lt;/D&gt;&lt;D xsi:type="xsd:long"&gt;43851&lt;/D&gt;&lt;D xsi:type="xsd:long"&gt;43850&lt;/D&gt;&lt;D xsi:type="xsd:long"&gt;43847&lt;/D&gt;&lt;D xsi:type="xsd:long"&gt;43846&lt;/D&gt;&lt;D xsi:type="xsd:long"&gt;43845&lt;/D&gt;&lt;D xsi:type="xsd:long"&gt;43844&lt;/D&gt;&lt;D xsi:type="xsd:long"&gt;43843&lt;/D&gt;&lt;D xsi:type="xsd:long"&gt;43840&lt;/D&gt;&lt;D xsi:type="xsd:long"&gt;43839&lt;/D&gt;&lt;D xsi:type="xsd:long"&gt;43838&lt;/D&gt;&lt;D xsi:type="xsd:long"&gt;43837&lt;/D&gt;&lt;D xsi:type="xsd:long"&gt;43836&lt;/D&gt;&lt;D xsi:type="xsd:long"&gt;43833&lt;/D&gt;&lt;D xsi:type="xsd:long"&gt;43832&lt;/D&gt;&lt;D xsi:type="xsd:long"&gt;43830&lt;/D&gt;&lt;D xsi:type="xsd:long"&gt;43829&lt;/D&gt;&lt;D xsi:type="xsd:long"&gt;43826&lt;/D&gt;&lt;D xsi:type="xsd:long"&gt;43823&lt;/D&gt;&lt;D xsi:type="xsd:long"&gt;43822&lt;/D&gt;&lt;D xsi:type="xsd:long"&gt;43819&lt;/D&gt;&lt;D xsi:type="xsd:long"&gt;43818&lt;/D&gt;&lt;D xsi:type="xsd:long"&gt;43817&lt;/D&gt;&lt;D xsi:type="xsd:long"&gt;43816&lt;/D&gt;&lt;D xsi:type="xsd:long"&gt;43815&lt;/D&gt;&lt;D xsi:type="xsd:long"&gt;43812&lt;/D&gt;&lt;D xsi:type="xsd:long"&gt;43811&lt;/D&gt;&lt;D xsi:type="xsd:long"&gt;43810&lt;/D&gt;&lt;D xsi:type="xsd:long"&gt;43809&lt;/D&gt;&lt;D xsi:type="xsd:long"&gt;43808&lt;/D&gt;&lt;D xsi:type="xsd:long"&gt;43805&lt;/D&gt;&lt;D xsi:type="xsd:long"&gt;43804&lt;/D&gt;&lt;D xsi:type="xsd:long"&gt;43803&lt;/D&gt;&lt;D xsi:type="xsd:long"&gt;43802&lt;/D&gt;&lt;D xsi:type="xsd:long"&gt;43801&lt;/D&gt;&lt;D xsi:type="xsd:long"&gt;43798&lt;/D&gt;&lt;D xsi:type="xsd:long"&gt;43797&lt;/D&gt;&lt;D xsi:type="xsd:long"&gt;43796&lt;/D&gt;&lt;D xsi:type="xsd:long"&gt;43795&lt;/D&gt;&lt;D xsi:type="xsd:long"&gt;43794&lt;/D&gt;&lt;D xsi:type="xsd:long"&gt;43791&lt;/D&gt;&lt;D xsi:type="xsd:long"&gt;43790&lt;/D&gt;&lt;D xsi:type="xsd:long"&gt;43789&lt;/D&gt;&lt;D xsi:type="xsd:long"&gt;43788&lt;/D&gt;&lt;D xsi:type="xsd:long"&gt;43787&lt;/D&gt;&lt;D xsi:type="xsd:long"&gt;43784&lt;/D&gt;&lt;D xsi:type="xsd:long"&gt;43783&lt;/D&gt;&lt;D xsi:type="xsd:long"&gt;43782&lt;/D&gt;&lt;D xsi:type="xsd:long"&gt;43781&lt;/D&gt;&lt;D xsi:type="xsd:long"&gt;43780&lt;/D&gt;&lt;D xsi:type="xsd:long"&gt;43777&lt;/D&gt;&lt;D xsi:type="xsd:long"&gt;43776&lt;/D&gt;&lt;D xsi:type="xsd:long"&gt;43775&lt;/D&gt;&lt;D xsi:type="xsd:long"&gt;43774&lt;/D&gt;&lt;D xsi:type="xsd:long"&gt;43773&lt;/D&gt;&lt;D xsi:type="xsd:long"&gt;43770&lt;/D&gt;&lt;D xsi:type="xsd:long"&gt;43769&lt;/D&gt;&lt;D xsi:type="xsd:long"&gt;43768&lt;/D&gt;&lt;D xsi:type="xsd:long"&gt;43767&lt;/D&gt;&lt;D xsi:type="xsd:long"&gt;43766&lt;/D&gt;&lt;D xsi:type="xsd:long"&gt;43763&lt;/D&gt;&lt;D xsi:type="xsd:long"&gt;43762&lt;/D&gt;&lt;D xsi:type="xsd:long"&gt;43761&lt;/D&gt;&lt;D xsi:type="xsd:long"&gt;43760&lt;/D&gt;&lt;D xsi:type="xsd:long"&gt;43759&lt;/D&gt;&lt;D xsi:type="xsd:long"&gt;43756&lt;/D&gt;&lt;D xsi:type="xsd:long"&gt;43755&lt;/D&gt;&lt;D xsi:type="xsd:long"&gt;43754&lt;/D&gt;&lt;D xsi:type="xsd:long"&gt;43753&lt;/D&gt;&lt;D xsi:type="xsd:long"&gt;43749&lt;/D&gt;&lt;D xsi:type="xsd:long"&gt;43748&lt;/D&gt;&lt;D xsi:type="xsd:long"&gt;43747&lt;/D&gt;&lt;D xsi:type="xsd:long"&gt;43746&lt;/D&gt;&lt;D xsi:type="xsd:long"&gt;43745&lt;/D&gt;&lt;D xsi:type="xsd:long"&gt;43742&lt;/D&gt;&lt;D xsi:type="xsd:long"&gt;43741&lt;/D&gt;&lt;D xsi:type="xsd:long"&gt;43740&lt;/D&gt;&lt;D xsi:type="xsd:long"&gt;43739&lt;/D&gt;&lt;D xsi:type="xsd:long"&gt;43738&lt;/D&gt;&lt;D xsi:type="xsd:long"&gt;43735&lt;/D&gt;&lt;D xsi:type="xsd:long"&gt;43734&lt;/D&gt;&lt;D xsi:type="xsd:long"&gt;43733&lt;/D&gt;&lt;D xsi:type="xsd:long"&gt;43732&lt;/D&gt;&lt;D xsi:type="xsd:long"&gt;43731&lt;/D&gt;&lt;D xsi:type="xsd:long"&gt;43728&lt;/D&gt;&lt;D xsi:type="xsd:long"&gt;43727&lt;/D&gt;&lt;D xsi:type="xsd:long"&gt;43726&lt;/D&gt;&lt;D xsi:type="xsd:long"&gt;43725&lt;/D&gt;&lt;D xsi:type="xsd:long"&gt;43724&lt;/D&gt;&lt;D xsi:type="xsd:long"&gt;43721&lt;/D&gt;&lt;D xsi:type="xsd:long"&gt;43720&lt;/D&gt;&lt;D xsi:type="xsd:long"&gt;43719&lt;/D&gt;&lt;D xsi:type="xsd:long"&gt;43718&lt;/D&gt;&lt;D xsi:type="xsd:long"&gt;43717&lt;/D&gt;&lt;D xsi:type="xsd:long"&gt;43714&lt;/D&gt;&lt;D xsi:type="xsd:long"&gt;43713&lt;/D&gt;&lt;D xsi:type="xsd:long"&gt;43712&lt;/D&gt;&lt;D xsi:type="xsd:long"&gt;43711&lt;/D&gt;&lt;D xsi:type="xsd:long"&gt;43707&lt;/D&gt;&lt;D xsi:type="xsd:long"&gt;43706&lt;/D&gt;&lt;D xsi:type="xsd:long"&gt;43705&lt;/D&gt;&lt;D xsi:type="xsd:long"&gt;43704&lt;/D&gt;&lt;D xsi:type="xsd:long"&gt;43703&lt;/D&gt;&lt;D xsi:type="xsd:long"&gt;43700&lt;/D&gt;&lt;D xsi:type="xsd:long"&gt;43699&lt;/D&gt;&lt;D xsi:type="xsd:long"&gt;43698&lt;/D&gt;&lt;D xsi:type="xsd:long"&gt;43697&lt;/D&gt;&lt;D xsi:type="xsd:long"&gt;43696&lt;/D&gt;&lt;D xsi:type="xsd:long"&gt;43693&lt;/D&gt;&lt;D xsi:type="xsd:long"&gt;43692&lt;/D&gt;&lt;D xsi:type="xsd:long"&gt;43691&lt;/D&gt;&lt;D xsi:type="xsd:long"&gt;43690&lt;/D&gt;&lt;D xsi:type="xsd:long"&gt;43689&lt;/D&gt;&lt;D xsi:type="xsd:long"&gt;43686&lt;/D&gt;&lt;D xsi:type="xsd:long"&gt;43685&lt;/D&gt;&lt;D xsi:type="xsd:long"&gt;43684&lt;/D&gt;&lt;D xsi:type="xsd:long"&gt;43683&lt;/D&gt;&lt;D xsi:type="xsd:long"&gt;43679&lt;/D&gt;&lt;D xsi:type="xsd:long"&gt;43678&lt;/D&gt;&lt;D xsi:type="xsd:long"&gt;43677&lt;/D&gt;&lt;D xsi:type="xsd:long"&gt;43676&lt;/D&gt;&lt;D xsi:type="xsd:long"&gt;43675&lt;/D&gt;&lt;D xsi:type="xsd:long"&gt;43672&lt;/D&gt;&lt;D xsi:type="xsd:long"&gt;43671&lt;/D&gt;&lt;D xsi:type="xsd:long"&gt;43670&lt;/D&gt;&lt;D xsi:type="xsd:long"&gt;43669&lt;/D&gt;&lt;D xsi:type="xsd:long"&gt;43668&lt;/D&gt;&lt;D xsi:type="xsd:long"&gt;43665&lt;/D&gt;&lt;D xsi:type="xsd:long"&gt;43664&lt;/D&gt;&lt;D xsi:type="xsd:long"&gt;43663&lt;/D&gt;&lt;D xsi:type="xsd:long"&gt;43662&lt;/D&gt;&lt;D xsi:type="xsd:long"&gt;43661&lt;/D&gt;&lt;D xsi:type="xsd:long"&gt;43658&lt;/D&gt;&lt;D xsi:type="xsd:long"&gt;43657&lt;/D&gt;&lt;D xsi:type="xsd:long"&gt;43656&lt;/D&gt;&lt;D xsi:type="xsd:long"&gt;43655&lt;/D&gt;&lt;D xsi:type="xsd:long"&gt;43654&lt;/D&gt;&lt;D xsi:type="xsd:long"&gt;43651&lt;/D&gt;&lt;D xsi:type="xsd:long"&gt;43650&lt;/D&gt;&lt;D xsi:type="xsd:long"&gt;43649&lt;/D&gt;&lt;D xsi:type="xsd:long"&gt;43648&lt;/D&gt;&lt;D xsi:type="xsd:long"&gt;43644&lt;/D&gt;&lt;D xsi:type="xsd:long"&gt;43643&lt;/D&gt;&lt;D xsi:type="xsd:long"&gt;43642&lt;/D&gt;&lt;D xsi:type="xsd:long"&gt;43641&lt;/D&gt;&lt;D xsi:type="xsd:long"&gt;43640&lt;/D&gt;&lt;D xsi:type="xsd:long"&gt;43637&lt;/D&gt;&lt;D xsi:type="xsd:long"&gt;43636&lt;/D&gt;&lt;D xsi:type="xsd:long"&gt;43635&lt;/D&gt;&lt;D xsi:type="xsd:long"&gt;43634&lt;/D&gt;&lt;D xsi:type="xsd:long"&gt;43633&lt;/D&gt;&lt;D xsi:type="xsd:long"&gt;43630&lt;/D&gt;&lt;D xsi:type="xsd:long"&gt;43629&lt;/D&gt;&lt;D xsi:type="xsd:long"&gt;43628&lt;/D&gt;&lt;D xsi:type="xsd:long"&gt;43627&lt;/D&gt;&lt;D xsi:type="xsd:long"&gt;43626&lt;/D&gt;&lt;D xsi:type="xsd:long"&gt;43623&lt;/D&gt;&lt;D xsi:type="xsd:long"&gt;43622&lt;/D&gt;&lt;D xsi:type="xsd:long"&gt;43621&lt;/D&gt;&lt;D xsi:type="xsd:long"&gt;43620&lt;/D&gt;&lt;D xsi:type="xsd:long"&gt;43619&lt;/D&gt;&lt;D xsi:type="xsd:long"&gt;43616&lt;/D&gt;&lt;D xsi:type="xsd:long"&gt;43615&lt;/D&gt;&lt;D xsi:type="xsd:long"&gt;43614&lt;/D&gt;&lt;D xsi:type="xsd:long"&gt;43613&lt;/D&gt;&lt;D xsi:type="xsd:long"&gt;43612&lt;/D&gt;&lt;D xsi:type="xsd:long"&gt;43609&lt;/D&gt;&lt;D xsi:type="xsd:long"&gt;43608&lt;/D&gt;&lt;D xsi:type="xsd:long"&gt;43607&lt;/D&gt;&lt;D xsi:type="xsd:long"&gt;43606&lt;/D&gt;&lt;D xsi:type="xsd:long"&gt;43602&lt;/D&gt;&lt;D xsi:type="xsd:long"&gt;43601&lt;/D&gt;&lt;D xsi:type="xsd:long"&gt;43600&lt;/D&gt;&lt;D xsi:type="xsd:long"&gt;43599&lt;/D&gt;&lt;D xsi:type="xsd:long"&gt;43598&lt;/D&gt;&lt;D xsi:type="xsd:long"&gt;43595&lt;/D&gt;&lt;D xsi:type="xsd:long"&gt;43594&lt;/D&gt;&lt;D xsi:type="xsd:long"&gt;43593&lt;/D&gt;&lt;D xsi:type="xsd:long"&gt;43592&lt;/D&gt;&lt;D xsi:type="xsd:long"&gt;43591&lt;/D&gt;&lt;D xsi:type="xsd:long"&gt;43588&lt;/D&gt;&lt;D xsi:type="xsd:long"&gt;43587&lt;/D&gt;&lt;D xsi:type="xsd:long"&gt;43586&lt;/D&gt;&lt;D xsi:type="xsd:long"&gt;43585&lt;/D&gt;&lt;D xsi:type="xsd:long"&gt;43584&lt;/D&gt;&lt;D xsi:type="xsd:long"&gt;43581&lt;/D&gt;&lt;D xsi:type="xsd:long"&gt;43580&lt;/D&gt;&lt;D xsi:type="xsd:long"&gt;43579&lt;/D&gt;&lt;D xsi:type="xsd:long"&gt;43578&lt;/D&gt;&lt;D xsi:type="xsd:long"&gt;43577&lt;/D&gt;&lt;D xsi:type="xsd:long"&gt;43573&lt;/D&gt;&lt;D xsi:type="xsd:long"&gt;43572&lt;/D&gt;&lt;D xsi:type="xsd:long"&gt;43571&lt;/D&gt;&lt;D xsi:type="xsd:long"&gt;43570&lt;/D&gt;&lt;D xsi:type="xsd:long"&gt;43567&lt;/D&gt;&lt;D xsi:type="xsd:long"&gt;43566&lt;/D&gt;&lt;D xsi:type="xsd:long"&gt;43565&lt;/D&gt;&lt;D xsi:type="xsd:long"&gt;43564&lt;/D&gt;&lt;D xsi:type="xsd:long"&gt;43563&lt;/D&gt;&lt;D xsi:type="xsd:long"&gt;43560&lt;/D&gt;&lt;D xsi:type="xsd:long"&gt;43559&lt;/D&gt;&lt;D xsi:type="xsd:long"&gt;43558&lt;/D&gt;&lt;D xsi:type="xsd:long"&gt;43557&lt;/D&gt;&lt;D xsi:type="xsd:long"&gt;43556&lt;/D&gt;&lt;D xsi:type="xsd:long"&gt;43553&lt;/D&gt;&lt;D xsi:type="xsd:long"&gt;43552&lt;/D&gt;&lt;D xsi:type="xsd:long"&gt;43551&lt;/D&gt;&lt;D xsi:type="xsd:long"&gt;43550&lt;/D&gt;&lt;D xsi:type="xsd:long"&gt;43549&lt;/D&gt;&lt;D xsi:type="xsd:long"&gt;43546&lt;/D&gt;&lt;D xsi:type="xsd:long"&gt;43545&lt;/D&gt;&lt;D xsi:type="xsd:long"&gt;43544&lt;/D&gt;&lt;D xsi:type="xsd:long"&gt;43543&lt;/D&gt;&lt;D xsi:type="xsd:long"&gt;43542&lt;/D&gt;&lt;D xsi:type="xsd:long"&gt;43539&lt;/D&gt;&lt;D xsi:type="xsd:long"&gt;43538&lt;/D&gt;&lt;D xsi:type="xsd:long"&gt;43537&lt;/D&gt;&lt;D xsi:type="xsd:long"&gt;43536&lt;/D&gt;&lt;D xsi:type="xsd:long"&gt;43535&lt;/D&gt;&lt;D xsi:type="xsd:long"&gt;43532&lt;/D&gt;&lt;D xsi:type="xsd:long"&gt;43531&lt;/D&gt;&lt;D xsi:type="xsd:long"&gt;43530&lt;/D&gt;&lt;D xsi:type="xsd:long"&gt;43529&lt;/D&gt;&lt;D xsi:type="xsd:long"&gt;43528&lt;/D&gt;&lt;D xsi:type="xsd:long"&gt;43525&lt;/D&gt;&lt;D xsi:type="xsd:long"&gt;43524&lt;/D&gt;&lt;D xsi:type="xsd:long"&gt;43523&lt;/D&gt;&lt;D xsi:type="xsd:long"&gt;43522&lt;/D&gt;&lt;D xsi:type="xsd:long"&gt;43521&lt;/D&gt;&lt;D xsi:type="xsd:long"&gt;43518&lt;/D&gt;&lt;D xsi:type="xsd:long"&gt;43517&lt;/D&gt;&lt;D xsi:type="xsd:long"&gt;43516&lt;/D&gt;&lt;D xsi:type="xsd:long"&gt;43515&lt;/D&gt;&lt;D xsi:type="xsd:long"&gt;43511&lt;/D&gt;&lt;D xsi:type="xsd:long"&gt;43510&lt;/D&gt;&lt;D xsi:type="xsd:long"&gt;43509&lt;/D&gt;&lt;D xsi:type="xsd:long"&gt;43508&lt;/D&gt;&lt;D xsi:type="xsd:long"&gt;43507&lt;/D&gt;&lt;D xsi:type="xsd:long"&gt;43504&lt;/D&gt;&lt;D xsi:type="xsd:long"&gt;43503&lt;/D&gt;&lt;D xsi:type="xsd:long"&gt;43502&lt;/D&gt;&lt;D xsi:type="xsd:long"&gt;43501&lt;/D&gt;&lt;D xsi:type="xsd:long"&gt;43500&lt;/D&gt;&lt;D xsi:type="xsd:long"&gt;43497&lt;/D&gt;&lt;D xsi:type="xsd:long"&gt;43496&lt;/D&gt;&lt;D xsi:type="xsd:long"&gt;43495&lt;/D&gt;&lt;D xsi:type="xsd:long"&gt;43494&lt;/D&gt;&lt;D xsi:type="xsd:long"&gt;43493&lt;/D&gt;&lt;D xsi:type="xsd:long"&gt;43490&lt;/D&gt;&lt;D xsi:type="xsd:long"&gt;43489&lt;/D&gt;&lt;D xsi:type="xsd:long"&gt;43488&lt;/D&gt;&lt;D xsi:type="xsd:long"&gt;43487&lt;/D&gt;&lt;D xsi:type="xsd:long"&gt;43486&lt;/D&gt;&lt;D xsi:type="xsd:long"&gt;43483&lt;/D&gt;&lt;D xsi:type="xsd:long"&gt;43482&lt;/D&gt;&lt;D xsi:type="xsd:long"&gt;43481&lt;/D&gt;&lt;D xsi:type="xsd:long"&gt;43480&lt;/D&gt;&lt;D xsi:type="xsd:long"&gt;43479&lt;/D&gt;&lt;D xsi:type="xsd:long"&gt;43476&lt;/D&gt;&lt;D xsi:type="xsd:long"&gt;43475&lt;/D&gt;&lt;D xsi:type="xsd:long"&gt;43474&lt;/D&gt;&lt;D xsi:type="xsd:long"&gt;43473&lt;/D&gt;&lt;D xsi:type="xsd:long"&gt;43472&lt;/D&gt;&lt;D xsi:type="xsd:long"&gt;43469&lt;/D&gt;&lt;D xsi:type="xsd:long"&gt;43468&lt;/D&gt;&lt;D xsi:type="xsd:long"&gt;43467&lt;/D&gt;&lt;D xsi:type="xsd:long"&gt;43465&lt;/D&gt;&lt;D xsi:type="xsd:long"&gt;43462&lt;/D&gt;&lt;D xsi:type="xsd:long"&gt;43461&lt;/D&gt;&lt;D xsi:type="xsd:long"&gt;43458&lt;/D&gt;&lt;D xsi:type="xsd:long"&gt;43455&lt;/D&gt;&lt;D xsi:type="xsd:long"&gt;43454&lt;/D&gt;&lt;D xsi:type="xsd:long"&gt;43453&lt;/D&gt;&lt;D xsi:type="xsd:long"&gt;43452&lt;/D&gt;&lt;D xsi:type="xsd:long"&gt;43451&lt;/D&gt;&lt;D xsi:type="xsd:long"&gt;43448&lt;/D&gt;&lt;D xsi:type="xsd:long"&gt;43447&lt;/D&gt;&lt;D xsi:type="xsd:long"&gt;43446&lt;/D&gt;&lt;D xsi:type="xsd:long"&gt;43445&lt;/D&gt;&lt;D xsi:type="xsd:long"&gt;43444&lt;/D&gt;&lt;D xsi:type="xsd:long"&gt;43441&lt;/D&gt;&lt;D xsi:type="xsd:long"&gt;43440&lt;/D&gt;&lt;D xsi:type="xsd:long"&gt;43439&lt;/D&gt;&lt;D xsi:type="xsd:long"&gt;43438&lt;/D&gt;&lt;D xsi:type="xsd:long"&gt;43437&lt;/D&gt;&lt;D xsi:type="xsd:long"&gt;43434&lt;/D&gt;&lt;D xsi:type="xsd:long"&gt;43433&lt;/D&gt;&lt;D xsi:type="xsd:long"&gt;43432&lt;/D&gt;&lt;D xsi:type="xsd:long"&gt;43431&lt;/D&gt;&lt;D xsi:type="xsd:long"&gt;43430&lt;/D&gt;&lt;D xsi:type="xsd:long"&gt;43427&lt;/D&gt;&lt;D xsi:type="xsd:long"&gt;43426&lt;/D&gt;&lt;D xsi:type="xsd:long"&gt;43425&lt;/D&gt;&lt;D xsi:type="xsd:long"&gt;43424&lt;/D&gt;&lt;D xsi:type="xsd:long"&gt;43423&lt;/D&gt;&lt;D xsi:type="xsd:long"&gt;43420&lt;/D&gt;&lt;D xsi:type="xsd:long"&gt;43419&lt;/D&gt;&lt;D xsi:type="xsd:long"&gt;43418&lt;/D&gt;&lt;D xsi:type="xsd:long"&gt;43417&lt;/D&gt;&lt;D xsi:type="xsd:long"&gt;43416&lt;/D&gt;&lt;D xsi:type="xsd:long"&gt;43413&lt;/D&gt;&lt;D xsi:type="xsd:long"&gt;43412&lt;/D&gt;&lt;D xsi:type="xsd:long"&gt;43411&lt;/D&gt;&lt;D xsi:type="xsd:long"&gt;43410&lt;/D&gt;&lt;D xsi:type="xsd:long"&gt;43409&lt;/D&gt;&lt;D xsi:type="xsd:long"&gt;43406&lt;/D&gt;&lt;D xsi:type="xsd:long"&gt;43405&lt;/D&gt;&lt;D xsi:type="xsd:long"&gt;43404&lt;/D&gt;&lt;D xsi:type="xsd:long"&gt;43403&lt;/D&gt;&lt;D xsi:type="xsd:long"&gt;43402&lt;/D&gt;&lt;D xsi:type="xsd:long"&gt;43399&lt;/D&gt;&lt;D xsi:type="xsd:long"&gt;43398&lt;/D&gt;&lt;D xsi:type="xsd:long"&gt;43397&lt;/D&gt;&lt;D xsi:type="xsd:long"&gt;43396&lt;/D&gt;&lt;D xsi:type="xsd:long"&gt;43395&lt;/D&gt;&lt;D xsi:type="xsd:long"&gt;43392&lt;/D&gt;&lt;D xsi:type="xsd:long"&gt;43391&lt;/D&gt;&lt;D xsi:type="xsd:long"&gt;43390&lt;/D&gt;&lt;D xsi:type="xsd:long"&gt;43389&lt;/D&gt;&lt;D xsi:type="xsd:long"&gt;43388&lt;/D&gt;&lt;D xsi:type="xsd:long"&gt;43385&lt;/D&gt;&lt;D xsi:type="xsd:long"&gt;43384&lt;/D&gt;&lt;D xsi:type="xsd:long"&gt;43383&lt;/D&gt;&lt;D xsi:type="xsd:long"&gt;43382&lt;/D&gt;&lt;D xsi:type="xsd:long"&gt;43378&lt;/D&gt;&lt;D xsi:type="xsd:long"&gt;43377&lt;/D&gt;&lt;D xsi:type="xsd:long"&gt;43376&lt;/D&gt;&lt;D xsi:type="xsd:long"&gt;43375&lt;/D&gt;&lt;D xsi:type="xsd:long"&gt;43374&lt;/D&gt;&lt;D xsi:type="xsd:long"&gt;43371&lt;/D&gt;&lt;D xsi:type="xsd:long"&gt;43370&lt;/D&gt;&lt;D xsi:type="xsd:long"&gt;43369&lt;/D&gt;&lt;D xsi:type="xsd:long"&gt;43368&lt;/D&gt;&lt;D xsi:type="xsd:long"&gt;43367&lt;/D&gt;&lt;D xsi:type="xsd:long"&gt;43364&lt;/D&gt;&lt;D xsi:type="xsd:long"&gt;43363&lt;/D&gt;&lt;D xsi:type="xsd:long"&gt;43362&lt;/D&gt;&lt;D xsi:type="xsd:long"&gt;43361&lt;/D&gt;&lt;D xsi:type="xsd:long"&gt;43360&lt;/D&gt;&lt;D xsi:type="xsd:long"&gt;43357&lt;/D&gt;&lt;D xsi:type="xsd:long"&gt;43356&lt;/D&gt;&lt;D xsi:type="xsd:long"&gt;43355&lt;/D&gt;&lt;D xsi:type="xsd:long"&gt;43354&lt;/D&gt;&lt;D xsi:type="xsd:long"&gt;43353&lt;/D&gt;&lt;D xsi:type="xsd:long"&gt;43350&lt;/D&gt;&lt;D xsi:type="xsd:long"&gt;43349&lt;/D&gt;&lt;D xsi:type="xsd:long"&gt;43348&lt;/D&gt;&lt;D xsi:type="xsd:long"&gt;43347&lt;/D&gt;&lt;D xsi:type="xsd:long"&gt;43343&lt;/D&gt;&lt;D xsi:type="xsd:long"&gt;43342&lt;/D&gt;&lt;/FQL</t>
        </r>
      </text>
    </comment>
    <comment ref="A6" authorId="0" shapeId="0" xr:uid="{514A14E9-BC01-4CBA-9B32-90E258DE5918}">
      <text>
        <r>
          <rPr>
            <b/>
            <sz val="9"/>
            <color indexed="81"/>
            <rFont val="Tahoma"/>
            <family val="2"/>
          </rPr>
          <t>&gt;&lt;FQL&gt;&lt;Q&gt;CPG-CA^FG_COMPANY_NAME()&lt;/Q&gt;&lt;R&gt;1&lt;/R&gt;&lt;C&gt;1&lt;/C&gt;&lt;D xsi:type="xsd:string"&gt;Crescent Point Energy Corp.&lt;/D&gt;&lt;/FQL&gt;&lt;FQL&gt;&lt;Q&gt;WCP-CA^FG_PRICE(0,-2AY)&lt;/Q&gt;&lt;R&gt;503&lt;/R&gt;&lt;C&gt;1&lt;/C&gt;&lt;D xsi:type="xsd:double"&gt;11.03&lt;/D&gt;&lt;D xsi:type="xsd:double"&gt;11.04&lt;/D&gt;&lt;D xsi:type="xsd:double"&gt;10.91&lt;/D&gt;&lt;D xsi:type="xsd:double"&gt;10.77&lt;/D&gt;&lt;D xsi:type="xsd:double"&gt;10.64&lt;/D&gt;&lt;D xsi:type="xsd:double"&gt;10.74&lt;/D&gt;&lt;D xsi:type="xsd:double"&gt;10.88&lt;/D&gt;&lt;D xsi:type="xsd:double"&gt;10.88&lt;/D&gt;&lt;D xsi:type="xsd:double"&gt;10.98&lt;/D&gt;&lt;D xsi:type="xsd:double"&gt;10.93&lt;/D&gt;&lt;D xsi:type="xsd:double"&gt;10.77&lt;/D&gt;&lt;D xsi:type="xsd:double"&gt;10.76&lt;/D&gt;&lt;D xsi:type="xsd:double"&gt;11.02&lt;/D&gt;&lt;D xsi:type="xsd:double"&gt;11.17&lt;/D&gt;&lt;D xsi:type="xsd:double"&gt;11.05&lt;/D&gt;&lt;D xsi:type="xsd:double"&gt;11.14&lt;/D&gt;&lt;D xsi:type="xsd:double"&gt;10.98&lt;/D&gt;&lt;D xsi:type="xsd:double"&gt;10.83&lt;/D&gt;&lt;D xsi:type="xsd:double"&gt;10.78&lt;/D&gt;&lt;D xsi:type="xsd:double"&gt;10.56&lt;/D&gt;&lt;D xsi:type="xsd:double"&gt;10.61&lt;/D&gt;&lt;D xsi:type="xsd:double"&gt;10.53&lt;/D&gt;&lt;D xsi:type="xsd:double"&gt;10.58&lt;/D&gt;&lt;D xsi:type="xsd:double"&gt;10.37&lt;/D&gt;&lt;D xsi:type="xsd:double"&gt;10.41&lt;/D&gt;&lt;D xsi:type="xsd:double"&gt;10.21&lt;/D&gt;&lt;D xsi:type="xsd:double"&gt;10.26&lt;/D&gt;&lt;D xsi:type="xsd:double"&gt;10.11&lt;/D&gt;&lt;D xsi:type="xsd:double"&gt;10.01&lt;/D&gt;&lt;D xsi:type="xsd:double"&gt;9.96&lt;/D&gt;&lt;D xsi:type="xsd:double"&gt;9.99&lt;/D&gt;&lt;D xsi:type="xsd:double"&gt;9.59&lt;/D&gt;&lt;D xsi:type="xsd:double"&gt;9.61&lt;/D&gt;&lt;D xsi:type="xsd:double"&gt;9.84&lt;/D&gt;&lt;D xsi:type="xsd:double"&gt;9.67&lt;/D&gt;&lt;D xsi:type="xsd:double"&gt;9.6&lt;/D&gt;&lt;D xsi:type="xsd:double"&gt;9.51&lt;/D&gt;&lt;D xsi:type="xsd:double"&gt;9.48&lt;/D&gt;&lt;D xsi:type="xsd:double"&gt;9.21&lt;/D&gt;&lt;D xsi:type="xsd:double"&gt;9.37&lt;/D&gt;&lt;D xsi:type="xsd:double"&gt;9.32&lt;/D&gt;&lt;D xsi:type="xsd:double"&gt;9.27&lt;/D&gt;&lt;D xsi:type="xsd:double"&gt;9.19&lt;/D&gt;&lt;D xsi:type="xsd:double"&gt;9.08&lt;/D&gt;&lt;D xsi:type="xsd:double"&gt;9.03&lt;/D&gt;&lt;D xsi:type="xsd:double"&gt;9.08&lt;/D&gt;&lt;D xsi:type="xsd:double"&gt;8.95&lt;/D&gt;&lt;D xsi:type="xsd:double"&gt;9.09&lt;/D&gt;&lt;D xsi:type="xsd:double"&gt;9.35&lt;/D&gt;&lt;D xsi:type="xsd:double"&gt;9.23&lt;/D&gt;&lt;D xsi:type="xsd:double"&gt;9.35&lt;/D&gt;&lt;D xsi:type="xsd:double"&gt;9.46&lt;/D&gt;&lt;D xsi:type="xsd:double"&gt;9.51&lt;/D&gt;&lt;D xsi:type="xsd:double"&gt;9.44&lt;/D&gt;&lt;D xsi:type="xsd:double"&gt;9.55&lt;/D&gt;&lt;D xsi:type="xsd:double"&gt;9.35&lt;/D&gt;&lt;D xsi:type="xsd:double"&gt;9.59&lt;/D&gt;&lt;D xsi:type="xsd:double"&gt;9.56&lt;/D&gt;&lt;D xsi:type="xsd:double"&gt;9.74&lt;/D&gt;&lt;D xsi:type="xsd:double"&gt;9.71&lt;/D&gt;&lt;D xsi:type="xsd:double"&gt;9.64&lt;/D&gt;&lt;D xsi:type="xsd:double"&gt;9.7&lt;/D&gt;&lt;D xsi:type="xsd:double"&gt;9.34&lt;/D&gt;&lt;D xsi:type="xsd:double"&gt;9.29&lt;/D&gt;&lt;D xsi:type="xsd:double"&gt;9.55&lt;/D&gt;&lt;D xsi:type="xsd:double"&gt;9.73&lt;/D&gt;&lt;D xsi:type="xsd:double"&gt;9.65&lt;/D&gt;&lt;D xsi:type="xsd:double"&gt;9.64&lt;/D&gt;&lt;D xsi:type="xsd:double"&gt;10.05&lt;/D&gt;&lt;D xsi:type="xsd:double"&gt;10.27&lt;/D&gt;&lt;D xsi:type="xsd:double"&gt;10.1&lt;/D&gt;&lt;D xsi:type="xsd:double"&gt;10.05&lt;/D&gt;&lt;D xsi:type="xsd:double"&gt;9.99&lt;/D&gt;&lt;D xsi:type="xsd:double"&gt;9.83&lt;/D&gt;&lt;D xsi:type="xsd:double"&gt;10.08&lt;/D&gt;&lt;D xsi:type="xsd:double"&gt;9.89&lt;/D&gt;&lt;D xsi:type="xsd:double"&gt;9.87&lt;/D&gt;&lt;D xsi:type="xsd:double"&gt;10.03&lt;/D&gt;&lt;D xsi:type="xsd:double"&gt;10.18&lt;/D&gt;&lt;D xsi:type="xsd:double"&gt;10.11&lt;/D&gt;&lt;D xsi:type="xsd:double"&gt;10.15&lt;/D&gt;&lt;D xsi:type="xsd:double"&gt;9.86&lt;/D&gt;&lt;D xsi:type="xsd:double"&gt;9.86&lt;/D&gt;&lt;D xsi:type="xsd:double"&gt;10&lt;/D&gt;&lt;D xsi:type="xsd:double"&gt;10.46&lt;/D&gt;&lt;D xsi:type="xsd:double"&gt;10.68&lt;/D&gt;&lt;D xsi:type="xsd:double"&gt;10.53&lt;/D&gt;&lt;D xsi:type="xsd:double"&gt;10.48&lt;/D&gt;&lt;D xsi:type="xsd:double"&gt;10.69&lt;/D&gt;&lt;D xsi:type="xsd:double"&gt;10.95&lt;/D&gt;&lt;D xsi:type="xsd:double"&gt;10.72&lt;/D&gt;&lt;D xsi:type="xsd:double"&gt;10.66&lt;/D&gt;&lt;D xsi:type="xsd:double"&gt;10.94&lt;/D&gt;&lt;D xsi:type="xsd:double"&gt;11.01&lt;/D&gt;&lt;D xsi:type="xsd:double"&gt;11.01&lt;/D&gt;&lt;D xsi:type="xsd:double"&gt;11.03&lt;/D&gt;&lt;D xsi:type="xsd:double"&gt;10.95&lt;/D&gt;&lt;D xsi:type="xsd:double"&gt;10.91&lt;/D&gt;&lt;D xsi:type="xsd:double"&gt;10.88&lt;/D&gt;&lt;D xsi:type="xsd:double"&gt;10.8&lt;/D&gt;&lt;D xsi:type="xsd:double"&gt;10.75&lt;/D&gt;&lt;D xsi:type="xsd:double"&gt;10.81&lt;/D&gt;&lt;D xsi:type="xsd:double"&gt;10.66&lt;/D&gt;&lt;D xsi:type="xsd:double"&gt;11.05&lt;/D&gt;&lt;D xsi:type="xsd:double"&gt;10.45&lt;/D&gt;&lt;D xsi:type="xsd:double"&gt;10.43&lt;/D&gt;&lt;D xsi:type="xsd:double"&gt;10.52&lt;/D&gt;&lt;D xsi:type="xsd:double"&gt;10.49&lt;/D&gt;&lt;D xsi:type="xsd:double"&gt;10.37&lt;/D&gt;&lt;D xsi:type="xsd:double"&gt;10.15&lt;/D&gt;&lt;D xsi:type="xsd:double"&gt;10.11&lt;/D&gt;&lt;D xsi:type="xsd:double"&gt;10.19&lt;/D&gt;&lt;D xsi:type="xsd:double"&gt;10.17&lt;/D&gt;&lt;D xsi:type="xsd:double"&gt;9.72&lt;/D&gt;&lt;D xsi:type="xsd:double"&gt;9.52&lt;/D&gt;&lt;D xsi:type="xsd:double"&gt;9.64&lt;/D&gt;&lt;D xsi:type="xsd:double"&gt;9.62&lt;/D&gt;&lt;D xsi:type="xsd:double"&gt;10.19&lt;/D&gt;&lt;D xsi:type="xsd:double"&gt;10.12&lt;/D&gt;&lt;D xsi:type="xsd:double"&gt;10.4&lt;/D&gt;&lt;D xsi:type="xsd:double"&gt;10.55&lt;/D&gt;&lt;D xsi:type="xsd:double"&gt;10.57&lt;/D&gt;&lt;D xsi:type="xsd:double"&gt;10.43&lt;/D&gt;&lt;D xsi:type="xsd:double"&gt;10.88&lt;/D&gt;&lt;D xsi:type="xsd:double"&gt;10.95&lt;/D&gt;&lt;D xsi:type="xsd:double"&gt;10.87&lt;/D&gt;&lt;D xsi:type="xsd:double"&gt;10.71&lt;/D&gt;&lt;D xsi:type="xsd:double"&gt;10.46&lt;/D&gt;&lt;D xsi:type="xsd:double"&gt;10.56&lt;/D&gt;&lt;D xsi:type="xsd:double"&gt;10.57&lt;/D&gt;&lt;D xsi:type="xsd:double"&gt;10.19&lt;/D&gt;&lt;D xsi:type="xsd:double"&gt;10.03&lt;/D&gt;&lt;D xsi:type="xsd:double"&gt;10.15&lt;/D&gt;&lt;D xsi:type="xsd:double"&gt;10.19&lt;/D&gt;&lt;D xsi:type="xsd:double"&gt;10.6&lt;/D&gt;&lt;D xsi:type="xsd:double"&gt;10.75&lt;/D&gt;&lt;D xsi:type="xsd:double"&gt;11&lt;/D&gt;&lt;D xsi:type="xsd:double"&gt;10.91&lt;/D&gt;&lt;D xsi:type="xsd:double"&gt;10.83&lt;/D&gt;&lt;D xsi:type="xsd:double"&gt;10.65&lt;/D&gt;&lt;D xsi:type="xsd:double"&gt;10.84&lt;/D&gt;&lt;D xsi:type="xsd:double"&gt;10.86&lt;/D&gt;&lt;D xsi:type="xsd:double"&gt;10.59&lt;/D&gt;&lt;D xsi:type="xsd:double"&gt;10.6&lt;/D&gt;&lt;D xsi:type="xsd:double"&gt;10.38&lt;/D&gt;&lt;D xsi:type="xsd:double"&gt;10.77&lt;/D&gt;&lt;D xsi:type="xsd:double"&gt;11.09&lt;/D&gt;&lt;D xsi:type="xsd:double"&gt;11.11&lt;/D&gt;&lt;D xsi:type="xsd:double"&gt;11.37&lt;/D&gt;&lt;D xsi:type="xsd:double"&gt;11.18&lt;/D&gt;&lt;D xsi:type="xsd:double"&gt;11.08&lt;/D&gt;&lt;D xsi:type="xsd:double"&gt;11.17&lt;/D&gt;&lt;D xsi:type="xsd:double"&gt;11.4&lt;/D&gt;&lt;D xsi:type="xsd:double"&gt;11.16&lt;/D&gt;&lt;D xsi:type="xsd:double"&gt;11.1&lt;/D&gt;&lt;D xsi:type="xsd:double"&gt;10.92&lt;/D&gt;&lt;D xsi:type="xsd:double"&gt;10.89&lt;/D&gt;&lt;D xsi:type="xsd:double"&gt;10.74&lt;/D&gt;&lt;D xsi:type="xsd:double"&gt;10.65&lt;/D&gt;&lt;D xsi:type="xsd:double"&gt;10.61&lt;/D&gt;&lt;D xsi:type="xsd:double"&gt;10.29&lt;/D&gt;&lt;D xsi:type="xsd:double"&gt;10.27&lt;/D&gt;&lt;D xsi:type="xsd:double"&gt;10.31&lt;/D&gt;&lt;D xsi:type="xsd:double"&gt;10.07&lt;/D&gt;&lt;D xsi:type="xsd:double"&gt;9.78&lt;/D&gt;&lt;D xsi:type="xsd:double"&gt;9.74&lt;/D&gt;&lt;D xsi:type="xsd:double"&gt;10.01&lt;/D&gt;&lt;D xsi:type="xsd:double"&gt;10.74&lt;/D&gt;&lt;D xsi:type="xsd:double"&gt;10.51&lt;/D&gt;&lt;D xsi:type="xsd:double"&gt;10.42&lt;/D&gt;&lt;D xsi:type="xsd:double"&gt;10.51&lt;/D&gt;&lt;D xsi:type="xsd:double"&gt;9.9&lt;/D&gt;&lt;D xsi:type="xsd:double"&gt;10.12&lt;/D&gt;&lt;D xsi:type="xsd:double"&gt;9.84&lt;/D&gt;&lt;D xsi:type="xsd:double"&gt;9.68&lt;/D&gt;&lt;D xsi:type="xsd:double"&gt;9.68&lt;/D&gt;&lt;D xsi:type="xsd:double"&gt;9.78&lt;/D&gt;&lt;D xsi:type="xsd:double"&gt;9.87&lt;/D&gt;&lt;D xsi:type="xsd:double"&gt;9.81&lt;/D&gt;&lt;D xsi:type="xsd:double"&gt;9.63&lt;/D&gt;&lt;D xsi:type="xsd:double"&gt;9.55&lt;/D&gt;&lt;D xsi:type="xsd:double"&gt;9.55&lt;/D&gt;&lt;D xsi:type="xsd:double"&gt;9.7&lt;/D&gt;&lt;D xsi:type="xsd:double"&gt;10.02&lt;/D&gt;&lt;D xsi:type="xsd:double"&gt;10.62&lt;/D&gt;&lt;D xsi:type="xsd:double"&gt;10.84&lt;/D&gt;&lt;D xsi:type="xsd:double"&gt;10.67&lt;/D&gt;&lt;D xsi:type="xsd:double"&gt;10.73&lt;/D&gt;&lt;D xsi:type="xsd:double"&gt;10.86&lt;/D&gt;&lt;D xsi:type="xsd:double"&gt;10.61&lt;/D&gt;&lt;D xsi:type="xsd:double"&gt;10.85&lt;/D&gt;&lt;D xsi:type="xsd:double"&gt;10.85&lt;/D&gt;&lt;D xsi:type="xsd:double"&gt;10.84&lt;/D&gt;&lt;D xsi:type="xsd:double"&gt;11&lt;/D&gt;&lt;D xsi:type="xsd:double"&gt;10.61&lt;/D&gt;&lt;D xsi:type="xsd:double"&gt;10.84&lt;/D&gt;&lt;D xsi:type="xsd:double"&gt;10.75&lt;/D&gt;&lt;D xsi:type="xsd:double"&gt;10.87&lt;/D&gt;&lt;D xsi:type="xsd:double"&gt;11.32&lt;/D&gt;&lt;D xsi:type="xsd:double"&gt;11.04&lt;/D&gt;&lt;D xsi:type="xsd:double"&gt;11.47&lt;/D&gt;&lt;D xsi:type="xsd:double"&gt;11.07&lt;/D&gt;&lt;D xsi:type="xsd:double"&gt;10.52&lt;/D&gt;&lt;D xsi:type="xsd:double"&gt;11.05&lt;/D&gt;&lt;D xsi:type="xsd:double"&gt;10.94&lt;/D&gt;&lt;D xsi:type="xsd:double"&gt;10.94&lt;/D&gt;&lt;D xsi:type="xsd:double"&gt;10.92&lt;/D&gt;&lt;D xsi:type="xsd:double"&gt;10.68&lt;/D&gt;&lt;D xsi:type="xsd:double"&gt;10.61&lt;/D&gt;&lt;D xsi:type="xsd:double"&gt;10.56&lt;/D&gt;&lt;D xsi:type="xsd:double"&gt;10.32&lt;/D&gt;&lt;D xsi:type="xsd:double"&gt;10.65&lt;/D&gt;&lt;D xsi:type="xsd:double"&gt;10.74&lt;/D&gt;&lt;D xsi:type="xsd:double"&gt;10.38&lt;/D&gt;&lt;D xsi:type="xsd:double"&gt;10.42&lt;/D&gt;&lt;D xsi:type="xsd:double"&gt;10.43&lt;/D&gt;&lt;D xsi:type="xsd:double"&gt;10.25&lt;/D&gt;&lt;D xsi:type="xsd:double"&gt;10.1&lt;/D&gt;&lt;D xsi:type="xsd:double"&gt;9.71&lt;/D&gt;&lt;D xsi:type="xsd:double"&gt;9.76&lt;/D&gt;&lt;D xsi:type="xsd:double"&gt;9.71&lt;/D&gt;&lt;D xsi:type="xsd:double"&gt;10.03&lt;/D&gt;&lt;D xsi:type="xsd:double"&gt;9.66&lt;/D&gt;&lt;D xsi:type="xsd:double"&gt;9.58&lt;/D&gt;&lt;D xsi:type="xsd:double"&gt;9.91&lt;/D&gt;&lt;D xsi:type="xsd:double"&gt;9.96&lt;/D&gt;&lt;D xsi:type="xsd:double"&gt;9.87&lt;/D&gt;&lt;D xsi:type="xsd:double"&gt;9.6&lt;/D&gt;&lt;D xsi:type="xsd:double"&gt;9.25&lt;/D&gt;&lt;D xsi:type="xsd:double"&gt;8.74&lt;/D&gt;&lt;D xsi:type="xsd:double"&gt;8.75&lt;/D&gt;&lt;D xsi:type="xsd:double"&gt;8.83&lt;/D&gt;&lt;D xsi:type="xsd:double"&gt;8.41&lt;/D&gt;&lt;D xsi:type="xsd:double"&gt;8.02&lt;/D&gt;&lt;D xsi:type="xsd:double"&gt;8.51&lt;/D&gt;&lt;D xsi:type="xsd:double"&gt;9.17&lt;/D&gt;&lt;D xsi:type="xsd:double"&gt;9.5&lt;/D&gt;&lt;D xsi:type="xsd:double"&gt;9.55&lt;/D&gt;&lt;D xsi:type="xsd:double"&gt;9.37&lt;/D&gt;&lt;D xsi:type="xsd:double"&gt;9.24&lt;/D&gt;&lt;D xsi:type="xsd:double"&gt;9.37&lt;/D&gt;&lt;D xsi:type="xsd:double"&gt;9.65&lt;/D&gt;&lt;D xsi:type="xsd:double"&gt;9.3&lt;/D&gt;&lt;D xsi:type="xsd:double"&gt;9.47&lt;/D&gt;&lt;D xsi:type="xsd:double"&gt;9.25&lt;/D&gt;&lt;D xsi:type="xsd:double"&gt;8.94&lt;/D&gt;&lt;D xsi:type="xsd:double"&gt;8.85&lt;/D&gt;&lt;D xsi:type="xsd:double"&gt;9.29&lt;/D&gt;&lt;D xsi:type="xsd:double"&gt;9.4&lt;/D&gt;&lt;D xsi:type="xsd:double"&gt;9.35&lt;/D&gt;&lt;D xsi:type="xsd:double"&gt;9.57&lt;/D&gt;&lt;D xsi:type="xsd:double"&gt;9.7&lt;/D&gt;&lt;D xsi:type="xsd:double"&gt;10.06&lt;/D&gt;&lt;D xsi:type="xsd:double"&gt;9.62&lt;/D&gt;&lt;D xsi:type="xsd:double"&gt;9.69&lt;/D&gt;&lt;D xsi:type="xsd:double"&gt;9.68&lt;/D&gt;&lt;D xsi:type="xsd:double"&gt;9.55&lt;/D&gt;&lt;D xsi:type="xsd:double"&gt;9.25&lt;/D&gt;&lt;D xsi:type="xsd:double"&gt;9.18&lt;/D&gt;&lt;D xsi:type="xsd:double"&gt;9.29&lt;/D&gt;&lt;D xsi:type="xsd:double"&gt;8.95&lt;/D&gt;&lt;D xsi:type="xsd:double"&gt;8.78&lt;/D&gt;&lt;D xsi:type="xsd:double"&gt;9.03&lt;/D&gt;&lt;D xsi:type="xsd:double"&gt;9.26&lt;/D&gt;&lt;D xsi:type="xsd:double"&gt;9.3&lt;/D&gt;&lt;D xsi:type="xsd:double"&gt;8.87&lt;/D&gt;&lt;D xsi:type="xsd:double"&gt;8.77&lt;/D&gt;&lt;D xsi:type="xsd:double"&gt;8.77&lt;/D&gt;&lt;D xsi:type="xsd:double"&gt;8.66&lt;/D&gt;&lt;D xsi:type="xsd:double"&gt;8.51&lt;/D&gt;&lt;D xsi:type="xsd:double"&gt;9.04&lt;/D&gt;&lt;D xsi:type="xsd:double"&gt;9.51&lt;/D&gt;&lt;D xsi:type="xsd:double"&gt;9.79&lt;/D&gt;&lt;D xsi:type="xsd:double"&gt;9.5&lt;/D&gt;&lt;D xsi:type="xsd:double"&gt;9.44&lt;/D&gt;&lt;D xsi:type="xsd:double"&gt;9.1&lt;/D&gt;&lt;D xsi:type="xsd:double"&gt;9.15&lt;/D&gt;&lt;D xsi:type="xsd:double"&gt;8.85&lt;/D&gt;&lt;D xsi:type="xsd:double"&gt;8.99&lt;/D&gt;&lt;D xsi:type="xsd:double"&gt;9.31&lt;/D&gt;&lt;D xsi:type="xsd:double"&gt;9.17&lt;/D&gt;&lt;D xsi:type="xsd:double"&gt;8.83&lt;/D&gt;&lt;D xsi:type="xsd:double"&gt;8.43&lt;/D&gt;&lt;D xsi:type="xsd:double"&gt;8.28&lt;/D&gt;&lt;D xsi:type="xsd:double"&gt;8.33&lt;/D&gt;&lt;D xsi:type="xsd:double"&gt;8.38&lt;/D&gt;&lt;D xsi:type="xsd:double"&gt;8.64&lt;/D&gt;&lt;D xsi:type="xsd:double"&gt;8.66&lt;/D&gt;&lt;D xsi:type="xsd:double"&gt;8.72&lt;/D&gt;&lt;D xsi:type="xsd:double"&gt;8.21&lt;/D&gt;&lt;D xsi:type="xsd:double"&gt;8.54&lt;/D&gt;&lt;D xsi:type="xsd:double"&gt;9.25&lt;/D&gt;&lt;D xsi:type="xsd:double"&gt;8.94&lt;/D&gt;&lt;D xsi:type="xsd:double"&gt;9.12&lt;/D&gt;&lt;D xsi:type="xsd:double"&gt;9.75&lt;/D&gt;&lt;D xsi:type="xsd:double"&gt;9.22&lt;/D&gt;&lt;D xsi:type="xsd:double"&gt;8.76&lt;/D&gt;&lt;D xsi:type="xsd:double"&gt;8.46&lt;/D&gt;&lt;D xsi:type="xsd:double"&gt;9.35&lt;/D&gt;&lt;D xsi:type="xsd:double"&gt;9.96&lt;/D&gt;&lt;D xsi:type="xsd:double"&gt;9.79&lt;/D&gt;&lt;D xsi:type="xsd:double"&gt;9.77&lt;/D&gt;&lt;D xsi:type="xsd:double"&gt;10.39&lt;/D&gt;&lt;D xsi:type="xsd:double"&gt;11.05&lt;/D&gt;&lt;D xsi:type="xsd:double"&gt;11.35&lt;/D&gt;&lt;D xsi:type="xsd:double"&gt;11.63&lt;/D&gt;&lt;D xsi:type="xsd:double"&gt;12.03&lt;/D&gt;&lt;D xsi:type="xsd:double"&gt;12.23&lt;/D&gt;&lt;D xsi:type="xsd:double"&gt;12.54&lt;/D&gt;&lt;D xsi:type="xsd:double"&gt;12.28&lt;/D&gt;&lt;D xsi:type="xsd:double"&gt;11.95&lt;/D&gt;&lt;D xsi:type="xsd:double"&gt;11.75&lt;/D&gt;&lt;D xsi:type="xsd:double"&gt;11.64&lt;/D&gt;&lt;D xsi:type="xsd:double"&gt;11.44&lt;/D&gt;&lt;D xsi:type="xsd:double"&gt;11.25&lt;/D&gt;&lt;D xsi:type="xsd:double"&gt;11.23&lt;/D&gt;&lt;D xsi:type="xsd:double"&gt;11.02&lt;/D&gt;&lt;D xsi:type="xsd:double"&gt;10.99&lt;/D&gt;&lt;D xsi:type="xsd:double"&gt;10.85&lt;/D&gt;&lt;D xsi:type="xsd:double"&gt;10.24&lt;/D&gt;&lt;D xsi:type="xsd:double"&gt;10.04&lt;/D&gt;&lt;D xsi:type="xsd:double"&gt;10.27&lt;/D&gt;&lt;D xsi:type="xsd:double"&gt;10.33&lt;/D&gt;&lt;D xsi:type="xsd:double"&gt;10.57&lt;/D&gt;&lt;D xsi:type="xsd:double"&gt;10.41&lt;/D&gt;&lt;D xsi:type="xsd:double"&gt;10.17&lt;/D&gt;&lt;D xsi:type="xsd:double"&gt;9.66&lt;/D&gt;&lt;D xsi:type="xsd:double"&gt;9.9&lt;/D&gt;&lt;D xsi:type="xsd:double"&gt;9.52&lt;/D&gt;&lt;D xsi:type="xsd:double"&gt;9.67&lt;/D&gt;&lt;D xsi:type="xsd:double"&gt;10.85&lt;/D&gt;&lt;D xsi:type="xsd:double"&gt;10.6&lt;/D&gt;&lt;D xsi:type="xsd:double"&gt;10.77&lt;/D&gt;&lt;D xsi:type="xsd:double"&gt;10.4&lt;/D&gt;&lt;D xsi:type="xsd:double"&gt;10.3&lt;/D&gt;&lt;D xsi:type="xsd:double"&gt;10.53&lt;/D&gt;&lt;D xsi:type="xsd:double"&gt;10.86&lt;/D&gt;&lt;D xsi:type="xsd:double"&gt;10.65&lt;/D&gt;&lt;D xsi:type="xsd:double"&gt;10.04&lt;/D&gt;&lt;D xsi:type="xsd:double"&gt;10&lt;/D&gt;&lt;D xsi:type="xsd:double"&gt;10.49&lt;/D&gt;&lt;D xsi:type="xsd:double"&gt;10.75&lt;/D&gt;&lt;D xsi:type="xsd:double"&gt;11.19&lt;/D&gt;&lt;D xsi:type="xsd:double"&gt;11.01&lt;/D&gt;&lt;D xsi:type="xsd:double"&gt;11.28&lt;/D&gt;&lt;D xsi:type="xsd:double"&gt;10.86&lt;/D&gt;&lt;D xsi:type="xsd:double"&gt;10.78&lt;/D&gt;&lt;D xsi:type="xsd:double"&gt;10.52&lt;/D&gt;&lt;D xsi:type="xsd:double"&gt;10.05&lt;/D&gt;&lt;D xsi:type="xsd:double"&gt;10.38&lt;/D&gt;&lt;D xsi:type="xsd:double"&gt;10.14&lt;/D&gt;&lt;D xsi:type="xsd:double"&gt;9.84&lt;/D&gt;&lt;D xsi:type="xsd:double"&gt;10.36&lt;/D&gt;&lt;D xsi:type="xsd:double"&gt;10.42&lt;/D&gt;&lt;D xsi:type="xsd:double"&gt;10.47&lt;/D&gt;&lt;D xsi:type="xsd:double"&gt;10.34&lt;/D&gt;&lt;D xsi:type="xsd:double"&gt;10.49&lt;/D&gt;&lt;D xsi:type="xsd:double"&gt;10.54&lt;/D&gt;&lt;D xsi:type="xsd:double"&gt;10.54&lt;/D&gt;&lt;D xsi:type="xsd:double"&gt;10.84&lt;/D&gt;&lt;D xsi:type="xsd:double"&gt;10.45&lt;/D&gt;&lt;D xsi:type="xsd:double"&gt;10.43&lt;/D&gt;&lt;D xsi:type="xsd:double"&gt;10.12&lt;/D&gt;&lt;D xsi:type="xsd:double"&gt;10.21&lt;/D&gt;&lt;D xsi:type="xsd:double"&gt;9.62&lt;/D&gt;&lt;D xsi:type="xsd:double"&gt;9.72&lt;/D&gt;&lt;D xsi:type="xsd:double"&gt;9.26&lt;/D&gt;&lt;D xsi:type="xsd:double"&gt;9.25&lt;/D&gt;&lt;D xsi:type="xsd:double"&gt;9.41&lt;/D&gt;&lt;D xsi:type="xsd:double"&gt;9.9&lt;/D&gt;&lt;D xsi:type="xsd:double"&gt;9.89&lt;/D&gt;&lt;D xsi:type="xsd:double"&gt;9.86&lt;/D&gt;&lt;D xsi:type="xsd:double"&gt;10.26&lt;/D&gt;&lt;D xsi:type="xsd:double"&gt;10.15&lt;/D&gt;&lt;D xsi:type="xsd:double"&gt;9.99&lt;/D&gt;&lt;D xsi:type="xsd:double"&gt;9.54&lt;/D&gt;&lt;D xsi:type="xsd:double"&gt;9.85&lt;/D&gt;&lt;D xsi:type="xsd:double"&gt;9.87&lt;/D&gt;&lt;D xsi:type="xsd:double"&gt;9.67&lt;/D&gt;&lt;D xsi:type="xsd:double"&gt;9.35&lt;/D&gt;&lt;D xsi:type="xsd:double"&gt;9.28&lt;/D&gt;&lt;D xsi:type="xsd:double"&gt;9.25&lt;/D&gt;&lt;D xsi:type="xsd:double"&gt;9.13&lt;/D&gt;&lt;D xsi:type="xsd:double"&gt;9.13&lt;/D&gt;&lt;D xsi:type="xsd:double"&gt;9.37&lt;/D&gt;&lt;D xsi:type="xsd:double"&gt;9.38&lt;/D&gt;&lt;D xsi:type="xsd:double"&gt;9.44&lt;/D&gt;&lt;D xsi:type="xsd:double"&gt;9.23&lt;/D&gt;&lt;D xsi:type="xsd:double"&gt;9.36&lt;/D&gt;&lt;D xsi:type="xsd:double"&gt;9.15&lt;/D&gt;&lt;D xsi:type="xsd:double"&gt;9.02&lt;/D&gt;&lt;D xsi:type="xsd:double"&gt;8.54&lt;/D&gt;&lt;D xsi:type="xsd:double"&gt;9&lt;/D&gt;&lt;D xsi:type="xsd:double"&gt;9.12&lt;/D&gt;&lt;D xsi:type="xsd:double"&gt;9.12&lt;/D&gt;&lt;D xsi:type="xsd:double"&gt;9.24&lt;/D&gt;&lt;D xsi:type="xsd:double"&gt;9.12&lt;/D&gt;&lt;D xsi:type="xsd:double"&gt;8.97&lt;/D&gt;&lt;D xsi:type="xsd:double"&gt;8.91&lt;/D&gt;&lt;D xsi:type="xsd:double"&gt;8.77&lt;/D&gt;&lt;D xsi:type="xsd:double"&gt;8.61&lt;/D&gt;&lt;D xsi:type="xsd:double"&gt;8.52&lt;/D&gt;&lt;D xsi:type="xsd:double"&gt;8.21&lt;/D&gt;&lt;D xsi:type="xsd:double"&gt;8.33&lt;/D&gt;&lt;D xsi:type="xsd:double"&gt;8.63&lt;/D&gt;&lt;D xsi:type="xsd:double"&gt;8.76&lt;/D&gt;&lt;D xsi:type="xsd:double"&gt;8.83&lt;/D&gt;&lt;D xsi:type="xsd:double"&gt;8.95&lt;/D&gt;&lt;D xsi:type="xsd:double"&gt;8.73&lt;/D&gt;&lt;D xsi:type="xsd:double"&gt;8.39&lt;/D&gt;&lt;D xsi:type="xsd:double"&gt;8.6&lt;/D&gt;&lt;D xsi:type="xsd:double"&gt;8.39&lt;/D&gt;&lt;D xsi:type="xsd:double"&gt;7.99&lt;/D&gt;&lt;D xsi:type="xsd:double"&gt;7.94&lt;/D&gt;&lt;D xsi:type="xsd:double"&gt;7.95&lt;/D&gt;&lt;D xsi:type="xsd:double"&gt;7.72&lt;/D&gt;&lt;D xsi:type="xsd:double"&gt;7.72&lt;/D&gt;&lt;D xsi:type="xsd:double"&gt;7.49&lt;/D&gt;&lt;D xsi:type="xsd:double"&gt;7.41&lt;/D&gt;&lt;D xsi:type="xsd:double"&gt;7.51&lt;/D&gt;&lt;D xsi:type="xsd:double"&gt;7.3&lt;/D&gt;&lt;D xsi:type="xsd:double"&gt;7.22&lt;/D&gt;&lt;D xsi:type="xsd:double"&gt;7.11&lt;/D&gt;&lt;D xsi:type="xsd:double"&gt;7.11&lt;/D&gt;&lt;D xsi:type="xsd:double"&gt;6.86&lt;/D&gt;&lt;D xsi:type="xsd:double"&gt;6.87&lt;/D&gt;&lt;D xsi:type="xsd:double"&gt;7.09&lt;/D&gt;&lt;D xsi:type="xsd:double"&gt;7.03&lt;/D&gt;&lt;D xsi:type="xsd:double"&gt;7.13&lt;/D&gt;&lt;D xsi:type="xsd:double"&gt;7.42&lt;/D&gt;&lt;D xsi:type="xsd:double"&gt;7.64&lt;/D&gt;&lt;D xsi:type="xsd:double"&gt;7.65&lt;/D&gt;&lt;D xsi:type="xsd:double"&gt;7.7&lt;/D&gt;&lt;D xsi:type="xsd:double"&gt;7.73&lt;/D&gt;&lt;D xsi:type="xsd:double"&gt;7.44&lt;/D&gt;&lt;D xsi:type="xsd:double"&gt;7.01&lt;/D&gt;&lt;D xsi:type="xsd:double"&gt;6.75&lt;/D&gt;&lt;D xsi:type="xsd:double"&gt;6.56&lt;/D&gt;&lt;D xsi:type="xsd:double"&gt;6.8&lt;/D&gt;&lt;D xsi:type="xsd:double"&gt;7.08&lt;/D&gt;&lt;D xsi:type="xsd:double"&gt;6.81&lt;/D&gt;&lt;D xsi:type="xsd:double"&gt;7.33&lt;/D&gt;&lt;D xsi:type="xsd:double"&gt;7.37&lt;/D&gt;&lt;D xsi:type="xsd:double"&gt;7.34&lt;/D&gt;&lt;D xsi:type="xsd:double"&gt;7.05&lt;/D&gt;&lt;D xsi:type="xsd:double"&gt;6.89&lt;/D&gt;&lt;D xsi:type="xsd:double"&gt;7.14&lt;/D&gt;&lt;D xsi:type="xsd:double"&gt;7.15&lt;/D&gt;&lt;D xsi:type="xsd:double"&gt;7.15&lt;/D&gt;&lt;D xsi:type="xsd:double"&gt;7.13&lt;/D&gt;&lt;D xsi:type="xsd:double"&gt;7.1&lt;/D&gt;&lt;D xsi:type="xsd:double"&gt;7.25&lt;/D&gt;&lt;D xsi:type="xsd:double"&gt;7.26&lt;/D&gt;&lt;D xsi:type="xsd:double"&gt;7.36&lt;/D&gt;&lt;D xsi:type="xsd:double"&gt;7.39&lt;/D&gt;&lt;D xsi:type="xsd:double"&gt;7.4&lt;/D&gt;&lt;D xsi:type="xsd:double"&gt;7.29&lt;/D&gt;&lt;D xsi:type="xsd:double"&gt;7.19&lt;/D&gt;&lt;D xsi:type="xsd:double"&gt;7.39&lt;/D&gt;&lt;D xsi:type="xsd:double"&gt;7.54&lt;/D&gt;&lt;D xsi:type="xsd:double"&gt;7.43&lt;/D&gt;&lt;D xsi:type="xsd:double"&gt;7.5&lt;/D&gt;&lt;D xsi:type="xsd:double"&gt;7.61&lt;/D&gt;&lt;D xsi:type="xsd:double"&gt;7.84&lt;/D&gt;&lt;D xsi:type="xsd:double"&gt;7.96&lt;/D&gt;&lt;D xsi:type="xsd:double"&gt;7.61&lt;/D&gt;&lt;D xsi:type="xsd:double"&gt;7.49&lt;/D&gt;&lt;D xsi:type="xsd:double"&gt;7.66&lt;/D&gt;&lt;D xsi:type="xsd:double"&gt;7.53&lt;/D&gt;&lt;D xsi:type="xsd:double"&gt;7.56&lt;/D&gt;&lt;D xsi:type="xsd:double"&gt;7.66&lt;/D&gt;&lt;D xsi:type="xsd:double"&gt;7.71&lt;/D&gt;&lt;D xsi:type="xsd:double"&gt;7.45&lt;/D&gt;&lt;D xsi:type="xsd:double"&gt;7.45&lt;/D&gt;&lt;D xsi:type="xsd:double"&gt;7.53&lt;/D&gt;&lt;D xsi:type="xsd:double"&gt;7.46&lt;/D&gt;&lt;D xsi:type="xsd:double"&gt;7.32&lt;/D&gt;&lt;D xsi:type="xsd:double"&gt;7.26&lt;/D&gt;&lt;D xsi:type="xsd:double"&gt;7.24&lt;/D&gt;&lt;D xsi:type="xsd:double"&gt;7.06&lt;/D&gt;&lt;D xsi:type="xsd:double"&gt;7.01&lt;/D&gt;&lt;D xsi:type="xsd:double"&gt;6.89&lt;/D&gt;&lt;D xsi:type="xsd:double"&gt;6.95&lt;/D&gt;&lt;D xsi:type="xsd:double"&gt;6.9&lt;/D&gt;&lt;D xsi:type="xsd:double"&gt;6.44&lt;/D&gt;&lt;D xsi:type="xsd:double"&gt;5.89&lt;/D&gt;&lt;D xsi:type="xsd:double"&gt;5.69&lt;/D&gt;&lt;D xsi:type="xsd:double"&gt;5.5&lt;/D&gt;&lt;D xsi:type="xsd:double"&gt;5.43&lt;/D&gt;&lt;D xsi:type="xsd:double"&gt;5.68&lt;/D&gt;&lt;D xsi:type="xsd:double"&gt;5.83&lt;/D&gt;&lt;D xsi:type="xsd:double"&gt;5.91&lt;/D&gt;&lt;D xsi:type="xsd:double"&gt;5.74&lt;/D&gt;&lt;D xsi:type="xsd:double"&gt;5.75&lt;/D&gt;&lt;D xsi:type="xsd:double"&gt;5.47&lt;/D&gt;&lt;D xsi:type="xsd:double"&gt;5.34&lt;/D&gt;&lt;D xsi:type="xsd:double"&gt;5.34&lt;/D&gt;&lt;D xsi:type="xsd:double"&gt;5.47&lt;/D&gt;&lt;D xsi:type="xsd:double"&gt;5.54&lt;/D&gt;&lt;D xsi:type="xsd:double"&gt;5.54&lt;/D&gt;&lt;D xsi:type="xsd:double"&gt;5.34&lt;/D&gt;&lt;D xsi:type="xsd:double"&gt;5.41&lt;/D&gt;&lt;D xsi:type="xsd:double"&gt;5.39&lt;/D&gt;&lt;/FQL&gt;&lt;FQL&gt;&lt;Q&gt;WCP-CA^JULIAN(FG_PRICE(0,-2AY).DATES)&lt;/Q&gt;&lt;R&gt;503&lt;/R&gt;&lt;C&gt;1&lt;/C&gt;&lt;D xsi:type="xsd:long"&gt;45168&lt;/D&gt;&lt;D xsi:type="xsd:long"&gt;45167&lt;/D&gt;&lt;D xsi:type="xsd:long"&gt;45166&lt;/D&gt;&lt;D xsi:type="xsd:long"&gt;45163&lt;/D&gt;&lt;D xsi:type="xsd:long"&gt;45162&lt;/D&gt;&lt;D xsi:type="xsd:long"&gt;45161&lt;/D&gt;&lt;D xsi:type="xsd:long"&gt;45160&lt;/D&gt;&lt;D xsi:type="xsd:long"&gt;45159&lt;/D&gt;&lt;D xsi:type="xsd:long"&gt;45156&lt;/D&gt;&lt;D xsi:type="xsd:long"&gt;45155&lt;/D&gt;&lt;D xsi:type="xsd:long"&gt;45154&lt;/D&gt;&lt;D xsi:type="xsd:long"&gt;45153&lt;/D&gt;&lt;D xsi:type="xsd:long"&gt;45152&lt;/D&gt;&lt;D xsi:type="xsd:long"&gt;45149&lt;/D&gt;&lt;D xsi:type="xsd:long"&gt;45148&lt;/D&gt;&lt;D xsi:type="xsd:long"&gt;45147&lt;/D&gt;&lt;D xsi:type="xsd:long"&gt;45146&lt;/D&gt;&lt;D xsi:type="xsd:long"&gt;45142&lt;/D&gt;&lt;D xsi:type="xsd:long"&gt;45141&lt;/D&gt;&lt;D xsi:type="xsd:long"&gt;45140&lt;/D&gt;&lt;D xsi:type="xsd:long"&gt;45139&lt;/D&gt;&lt;D xsi:type="xsd:long"&gt;45138&lt;/D&gt;&lt;D xsi:type="xsd:long"&gt;45135&lt;/D&gt;&lt;D xsi:type="xsd:long"&gt;45134&lt;/D&gt;&lt;D xsi:type="xsd:long"&gt;45133&lt;/D&gt;&lt;D xsi:type="xsd:long"&gt;45132&lt;/D&gt;&lt;D xsi:type="xsd:long"&gt;45131&lt;/D&gt;&lt;D xsi:type="xsd:long"&gt;45128&lt;/D&gt;&lt;D xsi:type="xsd:long"&gt;45127&lt;/D&gt;&lt;D xsi:type="xsd:long"&gt;45126&lt;/D&gt;&lt;D xsi:type="xsd:long"&gt;45125&lt;/D&gt;&lt;D xsi:type="xsd:long"&gt;45124&lt;/D&gt;&lt;D xsi:type="xsd:long"&gt;45121&lt;/D&gt;&lt;D xsi:type="xsd:long"&gt;45120&lt;/D&gt;&lt;D xsi:type="xsd:long"&gt;45119&lt;/D&gt;&lt;D xsi:type="xsd:long"&gt;45118&lt;/D&gt;&lt;D xsi:type="xsd:long"&gt;45117&lt;/D&gt;&lt;D xsi:type="xsd:long"&gt;45114&lt;/D&gt;&lt;D xsi:type="xsd:long"&gt;45113&lt;/D&gt;&lt;D xsi:type="xsd:long"&gt;45112&lt;/D&gt;&lt;D xsi:type="xsd:long"&gt;45111&lt;/D&gt;&lt;D xsi:type="xsd:long"&gt;45107&lt;/D&gt;&lt;D xsi:type="xsd:long"&gt;45106&lt;/D&gt;&lt;D xsi:type="xsd:long"&gt;45105&lt;/D&gt;&lt;D xsi:type="xsd:long"&gt;45104&lt;/D&gt;&lt;D xsi:type="xsd:long"&gt;45103&lt;/D&gt;&lt;D xsi:type="xsd:long"&gt;45100&lt;/D&gt;&lt;D xsi:type="xsd:long"&gt;45099&lt;/D&gt;&lt;D xsi:type="xsd:long"&gt;45098&lt;/D&gt;&lt;D xsi:type="xsd:long"&gt;45097&lt;/D&gt;&lt;D xsi:type="xsd:long"&gt;45096&lt;/D&gt;&lt;D xsi:type="xsd:long"&gt;45093&lt;/D&gt;&lt;D xsi:type="xsd:long"&gt;45092&lt;/D&gt;&lt;D xsi:type="xsd:long"&gt;45091&lt;/D&gt;&lt;D xsi:type="xsd:long"&gt;45090&lt;/D&gt;&lt;D xsi:type="xsd:long"&gt;45089&lt;/D&gt;&lt;D xsi:type="xsd:long"&gt;45086&lt;/D&gt;&lt;D xsi:type="xsd:long"&gt;45085&lt;/D&gt;&lt;D xsi:type="xsd:long"&gt;45084&lt;/D&gt;&lt;D xsi:type="xsd:long"&gt;45083&lt;/D&gt;&lt;D xsi:type="xsd:long"&gt;45082&lt;/D&gt;&lt;D xsi:type="xsd:long"&gt;45079&lt;/D&gt;&lt;D xsi:type="xsd:long"&gt;45078&lt;/D&gt;&lt;D xsi:type="xsd:long"&gt;45077&lt;/D&gt;&lt;D xsi:type="xsd:long"&gt;45076&lt;/D&gt;&lt;D xsi:type="xsd:long"&gt;45075&lt;/D&gt;&lt;D xsi:type="xsd:long"&gt;45072&lt;/D&gt;&lt;D xsi:type="xsd:long"&gt;45071&lt;/D&gt;&lt;D xsi:type="xsd:long"&gt;45070&lt;/D&gt;&lt;D xsi:type="xsd:long"&gt;45069&lt;/D&gt;&lt;D xsi:type="xsd:long"&gt;45065&lt;/D&gt;&lt;D xsi:type="xsd:long"&gt;45064&lt;/D&gt;&lt;D xsi:type="xsd:long"&gt;45063&lt;/D&gt;&lt;D xsi:type="xsd:long"&gt;45062&lt;/D&gt;&lt;D xsi:type="xsd:long"&gt;45061&lt;/D&gt;&lt;D xsi:type="xsd:long"&gt;45058&lt;/D&gt;&lt;D xsi:type="xsd:long"&gt;45057&lt;/D&gt;&lt;D xsi:type="xsd:long"&gt;45056&lt;/D&gt;&lt;D xsi:type="xsd:long"&gt;45055&lt;/D&gt;&lt;D xsi:type="xsd:long"&gt;45054&lt;/D&gt;&lt;D xsi:type="xsd:long"&gt;45051&lt;/D&gt;&lt;D xsi:type="xsd:long"&gt;45050&lt;/D&gt;&lt;D xsi:type="xsd:long"&gt;45049&lt;/D&gt;&lt;D xsi:type="xsd:long"&gt;45048&lt;/D&gt;&lt;D xsi:type="xsd:long"&gt;45047&lt;/D&gt;&lt;D xsi:type="xsd:long"&gt;45044&lt;/D&gt;&lt;D xsi:type="xsd:long"&gt;45043&lt;/D&gt;&lt;D xsi:type="xsd:long"&gt;45042&lt;/D&gt;&lt;D xsi:type="xsd:long"&gt;45041&lt;/D&gt;&lt;D xsi:type="xsd:long"&gt;45040&lt;/D&gt;&lt;D xsi:type="xsd:long"&gt;45037&lt;/D&gt;&lt;D xsi:type="xsd:long"&gt;45036&lt;/D&gt;&lt;D xsi:type="xsd:long"&gt;45035&lt;/D&gt;&lt;D xsi:type="xsd:long"&gt;45034&lt;/D&gt;&lt;D xsi:type="xsd:long"&gt;45033&lt;/D&gt;&lt;D xsi:type="xsd:long"&gt;45030&lt;/D&gt;&lt;D xsi:type="xsd:long"&gt;45029&lt;/D&gt;&lt;D xsi:type="xsd:long"&gt;45028&lt;/D&gt;&lt;D xsi:type="xsd:long"&gt;45027&lt;/D&gt;&lt;D xsi:type="xsd:long"&gt;45026&lt;/D&gt;&lt;D xsi:type="xsd:long"&gt;45022&lt;/D&gt;&lt;D xsi:type="xsd:long"&gt;45021&lt;/D&gt;&lt;D xsi:type="xsd:long"&gt;45020&lt;/D&gt;&lt;D xsi:type="xsd:long"&gt;45019&lt;/D&gt;&lt;D xsi:type="xsd:long"&gt;45016&lt;/D&gt;&lt;D xsi:type="xsd:long"&gt;45015&lt;/D&gt;&lt;D xsi:type="xsd:long"&gt;45014&lt;/D&gt;&lt;D xsi:type="xsd:long"&gt;45013&lt;/D&gt;&lt;D xsi:type="xsd:long"&gt;45012&lt;/D&gt;&lt;D xsi:type="xsd:long"&gt;45009&lt;/D&gt;&lt;D xsi:type="xsd:long"&gt;45008&lt;/D&gt;&lt;D xsi:type="xsd:long"&gt;45007&lt;/D&gt;&lt;D xsi:type="xsd:long"&gt;45006&lt;/D&gt;&lt;D xsi:type="xsd:long"&gt;45005&lt;/D&gt;&lt;D xsi:type="xsd:long"&gt;45002&lt;/D&gt;&lt;D xsi:type="xsd:long"&gt;45001&lt;/D&gt;&lt;D xsi:type="xsd:long"&gt;45000&lt;/D&gt;&lt;D xsi:type="xsd:long"&gt;44999&lt;/D&gt;&lt;D xsi:type="xsd:long"&gt;44998&lt;/D&gt;&lt;D xsi:type="xsd:long"&gt;44995&lt;/D&gt;&lt;D xsi:type="xsd:long"&gt;44994&lt;/D&gt;&lt;D xsi:type="xsd:long"&gt;44993&lt;/D&gt;&lt;D xsi:type="xsd:long"&gt;44992&lt;/D&gt;&lt;D xsi:type="xsd:long"&gt;44991&lt;/D&gt;&lt;D xsi:type="xsd:long"&gt;44988&lt;/D&gt;&lt;D xsi:type="xsd:long"&gt;44987&lt;/D&gt;&lt;D xsi:type="xsd:long"&gt;44986&lt;/D&gt;&lt;D xsi:type="xsd:long"&gt;44985&lt;/D&gt;&lt;D xsi:type="xsd:long"&gt;44984&lt;/D&gt;&lt;D xsi:type="xsd:long"&gt;44981&lt;/D&gt;&lt;D xsi:type="xsd:long"&gt;44980&lt;/D&gt;&lt;D xsi:type="xsd:long"&gt;44979&lt;/D&gt;&lt;D xsi:type="xsd:long"&gt;44978&lt;/D&gt;&lt;D xsi:type="xsd:long"&gt;44974&lt;/D&gt;&lt;D xsi:type="xsd:long"&gt;44973&lt;/D&gt;&lt;D xsi:type="xsd:long"&gt;44972&lt;/D&gt;&lt;D xsi:type="xsd:long"&gt;44971&lt;/D&gt;&lt;D xsi:type="xsd:long"&gt;44970&lt;/D&gt;&lt;D xsi:type="xsd:long"&gt;44967&lt;/D&gt;&lt;D xsi:type="xsd:long"&gt;44966&lt;/D&gt;&lt;D xsi:type="xsd:long"&gt;44965&lt;/D&gt;&lt;D xsi:type="xsd:long"&gt;44964&lt;/D&gt;&lt;D xsi:type="xsd:long"&gt;44963&lt;/D&gt;&lt;D xsi:type="xsd:long"&gt;44960&lt;/D&gt;&lt;D xsi:type="xsd:long"&gt;44959&lt;/D&gt;&lt;D xsi:type="xsd:long"&gt;44958&lt;/D&gt;&lt;D xsi:type="xsd:long"&gt;44957&lt;/D&gt;&lt;D xsi:type="xsd:long"&gt;44956&lt;/D&gt;&lt;D xsi:type="xsd:long"&gt;44953&lt;/D&gt;&lt;D xsi:type="xsd:long"&gt;44952&lt;/D&gt;&lt;D xsi:type="xsd:long"&gt;44951&lt;/D&gt;&lt;D xsi:type="xsd:long"&gt;44950&lt;/D&gt;&lt;D xsi:type="xsd:long"&gt;44949&lt;/D&gt;&lt;D xsi:type="xsd:long"&gt;44946&lt;/D&gt;&lt;D xsi:type="xsd:long"&gt;44945&lt;/D&gt;&lt;D xsi:type="xsd:long"&gt;44944&lt;/D&gt;&lt;D xsi:type="xsd:long"&gt;44943&lt;/D&gt;&lt;D xsi:type="xsd:long"&gt;44942&lt;/D&gt;&lt;D xsi:type="xsd:long"&gt;44939&lt;/D&gt;&lt;D xsi:type="xsd:long"&gt;44938&lt;/D&gt;&lt;D xsi:type="xsd:long"&gt;44937&lt;/D&gt;&lt;D xsi:type="xsd:long"&gt;44936&lt;/D&gt;&lt;D xsi:type="xsd:long"&gt;44935&lt;/D&gt;&lt;D xsi:type="xsd:long"&gt;44932&lt;/D&gt;&lt;D xsi:type="xsd:long"&gt;44931&lt;/D&gt;&lt;D xsi:type="xsd:long"&gt;44930&lt;/D&gt;&lt;D xsi:type="xsd:long"&gt;44929&lt;/D&gt;&lt;D xsi:type="xsd:long"&gt;44925&lt;/D&gt;&lt;D xsi:type="xsd:long"&gt;44924&lt;/D&gt;&lt;D xsi:type="xsd:long"&gt;44923&lt;/D&gt;&lt;D xsi:type="xsd:long"&gt;44918&lt;/D&gt;&lt;D xsi:type="xsd:long"&gt;44917&lt;/D&gt;&lt;D xsi:type="xsd:long"&gt;44916&lt;/D&gt;&lt;D xsi:type="xsd:long"&gt;44915&lt;/D&gt;&lt;D xsi:type="xsd:long"&gt;44914&lt;/D&gt;&lt;D xsi:type="xsd:long"&gt;44911&lt;/D&gt;&lt;D xsi:type="xsd:long"&gt;44910&lt;/D&gt;&lt;D xsi:type="xsd:long"&gt;44909&lt;/D&gt;&lt;D xsi:type="xsd:long"&gt;44908&lt;/D&gt;&lt;D xsi:type="xsd:long"&gt;44907&lt;/D&gt;&lt;D xsi:type="xsd:long"&gt;44904&lt;/D&gt;&lt;D xsi:type="xsd:long"&gt;44903&lt;/D&gt;&lt;D xsi:type="xsd:long"&gt;44902&lt;/D&gt;&lt;D xsi:type="xsd:long"&gt;44901&lt;/D&gt;&lt;D xsi:type="xsd:long"&gt;44900&lt;/D&gt;&lt;D xsi:type="xsd:long"&gt;44897&lt;/D&gt;&lt;D xsi:type="xsd:long"&gt;44896&lt;/D&gt;&lt;D xsi:type="xsd:long"&gt;44895&lt;/D&gt;&lt;D xsi:type="xsd:long"&gt;44894&lt;/D&gt;&lt;D xsi:type="xsd:long"&gt;44893&lt;/D&gt;&lt;D xsi:type="xsd:long"&gt;44890&lt;/D&gt;&lt;D xsi:type="xsd:long"&gt;44889&lt;/D&gt;&lt;D xsi:type="xsd:long"&gt;44888&lt;/D&gt;&lt;D xsi:type="xsd:long"&gt;44887&lt;/D&gt;&lt;D xsi:type="xsd:long"&gt;44886&lt;/D&gt;&lt;D xsi:type="xsd:long"&gt;44883&lt;/D&gt;&lt;D xsi:type="xsd:long"&gt;44882&lt;/D&gt;&lt;D xsi:type="xsd:long"&gt;44881&lt;/D&gt;&lt;D xsi:type="xsd:long"&gt;44880&lt;/D&gt;&lt;D xsi:type="xsd:long"&gt;44879&lt;/D&gt;&lt;D xsi:type="xsd:long"&gt;44876&lt;/D&gt;&lt;D xsi:type="xsd:long"&gt;44875&lt;/D&gt;&lt;D xsi:type="xsd:long"&gt;44874&lt;/D&gt;&lt;D xsi:type="xsd:long"&gt;44873&lt;/D&gt;&lt;D xsi:type="xsd:long"&gt;44872&lt;/D&gt;&lt;D xsi:type="xsd:long"&gt;44869&lt;/D&gt;&lt;D xsi:type="xsd:long"&gt;44868&lt;/D&gt;&lt;D xsi:type="xsd:long"&gt;44867&lt;/D&gt;&lt;D xsi:type="xsd:long"&gt;44866&lt;/D&gt;&lt;D xsi:type="xsd:long"&gt;44865&lt;/D&gt;&lt;D xsi:type="xsd:long"&gt;44862&lt;/D&gt;&lt;D xsi:type="xsd:long"&gt;44861&lt;/D&gt;&lt;D xsi:type="xsd:long"&gt;44860&lt;/D&gt;&lt;D xsi:type="xsd:long"&gt;44859&lt;/D&gt;&lt;D xsi:type="xsd:long"&gt;44858&lt;/D&gt;&lt;D xsi:type="xsd:long"&gt;44855&lt;/D&gt;&lt;D xsi:type="xsd:long"&gt;44854&lt;/D&gt;&lt;D xsi:type="xsd:long"&gt;44853&lt;/D&gt;&lt;D xsi:type="xsd:long"&gt;44852&lt;/D&gt;&lt;D xsi:type="xsd:long"&gt;44851&lt;/D&gt;&lt;D xsi:type="xsd:long"&gt;44848&lt;/D&gt;&lt;D xsi:type="xsd:long"&gt;44847&lt;/D&gt;&lt;D xsi:type="xsd:long"&gt;44846&lt;/D&gt;&lt;D xsi:type="xsd:long"&gt;44845&lt;/D&gt;&lt;D xsi:type="xsd:long"&gt;44841&lt;/D&gt;&lt;D xsi:type="xsd:long"&gt;44840&lt;/D&gt;&lt;D xsi:type="xsd:long"&gt;44839&lt;/D&gt;&lt;D xsi:type="xsd:long"&gt;44838&lt;/D&gt;&lt;D xsi:type="xsd:long"&gt;44837&lt;/D&gt;&lt;D xsi:type="xsd:long"&gt;44834&lt;/D&gt;&lt;D xsi:type="xsd:long"&gt;44833&lt;/D&gt;&lt;D xsi:type="xsd:long"&gt;44832&lt;/D&gt;&lt;D xsi:type="xsd:long"&gt;44831&lt;/D&gt;&lt;D xsi:type="xsd:long"&gt;44830&lt;/D&gt;&lt;D xsi:type="xsd:long"&gt;44827&lt;/D&gt;&lt;D xsi:type="xsd:long"&gt;44826&lt;/D&gt;&lt;D xsi:type="xsd:long"&gt;44825&lt;/D&gt;&lt;D xsi:type="xsd:long"&gt;44824&lt;/D&gt;&lt;D xsi:type="xsd:long"&gt;44823&lt;/D&gt;&lt;D xsi:type="xsd:long"&gt;44820&lt;/D&gt;&lt;D xsi:type="xsd:long"&gt;44819&lt;/D&gt;&lt;D xsi:type="xsd:long"&gt;44818&lt;/D&gt;&lt;D xsi:type="xsd:long"&gt;44817&lt;/D&gt;&lt;D xsi:type="xsd:long"&gt;44816&lt;/D&gt;&lt;D xsi:type="xsd:long"&gt;44813&lt;/D&gt;&lt;D xsi:type="xsd:long"&gt;44812&lt;/D&gt;&lt;D xsi:type="xsd:long"&gt;44811&lt;/D&gt;&lt;D xsi:type="xsd:long"&gt;44810&lt;/D&gt;&lt;D xsi:type="xsd:long"&gt;44806&lt;/D&gt;&lt;D xsi:type="xsd:long"&gt;44805&lt;/D&gt;&lt;D xsi:type="xsd:long"&gt;44804&lt;/D&gt;&lt;D xsi:type="xsd:long"&gt;44803&lt;/D&gt;&lt;D xsi:type="xsd:long"&gt;44802&lt;/D&gt;&lt;D xsi:type="xsd:long"&gt;44799&lt;/D&gt;&lt;D xsi:type="xsd:long"&gt;44798&lt;/D&gt;&lt;D xsi:type="xsd:long"&gt;44797&lt;/D&gt;&lt;D xsi:type="xsd:long"&gt;44796&lt;/D&gt;&lt;D xsi:type="xsd:long"&gt;44795&lt;/D&gt;&lt;D xsi:type="xsd:long"&gt;44792&lt;/D&gt;&lt;D xsi:type="xsd:long"&gt;44791&lt;/D&gt;&lt;D xsi:type="xsd:long"&gt;44790&lt;/D&gt;&lt;D xsi:type="xsd:long"&gt;44789&lt;/D&gt;&lt;D xsi:type="xsd:long"&gt;44788&lt;/D&gt;&lt;D xsi:type="xsd:long"&gt;44785&lt;/D&gt;&lt;D xsi:type="xsd:long"&gt;44784&lt;/D&gt;&lt;D xsi:type="xsd:long"&gt;44783&lt;/D&gt;&lt;D xsi:type="xsd:long"&gt;44782&lt;/D&gt;&lt;D xsi:type="xsd:long"&gt;44781&lt;/D&gt;&lt;D xsi:type="xsd:long"&gt;44778&lt;/D&gt;&lt;D xsi:type="xsd:long"&gt;44777&lt;/D&gt;&lt;D xsi:type="xsd:long"&gt;44776&lt;/D&gt;&lt;D xsi:type="xsd:long"&gt;44775&lt;/D&gt;&lt;D xsi:type="xsd:long"&gt;44771&lt;/D&gt;&lt;D xsi:type="xsd:long"&gt;44770&lt;/D&gt;&lt;D xsi:type="xsd:long"&gt;44769&lt;/D&gt;&lt;D xsi:type="xsd:long"&gt;44768&lt;/D&gt;&lt;D xsi:type="xsd:long"&gt;44767&lt;/D&gt;&lt;D xsi:type="xsd:long"&gt;44764&lt;/D&gt;&lt;D xsi:type="xsd:long"&gt;44763&lt;/D&gt;&lt;D xsi:type="xsd:long"&gt;44762&lt;/D&gt;&lt;D xsi:type="xsd:long"&gt;44761&lt;/D&gt;&lt;D xsi:type="xsd:long"&gt;44760&lt;/D&gt;&lt;D xsi:type="xsd:long"&gt;44757&lt;/D&gt;&lt;D xsi:type="xsd:long"&gt;44756&lt;/D&gt;&lt;D xsi:type="xsd:long"&gt;44755&lt;/D&gt;&lt;D xsi:type="xsd:long"&gt;44754&lt;/D&gt;&lt;D xsi:type="xsd:long"&gt;44753&lt;/D&gt;&lt;D xsi:type="xsd:long"&gt;44750&lt;/D&gt;&lt;D xsi:type="xsd:long"&gt;44749&lt;/D&gt;&lt;D xsi:type="xsd:long"&gt;44748&lt;/D&gt;&lt;D xsi:type="xsd:long"&gt;44747&lt;/D&gt;&lt;D xsi:type="xsd:long"&gt;44746&lt;/D&gt;&lt;D xsi:type="xsd:long"&gt;44742&lt;/D&gt;&lt;D xsi:type="xsd:long"&gt;44741&lt;/D&gt;&lt;D xsi:type="xsd:long"&gt;44740&lt;/D&gt;&lt;D xsi:type="xsd:long"&gt;44739&lt;/D&gt;&lt;D xsi:type="xsd:long"&gt;44736&lt;/D&gt;&lt;D xsi:type="xsd:long"&gt;44735&lt;/D&gt;&lt;D xsi:type="xsd:long"&gt;44734&lt;/D&gt;&lt;D xsi:type="xsd:long"&gt;44733&lt;/D&gt;&lt;D xsi:type="xsd:long"&gt;44732&lt;/D&gt;&lt;D xsi:type="xsd:long"&gt;44729&lt;/D&gt;&lt;D xsi:type="xsd:long"&gt;44728&lt;/D&gt;&lt;D xsi:type="xsd:long"&gt;44727&lt;/D&gt;&lt;D xsi:type="xsd:long"&gt;44726&lt;/D&gt;&lt;D xsi:type="xsd:long"&gt;44725&lt;/D&gt;&lt;D xsi:type="xsd:long"&gt;44722&lt;/D&gt;&lt;D xsi:type="xsd:long"&gt;44721&lt;/D&gt;&lt;D xsi:type="xsd:long"&gt;44720&lt;/D&gt;&lt;D xsi:type="xsd:long"&gt;44719&lt;/D&gt;&lt;D xsi:type="xsd:long"&gt;44718&lt;/D&gt;&lt;D xsi:type="xsd:long"&gt;44715&lt;/D&gt;&lt;D xsi:type="xsd:long"&gt;44714&lt;/D&gt;&lt;D xsi:type="xsd:long"&gt;44713&lt;/D&gt;&lt;D xsi:type="xsd:long"&gt;44712&lt;/D&gt;&lt;D xsi:type="xsd:long"&gt;44711&lt;/D&gt;&lt;D xsi:type="xsd:long"&gt;44708&lt;/D&gt;&lt;D xsi:type="xsd:long"&gt;44707&lt;/D&gt;&lt;D xsi:type="xsd:long"&gt;44706&lt;/D&gt;&lt;D xsi:type="xsd:long"&gt;44705&lt;/D&gt;&lt;D xsi:type="xsd:long"&gt;44701&lt;/D&gt;&lt;D xsi:type="xsd:long"&gt;44700&lt;/D&gt;&lt;D xsi:type="xsd:long"&gt;44699&lt;/D&gt;&lt;D xsi:type="xsd:long"&gt;44698&lt;/D&gt;&lt;D xsi:type="xsd:long"&gt;44697&lt;/D&gt;&lt;D xsi:type="xsd:long"&gt;44694&lt;/D&gt;&lt;D xsi:type="xsd:long"&gt;44693&lt;/D&gt;&lt;D xsi:type="xsd:long"&gt;44692&lt;/D&gt;&lt;D xsi:type="xsd:long"&gt;44691&lt;/D&gt;&lt;D xsi:type="xsd:long"&gt;44690&lt;/D&gt;&lt;D xsi:type="xsd:long"&gt;44687&lt;/D&gt;&lt;D xsi:type="xsd:long"&gt;44686&lt;/D&gt;&lt;D xsi:type="xsd:long"&gt;44685&lt;/D&gt;&lt;D xsi:type="xsd:long"&gt;44684&lt;/D&gt;&lt;D xsi:type="xsd:long"&gt;44683&lt;/D&gt;&lt;D xsi:type="xsd:long"&gt;44680&lt;/D&gt;&lt;D xsi:type="xsd:long"&gt;44679&lt;/D&gt;&lt;D xsi:type="xsd:long"&gt;44678&lt;/D&gt;&lt;D xsi:type="xsd:long"&gt;44677&lt;/D&gt;&lt;D xsi:type="xsd:long"&gt;44676&lt;/D&gt;&lt;D xsi:type="xsd:long"&gt;44673&lt;/D&gt;&lt;D xsi:type="xsd:long"&gt;44672&lt;/D&gt;&lt;D xsi:type="xsd:long"&gt;44671&lt;/D&gt;&lt;D xsi:type="xsd:long"&gt;44670&lt;/D&gt;&lt;D xsi:type="xsd:long"&gt;44669&lt;/D&gt;&lt;D xsi:type="xsd:long"&gt;44665&lt;/D&gt;&lt;D xsi:type="xsd:long"&gt;44664&lt;/D&gt;&lt;D xsi:type="xsd:long"&gt;44663&lt;/D&gt;&lt;D xsi:type="xsd:long"&gt;44662&lt;/D&gt;&lt;D xsi:type="xsd:long"&gt;44659&lt;/D&gt;&lt;D xsi:type="xsd:long"&gt;44658&lt;/D&gt;&lt;D xsi:type="xsd:long"&gt;44657&lt;/D&gt;&lt;D xsi:type="xsd:long"&gt;44656&lt;/D&gt;&lt;D xsi:type="xsd:long"&gt;44655&lt;/D&gt;&lt;D xsi:type="xsd:long"&gt;44652&lt;/D&gt;&lt;D xsi:type="xsd:long"&gt;44651&lt;/D&gt;&lt;D xsi:type="xsd:long"&gt;44650&lt;/D&gt;&lt;D xsi:type="xsd:long"&gt;44649&lt;/D&gt;&lt;D xsi:type="xsd:long"&gt;44648&lt;/D&gt;&lt;D xsi:type="xsd:long"&gt;44645&lt;/D&gt;&lt;D xsi:type="xsd:long"&gt;44644&lt;/D&gt;&lt;D xsi:type="xsd:long"&gt;44643&lt;/D&gt;&lt;D xsi:type="xsd:long"&gt;44642&lt;/D&gt;&lt;D xsi:type="xsd:long"&gt;44641&lt;/D&gt;&lt;D xsi:type="xsd:long"&gt;44638&lt;/D&gt;&lt;D xsi:type="xsd:long"&gt;44637&lt;/D&gt;&lt;D xsi:type="xsd:long"&gt;44636&lt;/D&gt;&lt;D xsi:type="xsd:long"&gt;44635&lt;/D&gt;&lt;D xsi:type="xsd:long"&gt;44634&lt;/D&gt;&lt;D xsi:type="xsd:long"&gt;44631&lt;/D&gt;&lt;D xsi:type="xsd:long"&gt;44630&lt;/D&gt;&lt;D xsi:type="xsd:long"&gt;44629&lt;/D&gt;&lt;D xsi:type="xsd:long"&gt;44628&lt;/D&gt;&lt;D xsi:type="xsd:long"&gt;44627&lt;/D&gt;&lt;D xsi:type="xsd:long"&gt;44624&lt;/D&gt;&lt;D xsi:type="xsd:long"&gt;44623&lt;/D&gt;&lt;D xsi:type="xsd:long"&gt;44622&lt;/D&gt;&lt;D xsi:type="xsd:long"&gt;44621&lt;/D&gt;&lt;D xsi:type="xsd:long"&gt;44620&lt;/D&gt;&lt;D xsi:type="xsd:long"&gt;44617&lt;/D&gt;&lt;D xsi:type="xsd:long"&gt;44616&lt;/D&gt;&lt;D xsi:type="xsd:long"&gt;44615&lt;/D&gt;&lt;D xsi:type="xsd:long"&gt;44614&lt;/D&gt;&lt;D xsi:type="xsd:long"&gt;44610&lt;/D&gt;&lt;D xsi:type="xsd:long"&gt;44609&lt;/D&gt;&lt;D xsi:type="xsd:long"&gt;44608&lt;/D&gt;&lt;D xsi:type="xsd:long"&gt;44607&lt;/D&gt;&lt;D xsi:type="xsd:long"&gt;44606&lt;/D&gt;&lt;D xsi:type="xsd:long"&gt;44603&lt;/D&gt;&lt;D xsi:type="xsd:long"&gt;44602&lt;/D&gt;&lt;D xsi:type="xsd:long"&gt;44601&lt;/D&gt;&lt;D xsi:type="xsd:long"&gt;44600&lt;/D&gt;&lt;D xsi:type="xsd:long"&gt;44599&lt;/D&gt;&lt;D xsi:type="xsd:long"&gt;44596&lt;/D&gt;&lt;D xsi:type="xsd:long"&gt;44595&lt;/D&gt;&lt;D xsi:type="xsd:long"&gt;44594&lt;/D&gt;&lt;D xsi:type="xsd:long"&gt;44593&lt;/D&gt;&lt;D xsi:type="xsd:long"&gt;44592&lt;/D&gt;&lt;D xsi:type="xsd:long"&gt;44589&lt;/D&gt;&lt;D xsi:type="xsd:long"&gt;44588&lt;/D&gt;&lt;D xsi:type="xsd:long"&gt;44587&lt;/D&gt;&lt;D xsi:type="xsd:long"&gt;44586&lt;/D&gt;&lt;D xsi:type="xsd:long"&gt;44585&lt;/D&gt;&lt;D xsi:type="xsd:long"&gt;44582&lt;/D&gt;&lt;D xsi:type="xsd:long"&gt;44581&lt;/D&gt;&lt;D xsi:type="xsd:long"&gt;44580&lt;/D&gt;&lt;D xsi:type="xsd:long"&gt;44579&lt;/D&gt;&lt;D xsi:type="xsd:long"&gt;44578&lt;/D&gt;&lt;D xsi:type="xsd:long"&gt;44575&lt;/D&gt;&lt;D xsi:type="xsd:long"&gt;44574&lt;/D&gt;&lt;D xsi:type="xsd:long"&gt;44573&lt;/D&gt;&lt;D xsi:type="xsd:long"&gt;44572&lt;/D&gt;&lt;D xsi:type="xsd:long"&gt;44571&lt;/D&gt;&lt;D xsi:type="xsd:long"&gt;44568&lt;/D&gt;&lt;D xsi:type="xsd:long"&gt;44567&lt;/D&gt;&lt;D xsi:type="xsd:long"&gt;44566&lt;/D&gt;&lt;D xsi:type="xsd:long"&gt;44565&lt;/D&gt;&lt;D xsi:type="xsd:long"&gt;44561&lt;/D&gt;&lt;D xsi:type="xsd:long"&gt;44560&lt;/D&gt;&lt;D xsi:type="xsd:long"&gt;44559&lt;/D&gt;&lt;D xsi:type="xsd:long"&gt;44554&lt;/D&gt;&lt;D xsi:type="xsd:long"&gt;44553&lt;/D&gt;&lt;D xsi:type="xsd:long"&gt;44552&lt;/D&gt;&lt;D xsi:type="xsd:long"&gt;44551&lt;/D&gt;&lt;D xsi:type="xsd:long"&gt;44550&lt;/D&gt;&lt;D xsi:type="xsd:long"&gt;44547&lt;/D&gt;&lt;D xsi:type="xsd:long"&gt;44546&lt;/D&gt;&lt;D xsi:type="xsd:long"&gt;44545&lt;/D&gt;&lt;D xsi:type="xsd:long"&gt;44544&lt;/D&gt;&lt;D xsi:type="xsd:long"&gt;44543&lt;/D&gt;&lt;D xsi:type="xsd:long"&gt;44540&lt;/D&gt;&lt;D xsi:type="xsd:long"&gt;44539&lt;/D&gt;&lt;D xsi:type="xsd:long"&gt;44538&lt;/D&gt;&lt;D xsi:type="xsd:long"&gt;44537&lt;/D&gt;&lt;D xsi:type="xsd:long"&gt;44536&lt;/D&gt;&lt;D xsi:type="xsd:long"&gt;44533&lt;/D&gt;&lt;D xsi:type="xsd:long"&gt;44532&lt;/D&gt;&lt;D xsi:type="xsd:long"&gt;44531&lt;/D&gt;&lt;D xsi:type="xsd:long"&gt;44530&lt;/D&gt;&lt;D xsi:type="xsd:long"&gt;44529&lt;/D&gt;&lt;D xsi:type="xsd:long"&gt;44526&lt;/D&gt;&lt;D xsi:type="xsd:long"&gt;44525&lt;/D&gt;&lt;D xsi:type="xsd:long"&gt;44524&lt;/D&gt;&lt;D xsi:type="xsd:long"&gt;44523&lt;/D&gt;&lt;D xsi:type="xsd:long"&gt;44522&lt;/D&gt;&lt;D xsi:type="xsd:long"&gt;44519&lt;/D&gt;&lt;D xsi:type="xsd:long"&gt;44518&lt;/D&gt;&lt;D xsi:type="xsd:long"&gt;44517&lt;/D&gt;&lt;D xsi:type="xsd:long"&gt;44516&lt;/D&gt;&lt;D xsi:type="xsd:long"&gt;44515&lt;/D&gt;&lt;D xsi:type="xsd:long"&gt;44512&lt;/D&gt;&lt;D xsi:type="xsd:long"&gt;44511&lt;/D&gt;&lt;D xsi:type="xsd:long"&gt;44510&lt;/D&gt;&lt;D xsi:type="xsd:long"&gt;44509&lt;/D&gt;&lt;D xsi:type="xsd:long"&gt;44508&lt;/D&gt;&lt;D xsi:type="xsd:long"&gt;44505&lt;/D&gt;&lt;D xsi:type="xsd:long"&gt;44504&lt;/D&gt;&lt;D xsi:type="xsd:long"&gt;44503&lt;/D&gt;&lt;D xsi:type="xsd:long"&gt;44502&lt;/D&gt;&lt;D xsi:type="xsd:long"&gt;44501&lt;/D&gt;&lt;D xsi:type="xsd:long"&gt;44498&lt;/D&gt;&lt;D xsi:type="xsd:long"&gt;44497&lt;/D&gt;&lt;D xsi:type="xsd:long"&gt;44496&lt;/D&gt;&lt;D xsi:type="xsd:long"&gt;44495&lt;/D&gt;&lt;D xsi:type="xsd:long"&gt;44494&lt;/D&gt;&lt;D xsi:type="xsd:long"&gt;44491&lt;/D&gt;&lt;D xsi:type="xsd:long"&gt;44490&lt;/D&gt;&lt;D xsi:type="xsd:long"&gt;44489&lt;/D&gt;&lt;D xsi:type="xsd:long"&gt;44488&lt;/D&gt;&lt;D xsi:type="xsd:long"&gt;44487&lt;/D&gt;&lt;D xsi:type="xsd:long"&gt;44484&lt;/D&gt;&lt;D xsi:type="xsd:long"&gt;44483&lt;/D&gt;&lt;D xsi:type="xsd:long"&gt;44482&lt;/D&gt;&lt;D xsi:type="xsd:long"&gt;44481&lt;/D&gt;&lt;D xsi:type="xsd:long"&gt;44477&lt;/D&gt;&lt;D xsi:type="xsd:long"&gt;44476&lt;/D&gt;&lt;D xsi:type="xsd:long"&gt;44475&lt;/D&gt;&lt;D xsi:type="xsd:long"&gt;44474&lt;/D&gt;&lt;D xsi:type="xsd:long"&gt;44473&lt;/D&gt;&lt;D xsi:type="xsd:long"&gt;44470&lt;/D&gt;&lt;D xsi:type="xsd:long"&gt;44469&lt;/D&gt;&lt;D xsi:type="xsd:long"&gt;44468&lt;/D&gt;&lt;D xsi:type="xsd:long"&gt;44467&lt;/D&gt;&lt;D xsi:type="xsd:long"&gt;44466&lt;/D&gt;&lt;D xsi:type="xsd:long"&gt;44463&lt;/D&gt;&lt;D xsi:type="xsd:long"&gt;44462&lt;/D&gt;&lt;D xsi:type="xsd:long"&gt;44461&lt;/D&gt;&lt;D xsi:type="xsd:long"&gt;44460&lt;/D&gt;&lt;D xsi:type="xsd:long"&gt;44459&lt;/D&gt;&lt;D xsi:type="xsd:long"&gt;44456&lt;/D&gt;&lt;D xsi:type="xsd:long"&gt;44455&lt;/D&gt;&lt;D xsi:type="xsd:long"&gt;44454&lt;/D&gt;&lt;D xsi:type="x</t>
        </r>
      </text>
    </comment>
    <comment ref="A7" authorId="0" shapeId="0" xr:uid="{7C6944D8-90DA-42AB-9FD3-5856ABCCB20F}">
      <text>
        <r>
          <rPr>
            <b/>
            <sz val="9"/>
            <color indexed="81"/>
            <rFont val="Tahoma"/>
            <family val="2"/>
          </rPr>
          <t>sd:long"&gt;44453&lt;/D&gt;&lt;D xsi:type="xsd:long"&gt;44452&lt;/D&gt;&lt;D xsi:type="xsd:long"&gt;44449&lt;/D&gt;&lt;D xsi:type="xsd:long"&gt;44448&lt;/D&gt;&lt;D xsi:type="xsd:long"&gt;44447&lt;/D&gt;&lt;D xsi:type="xsd:long"&gt;44446&lt;/D&gt;&lt;D xsi:type="xsd:long"&gt;44442&lt;/D&gt;&lt;D xsi:type="xsd:long"&gt;44441&lt;/D&gt;&lt;D xsi:type="xsd:long"&gt;44440&lt;/D&gt;&lt;D xsi:type="xsd:long"&gt;44439&lt;/D&gt;&lt;D xsi:type="xsd:long"&gt;44438&lt;/D&gt;&lt;/FQL&gt;&lt;FQL&gt;&lt;Q&gt;CPG-CA^FG_PRICE(0,-2AY)&lt;/Q&gt;&lt;R&gt;503&lt;/R&gt;&lt;C&gt;1&lt;/C&gt;&lt;D xsi:type="xsd:double"&gt;11.07&lt;/D&gt;&lt;D xsi:type="xsd:double"&gt;11.01&lt;/D&gt;&lt;D xsi:type="xsd:double"&gt;10.84&lt;/D&gt;&lt;D xsi:type="xsd:double"&gt;10.7&lt;/D&gt;&lt;D xsi:type="xsd:double"&gt;10.78&lt;/D&gt;&lt;D xsi:type="xsd:double"&gt;11.05&lt;/D&gt;&lt;D xsi:type="xsd:double"&gt;11.16&lt;/D&gt;&lt;D xsi:type="xsd:double"&gt;11.18&lt;/D&gt;&lt;D xsi:type="xsd:double"&gt;11.21&lt;/D&gt;&lt;D xsi:type="xsd:double"&gt;11.16&lt;/D&gt;&lt;D xsi:type="xsd:double"&gt;11.05&lt;/D&gt;&lt;D xsi:type="xsd:double"&gt;11.1&lt;/D&gt;&lt;D xsi:type="xsd:double"&gt;11.33&lt;/D&gt;&lt;D xsi:type="xsd:double"&gt;11.45&lt;/D&gt;&lt;D xsi:type="xsd:double"&gt;11.28&lt;/D&gt;&lt;D xsi:type="xsd:double"&gt;11.35&lt;/D&gt;&lt;D xsi:type="xsd:double"&gt;11.08&lt;/D&gt;&lt;D xsi:type="xsd:double"&gt;10.95&lt;/D&gt;&lt;D xsi:type="xsd:double"&gt;10.9&lt;/D&gt;&lt;D xsi:type="xsd:double"&gt;10.65&lt;/D&gt;&lt;D xsi:type="xsd:double"&gt;10.78&lt;/D&gt;&lt;D xsi:type="xsd:double"&gt;10.69&lt;/D&gt;&lt;D xsi:type="xsd:double"&gt;10.61&lt;/D&gt;&lt;D xsi:type="xsd:double"&gt;10.3&lt;/D&gt;&lt;D xsi:type="xsd:double"&gt;10.75&lt;/D&gt;&lt;D xsi:type="xsd:double"&gt;10.41&lt;/D&gt;&lt;D xsi:type="xsd:double"&gt;10.29&lt;/D&gt;&lt;D xsi:type="xsd:double"&gt;10.24&lt;/D&gt;&lt;D xsi:type="xsd:double"&gt;9.99&lt;/D&gt;&lt;D xsi:type="xsd:double"&gt;9.79&lt;/D&gt;&lt;D xsi:type="xsd:double"&gt;9.8&lt;/D&gt;&lt;D xsi:type="xsd:double"&gt;9.37&lt;/D&gt;&lt;D xsi:type="xsd:double"&gt;9.34&lt;/D&gt;&lt;D xsi:type="xsd:double"&gt;9.69&lt;/D&gt;&lt;D xsi:type="xsd:double"&gt;9.58&lt;/D&gt;&lt;D xsi:type="xsd:double"&gt;9.47&lt;/D&gt;&lt;D xsi:type="xsd:double"&gt;9.21&lt;/D&gt;&lt;D xsi:type="xsd:double"&gt;9.13&lt;/D&gt;&lt;D xsi:type="xsd:double"&gt;8.81&lt;/D&gt;&lt;D xsi:type="xsd:double"&gt;8.99&lt;/D&gt;&lt;D xsi:type="xsd:double"&gt;9.04&lt;/D&gt;&lt;D xsi:type="xsd:double"&gt;8.92&lt;/D&gt;&lt;D xsi:type="xsd:double"&gt;8.84&lt;/D&gt;&lt;D xsi:type="xsd:double"&gt;8.67&lt;/D&gt;&lt;D xsi:type="xsd:double"&gt;8.55&lt;/D&gt;&lt;D xsi:type="xsd:double"&gt;8.59&lt;/D&gt;&lt;D xsi:type="xsd:double"&gt;8.36&lt;/D&gt;&lt;D xsi:type="xsd:double"&gt;8.54&lt;/D&gt;&lt;D xsi:type="xsd:double"&gt;8.82&lt;/D&gt;&lt;D xsi:type="xsd:double"&gt;8.64&lt;/D&gt;&lt;D xsi:type="xsd:double"&gt;8.85&lt;/D&gt;&lt;D xsi:type="xsd:double"&gt;8.92&lt;/D&gt;&lt;D xsi:type="xsd:double"&gt;8.9&lt;/D&gt;&lt;D xsi:type="xsd:double"&gt;8.84&lt;/D&gt;&lt;D xsi:type="xsd:double"&gt;9.08&lt;/D&gt;&lt;D xsi:type="xsd:double"&gt;8.96&lt;/D&gt;&lt;D xsi:type="xsd:double"&gt;9.27&lt;/D&gt;&lt;D xsi:type="xsd:double"&gt;9.25&lt;/D&gt;&lt;D xsi:type="xsd:double"&gt;9.38&lt;/D&gt;&lt;D xsi:type="xsd:double"&gt;9.25&lt;/D&gt;&lt;D xsi:type="xsd:double"&gt;9.12&lt;/D&gt;&lt;D xsi:type="xsd:double"&gt;9.03&lt;/D&gt;&lt;D xsi:type="xsd:double"&gt;8.71&lt;/D&gt;&lt;D xsi:type="xsd:double"&gt;8.56&lt;/D&gt;&lt;D xsi:type="xsd:double"&gt;8.87&lt;/D&gt;&lt;D xsi:type="xsd:double"&gt;9.05&lt;/D&gt;&lt;D xsi:type="xsd:double"&gt;8.89&lt;/D&gt;&lt;D xsi:type="xsd:double"&gt;8.8&lt;/D&gt;&lt;D xsi:type="xsd:double"&gt;9.16&lt;/D&gt;&lt;D xsi:type="xsd:double"&gt;9.25&lt;/D&gt;&lt;D xsi:type="xsd:double"&gt;9.1&lt;/D&gt;&lt;D xsi:type="xsd:double"&gt;9.07&lt;/D&gt;&lt;D xsi:type="xsd:double"&gt;8.96&lt;/D&gt;&lt;D xsi:type="xsd:double"&gt;8.84&lt;/D&gt;&lt;D xsi:type="xsd:double"&gt;9.06&lt;/D&gt;&lt;D xsi:type="xsd:double"&gt;9.13&lt;/D&gt;&lt;D xsi:type="xsd:double"&gt;9.13&lt;/D&gt;&lt;D xsi:type="xsd:double"&gt;9.18&lt;/D&gt;&lt;D xsi:type="xsd:double"&gt;9.34&lt;/D&gt;&lt;D xsi:type="xsd:double"&gt;9.33&lt;/D&gt;&lt;D xsi:type="xsd:double"&gt;9.38&lt;/D&gt;&lt;D xsi:type="xsd:double"&gt;9.11&lt;/D&gt;&lt;D xsi:type="xsd:double"&gt;9.13&lt;/D&gt;&lt;D xsi:type="xsd:double"&gt;9.36&lt;/D&gt;&lt;D xsi:type="xsd:double"&gt;9.84&lt;/D&gt;&lt;D xsi:type="xsd:double"&gt;10.02&lt;/D&gt;&lt;D xsi:type="xsd:double"&gt;9.77&lt;/D&gt;&lt;D xsi:type="xsd:double"&gt;9.75&lt;/D&gt;&lt;D xsi:type="xsd:double"&gt;9.92&lt;/D&gt;&lt;D xsi:type="xsd:double"&gt;10.24&lt;/D&gt;&lt;D xsi:type="xsd:double"&gt;9.97&lt;/D&gt;&lt;D xsi:type="xsd:double"&gt;9.97&lt;/D&gt;&lt;D xsi:type="xsd:double"&gt;10.27&lt;/D&gt;&lt;D xsi:type="xsd:double"&gt;10.47&lt;/D&gt;&lt;D xsi:type="xsd:double"&gt;10.36&lt;/D&gt;&lt;D xsi:type="xsd:double"&gt;10.39&lt;/D&gt;&lt;D xsi:type="xsd:double"&gt;10.36&lt;/D&gt;&lt;D xsi:type="xsd:double"&gt;10.33&lt;/D&gt;&lt;D xsi:type="xsd:double"&gt;10.25&lt;/D&gt;&lt;D xsi:type="xsd:double"&gt;10.18&lt;/D&gt;&lt;D xsi:type="xsd:double"&gt;9.99&lt;/D&gt;&lt;D xsi:type="xsd:double"&gt;10.13&lt;/D&gt;&lt;D xsi:type="xsd:double"&gt;10.1&lt;/D&gt;&lt;D xsi:type="xsd:double"&gt;10.17&lt;/D&gt;&lt;D xsi:type="xsd:double"&gt;9.54&lt;/D&gt;&lt;D xsi:type="xsd:double"&gt;9.4&lt;/D&gt;&lt;D xsi:type="xsd:double"&gt;9.37&lt;/D&gt;&lt;D xsi:type="xsd:double"&gt;9.01&lt;/D&gt;&lt;D xsi:type="xsd:double"&gt;9.06&lt;/D&gt;&lt;D xsi:type="xsd:double"&gt;8.85&lt;/D&gt;&lt;D xsi:type="xsd:double"&gt;9.02&lt;/D&gt;&lt;D xsi:type="xsd:double"&gt;9.08&lt;/D&gt;&lt;D xsi:type="xsd:double"&gt;8.8&lt;/D&gt;&lt;D xsi:type="xsd:double"&gt;8.19&lt;/D&gt;&lt;D xsi:type="xsd:double"&gt;7.98&lt;/D&gt;&lt;D xsi:type="xsd:double"&gt;8.18&lt;/D&gt;&lt;D xsi:type="xsd:double"&gt;8.02&lt;/D&gt;&lt;D xsi:type="xsd:double"&gt;8.68&lt;/D&gt;&lt;D xsi:type="xsd:double"&gt;8.91&lt;/D&gt;&lt;D xsi:type="xsd:double"&gt;9.34&lt;/D&gt;&lt;D xsi:type="xsd:double"&gt;9.56&lt;/D&gt;&lt;D xsi:type="xsd:double"&gt;9.67&lt;/D&gt;&lt;D xsi:type="xsd:double"&gt;9.66&lt;/D&gt;&lt;D xsi:type="xsd:double"&gt;9.87&lt;/D&gt;&lt;D xsi:type="xsd:double"&gt;9.96&lt;/D&gt;&lt;D xsi:type="xsd:double"&gt;9.88&lt;/D&gt;&lt;D xsi:type="xsd:double"&gt;9.63&lt;/D&gt;&lt;D xsi:type="xsd:double"&gt;9.33&lt;/D&gt;&lt;D xsi:type="xsd:double"&gt;9.5&lt;/D&gt;&lt;D xsi:type="xsd:double"&gt;9.47&lt;/D&gt;&lt;D xsi:type="xsd:double"&gt;9.37&lt;/D&gt;&lt;D xsi:type="xsd:double"&gt;9.03&lt;/D&gt;&lt;D xsi:type="xsd:double"&gt;9.08&lt;/D&gt;&lt;D xsi:type="xsd:double"&gt;9.26&lt;/D&gt;&lt;D xsi:type="xsd:double"&gt;9.65&lt;/D&gt;&lt;D xsi:type="xsd:double"&gt;9.77&lt;/D&gt;&lt;D xsi:type="xsd:double"&gt;10.07&lt;/D&gt;&lt;D xsi:type="xsd:double"&gt;9.91&lt;/D&gt;&lt;D xsi:type="xsd:double"&gt;9.88&lt;/D&gt;&lt;D xsi:type="xsd:double"&gt;9.57&lt;/D&gt;&lt;D xsi:type="xsd:double"&gt;9.74&lt;/D&gt;&lt;D xsi:type="xsd:double"&gt;9.7&lt;/D&gt;&lt;D xsi:type="xsd:double"&gt;9.26&lt;/D&gt;&lt;D xsi:type="xsd:double"&gt;9.31&lt;/D&gt;&lt;D xsi:type="xsd:double"&gt;9.28&lt;/D&gt;&lt;D xsi:type="xsd:double"&gt;9.61&lt;/D&gt;&lt;D xsi:type="xsd:double"&gt;9.94&lt;/D&gt;&lt;D xsi:type="xsd:double"&gt;9.79&lt;/D&gt;&lt;D xsi:type="xsd:double"&gt;9.96&lt;/D&gt;&lt;D xsi:type="xsd:double"&gt;9.97&lt;/D&gt;&lt;D xsi:type="xsd:double"&gt;9.71&lt;/D&gt;&lt;D xsi:type="xsd:double"&gt;9.8&lt;/D&gt;&lt;D xsi:type="xsd:double"&gt;10.01&lt;/D&gt;&lt;D xsi:type="xsd:double"&gt;9.82&lt;/D&gt;&lt;D xsi:type="xsd:double"&gt;9.74&lt;/D&gt;&lt;D xsi:type="xsd:double"&gt;9.57&lt;/D&gt;&lt;D xsi:type="xsd:double"&gt;9.67&lt;/D&gt;&lt;D xsi:type="xsd:double"&gt;9.61&lt;/D&gt;&lt;D xsi:type="xsd:double"&gt;9.58&lt;/D&gt;&lt;D xsi:type="xsd:double"&gt;9.52&lt;/D&gt;&lt;D xsi:type="xsd:double"&gt;9.23&lt;/D&gt;&lt;D xsi:type="xsd:double"&gt;9.2&lt;/D&gt;&lt;D xsi:type="xsd:double"&gt;9.23&lt;/D&gt;&lt;D xsi:type="xsd:double"&gt;8.99&lt;/D&gt;&lt;D xsi:type="xsd:double"&gt;8.91&lt;/D&gt;&lt;D xsi:type="xsd:double"&gt;8.76&lt;/D&gt;&lt;D xsi:type="xsd:double"&gt;8.9&lt;/D&gt;&lt;D xsi:type="xsd:double"&gt;9.66&lt;/D&gt;&lt;D xsi:type="xsd:double"&gt;9.5&lt;/D&gt;&lt;D xsi:type="xsd:double"&gt;9.36&lt;/D&gt;&lt;D xsi:type="xsd:double"&gt;9.59&lt;/D&gt;&lt;D xsi:type="xsd:double"&gt;9.17&lt;/D&gt;&lt;D xsi:type="xsd:double"&gt;9.42&lt;/D&gt;&lt;D xsi:type="xsd:double"&gt;9.09&lt;/D&gt;&lt;D xsi:type="xsd:double"&gt;8.94&lt;/D&gt;&lt;D xsi:type="xsd:double"&gt;9.07&lt;/D&gt;&lt;D xsi:type="xsd:double"&gt;9.27&lt;/D&gt;&lt;D xsi:type="xsd:double"&gt;9.49&lt;/D&gt;&lt;D xsi:type="xsd:double"&gt;9.25&lt;/D&gt;&lt;D xsi:type="xsd:double"&gt;9.11&lt;/D&gt;&lt;D xsi:type="xsd:double"&gt;8.91&lt;/D&gt;&lt;D xsi:type="xsd:double"&gt;9.02&lt;/D&gt;&lt;D xsi:type="xsd:double"&gt;9.22&lt;/D&gt;&lt;D xsi:type="xsd:double"&gt;9.39&lt;/D&gt;&lt;D xsi:type="xsd:double"&gt;9.84&lt;/D&gt;&lt;D xsi:type="xsd:double"&gt;10.25&lt;/D&gt;&lt;D xsi:type="xsd:double"&gt;10.24&lt;/D&gt;&lt;D xsi:type="xsd:double"&gt;10.45&lt;/D&gt;&lt;D xsi:type="xsd:double"&gt;10.49&lt;/D&gt;&lt;D xsi:type="xsd:double"&gt;10.26&lt;/D&gt;&lt;D xsi:type="xsd:double"&gt;10.44&lt;/D&gt;&lt;D xsi:type="xsd:double"&gt;10.52&lt;/D&gt;&lt;D xsi:type="xsd:double"&gt;10.54&lt;/D&gt;&lt;D xsi:type="xsd:double"&gt;10.78&lt;/D&gt;&lt;D xsi:type="xsd:double"&gt;10.5&lt;/D&gt;&lt;D xsi:type="xsd:double"&gt;10.73&lt;/D&gt;&lt;D xsi:type="xsd:double"&gt;10.84&lt;/D&gt;&lt;D xsi:type="xsd:double"&gt;11.02&lt;/D&gt;&lt;D xsi:type="xsd:double"&gt;11.4&lt;/D&gt;&lt;D xsi:type="xsd:double"&gt;11.03&lt;/D&gt;&lt;D xsi:type="xsd:double"&gt;11.29&lt;/D&gt;&lt;D xsi:type="xsd:double"&gt;10.76&lt;/D&gt;&lt;D xsi:type="xsd:double"&gt;10.4&lt;/D&gt;&lt;D xsi:type="xsd:double"&gt;11.21&lt;/D&gt;&lt;D xsi:type="xsd:double"&gt;11.25&lt;/D&gt;&lt;D xsi:type="xsd:double"&gt;11.12&lt;/D&gt;&lt;D xsi:type="xsd:double"&gt;10.92&lt;/D&gt;&lt;D xsi:type="xsd:double"&gt;10.72&lt;/D&gt;&lt;D xsi:type="xsd:double"&gt;10.88&lt;/D&gt;&lt;D xsi:type="xsd:double"&gt;10.65&lt;/D&gt;&lt;D xsi:type="xsd:double"&gt;10.36&lt;/D&gt;&lt;D xsi:type="xsd:double"&gt;10.75&lt;/D&gt;&lt;D xsi:type="xsd:double"&gt;10.66&lt;/D&gt;&lt;D xsi:type="xsd:double"&gt;10.48&lt;/D&gt;&lt;D xsi:type="xsd:double"&gt;10.4&lt;/D&gt;&lt;D xsi:type="xsd:double"&gt;10.24&lt;/D&gt;&lt;D xsi:type="xsd:double"&gt;10.01&lt;/D&gt;&lt;D xsi:type="xsd:double"&gt;9.95&lt;/D&gt;&lt;D xsi:type="xsd:double"&gt;9.52&lt;/D&gt;&lt;D xsi:type="xsd:double"&gt;9.55&lt;/D&gt;&lt;D xsi:type="xsd:double"&gt;9.4&lt;/D&gt;&lt;D xsi:type="xsd:double"&gt;9.89&lt;/D&gt;&lt;D xsi:type="xsd:double"&gt;9.52&lt;/D&gt;&lt;D xsi:type="xsd:double"&gt;9.59&lt;/D&gt;&lt;D xsi:type="xsd:double"&gt;10.26&lt;/D&gt;&lt;D xsi:type="xsd:double"&gt;10.23&lt;/D&gt;&lt;D xsi:type="xsd:double"&gt;9.91&lt;/D&gt;&lt;D xsi:type="xsd:double"&gt;9.54&lt;/D&gt;&lt;D xsi:type="xsd:double"&gt;9.11&lt;/D&gt;&lt;D xsi:type="xsd:double"&gt;8.5&lt;/D&gt;&lt;D xsi:type="xsd:double"&gt;8.46&lt;/D&gt;&lt;D xsi:type="xsd:double"&gt;8.45&lt;/D&gt;&lt;D xsi:type="xsd:double"&gt;7.97&lt;/D&gt;&lt;D xsi:type="xsd:double"&gt;7.62&lt;/D&gt;&lt;D xsi:type="xsd:double"&gt;7.98&lt;/D&gt;&lt;D xsi:type="xsd:double"&gt;8.83&lt;/D&gt;&lt;D xsi:type="xsd:double"&gt;9.12&lt;/D&gt;&lt;D xsi:type="xsd:double"&gt;9.24&lt;/D&gt;&lt;D xsi:type="xsd:double"&gt;9.27&lt;/D&gt;&lt;D xsi:type="xsd:double"&gt;9.2&lt;/D&gt;&lt;D xsi:type="xsd:double"&gt;9.22&lt;/D&gt;&lt;D xsi:type="xsd:double"&gt;9.6&lt;/D&gt;&lt;D xsi:type="xsd:double"&gt;9.4&lt;/D&gt;&lt;D xsi:type="xsd:double"&gt;9.52&lt;/D&gt;&lt;D xsi:type="xsd:double"&gt;9.25&lt;/D&gt;&lt;D xsi:type="xsd:double"&gt;9.08&lt;/D&gt;&lt;D xsi:type="xsd:double"&gt;9.04&lt;/D&gt;&lt;D xsi:type="xsd:double"&gt;9.52&lt;/D&gt;&lt;D xsi:type="xsd:double"&gt;9.79&lt;/D&gt;&lt;D xsi:type="xsd:double"&gt;9.55&lt;/D&gt;&lt;D xsi:type="xsd:double"&gt;9.98&lt;/D&gt;&lt;D xsi:type="xsd:double"&gt;10.05&lt;/D&gt;&lt;D xsi:type="xsd:double"&gt;10.65&lt;/D&gt;&lt;D xsi:type="xsd:double"&gt;10.28&lt;/D&gt;&lt;D xsi:type="xsd:double"&gt;10.26&lt;/D&gt;&lt;D xsi:type="xsd:double"&gt;10.51&lt;/D&gt;&lt;D xsi:type="xsd:double"&gt;10.29&lt;/D&gt;&lt;D xsi:type="xsd:double"&gt;9.88&lt;/D&gt;&lt;D xsi:type="xsd:double"&gt;9.91&lt;/D&gt;&lt;D xsi:type="xsd:double"&gt;10&lt;/D&gt;&lt;D xsi:type="xsd:double"&gt;9.61&lt;/D&gt;&lt;D xsi:type="xsd:double"&gt;9.37&lt;/D&gt;&lt;D xsi:type="xsd:double"&gt;9.65&lt;/D&gt;&lt;D xsi:type="xsd:double"&gt;9.8&lt;/D&gt;&lt;D xsi:type="xsd:double"&gt;9.74&lt;/D&gt;&lt;D xsi:type="xsd:double"&gt;9.24&lt;/D&gt;&lt;D xsi:type="xsd:double"&gt;9.14&lt;/D&gt;&lt;D xsi:type="xsd:double"&gt;9.18&lt;/D&gt;&lt;D xsi:type="xsd:double"&gt;9.08&lt;/D&gt;&lt;D xsi:type="xsd:double"&gt;8.6&lt;/D&gt;&lt;D xsi:type="xsd:double"&gt;9.18&lt;/D&gt;&lt;D xsi:type="xsd:double"&gt;9.89&lt;/D&gt;&lt;D xsi:type="xsd:double"&gt;10.13&lt;/D&gt;&lt;D xsi:type="xsd:double"&gt;9.88&lt;/D&gt;&lt;D xsi:type="xsd:double"&gt;9.57&lt;/D&gt;&lt;D xsi:type="xsd:double"&gt;9.42&lt;/D&gt;&lt;D xsi:type="xsd:double"&gt;9.41&lt;/D&gt;&lt;D xsi:type="xsd:double"&gt;8.93&lt;/D&gt;&lt;D xsi:type="xsd:double"&gt;9.17&lt;/D&gt;&lt;D xsi:type="xsd:double"&gt;9.57&lt;/D&gt;&lt;D xsi:type="xsd:double"&gt;9.45&lt;/D&gt;&lt;D xsi:type="xsd:double"&gt;9.13&lt;/D&gt;&lt;D xsi:type="xsd:double"&gt;8.64&lt;/D&gt;&lt;D xsi:type="xsd:double"&gt;8.44&lt;/D&gt;&lt;D xsi:type="xsd:double"&gt;8.62&lt;/D&gt;&lt;D xsi:type="xsd:double"&gt;8.6&lt;/D&gt;&lt;D xsi:type="xsd:double"&gt;9.02&lt;/D&gt;&lt;D xsi:type="xsd:double"&gt;9.15&lt;/D&gt;&lt;D xsi:type="xsd:double"&gt;9.43&lt;/D&gt;&lt;D xsi:type="xsd:double"&gt;8.34&lt;/D&gt;&lt;D xsi:type="xsd:double"&gt;8.84&lt;/D&gt;&lt;D xsi:type="xsd:double"&gt;9.62&lt;/D&gt;&lt;D xsi:type="xsd:double"&gt;9.15&lt;/D&gt;&lt;D xsi:type="xsd:double"&gt;9.37&lt;/D&gt;&lt;D xsi:type="xsd:double"&gt;10.14&lt;/D&gt;&lt;D xsi:type="xsd:double"&gt;9.65&lt;/D&gt;&lt;D xsi:type="xsd:double"&gt;9.07&lt;/D&gt;&lt;D xsi:type="xsd:double"&gt;8.74&lt;/D&gt;&lt;D xsi:type="xsd:double"&gt;9.83&lt;/D&gt;&lt;D xsi:type="xsd:double"&gt;10.8&lt;/D&gt;&lt;D xsi:type="xsd:double"&gt;10.57&lt;/D&gt;&lt;D xsi:type="xsd:double"&gt;10.25&lt;/D&gt;&lt;D xsi:type="xsd:double"&gt;11.06&lt;/D&gt;&lt;D xsi:type="xsd:double"&gt;11.83&lt;/D&gt;&lt;D xsi:type="xsd:double"&gt;12.01&lt;/D&gt;&lt;D xsi:type="xsd:double"&gt;12.51&lt;/D&gt;&lt;D xsi:type="xsd:double"&gt;13.1&lt;/D&gt;&lt;D xsi:type="xsd:double"&gt;13.25&lt;/D&gt;&lt;D xsi:type="xsd:double"&gt;13.46&lt;/D&gt;&lt;D xsi:type="xsd:double"&gt;13.01&lt;/D&gt;&lt;D xsi:type="xsd:double"&gt;12.34&lt;/D&gt;&lt;D xsi:type="xsd:double"&gt;12.08&lt;/D&gt;&lt;D xsi:type="xsd:double"&gt;11.82&lt;/D&gt;&lt;D xsi:type="xsd:double"&gt;11.35&lt;/D&gt;&lt;D xsi:type="xsd:double"&gt;11.2&lt;/D&gt;&lt;D xsi:type="xsd:double"&gt;11.35&lt;/D&gt;&lt;D xsi:type="xsd:double"&gt;11.19&lt;/D&gt;&lt;D xsi:type="xsd:double"&gt;10.96&lt;/D&gt;&lt;D xsi:type="xsd:double"&gt;10.8&lt;/D&gt;&lt;D xsi:type="xsd:double"&gt;10.31&lt;/D&gt;&lt;D xsi:type="xsd:double"&gt;9.71&lt;/D&gt;&lt;D xsi:type="xsd:double"&gt;9.76&lt;/D&gt;&lt;D xsi:type="xsd:double"&gt;9.58&lt;/D&gt;&lt;D xsi:type="xsd:double"&gt;9.81&lt;/D&gt;&lt;D xsi:type="xsd:double"&gt;9.59&lt;/D&gt;&lt;D xsi:type="xsd:double"&gt;9.19&lt;/D&gt;&lt;D xsi:type="xsd:double"&gt;8.77&lt;/D&gt;&lt;D xsi:type="xsd:double"&gt;8.66&lt;/D&gt;&lt;D xsi:type="xsd:double"&gt;8.5&lt;/D&gt;&lt;D xsi:type="xsd:double"&gt;8.4&lt;/D&gt;&lt;D xsi:type="xsd:double"&gt;9.54&lt;/D&gt;&lt;D xsi:type="xsd:double"&gt;9.46&lt;/D&gt;&lt;D xsi:type="xsd:double"&gt;9.62&lt;/D&gt;&lt;D xsi:type="xsd:double"&gt;9.28&lt;/D&gt;&lt;D xsi:type="xsd:double"&gt;8.9&lt;/D&gt;&lt;D xsi:type="xsd:double"&gt;8.9&lt;/D&gt;&lt;D xsi:type="xsd:double"&gt;9.12&lt;/D&gt;&lt;D xsi:type="xsd:double"&gt;8.73&lt;/D&gt;&lt;D xsi:type="xsd:double"&gt;8.55&lt;/D&gt;&lt;D xsi:type="xsd:double"&gt;8.53&lt;/D&gt;&lt;D xsi:type="xsd:double"&gt;8.93&lt;/D&gt;&lt;D xsi:type="xsd:double"&gt;9.39&lt;/D&gt;&lt;D xsi:type="xsd:double"&gt;9.8&lt;/D&gt;&lt;D xsi:type="xsd:double"&gt;9.65&lt;/D&gt;&lt;D xsi:type="xsd:double"&gt;9.98&lt;/D&gt;&lt;D xsi:type="xsd:double"&gt;9.44&lt;/D&gt;&lt;D xsi:type="xsd:double"&gt;9.28&lt;/D&gt;&lt;D xsi:type="xsd:double"&gt;9.01&lt;/D&gt;&lt;D xsi:type="xsd:double"&gt;8.86&lt;/D&gt;&lt;D xsi:type="xsd:double"&gt;9.18&lt;/D&gt;&lt;D xsi:type="xsd:double"&gt;8.78&lt;/D&gt;&lt;D xsi:type="xsd:double"&gt;8.59&lt;/D&gt;&lt;D xsi:type="xsd:double"&gt;8.96&lt;/D&gt;&lt;D xsi:type="xsd:double"&gt;9.52&lt;/D&gt;&lt;D xsi:type="xsd:double"&gt;9.21&lt;/D&gt;&lt;D xsi:type="xsd:double"&gt;9.06&lt;/D&gt;&lt;D xsi:type="xsd:double"&gt;9.24&lt;/D&gt;&lt;D xsi:type="xsd:double"&gt;9.31&lt;/D&gt;&lt;D xsi:type="xsd:double"&gt;9.37&lt;/D&gt;&lt;D xsi:type="xsd:double"&gt;9.76&lt;/D&gt;&lt;D xsi:type="xsd:double"&gt;9.41&lt;/D&gt;&lt;D xsi:type="xsd:double"&gt;9.4&lt;/D&gt;&lt;D xsi:type="xsd:double"&gt;9.22&lt;/D&gt;&lt;D xsi:type="xsd:double"&gt;9.18&lt;/D&gt;&lt;D xsi:type="xsd:double"&gt;8.74&lt;/D&gt;&lt;D xsi:type="xsd:double"&gt;8.85&lt;/D&gt;&lt;D xsi:type="xsd:double"&gt;8.51&lt;/D&gt;&lt;D xsi:type="xsd:double"&gt;8.45&lt;/D&gt;&lt;D xsi:type="xsd:double"&gt;8.53&lt;/D&gt;&lt;D xsi:type="xsd:double"&gt;9.2&lt;/D&gt;&lt;D xsi:type="xsd:double"&gt;9.37&lt;/D&gt;&lt;D xsi:type="xsd:double"&gt;9.3&lt;/D&gt;&lt;D xsi:type="xsd:double"&gt;9.69&lt;/D&gt;&lt;D xsi:type="xsd:double"&gt;9.73&lt;/D&gt;&lt;D xsi:type="xsd:double"&gt;9.51&lt;/D&gt;&lt;D xsi:type="xsd:double"&gt;9.22&lt;/D&gt;&lt;D xsi:type="xsd:double"&gt;9.46&lt;/D&gt;&lt;D xsi:type="xsd:double"&gt;9.35&lt;/D&gt;&lt;D xsi:type="xsd:double"&gt;9.07&lt;/D&gt;&lt;D xsi:type="xsd:double"&gt;8.75&lt;/D&gt;&lt;D xsi:type="xsd:double"&gt;8.28&lt;/D&gt;&lt;D xsi:type="xsd:double"&gt;8.25&lt;/D&gt;&lt;D xsi:type="xsd:double"&gt;8.18&lt;/D&gt;&lt;D xsi:type="xsd:double"&gt;8.24&lt;/D&gt;&lt;D xsi:type="xsd:double"&gt;8.56&lt;/D&gt;&lt;D xsi:type="xsd:double"&gt;8.47&lt;/D&gt;&lt;D xsi:type="xsd:double"&gt;8.45&lt;/D&gt;&lt;D xsi:type="xsd:double"&gt;8.37&lt;/D&gt;&lt;D xsi:type="xsd:double"&gt;8.55&lt;/D&gt;&lt;D xsi:type="xsd:double"&gt;8.25&lt;/D&gt;&lt;D xsi:type="xsd:double"&gt;8.18&lt;/D&gt;&lt;D xsi:type="xsd:double"&gt;7.87&lt;/D&gt;&lt;D xsi:type="xsd:double"&gt;8.34&lt;/D&gt;&lt;D xsi:type="xsd:double"&gt;8.44&lt;/D&gt;&lt;D xsi:type="xsd:double"&gt;8.48&lt;/D&gt;&lt;D xsi:type="xsd:double"&gt;8.52&lt;/D&gt;&lt;D xsi:type="xsd:double"&gt;8.52&lt;/D&gt;&lt;D xsi:type="xsd:double"&gt;8.19&lt;/D&gt;&lt;D xsi:type="xsd:double"&gt;8.17&lt;/D&gt;&lt;D xsi:type="xsd:double"&gt;8.15&lt;/D&gt;&lt;D xsi:type="xsd:double"&gt;8.18&lt;/D&gt;&lt;D xsi:type="xsd:double"&gt;8.19&lt;/D&gt;&lt;D xsi:type="xsd:double"&gt;7.77&lt;/D&gt;&lt;D xsi:type="xsd:double"&gt;7.69&lt;/D&gt;&lt;D xsi:type="xsd:double"&gt;8&lt;/D&gt;&lt;D xsi:type="xsd:double"&gt;8.17&lt;/D&gt;&lt;D xsi:type="xsd:double"&gt;8.17&lt;/D&gt;&lt;D xsi:type="xsd:double"&gt;8.36&lt;/D&gt;&lt;D xsi:type="xsd:double"&gt;8.32&lt;/D&gt;&lt;D xsi:type="xsd:double"&gt;8.03&lt;/D&gt;&lt;D xsi:type="xsd:double"&gt;8.45&lt;/D&gt;&lt;D xsi:type="xsd:double"&gt;8.06&lt;/D&gt;&lt;D xsi:type="xsd:double"&gt;7.84&lt;/D&gt;&lt;D xsi:type="xsd:double"&gt;7.7&lt;/D&gt;&lt;D xsi:type="xsd:double"&gt;7.63&lt;/D&gt;&lt;D xsi:type="xsd:double"&gt;7.44&lt;/D&gt;&lt;D xsi:type="xsd:double"&gt;7.2&lt;/D&gt;&lt;D xsi:type="xsd:double"&gt;6.75&lt;/D&gt;&lt;D xsi:type="xsd:double"&gt;6.65&lt;/D&gt;&lt;D xsi:type="xsd:double"&gt;6.64&lt;/D&gt;&lt;D xsi:type="xsd:double"&gt;6.19&lt;/D&gt;&lt;D xsi:type="xsd:double"&gt;6.13&lt;/D&gt;&lt;D xsi:type="xsd:double"&gt;6.09&lt;/D&gt;&lt;D xsi:type="xsd:double"&gt;5.98&lt;/D&gt;&lt;D xsi:type="xsd:double"&gt;5.7&lt;/D&gt;&lt;D xsi:type="xsd:double"&gt;5.69&lt;/D&gt;&lt;D xsi:type="xsd:double"&gt;6&lt;/D&gt;&lt;D xsi:type="xsd:double"&gt;6.04&lt;/D&gt;&lt;D xsi:type="xsd:double"&gt;6.07&lt;/D&gt;&lt;D xsi:type="xsd:double"&gt;6.45&lt;/D&gt;&lt;D xsi:type="xsd:double"&gt;6.74&lt;/D&gt;&lt;D xsi:type="xsd:double"&gt;6.73&lt;/D&gt;&lt;D xsi:type="xsd:double"&gt;6.72&lt;/D&gt;&lt;D xsi:type="xsd:double"&gt;6.73&lt;/D&gt;&lt;D xsi:type="xsd:double"&gt;6.14&lt;/D&gt;&lt;D xsi:type="xsd:double"&gt;5.69&lt;/D&gt;&lt;D xsi:type="xsd:double"&gt;5.62&lt;/D&gt;&lt;D xsi:type="xsd:double"&gt;5.48&lt;/D&gt;&lt;D xsi:type="xsd:double"&gt;5.5&lt;/D&gt;&lt;D xsi:type="xsd:double"&gt;5.73&lt;/D&gt;&lt;D xsi:type="xsd:double"&gt;5.64&lt;/D&gt;&lt;D xsi:type="xsd:double"&gt;6.17&lt;/D&gt;&lt;D xsi:type="xsd:double"&gt;6.18&lt;/D&gt;&lt;D xsi:type="xsd:double"&gt;6.16&lt;/D&gt;&lt;D xsi:type="xsd:double"&gt;5.78&lt;/D&gt;&lt;D xsi:type="xsd:double"&gt;5.56&lt;/D&gt;&lt;D xsi:type="xsd:double"&gt;5.83&lt;/D&gt;&lt;D xsi:type="xsd:double"&gt;5.78&lt;/D&gt;&lt;D xsi:type="xsd:double"&gt;5.88&lt;/D&gt;&lt;D xsi:type="xsd:double"&gt;5.86&lt;/D&gt;&lt;D xsi:type="xsd:double"&gt;5.89&lt;/D&gt;&lt;D xsi:type="xsd:double"&gt;5.85&lt;/D&gt;&lt;D xsi:type="xsd:double"&gt;5.86&lt;/D&gt;&lt;D xsi:type="xsd:double"&gt;6.08&lt;/D&gt;&lt;D xsi:type="xsd:double"&gt;6.02&lt;/D&gt;&lt;D xsi:type="xsd:double"&gt;6.05&lt;/D&gt;&lt;D xsi:type="xsd:double"&gt;6&lt;/D&gt;&lt;D xsi:type="xsd:double"&gt;6.03&lt;/D&gt;&lt;D xsi:type="xsd:double"&gt;6.15&lt;/D&gt;&lt;D xsi:type="xsd:double"&gt;6.32&lt;/D&gt;&lt;D xsi:type="xsd:double"&gt;6.22&lt;/D&gt;&lt;D xsi:type="xsd:double"&gt;6.2&lt;/D&gt;&lt;D xsi:type="xsd:double"&gt;6.06&lt;/D&gt;&lt;D xsi:type="xsd:double"&gt;6.27&lt;/D&gt;&lt;D xsi:type="xsd:double"&gt;6.3&lt;/D&gt;&lt;D xsi:type="xsd:double"&gt;6.23&lt;/D&gt;&lt;D xsi:type="xsd:double"&gt;6.12&lt;/D&gt;&lt;D xsi:type="xsd:double"&gt;6.27&lt;/D&gt;&lt;D xsi:type="xsd:double"&gt;6.16&lt;/D&gt;&lt;D xsi:type="xsd:double"&gt;6.16&lt;/D&gt;&lt;D xsi:type="xsd:double"&gt;6.28&lt;/D&gt;&lt;D xsi:type="xsd:double"&gt;6.34&lt;/D&gt;&lt;D xsi:type="xsd:double"&gt;6.08&lt;/D&gt;&lt;D xsi:type="xsd:double"&gt;6.2&lt;/D&gt;&lt;D xsi:type="xsd:double"&gt;6.41&lt;/D&gt;&lt;D xsi:type="xsd:double"&gt;6.3&lt;/D&gt;&lt;D xsi:type="xsd:double"&gt;6.12&lt;/D&gt;&lt;D xsi:type="xsd:double"&gt;6.33&lt;/D&gt;&lt;D xsi:type="xsd:double"&gt;6.17&lt;/D&gt;&lt;D xsi:type="xsd:double"&gt;5.98&lt;/D&gt;&lt;D xsi:type="xsd:double"&gt;5.84&lt;/D&gt;&lt;D xsi:type="xsd:double"&gt;5.81&lt;/D&gt;&lt;D xsi:type="xsd:double"&gt;5.74&lt;/D&gt;&lt;D xsi:type="xsd:double"&gt;5.88&lt;/D&gt;&lt;D xsi:type="xsd:double"&gt;5.34&lt;/D&gt;&lt;D xsi:type="xsd:double"&gt;5.16&lt;/D&gt;&lt;D xsi:type="xsd:double"&gt;5.01&lt;/D&gt;&lt;D xsi:type="xsd:double"&gt;4.84&lt;/D&gt;&lt;D xsi:type="xsd:double"&gt;4.79&lt;/D&gt;&lt;D xsi:type="xsd:double"&gt;4.97&lt;/D&gt;&lt;D xsi:type="xsd:double"&gt;5.07&lt;/D&gt;&lt;D xsi:type="xsd:double"&gt;5.33&lt;/D&gt;&lt;D xsi:type="xsd:double"&gt;5.01&lt;/D&gt;&lt;D xsi:type="xsd:double"&gt;4.92&lt;/D&gt;&lt;D xsi:type="xsd:double"&gt;4.3&lt;/D&gt;&lt;D xsi:type="xsd:double"&gt;4.34&lt;/D&gt;&lt;D xsi:type="xsd:double"&gt;4.33&lt;/D&gt;&lt;D xsi:type="xsd:double"&gt;4.46&lt;/D&gt;&lt;D xsi:type="xsd:double"&gt;4.51&lt;/D&gt;&lt;D xsi:type="xsd:double"&gt;4.59&lt;/D&gt;&lt;D xsi:type="xsd:double"&gt;4.46&lt;/D&gt;&lt;D xsi:type="xsd:double"&gt;4.53&lt;/D&gt;&lt;D xsi:type="xsd:double"&gt;4.49&lt;/D&gt;&lt;/FQL&gt;&lt;FQL&gt;&lt;Q&gt;CPG-CA^JULIAN(FG_PRICE(0,-2AY).DATES)&lt;/Q&gt;&lt;R&gt;503&lt;/R&gt;&lt;C&gt;1&lt;/C&gt;&lt;D xsi:type="xsd:long"&gt;45168&lt;/D&gt;&lt;D xsi:type="xsd:long"&gt;45167&lt;/D&gt;&lt;D xsi:type="xsd:long"&gt;45166&lt;/D&gt;&lt;D xsi:type="xsd:long"&gt;45163&lt;/D&gt;&lt;D xsi:type="xsd:long"&gt;45162&lt;/D&gt;&lt;D xsi:type="xsd:long"&gt;45161&lt;/D&gt;&lt;D xsi:type="xsd:long"&gt;45160&lt;/D&gt;&lt;D xsi:type="xsd:long"&gt;45159&lt;/D&gt;&lt;D xsi:type="xsd:long"&gt;45156&lt;/D&gt;&lt;D xsi:type="xsd:long"&gt;45155&lt;/D&gt;&lt;D xsi:type="xsd:long"&gt;45154&lt;/D&gt;&lt;D xsi:type="xsd:long"&gt;45153&lt;/D&gt;&lt;D xsi:type="xsd:long"&gt;45152&lt;/D&gt;&lt;D xsi:type="xsd:long"&gt;45149&lt;/D&gt;&lt;D xsi:type="xsd:long"&gt;45148&lt;/D&gt;&lt;D xsi:type="xsd:long"&gt;45147&lt;/D&gt;&lt;D xsi:type="xsd:long"&gt;45146&lt;/D&gt;&lt;D xsi:type="xsd:long"&gt;45142&lt;/D&gt;&lt;D xsi:type="xsd:long"&gt;45141&lt;/D&gt;&lt;D xsi:type="xsd:long"&gt;45140&lt;/D&gt;&lt;D xsi:type="xsd:long"&gt;45139&lt;/D&gt;&lt;D xsi:type="xsd:long"&gt;45138&lt;/D&gt;&lt;D xsi:type="xsd:long"&gt;45135&lt;/D&gt;&lt;D xsi:type="xsd:long"&gt;45134&lt;/D&gt;&lt;D xsi:type="xsd:long"&gt;45133&lt;/D&gt;&lt;D xsi:type="xsd:long"&gt;45132&lt;/D&gt;&lt;D xsi:type="xsd:long"&gt;45131&lt;/D&gt;&lt;D xsi:type="xsd:long"&gt;45128&lt;/D&gt;&lt;D xsi:type="xsd:long"&gt;45127&lt;/D&gt;&lt;D xsi:type="xsd:long"&gt;45126&lt;/D&gt;&lt;D xsi:type="xsd:long"&gt;45125&lt;/D&gt;&lt;D xsi:type="xsd:long"&gt;45124&lt;/D&gt;&lt;D xsi:type="xsd:long"&gt;45121&lt;/D&gt;&lt;D xsi:type="xsd:long"&gt;45120&lt;/D&gt;&lt;D xsi:type="xsd:long"&gt;45119&lt;/D&gt;&lt;D xsi:type="xsd:long"&gt;45118&lt;/D&gt;&lt;D xsi:type="xsd:long"&gt;45117&lt;/D&gt;&lt;D xsi:type="xsd:long"&gt;45114&lt;/D&gt;&lt;D xsi:type="xsd:long"&gt;45113&lt;/D&gt;&lt;D xsi:type="xsd:long"&gt;45112&lt;/D&gt;&lt;D xsi:type="xsd:long"&gt;45111&lt;/D&gt;&lt;D xsi:type="xsd:long"&gt;45107&lt;/D&gt;&lt;D xsi:type="xsd:long"&gt;45106&lt;/D&gt;&lt;D xsi:type="xsd:long"&gt;45105&lt;/D&gt;&lt;D xsi:type="xsd:long"&gt;45104&lt;/D&gt;&lt;D xsi:type="xsd:long"&gt;45103&lt;/D&gt;&lt;D xsi:type="xsd:long"&gt;45100&lt;/D&gt;&lt;D xsi:type="xsd:long"&gt;45099&lt;/D&gt;&lt;D xsi:type="xsd:long"&gt;45098&lt;/D&gt;&lt;D xsi:type="xsd:long"&gt;45097&lt;/D&gt;&lt;D xsi:type="xsd:long"&gt;45096&lt;/D&gt;&lt;D xsi:type="xsd:long"&gt;45093&lt;/D&gt;&lt;D xsi:type="xsd:long"&gt;45092&lt;/D&gt;&lt;D xsi:type="xsd:long"&gt;45091&lt;/D&gt;&lt;D xsi:type="xsd:long"&gt;45090&lt;/D&gt;&lt;D xsi:type="xsd:long"&gt;45089&lt;/D&gt;&lt;D xsi:type="xsd:long"&gt;45086&lt;/D&gt;&lt;D xsi:type="xsd:long"&gt;45085&lt;/D&gt;&lt;D xsi:type="xsd:long"&gt;45084&lt;/D&gt;&lt;D xsi:type="xsd:long"&gt;45083&lt;/D&gt;&lt;D xsi:type="xsd:long"&gt;45082&lt;/D&gt;&lt;D xsi:type="xsd:long"&gt;45079&lt;/D&gt;&lt;D xsi:type="xsd:long"&gt;45078&lt;/D&gt;&lt;D xsi:type="xsd:long"&gt;45077&lt;/D&gt;&lt;D xsi:type="xsd:long"&gt;45076&lt;/D&gt;&lt;D xsi:type="xsd:long"&gt;45075&lt;/D&gt;&lt;D xsi:type="xsd:long"&gt;45072&lt;/D&gt;&lt;D xsi:type="xsd:long"&gt;45071&lt;/D&gt;&lt;D xsi:type="xsd:long"&gt;45070&lt;/D&gt;&lt;D xsi:type="xsd:long"&gt;45069&lt;/D&gt;&lt;D xsi:type="xsd:long"&gt;45065&lt;/D&gt;&lt;D xsi:type="xsd:long"&gt;45064&lt;/D&gt;&lt;D xsi:type="xsd:long"&gt;45063&lt;/D&gt;&lt;D xsi:type="xsd:long"&gt;45062&lt;/D&gt;&lt;D xsi:type="xsd:long"&gt;45061&lt;/D&gt;&lt;D xsi:type="xsd:long"&gt;45058&lt;/D&gt;&lt;D xsi:type="xsd:long"&gt;45057&lt;/D&gt;&lt;D xsi:type="xsd:long"&gt;45056&lt;/D&gt;&lt;D xsi:type="xsd:long"&gt;45055&lt;/D&gt;&lt;D xsi:type="xsd:long"&gt;45054&lt;/D&gt;&lt;D xsi:type="xsd:long"&gt;45051&lt;/D&gt;&lt;D xsi:type="xsd:long"&gt;45050&lt;/D&gt;&lt;D xsi:type="xsd:long"&gt;45049&lt;/D&gt;&lt;D xsi:type="xsd:long"&gt;45048&lt;/D&gt;&lt;D xsi:type="xsd:long"&gt;45047&lt;/D&gt;&lt;D xsi:type="xsd:long"&gt;45044&lt;/D&gt;&lt;D xsi:type="xsd:long"&gt;45043&lt;/D&gt;&lt;D xsi:type="xsd:long"&gt;45042&lt;/D&gt;&lt;D xsi:type="xsd:long"&gt;45041&lt;/D&gt;&lt;D xsi:type="xsd:long"&gt;45040&lt;/D&gt;&lt;D xsi:type="xsd:long"&gt;45037&lt;/D&gt;&lt;D xsi:type="xsd:long"&gt;45036&lt;/D&gt;&lt;D xsi:type="xsd:long"&gt;45035&lt;/D&gt;&lt;D xsi:type="xsd:long"&gt;45034&lt;/D&gt;&lt;D xsi:type="xsd:long"&gt;45033&lt;/D&gt;&lt;D xsi:type="xsd:long"&gt;45030&lt;/D&gt;&lt;D xsi:type="xsd:long"&gt;45029&lt;/D&gt;&lt;D xsi:type="xsd:long"&gt;45028&lt;/D&gt;&lt;D xsi:type="xsd:long"&gt;45027&lt;/D&gt;&lt;D xsi:type="xsd:long"&gt;45026&lt;/D&gt;&lt;D xsi:type="xsd:long"&gt;45022&lt;/D&gt;&lt;D xsi:type="xsd:long"&gt;45021&lt;/D&gt;&lt;D xsi:type="xsd:long"&gt;45020&lt;/D&gt;&lt;D xsi:type="xsd:long"&gt;45019&lt;/D&gt;&lt;D xsi:type="xsd:long"&gt;45016&lt;/D&gt;&lt;D xsi:type="xsd:long"&gt;45015&lt;/D&gt;&lt;D xsi:type="xsd:long"&gt;45014&lt;/D&gt;&lt;D xsi:type="xsd:long"&gt;45013&lt;/D&gt;&lt;D xsi:type="xsd:long"&gt;45012&lt;/D&gt;&lt;D xsi:type="xsd:long"&gt;45009&lt;/D&gt;&lt;D xsi:type="xsd:long"&gt;45008&lt;/D&gt;&lt;D xsi:type="xsd:long"&gt;45007&lt;/D&gt;&lt;D xsi:type="xsd:long"&gt;45006&lt;/D&gt;&lt;D xsi:type="xsd:long"&gt;45005&lt;/D&gt;&lt;D xsi:type="xsd:long"&gt;45002&lt;/D&gt;&lt;D xsi:type="xsd:long"&gt;45001&lt;/D&gt;&lt;D xsi:type="xsd:long"&gt;45000&lt;/D&gt;&lt;D xsi:type="xsd:long"&gt;44999&lt;/D&gt;&lt;D xsi:type="xsd:long"&gt;44998&lt;/D&gt;&lt;D xsi:type="xsd:long"&gt;44995&lt;/D&gt;&lt;D xsi:type="xsd:long"&gt;44994&lt;/D&gt;&lt;D xsi:type="xsd:long"&gt;44993&lt;/D&gt;&lt;D xsi:type="xsd:long"&gt;44992&lt;/D&gt;&lt;D xsi:type="xsd:long"&gt;44991&lt;/D&gt;&lt;D xsi:type="xsd:long"&gt;44988&lt;/D&gt;&lt;D xsi:type="xsd:long"&gt;44987&lt;/D&gt;&lt;D xsi:type="xsd:long"&gt;44986&lt;/D&gt;&lt;D xsi:type="xsd:long"&gt;44985&lt;/D&gt;&lt;D xsi:type="xsd:long"&gt;44984&lt;/D&gt;&lt;D xsi:type="xsd:long"&gt;44981&lt;/D&gt;&lt;D xsi:type="xsd:long"&gt;44980&lt;/D&gt;&lt;D xsi:type="xsd:long"&gt;44979&lt;/D&gt;&lt;D xsi:type="xsd:long"&gt;44978&lt;/D&gt;&lt;D xsi:type="xsd:long"&gt;44974&lt;/D&gt;&lt;D xsi:type="xsd:long"&gt;44973&lt;/D&gt;&lt;D xsi:type="xsd:long"&gt;44972&lt;/D&gt;&lt;D xsi:type="xsd:long"&gt;44971&lt;/D&gt;&lt;D xsi:type="xsd:long"&gt;44970&lt;/D&gt;&lt;D xsi:type="xsd:long"&gt;44967&lt;/D&gt;&lt;D xsi:type="xsd:long"&gt;44966&lt;/D&gt;&lt;D xsi:type="xsd:long"&gt;44965&lt;/D&gt;&lt;D xsi:type="xsd:long"&gt;44964&lt;/D&gt;&lt;D xsi:type="xsd:long"&gt;44963&lt;/D&gt;&lt;D xsi:type="xsd:long"&gt;44960&lt;/D&gt;&lt;D xsi:type="xsd:long"&gt;44959&lt;/D&gt;&lt;D xsi:type="xsd:long"&gt;44958&lt;/D&gt;&lt;D xsi:type="xsd:long"&gt;44957&lt;/D&gt;&lt;D xsi:type="xsd:long"&gt;44956&lt;/D&gt;&lt;D xsi:type="xsd:long"&gt;44953&lt;/D&gt;&lt;D xsi:type="xsd:long"&gt;44952&lt;/D&gt;&lt;D xsi:type="xsd:long"&gt;44951&lt;/D&gt;&lt;D xsi:type="xsd:long"&gt;44950&lt;/D&gt;&lt;D xsi:type="xsd:long"&gt;44949&lt;/D&gt;&lt;D xsi:type="xsd:long"&gt;44946&lt;/D&gt;&lt;D xsi:type="xsd:long"&gt;44945&lt;/D&gt;&lt;D xsi:type="xsd:long"&gt;44944&lt;/D&gt;&lt;D xsi:type="xsd:long"&gt;44943&lt;/D&gt;&lt;D xsi:type="xsd:long"&gt;44942&lt;/D&gt;&lt;D xsi:type="xsd:long"&gt;44939&lt;/D&gt;&lt;D xsi:type="xsd:long"&gt;44938&lt;/D&gt;&lt;D xsi:type="xsd:long"&gt;44937&lt;/D&gt;&lt;D xsi:type="xsd:long"&gt;44936&lt;/D&gt;&lt;D xsi:type="xsd:long"&gt;44935&lt;/D&gt;&lt;D xsi:type="xsd:long"&gt;44932&lt;/D&gt;&lt;D xsi:type="xsd:long"&gt;44931&lt;/D&gt;&lt;D xsi:type="xsd:long"&gt;44930&lt;/D&gt;&lt;D xsi:type="xsd:long"&gt;44929&lt;/D&gt;&lt;D xsi:type="xsd:long"&gt;44925&lt;/D&gt;&lt;D xsi:type="xsd:long"&gt;44924&lt;/D&gt;&lt;D xsi:type="xsd:long"&gt;44923&lt;/D&gt;&lt;D xsi:type="xsd:long"&gt;44918&lt;/D&gt;&lt;D xsi:type="xsd:long"&gt;44917&lt;/D&gt;&lt;D xsi:type="xsd:long"&gt;44916&lt;/D&gt;&lt;D xsi:type="xsd:long"&gt;44915&lt;/D&gt;&lt;D xsi:type="xsd:long"&gt;44914&lt;/D&gt;&lt;D xsi:type="xsd:long"&gt;44911&lt;/D&gt;&lt;D xsi:type="xsd:long"&gt;44910&lt;/D&gt;&lt;D xsi:type="xsd:long"&gt;44909&lt;/D&gt;&lt;D xsi:type="xsd:long"&gt;44908&lt;/D&gt;&lt;D xsi:type="xsd:long"&gt;44907&lt;/D&gt;&lt;D xsi:type="xsd:long"&gt;44904&lt;/D&gt;&lt;D xsi:type="xsd:long"&gt;44903&lt;/D&gt;&lt;D xsi:type="xsd:long"&gt;44902&lt;/D&gt;&lt;D xsi:type="xsd:long"&gt;44901&lt;/D&gt;&lt;D xsi:type="xsd:long"&gt;44900&lt;/D&gt;&lt;D xsi:type="xsd:long"&gt;44897&lt;/D&gt;&lt;D xsi:type="xsd:long"&gt;44896&lt;/D&gt;&lt;D xsi:type="xsd:long"&gt;44895&lt;/D&gt;&lt;D xsi:type="xsd:long"&gt;44894&lt;/D&gt;&lt;D xsi:type="xsd:long"&gt;44893&lt;/D&gt;&lt;D xsi:type="xsd:long"&gt;44890&lt;/D&gt;&lt;D xsi:type="xsd:long"&gt;44889&lt;/D&gt;&lt;D xsi:type="xsd:long"&gt;44888&lt;/D&gt;&lt;D xsi:type="xsd:long"&gt;44887&lt;/D&gt;&lt;D xsi:type="xsd:long"&gt;44886&lt;/D&gt;&lt;D xsi:type="xsd:long"&gt;44883&lt;/D&gt;&lt;D xsi:type="xsd:long"&gt;44882&lt;/D&gt;&lt;D xsi:type="xsd:long"&gt;44881&lt;/D&gt;&lt;D xsi:type="xsd:long"&gt;44880&lt;/D&gt;&lt;D xsi:type="xsd:long"&gt;44879&lt;/D&gt;&lt;D xsi:type="xsd:long"&gt;44876&lt;/D&gt;&lt;D xsi:type="xsd:long"&gt;44875&lt;/D&gt;&lt;D xsi:type="xsd:long"&gt;44874&lt;/D&gt;&lt;D xsi:type="xsd:long"&gt;44873&lt;/D&gt;&lt;D xsi:type="xsd:long"&gt;44872&lt;/D&gt;&lt;D xsi:type="xsd:long"&gt;44869&lt;/D&gt;&lt;D xsi:type="xsd:long"&gt;44868&lt;/D&gt;&lt;D xsi:type="xsd:long"&gt;44867&lt;/D&gt;&lt;D xsi:type="xsd:long"&gt;44866&lt;/D&gt;&lt;D xsi:type="xsd:long"&gt;44865&lt;/D&gt;&lt;D xsi:type="xsd:long"&gt;44862&lt;/D&gt;&lt;D xsi:type="xsd:long"&gt;44861&lt;/D&gt;&lt;D xsi:type="xsd:long"&gt;44860&lt;/D&gt;&lt;D xsi:type="xsd:long"&gt;44859&lt;/D&gt;&lt;D xsi:type="xsd:long"&gt;44858&lt;/D&gt;&lt;D xsi:type="xsd:long"&gt;44855&lt;/D&gt;&lt;D xsi:type="xsd:long"&gt;44854&lt;/D&gt;&lt;D xsi:type="xsd:long"&gt;44853&lt;/D&gt;&lt;D xsi:type="xsd:long"&gt;44852&lt;/D&gt;&lt;D xsi:type="xsd:long"&gt;44851&lt;/D&gt;&lt;D xsi:type="xsd:long"&gt;44848&lt;/D&gt;&lt;D xsi:type="xsd:long"&gt;44847&lt;/D&gt;&lt;D xsi:type="xsd:long"&gt;44846&lt;/D&gt;&lt;D xsi:type="xsd:long"&gt;44845&lt;/D&gt;&lt;D xsi:type="xsd:long"&gt;44841&lt;/D&gt;&lt;D xsi:type="xsd:long"&gt;44840&lt;/D&gt;&lt;D xsi:type="xsd:long"&gt;44839&lt;/D&gt;&lt;D xsi:type="xsd:long"&gt;44838&lt;/D&gt;&lt;D xsi:type="xsd:long"&gt;44837&lt;/D&gt;&lt;D xsi:type="xsd:long"&gt;44834&lt;/D&gt;&lt;D xsi:type="xsd:long"&gt;44833&lt;/D&gt;&lt;D xsi:type="xsd:long"&gt;44832&lt;/D&gt;&lt;D xsi:type="xsd:long"&gt;44831&lt;/D&gt;&lt;D xsi:type="xsd:long"&gt;44830&lt;/D&gt;&lt;D xsi:type="xsd:long"&gt;44827&lt;/D&gt;&lt;D xsi:type="xsd:long"&gt;44826&lt;/D&gt;&lt;D xsi:type="xsd:long"&gt;44825&lt;/D&gt;&lt;D xsi:type="xsd:long"&gt;44824&lt;/D&gt;&lt;D xsi:type="xsd:long"&gt;44823&lt;/D&gt;&lt;D xsi:type="xsd:long"&gt;44820&lt;/D&gt;&lt;D xsi:type="xsd:long"&gt;44819&lt;/D&gt;&lt;D xsi:type="xsd:long"&gt;44818&lt;/D&gt;&lt;D xsi:type="xsd:long"&gt;44817&lt;/D&gt;&lt;D xsi:type="xsd:long"&gt;44816&lt;/D&gt;&lt;D xsi:type="xsd:long"&gt;44813&lt;/D&gt;&lt;D xsi:type="xsd:long"&gt;44812&lt;/D&gt;&lt;D xsi:type="xsd:long"&gt;44811&lt;/D&gt;&lt;D xsi:type="xsd:long"&gt;44810&lt;/D&gt;&lt;D xsi:type="xsd:long"&gt;44806&lt;/D&gt;&lt;D xsi:type="xsd:long"&gt;44805&lt;/D&gt;&lt;D xsi:type="xsd:long"&gt;44804&lt;/D&gt;&lt;D xsi:type="xsd:long"&gt;44803&lt;/D&gt;&lt;D xsi:type="xsd:long"&gt;44802&lt;/D&gt;&lt;D xsi:type="xsd:long"&gt;44799&lt;/D&gt;&lt;D xsi:type="xsd:long"&gt;44798&lt;/D&gt;&lt;D xsi:type="xsd:long"&gt;44797&lt;/D&gt;&lt;D xsi:type="xsd:long"&gt;44796&lt;/D&gt;&lt;D xsi:type="xsd:long"&gt;44795&lt;/D&gt;&lt;D xsi:type="xsd:long"&gt;44792&lt;/D&gt;&lt;D xsi:type="xsd:long"&gt;44791&lt;/D&gt;&lt;D xsi:type="xsd:long"&gt;44790&lt;/D&gt;&lt;D xsi:type="xsd:long"&gt;44789&lt;/D&gt;&lt;D xsi:type="xsd:long"&gt;44788&lt;/D&gt;&lt;D xsi:type="xsd:long"&gt;44785&lt;/D&gt;&lt;D xsi:type="xsd:long"&gt;44784&lt;/D&gt;&lt;D xsi:type="xsd:long"&gt;44783&lt;/D&gt;&lt;D xsi:type="xsd:long"&gt;44782&lt;/D&gt;&lt;D xsi:type="xsd:long"&gt;44781&lt;/D&gt;&lt;D xsi:type="xsd:long"&gt;44778&lt;/D&gt;&lt;D xsi:type="xsd:long"&gt;44777&lt;/D&gt;&lt;D xsi:type="xsd:long"&gt;44776&lt;/D&gt;&lt;D xsi:type="xsd:long"&gt;44775&lt;/D&gt;&lt;D xsi:type="xsd:long"&gt;44771&lt;/D&gt;&lt;D xsi:type="xsd:long"&gt;44770&lt;/D&gt;&lt;D xsi:type="xsd:long"&gt;44769&lt;/D&gt;&lt;D xsi:type="xsd:long"&gt;44768&lt;/D&gt;&lt;D xsi:type="xsd:long"&gt;44767&lt;/D&gt;&lt;D xsi:type="xsd:long"&gt;44764&lt;/D&gt;&lt;D xsi:type="xsd:long"&gt;44763&lt;/D&gt;&lt;D xsi:type="xsd:long"&gt;44762&lt;/D&gt;&lt;D xsi:type="xsd:long"&gt;44761&lt;/D&gt;&lt;D xsi:type="xsd:long"&gt;44760&lt;/D&gt;&lt;D xsi:type="xsd:long"&gt;44757&lt;/D&gt;&lt;D xsi:type="xsd:long"&gt;44756&lt;/D&gt;&lt;D xsi:type="xsd:long"&gt;44755&lt;/D&gt;&lt;D xsi:type="xsd:long"&gt;44754&lt;/D&gt;&lt;D xsi:type="xsd:long"&gt;44753&lt;/D&gt;&lt;D xsi:type="xsd:long"&gt;44750&lt;/D&gt;&lt;D xsi:type="xsd:long"&gt;44749&lt;/D&gt;&lt;D xsi:type="xsd:long"&gt;44748&lt;/D&gt;&lt;D xsi:type="xsd:long"&gt;44747&lt;/D&gt;&lt;D xsi:type="xsd:long"&gt;44746&lt;/D&gt;&lt;D xsi:type="xsd:long"&gt;44742&lt;/D&gt;&lt;D xsi:type="xsd:long"&gt;44741&lt;/D&gt;&lt;D xsi:type="xsd:long"&gt;44740&lt;/D&gt;&lt;D xsi:type="xsd:long"&gt;44739&lt;/D&gt;&lt;D xsi:type="xsd:long"&gt;44736&lt;/D&gt;&lt;D xsi:type="xsd:long"&gt;44735&lt;/D&gt;&lt;D xsi:type="xsd:long"&gt;44734&lt;/D&gt;&lt;D xsi:type="xsd:long"&gt;44733&lt;/D&gt;&lt;D xsi:type="xsd:long"&gt;44732&lt;/D&gt;&lt;D xsi:type="xsd:long"&gt;44729&lt;/D&gt;&lt;D xsi:type="xsd:long"&gt;44728&lt;/D&gt;&lt;D xsi:type="xsd:long"&gt;44727&lt;/D&gt;&lt;D xsi:type="xsd:long"&gt;44726&lt;/D&gt;&lt;D xsi:type="xsd:long"&gt;44725&lt;/D&gt;&lt;D xsi:type="xsd:long"&gt;44722&lt;/D&gt;&lt;D xsi:type="xsd:long"&gt;44721&lt;/D&gt;&lt;D xsi:type="xsd:long"&gt;44720&lt;/D&gt;&lt;D xsi:type="xsd:long"&gt;44719&lt;/D&gt;&lt;D xsi:type="xsd:long"&gt;44718&lt;/D&gt;&lt;D xsi:type="xsd:long"&gt;44715&lt;/D&gt;&lt;D xsi:type="xsd:long"&gt;44714&lt;/D&gt;&lt;D xsi:type="xsd:long"&gt;44713&lt;/D&gt;&lt;D xsi:type="xsd:long"&gt;44712&lt;/D&gt;&lt;D xsi:type="xsd:long"&gt;44711&lt;/D&gt;&lt;D xsi:type="xsd:long"&gt;44708&lt;/D&gt;&lt;D xsi:type="xsd:long"&gt;44707&lt;/D&gt;&lt;D xsi:type="xsd:long"&gt;44706&lt;/D&gt;&lt;D xsi:type="xsd:long"&gt;44705&lt;/D&gt;&lt;D xsi:type="xsd:long"&gt;44701&lt;/D&gt;&lt;D xsi:type="xsd:long"&gt;44700&lt;/D&gt;&lt;D xsi:type="xsd:long"&gt;44699&lt;/D&gt;&lt;D xsi:type="xsd:long"&gt;44698&lt;/D&gt;&lt;D xsi:type="xsd:long"&gt;44697&lt;/D&gt;&lt;D xsi:type="xsd:long"&gt;44694&lt;/D&gt;&lt;D xsi:type="xsd:long"&gt;44693&lt;/D&gt;&lt;D xsi:type="xsd:long"&gt;44692&lt;/D&gt;&lt;D xsi:type="xsd:long"&gt;44691&lt;/D&gt;&lt;D xsi:type="xsd:long"&gt;44690&lt;/D&gt;&lt;D xsi:type="xsd:long"&gt;44687&lt;/D&gt;&lt;D xsi:type="xsd:long"&gt;44686&lt;/D&gt;&lt;D xsi:type="xsd:long"&gt;44685&lt;/D&gt;&lt;D xsi:type="xsd:long"&gt;44684&lt;/D&gt;&lt;D xsi:type="xsd:long"&gt;44683&lt;/D&gt;&lt;D xsi:type="xsd:long"&gt;44680&lt;/D&gt;&lt;D xsi:type="xsd:long"&gt;44679&lt;/D&gt;&lt;D xsi:type="xsd:long"&gt;44678&lt;/D&gt;&lt;D xsi:type="xsd:long"&gt;44677&lt;/D&gt;&lt;D xsi:type="xsd:long"&gt;44676&lt;/D&gt;&lt;D xsi:type="xsd:long"&gt;44673&lt;/D&gt;&lt;D xsi:type="xsd:long"&gt;44672&lt;/D&gt;&lt;D xsi:type="xsd:long"&gt;44671&lt;/D&gt;&lt;D xsi:type="xsd:long"&gt;44670&lt;/D&gt;&lt;D xsi:type="xsd:long"&gt;44669&lt;/D&gt;&lt;D xsi:type="xsd:long"&gt;44665&lt;/D&gt;&lt;D xsi:type="xsd:long"&gt;44664&lt;/D&gt;&lt;D xsi:type="xsd:long"&gt;44663&lt;/D&gt;&lt;D xsi:type="xsd:long"&gt;44662&lt;/D&gt;&lt;D xsi:type="xsd:long"&gt;44659&lt;/D&gt;&lt;D xsi:type="xsd:long"&gt;44658&lt;/D&gt;&lt;D xsi:type="xsd:long"&gt;44657&lt;/D&gt;&lt;D xsi:type="xsd:long"&gt;44656&lt;/D&gt;&lt;D xsi:type="xsd:long"&gt;44655&lt;/D&gt;&lt;D xsi:type="xsd:long"&gt;44652&lt;/D&gt;&lt;D xsi:type="xsd:long"&gt;44651&lt;/D&gt;&lt;D xsi:type="xsd:long"&gt;44650&lt;/D&gt;&lt;D xsi:type="xsd:long"&gt;44649&lt;/D&gt;&lt;D xsi:type="xsd:long"&gt;44648&lt;/D&gt;&lt;D xsi:type="xsd:long"&gt;44645&lt;/D&gt;&lt;D xsi:type="xsd:long"&gt;44644&lt;/D&gt;&lt;D xsi:type="xsd:long"&gt;44643&lt;/D&gt;&lt;D xsi:type="xsd:long"&gt;44642&lt;/D&gt;&lt;D xsi:type="xsd:long"&gt;44641&lt;/D&gt;&lt;D xsi:type="xsd:long"&gt;44638&lt;/D&gt;&lt;D xsi:type="xsd:long"&gt;44637&lt;/D&gt;&lt;D xsi:type="xsd:long"&gt;44636&lt;/D&gt;&lt;D xsi:type="xsd:long"&gt;44635&lt;/D&gt;&lt;D xsi:type="xsd:long"&gt;44634&lt;/D&gt;&lt;D xsi:type="xsd:long"&gt;44631&lt;/D&gt;&lt;D xsi:type="xsd:long"&gt;44630&lt;/D&gt;&lt;D xsi:type="xsd:long"&gt;44629&lt;/D&gt;&lt;D xsi:type="xsd:long"&gt;44628&lt;/D&gt;&lt;D xsi:type="xsd:long"&gt;44627&lt;/D&gt;&lt;D xsi:type="xsd:long"&gt;44624&lt;/D&gt;&lt;D xsi:type="xsd:long"&gt;44623&lt;/D&gt;&lt;D xsi:type="xsd:long"&gt;44622&lt;/D&gt;&lt;D xsi:type="xsd:long"&gt;44621&lt;/D&gt;&lt;D xsi:type="xsd:long"&gt;44620&lt;/D&gt;&lt;D xsi:type="xsd:long"&gt;44617&lt;/D&gt;&lt;D xsi:type="xsd:long"&gt;44616&lt;/D&gt;&lt;D xsi:type="xsd:long"&gt;44615&lt;/D&gt;&lt;D xsi:type="xsd:long"&gt;44614&lt;/D&gt;&lt;D xsi:type="xsd:long"&gt;44610&lt;/D&gt;&lt;D xsi:type="xsd:long"&gt;44609&lt;/D&gt;&lt;D xsi:type="xsd:long"&gt;44608&lt;/D&gt;&lt;D xsi:type="xsd:long"&gt;44607&lt;/D&gt;&lt;D xsi:type="xsd:long"&gt;44606&lt;/D&gt;&lt;D xsi:type="xsd:long"&gt;44603&lt;/D&gt;&lt;D xsi:type="xsd:long"&gt;44602&lt;/D&gt;&lt;D xsi:type="xsd:long"&gt;44601&lt;/D&gt;&lt;D xsi:type="xsd:long"&gt;44600&lt;/D&gt;&lt;D xsi:type="xsd:long"&gt;44599&lt;/D&gt;&lt;D xsi:type="xsd:long"&gt;44596&lt;/D&gt;&lt;D xsi:type="xsd:long"&gt;44595&lt;/D&gt;&lt;D xsi:type="xsd:long"&gt;44594&lt;/D&gt;&lt;D xsi:type="xsd:long"&gt;44593&lt;/D&gt;&lt;D xsi:type="xsd:long"&gt;44592&lt;/D&gt;&lt;D xsi:type="xsd:long"&gt;44589&lt;/D&gt;&lt;D xsi:type="xsd:long"&gt;44588&lt;/D&gt;&lt;D xsi:type="xsd:long"&gt;44587&lt;/D&gt;&lt;D xsi:type="xsd:long"&gt;44586&lt;/D&gt;&lt;D xsi:type="xsd:long"&gt;44585&lt;/D&gt;&lt;D xsi:type="xsd:long"&gt;44582&lt;/D&gt;&lt;D xsi:type="xsd:long"&gt;44581&lt;/D&gt;&lt;D xsi:type="xsd:long"&gt;44580&lt;/D&gt;&lt;D xsi:type="xsd:long"&gt;44579&lt;/D&gt;&lt;D xsi:type="xsd:long"&gt;44578&lt;/D&gt;&lt;D xsi:type="xsd:long"&gt;44575&lt;/D&gt;&lt;D xsi:type="xsd:long"&gt;44574&lt;/D&gt;&lt;D xsi:type="xsd:long"&gt;44573&lt;/D&gt;&lt;D xsi:type="xsd:long"&gt;44572&lt;/D&gt;&lt;D xsi:type="xsd:long"&gt;44571&lt;/D&gt;&lt;D xsi:type="xsd:long"&gt;44568&lt;/D&gt;&lt;D xsi:type="xsd:long"&gt;44567&lt;/D&gt;&lt;D xsi:type="xsd:long"&gt;44566&lt;/D&gt;&lt;D xsi:type="xsd:long"&gt;44565&lt;/D&gt;&lt;D xsi:type="xsd:long"&gt;44561&lt;/D&gt;&lt;D xsi:type="xsd:long"&gt;44560&lt;/D&gt;&lt;D xsi:type="xsd:long"&gt;44559&lt;/D&gt;&lt;D xsi:type="xsd:long"&gt;44554&lt;/D&gt;&lt;D xsi:type="xsd:long"&gt;44553&lt;/D&gt;&lt;D xsi:type="xsd:long"&gt;44552&lt;/D&gt;&lt;D xsi:type="xsd:long"&gt;44551&lt;/D&gt;&lt;D xsi:type="xsd:long"&gt;44550&lt;/D&gt;&lt;D xsi:type="xsd:long"&gt;44547&lt;/D&gt;&lt;D xsi:type="xsd:long"&gt;44546&lt;/D&gt;&lt;D xsi:type="xsd:long"&gt;44545&lt;/D&gt;&lt;D xsi:type="xsd:long"&gt;44544&lt;/D&gt;&lt;D xsi:type="xsd:long"&gt;44543&lt;/D&gt;&lt;D xsi:type="xsd:long"&gt;44540&lt;/D&gt;&lt;D xsi:type="xsd:long"&gt;44539&lt;/D&gt;&lt;D xsi:type="xsd:long"&gt;44538&lt;/D&gt;&lt;D xsi:type="xsd:long"&gt;44537&lt;/D&gt;&lt;D xsi:type="xsd:long"&gt;44536&lt;/D&gt;&lt;D xsi:type="xsd:long"&gt;44533&lt;/D&gt;&lt;D xsi:type="xsd:long"&gt;44532&lt;/D&gt;&lt;D xsi:type="xsd:long"&gt;44531&lt;/D&gt;&lt;D xsi:type="xsd:long"&gt;44530&lt;/D&gt;&lt;D xsi:type="xsd:long"&gt;44529&lt;/D&gt;&lt;D xsi:type="xsd:long"&gt;44526&lt;/D&gt;&lt;D xsi:type="xsd:long"&gt;44525&lt;/D&gt;&lt;D xsi:type="xsd:long"&gt;44524&lt;/D&gt;&lt;D xsi:type="xsd:long"&gt;44523&lt;/D&gt;&lt;D xsi:type="xsd:long"&gt;44522&lt;/D&gt;&lt;D xsi:type="xsd:long"&gt;44519&lt;/D&gt;&lt;D xsi:type="xsd:long"&gt;44518&lt;/D&gt;&lt;D xsi:type="xsd:long"&gt;44517&lt;/D&gt;&lt;D xsi:type="xsd:long"&gt;44516&lt;/D&gt;&lt;D xsi:type="xsd:long"&gt;44515&lt;/D&gt;&lt;D xsi:type="xsd:long"&gt;44512&lt;/D&gt;&lt;D xsi:type="xsd:long"&gt;44511&lt;/D&gt;&lt;D xsi:type="xsd:long"&gt;44510&lt;/D&gt;&lt;D xsi:type="xsd:long"&gt;44509&lt;/D&gt;&lt;D xsi:type="xsd:long"&gt;44508&lt;/D&gt;&lt;D xsi:type="xsd:long"&gt;44505&lt;/D&gt;&lt;D xsi:type="xsd:long"&gt;44504&lt;/D&gt;&lt;D xsi:type="xsd:long"&gt;44503&lt;/D&gt;&lt;D xsi:type="xsd:long"&gt;44502&lt;/D&gt;&lt;D xsi:type="xsd:long"&gt;44501&lt;/D&gt;&lt;D xsi:type="xsd:long"&gt;44498&lt;/D&gt;&lt;D xsi:type="xsd:long"&gt;44497&lt;/D&gt;&lt;D xsi:type="xsd:long"&gt;44496&lt;/D&gt;&lt;D xsi:type="xsd:long"&gt;44495&lt;/D&gt;&lt;D xsi:type="xsd:long"&gt;44494&lt;/D&gt;&lt;D xsi:type="xsd:long"&gt;44491&lt;/D&gt;&lt;D xsi:type="xsd:long"&gt;44490&lt;/D&gt;&lt;D xsi:type="xsd:long"&gt;44489&lt;/D&gt;&lt;D xsi:type="xsd:long"&gt;44488&lt;/D&gt;&lt;D xsi:type="xsd:long"&gt;44487&lt;/D&gt;&lt;D xsi:type="xsd:long"&gt;44484&lt;/D&gt;&lt;D xsi:type="xsd:long"&gt;44483&lt;/D&gt;&lt;D xsi:type="xsd:long"&gt;44482&lt;/D&gt;&lt;D xsi:type="xsd:long"&gt;44481&lt;/D&gt;&lt;D xsi:type="xsd:long"&gt;44477&lt;/D&gt;&lt;D xsi:type="xsd:long"&gt;44476&lt;/D&gt;&lt;D xsi:type="xsd:long"&gt;44475&lt;/D&gt;&lt;D xsi:type="xsd:long"&gt;44474&lt;/D&gt;&lt;D xsi:type="xsd:long"&gt;44473&lt;/D&gt;&lt;D xsi:type="xsd:long"&gt;44470&lt;/D&gt;&lt;D xsi:type="xsd:long"&gt;44469&lt;/D&gt;&lt;D xsi:type="xsd:long"&gt;44468&lt;/D&gt;&lt;D xsi:type="xsd:long"&gt;44467&lt;/D&gt;&lt;D xsi:type="xsd:long"&gt;44466&lt;/D&gt;&lt;D xsi:type="xsd:long"&gt;44463&lt;/D&gt;&lt;D xsi:type="xsd:long"&gt;44462&lt;/D&gt;&lt;D xsi:type="xsd:long"&gt;44461&lt;/D&gt;&lt;D xsi:type="xsd:long"&gt;44460&lt;/D&gt;&lt;D xsi:type="xsd:long"&gt;44459&lt;/D&gt;&lt;D x</t>
        </r>
      </text>
    </comment>
    <comment ref="A8" authorId="0" shapeId="0" xr:uid="{76AE7B72-FE2B-4CBD-9EBD-7F2BF4D7E374}">
      <text>
        <r>
          <rPr>
            <b/>
            <sz val="9"/>
            <color indexed="81"/>
            <rFont val="Tahoma"/>
            <family val="2"/>
          </rPr>
          <t>si:type="xsd:long"&gt;44456&lt;/D&gt;&lt;D xsi:type="xsd:long"&gt;44455&lt;/D&gt;&lt;D xsi:type="xsd:long"&gt;44454&lt;/D&gt;&lt;D xsi:type="xsd:long"&gt;44453&lt;/D&gt;&lt;D xsi:type="xsd:long"&gt;44452&lt;/D&gt;&lt;D xsi:type="xsd:long"&gt;44449&lt;/D&gt;&lt;D xsi:type="xsd:long"&gt;44448&lt;/D&gt;&lt;D xsi:type="xsd:long"&gt;44447&lt;/D&gt;&lt;D xsi:type="xsd:long"&gt;44446&lt;/D&gt;&lt;D xsi:type="xsd:long"&gt;44442&lt;/D&gt;&lt;D xsi:type="xsd:long"&gt;44441&lt;/D&gt;&lt;D xsi:type="xsd:long"&gt;44440&lt;/D&gt;&lt;D xsi:type="xsd:long"&gt;44439&lt;/D&gt;&lt;D xsi:type="xsd:long"&gt;44438&lt;/D&gt;&lt;/FQL&gt;&lt;FQL&gt;&lt;Q&gt;WCP-CA^FG_PRICE(0,-2AY,,CAD)&lt;/Q&gt;&lt;R&gt;503&lt;/R&gt;&lt;C&gt;1&lt;/C&gt;&lt;D xsi:type="xsd:double"&gt;11.03&lt;/D&gt;&lt;D xsi:type="xsd:double"&gt;11.04&lt;/D&gt;&lt;D xsi:type="xsd:double"&gt;10.91&lt;/D&gt;&lt;D xsi:type="xsd:double"&gt;10.77&lt;/D&gt;&lt;D xsi:type="xsd:double"&gt;10.64&lt;/D&gt;&lt;D xsi:type="xsd:double"&gt;10.74&lt;/D&gt;&lt;D xsi:type="xsd:double"&gt;10.88&lt;/D&gt;&lt;D xsi:type="xsd:double"&gt;10.88&lt;/D&gt;&lt;D xsi:type="xsd:double"&gt;10.98&lt;/D&gt;&lt;D xsi:type="xsd:double"&gt;10.93&lt;/D&gt;&lt;D xsi:type="xsd:double"&gt;10.77&lt;/D&gt;&lt;D xsi:type="xsd:double"&gt;10.76&lt;/D&gt;&lt;D xsi:type="xsd:double"&gt;11.02&lt;/D&gt;&lt;D xsi:type="xsd:double"&gt;11.17&lt;/D&gt;&lt;D xsi:type="xsd:double"&gt;11.05&lt;/D&gt;&lt;D xsi:type="xsd:double"&gt;11.14&lt;/D&gt;&lt;D xsi:type="xsd:double"&gt;10.98&lt;/D&gt;&lt;D xsi:type="xsd:double"&gt;10.83&lt;/D&gt;&lt;D xsi:type="xsd:double"&gt;10.78&lt;/D&gt;&lt;D xsi:type="xsd:double"&gt;10.56&lt;/D&gt;&lt;D xsi:type="xsd:double"&gt;10.61&lt;/D&gt;&lt;D xsi:type="xsd:double"&gt;10.53&lt;/D&gt;&lt;D xsi:type="xsd:double"&gt;10.58&lt;/D&gt;&lt;D xsi:type="xsd:double"&gt;10.37&lt;/D&gt;&lt;D xsi:type="xsd:double"&gt;10.41&lt;/D&gt;&lt;D xsi:type="xsd:double"&gt;10.21&lt;/D&gt;&lt;D xsi:type="xsd:double"&gt;10.26&lt;/D&gt;&lt;D xsi:type="xsd:double"&gt;10.11&lt;/D&gt;&lt;D xsi:type="xsd:double"&gt;10.01&lt;/D&gt;&lt;D xsi:type="xsd:double"&gt;9.96&lt;/D&gt;&lt;D xsi:type="xsd:double"&gt;9.99&lt;/D&gt;&lt;D xsi:type="xsd:double"&gt;9.59&lt;/D&gt;&lt;D xsi:type="xsd:double"&gt;9.61&lt;/D&gt;&lt;D xsi:type="xsd:double"&gt;9.84&lt;/D&gt;&lt;D xsi:type="xsd:double"&gt;9.67&lt;/D&gt;&lt;D xsi:type="xsd:double"&gt;9.6&lt;/D&gt;&lt;D xsi:type="xsd:double"&gt;9.51&lt;/D&gt;&lt;D xsi:type="xsd:double"&gt;9.48&lt;/D&gt;&lt;D xsi:type="xsd:double"&gt;9.21&lt;/D&gt;&lt;D xsi:type="xsd:double"&gt;9.37&lt;/D&gt;&lt;D xsi:type="xsd:double"&gt;9.32&lt;/D&gt;&lt;D xsi:type="xsd:double"&gt;9.27&lt;/D&gt;&lt;D xsi:type="xsd:double"&gt;9.19&lt;/D&gt;&lt;D xsi:type="xsd:double"&gt;9.08&lt;/D&gt;&lt;D xsi:type="xsd:double"&gt;9.03&lt;/D&gt;&lt;D xsi:type="xsd:double"&gt;9.08&lt;/D&gt;&lt;D xsi:type="xsd:double"&gt;8.95&lt;/D&gt;&lt;D xsi:type="xsd:double"&gt;9.09&lt;/D&gt;&lt;D xsi:type="xsd:double"&gt;9.35&lt;/D&gt;&lt;D xsi:type="xsd:double"&gt;9.23&lt;/D&gt;&lt;D xsi:type="xsd:double"&gt;9.35&lt;/D&gt;&lt;D xsi:type="xsd:double"&gt;9.46&lt;/D&gt;&lt;D xsi:type="xsd:double"&gt;9.51&lt;/D&gt;&lt;D xsi:type="xsd:double"&gt;9.44&lt;/D&gt;&lt;D xsi:type="xsd:double"&gt;9.55&lt;/D&gt;&lt;D xsi:type="xsd:double"&gt;9.35&lt;/D&gt;&lt;D xsi:type="xsd:double"&gt;9.59&lt;/D&gt;&lt;D xsi:type="xsd:double"&gt;9.56&lt;/D&gt;&lt;D xsi:type="xsd:double"&gt;9.74&lt;/D&gt;&lt;D xsi:type="xsd:double"&gt;9.71&lt;/D&gt;&lt;D xsi:type="xsd:double"&gt;9.64&lt;/D&gt;&lt;D xsi:type="xsd:double"&gt;9.7&lt;/D&gt;&lt;D xsi:type="xsd:double"&gt;9.34&lt;/D&gt;&lt;D xsi:type="xsd:double"&gt;9.29&lt;/D&gt;&lt;D xsi:type="xsd:double"&gt;9.55&lt;/D&gt;&lt;D xsi:type="xsd:double"&gt;9.73&lt;/D&gt;&lt;D xsi:type="xsd:double"&gt;9.65&lt;/D&gt;&lt;D xsi:type="xsd:double"&gt;9.64&lt;/D&gt;&lt;D xsi:type="xsd:double"&gt;10.05&lt;/D&gt;&lt;D xsi:type="xsd:double"&gt;10.27&lt;/D&gt;&lt;D xsi:type="xsd:double"&gt;10.1&lt;/D&gt;&lt;D xsi:type="xsd:double"&gt;10.05&lt;/D&gt;&lt;D xsi:type="xsd:double"&gt;9.99&lt;/D&gt;&lt;D xsi:type="xsd:double"&gt;9.83&lt;/D&gt;&lt;D xsi:type="xsd:double"&gt;10.08&lt;/D&gt;&lt;D xsi:type="xsd:double"&gt;9.89&lt;/D&gt;&lt;D xsi:type="xsd:double"&gt;9.87&lt;/D&gt;&lt;D xsi:type="xsd:double"&gt;10.03&lt;/D&gt;&lt;D xsi:type="xsd:double"&gt;10.18&lt;/D&gt;&lt;D xsi:type="xsd:double"&gt;10.11&lt;/D&gt;&lt;D xsi:type="xsd:double"&gt;10.15&lt;/D&gt;&lt;D xsi:type="xsd:double"&gt;9.86&lt;/D&gt;&lt;D xsi:type="xsd:double"&gt;9.86&lt;/D&gt;&lt;D xsi:type="xsd:double"&gt;10&lt;/D&gt;&lt;D xsi:type="xsd:double"&gt;10.46&lt;/D&gt;&lt;D xsi:type="xsd:double"&gt;10.68&lt;/D&gt;&lt;D xsi:type="xsd:double"&gt;10.53&lt;/D&gt;&lt;D xsi:type="xsd:double"&gt;10.48&lt;/D&gt;&lt;D xsi:type="xsd:double"&gt;10.69&lt;/D&gt;&lt;D xsi:type="xsd:double"&gt;10.95&lt;/D&gt;&lt;D xsi:type="xsd:double"&gt;10.72&lt;/D&gt;&lt;D xsi:type="xsd:double"&gt;10.66&lt;/D&gt;&lt;D xsi:type="xsd:double"&gt;10.94&lt;/D&gt;&lt;D xsi:type="xsd:double"&gt;11.01&lt;/D&gt;&lt;D xsi:type="xsd:double"&gt;11.01&lt;/D&gt;&lt;D xsi:type="xsd:double"&gt;11.03&lt;/D&gt;&lt;D xsi:type="xsd:double"&gt;10.95&lt;/D&gt;&lt;D xsi:type="xsd:double"&gt;10.91&lt;/D&gt;&lt;D xsi:type="xsd:double"&gt;10.88&lt;/D&gt;&lt;D xsi:type="xsd:double"&gt;10.8&lt;/D&gt;&lt;D xsi:type="xsd:double"&gt;10.75&lt;/D&gt;&lt;D xsi:type="xsd:double"&gt;10.81&lt;/D&gt;&lt;D xsi:type="xsd:double"&gt;10.66&lt;/D&gt;&lt;D xsi:type="xsd:double"&gt;11.05&lt;/D&gt;&lt;D xsi:type="xsd:double"&gt;10.45&lt;/D&gt;&lt;D xsi:type="xsd:double"&gt;10.43&lt;/D&gt;&lt;D xsi:type="xsd:double"&gt;10.52&lt;/D&gt;&lt;D xsi:type="xsd:double"&gt;10.49&lt;/D&gt;&lt;D xsi:type="xsd:double"&gt;10.37&lt;/D&gt;&lt;D xsi:type="xsd:double"&gt;10.15&lt;/D&gt;&lt;D xsi:type="xsd:double"&gt;10.11&lt;/D&gt;&lt;D xsi:type="xsd:double"&gt;10.19&lt;/D&gt;&lt;D xsi:type="xsd:double"&gt;10.17&lt;/D&gt;&lt;D xsi:type="xsd:double"&gt;9.72&lt;/D&gt;&lt;D xsi:type="xsd:double"&gt;9.52&lt;/D&gt;&lt;D xsi:type="xsd:double"&gt;9.64&lt;/D&gt;&lt;D xsi:type="xsd:double"&gt;9.62&lt;/D&gt;&lt;D xsi:type="xsd:double"&gt;10.19&lt;/D&gt;&lt;D xsi:type="xsd:double"&gt;10.12&lt;/D&gt;&lt;D xsi:type="xsd:double"&gt;10.4&lt;/D&gt;&lt;D xsi:type="xsd:double"&gt;10.55&lt;/D&gt;&lt;D xsi:type="xsd:double"&gt;10.57&lt;/D&gt;&lt;D xsi:type="xsd:double"&gt;10.43&lt;/D&gt;&lt;D xsi:type="xsd:double"&gt;10.88&lt;/D&gt;&lt;D xsi:type="xsd:double"&gt;10.95&lt;/D&gt;&lt;D xsi:type="xsd:double"&gt;10.87&lt;/D&gt;&lt;D xsi:type="xsd:double"&gt;10.71&lt;/D&gt;&lt;D xsi:type="xsd:double"&gt;10.46&lt;/D&gt;&lt;D xsi:type="xsd:double"&gt;10.56&lt;/D&gt;&lt;D xsi:type="xsd:double"&gt;10.57&lt;/D&gt;&lt;D xsi:type="xsd:double"&gt;10.19&lt;/D&gt;&lt;D xsi:type="xsd:double"&gt;10.03&lt;/D&gt;&lt;D xsi:type="xsd:double"&gt;10.15&lt;/D&gt;&lt;D xsi:type="xsd:double"&gt;10.19&lt;/D&gt;&lt;D xsi:type="xsd:double"&gt;10.6&lt;/D&gt;&lt;D xsi:type="xsd:double"&gt;10.75&lt;/D&gt;&lt;D xsi:type="xsd:double"&gt;11&lt;/D&gt;&lt;D xsi:type="xsd:double"&gt;10.91&lt;/D&gt;&lt;D xsi:type="xsd:double"&gt;10.83&lt;/D&gt;&lt;D xsi:type="xsd:double"&gt;10.65&lt;/D&gt;&lt;D xsi:type="xsd:double"&gt;10.84&lt;/D&gt;&lt;D xsi:type="xsd:double"&gt;10.86&lt;/D&gt;&lt;D xsi:type="xsd:double"&gt;10.59&lt;/D&gt;&lt;D xsi:type="xsd:double"&gt;10.6&lt;/D&gt;&lt;D xsi:type="xsd:double"&gt;10.38&lt;/D&gt;&lt;D xsi:type="xsd:double"&gt;10.77&lt;/D&gt;&lt;D xsi:type="xsd:double"&gt;11.09&lt;/D&gt;&lt;D xsi:type="xsd:double"&gt;11.11&lt;/D&gt;&lt;D xsi:type="xsd:double"&gt;11.37&lt;/D&gt;&lt;D xsi:type="xsd:double"&gt;11.18&lt;/D&gt;&lt;D xsi:type="xsd:double"&gt;11.08&lt;/D&gt;&lt;D xsi:type="xsd:double"&gt;11.17&lt;/D&gt;&lt;D xsi:type="xsd:double"&gt;11.4&lt;/D&gt;&lt;D xsi:type="xsd:double"&gt;11.16&lt;/D&gt;&lt;D xsi:type="xsd:double"&gt;11.1&lt;/D&gt;&lt;D xsi:type="xsd:double"&gt;10.92&lt;/D&gt;&lt;D xsi:type="xsd:double"&gt;10.89&lt;/D&gt;&lt;D xsi:type="xsd:double"&gt;10.74&lt;/D&gt;&lt;D xsi:type="xsd:double"&gt;10.65&lt;/D&gt;&lt;D xsi:type="xsd:double"&gt;10.61&lt;/D&gt;&lt;D xsi:type="xsd:double"&gt;10.29&lt;/D&gt;&lt;D xsi:type="xsd:double"&gt;10.27&lt;/D&gt;&lt;D xsi:type="xsd:double"&gt;10.31&lt;/D&gt;&lt;D xsi:type="xsd:double"&gt;10.07&lt;/D&gt;&lt;D xsi:type="xsd:double"&gt;9.78&lt;/D&gt;&lt;D xsi:type="xsd:double"&gt;9.74&lt;/D&gt;&lt;D xsi:type="xsd:double"&gt;10.01&lt;/D&gt;&lt;D xsi:type="xsd:double"&gt;10.74&lt;/D&gt;&lt;D xsi:type="xsd:double"&gt;10.51&lt;/D&gt;&lt;D xsi:type="xsd:double"&gt;10.42&lt;/D&gt;&lt;D xsi:type="xsd:double"&gt;10.51&lt;/D&gt;&lt;D xsi:type="xsd:double"&gt;9.9&lt;/D&gt;&lt;D xsi:type="xsd:double"&gt;10.12&lt;/D&gt;&lt;D xsi:type="xsd:double"&gt;9.84&lt;/D&gt;&lt;D xsi:type="xsd:double"&gt;9.68&lt;/D&gt;&lt;D xsi:type="xsd:double"&gt;9.68&lt;/D&gt;&lt;D xsi:type="xsd:double"&gt;9.78&lt;/D&gt;&lt;D xsi:type="xsd:double"&gt;9.87&lt;/D&gt;&lt;D xsi:type="xsd:double"&gt;9.81&lt;/D&gt;&lt;D xsi:type="xsd:double"&gt;9.63&lt;/D&gt;&lt;D xsi:type="xsd:double"&gt;9.55&lt;/D&gt;&lt;D xsi:type="xsd:double"&gt;9.55&lt;/D&gt;&lt;D xsi:type="xsd:double"&gt;9.7&lt;/D&gt;&lt;D xsi:type="xsd:double"&gt;10.02&lt;/D&gt;&lt;D xsi:type="xsd:double"&gt;10.62&lt;/D&gt;&lt;D xsi:type="xsd:double"&gt;10.84&lt;/D&gt;&lt;D xsi:type="xsd:double"&gt;10.67&lt;/D&gt;&lt;D xsi:type="xsd:double"&gt;10.73&lt;/D&gt;&lt;D xsi:type="xsd:double"&gt;10.86&lt;/D&gt;&lt;D xsi:type="xsd:double"&gt;10.61&lt;/D&gt;&lt;D xsi:type="xsd:double"&gt;10.85&lt;/D&gt;&lt;D xsi:type="xsd:double"&gt;10.85&lt;/D&gt;&lt;D xsi:type="xsd:double"&gt;10.84&lt;/D&gt;&lt;D xsi:type="xsd:double"&gt;11&lt;/D&gt;&lt;D xsi:type="xsd:double"&gt;10.61&lt;/D&gt;&lt;D xsi:type="xsd:double"&gt;10.84&lt;/D&gt;&lt;D xsi:type="xsd:double"&gt;10.75&lt;/D&gt;&lt;D xsi:type="xsd:double"&gt;10.87&lt;/D&gt;&lt;D xsi:type="xsd:double"&gt;11.32&lt;/D&gt;&lt;D xsi:type="xsd:double"&gt;11.04&lt;/D&gt;&lt;D xsi:type="xsd:double"&gt;11.47&lt;/D&gt;&lt;D xsi:type="xsd:double"&gt;11.07&lt;/D&gt;&lt;D xsi:type="xsd:double"&gt;10.52&lt;/D&gt;&lt;D xsi:type="xsd:double"&gt;11.05&lt;/D&gt;&lt;D xsi:type="xsd:double"&gt;10.94&lt;/D&gt;&lt;D xsi:type="xsd:double"&gt;10.94&lt;/D&gt;&lt;D xsi:type="xsd:double"&gt;10.92&lt;/D&gt;&lt;D xsi:type="xsd:double"&gt;10.68&lt;/D&gt;&lt;D xsi:type="xsd:double"&gt;10.61&lt;/D&gt;&lt;D xsi:type="xsd:double"&gt;10.56&lt;/D&gt;&lt;D xsi:type="xsd:double"&gt;10.32&lt;/D&gt;&lt;D xsi:type="xsd:double"&gt;10.65&lt;/D&gt;&lt;D xsi:type="xsd:double"&gt;10.74&lt;/D&gt;&lt;D xsi:type="xsd:double"&gt;10.38&lt;/D&gt;&lt;D xsi:type="xsd:double"&gt;10.42&lt;/D&gt;&lt;D xsi:type="xsd:double"&gt;10.43&lt;/D&gt;&lt;D xsi:type="xsd:double"&gt;10.25&lt;/D&gt;&lt;D xsi:type="xsd:double"&gt;10.1&lt;/D&gt;&lt;D xsi:type="xsd:double"&gt;9.71&lt;/D&gt;&lt;D xsi:type="xsd:double"&gt;9.76&lt;/D&gt;&lt;D xsi:type="xsd:double"&gt;9.71&lt;/D&gt;&lt;D xsi:type="xsd:double"&gt;10.03&lt;/D&gt;&lt;D xsi:type="xsd:double"&gt;9.66&lt;/D&gt;&lt;D xsi:type="xsd:double"&gt;9.58&lt;/D&gt;&lt;D xsi:type="xsd:double"&gt;9.91&lt;/D&gt;&lt;D xsi:type="xsd:double"&gt;9.96&lt;/D&gt;&lt;D xsi:type="xsd:double"&gt;9.87&lt;/D&gt;&lt;D xsi:type="xsd:double"&gt;9.6&lt;/D&gt;&lt;D xsi:type="xsd:double"&gt;9.25&lt;/D&gt;&lt;D xsi:type="xsd:double"&gt;8.74&lt;/D&gt;&lt;D xsi:type="xsd:double"&gt;8.75&lt;/D&gt;&lt;D xsi:type="xsd:double"&gt;8.83&lt;/D&gt;&lt;D xsi:type="xsd:double"&gt;8.41&lt;/D&gt;&lt;D xsi:type="xsd:double"&gt;8.02&lt;/D&gt;&lt;D xsi:type="xsd:double"&gt;8.51&lt;/D&gt;&lt;D xsi:type="xsd:double"&gt;9.17&lt;/D&gt;&lt;D xsi:type="xsd:double"&gt;9.5&lt;/D&gt;&lt;D xsi:type="xsd:double"&gt;9.55&lt;/D&gt;&lt;D xsi:type="xsd:double"&gt;9.37&lt;/D&gt;&lt;D xsi:type="xsd:double"&gt;9.24&lt;/D&gt;&lt;D xsi:type="xsd:double"&gt;9.37&lt;/D&gt;&lt;D xsi:type="xsd:double"&gt;9.65&lt;/D&gt;&lt;D xsi:type="xsd:double"&gt;9.3&lt;/D&gt;&lt;D xsi:type="xsd:double"&gt;9.47&lt;/D&gt;&lt;D xsi:type="xsd:double"&gt;9.25&lt;/D&gt;&lt;D xsi:type="xsd:double"&gt;8.94&lt;/D&gt;&lt;D xsi:type="xsd:double"&gt;8.85&lt;/D&gt;&lt;D xsi:type="xsd:double"&gt;9.29&lt;/D&gt;&lt;D xsi:type="xsd:double"&gt;9.4&lt;/D&gt;&lt;D xsi:type="xsd:double"&gt;9.35&lt;/D&gt;&lt;D xsi:type="xsd:double"&gt;9.57&lt;/D&gt;&lt;D xsi:type="xsd:double"&gt;9.7&lt;/D&gt;&lt;D xsi:type="xsd:double"&gt;10.06&lt;/D&gt;&lt;D xsi:type="xsd:double"&gt;9.62&lt;/D&gt;&lt;D xsi:type="xsd:double"&gt;9.69&lt;/D&gt;&lt;D xsi:type="xsd:double"&gt;9.68&lt;/D&gt;&lt;D xsi:type="xsd:double"&gt;9.55&lt;/D&gt;&lt;D xsi:type="xsd:double"&gt;9.25&lt;/D&gt;&lt;D xsi:type="xsd:double"&gt;9.18&lt;/D&gt;&lt;D xsi:type="xsd:double"&gt;9.29&lt;/D&gt;&lt;D xsi:type="xsd:double"&gt;8.95&lt;/D&gt;&lt;D xsi:type="xsd:double"&gt;8.78&lt;/D&gt;&lt;D xsi:type="xsd:double"&gt;9.03&lt;/D&gt;&lt;D xsi:type="xsd:double"&gt;9.26&lt;/D&gt;&lt;D xsi:type="xsd:double"&gt;9.3&lt;/D&gt;&lt;D xsi:type="xsd:double"&gt;8.87&lt;/D&gt;&lt;D xsi:type="xsd:double"&gt;8.77&lt;/D&gt;&lt;D xsi:type="xsd:double"&gt;8.77&lt;/D&gt;&lt;D xsi:type="xsd:double"&gt;8.66&lt;/D&gt;&lt;D xsi:type="xsd:double"&gt;8.51&lt;/D&gt;&lt;D xsi:type="xsd:double"&gt;9.04&lt;/D&gt;&lt;D xsi:type="xsd:double"&gt;9.51&lt;/D&gt;&lt;D xsi:type="xsd:double"&gt;9.79&lt;/D&gt;&lt;D xsi:type="xsd:double"&gt;9.5&lt;/D&gt;&lt;D xsi:type="xsd:double"&gt;9.44&lt;/D&gt;&lt;D xsi:type="xsd:double"&gt;9.1&lt;/D&gt;&lt;D xsi:type="xsd:double"&gt;9.15&lt;/D&gt;&lt;D xsi:type="xsd:double"&gt;8.85&lt;/D&gt;&lt;D xsi:type="xsd:double"&gt;8.99&lt;/D&gt;&lt;D xsi:type="xsd:double"&gt;9.31&lt;/D&gt;&lt;D xsi:type="xsd:double"&gt;9.17&lt;/D&gt;&lt;D xsi:type="xsd:double"&gt;8.83&lt;/D&gt;&lt;D xsi:type="xsd:double"&gt;8.43&lt;/D&gt;&lt;D xsi:type="xsd:double"&gt;8.28&lt;/D&gt;&lt;D xsi:type="xsd:double"&gt;8.33&lt;/D&gt;&lt;D xsi:type="xsd:double"&gt;8.38&lt;/D&gt;&lt;D xsi:type="xsd:double"&gt;8.64&lt;/D&gt;&lt;D xsi:type="xsd:double"&gt;8.66&lt;/D&gt;&lt;D xsi:type="xsd:double"&gt;8.72&lt;/D&gt;&lt;D xsi:type="xsd:double"&gt;8.21&lt;/D&gt;&lt;D xsi:type="xsd:double"&gt;8.54&lt;/D&gt;&lt;D xsi:type="xsd:double"&gt;9.25&lt;/D&gt;&lt;D xsi:type="xsd:double"&gt;8.94&lt;/D&gt;&lt;D xsi:type="xsd:double"&gt;9.12&lt;/D&gt;&lt;D xsi:type="xsd:double"&gt;9.75&lt;/D&gt;&lt;D xsi:type="xsd:double"&gt;9.22&lt;/D&gt;&lt;D xsi:type="xsd:double"&gt;8.76&lt;/D&gt;&lt;D xsi:type="xsd:double"&gt;8.46&lt;/D&gt;&lt;D xsi:type="xsd:double"&gt;9.35&lt;/D&gt;&lt;D xsi:type="xsd:double"&gt;9.96&lt;/D&gt;&lt;D xsi:type="xsd:double"&gt;9.79&lt;/D&gt;&lt;D xsi:type="xsd:double"&gt;9.77&lt;/D&gt;&lt;D xsi:type="xsd:double"&gt;10.39&lt;/D&gt;&lt;D xsi:type="xsd:double"&gt;11.05&lt;/D&gt;&lt;D xsi:type="xsd:double"&gt;11.35&lt;/D&gt;&lt;D xsi:type="xsd:double"&gt;11.63&lt;/D&gt;&lt;D xsi:type="xsd:double"&gt;12.03&lt;/D&gt;&lt;D xsi:type="xsd:double"&gt;12.23&lt;/D&gt;&lt;D xsi:type="xsd:double"&gt;12.54&lt;/D&gt;&lt;D xsi:type="xsd:double"&gt;12.28&lt;/D&gt;&lt;D xsi:type="xsd:double"&gt;11.95&lt;/D&gt;&lt;D xsi:type="xsd:double"&gt;11.75&lt;/D&gt;&lt;D xsi:type="xsd:double"&gt;11.64&lt;/D&gt;&lt;D xsi:type="xsd:double"&gt;11.44&lt;/D&gt;&lt;D xsi:type="xsd:double"&gt;11.25&lt;/D&gt;&lt;D xsi:type="xsd:double"&gt;11.23&lt;/D&gt;&lt;D xsi:type="xsd:double"&gt;11.02&lt;/D&gt;&lt;D xsi:type="xsd:double"&gt;10.99&lt;/D&gt;&lt;D xsi:type="xsd:double"&gt;10.85&lt;/D&gt;&lt;D xsi:type="xsd:double"&gt;10.24&lt;/D&gt;&lt;D xsi:type="xsd:double"&gt;10.04&lt;/D&gt;&lt;D xsi:type="xsd:double"&gt;10.27&lt;/D&gt;&lt;D xsi:type="xsd:double"&gt;10.33&lt;/D&gt;&lt;D xsi:type="xsd:double"&gt;10.57&lt;/D&gt;&lt;D xsi:type="xsd:double"&gt;10.41&lt;/D&gt;&lt;D xsi:type="xsd:double"&gt;10.17&lt;/D&gt;&lt;D xsi:type="xsd:double"&gt;9.66&lt;/D&gt;&lt;D xsi:type="xsd:double"&gt;9.9&lt;/D&gt;&lt;D xsi:type="xsd:double"&gt;9.52&lt;/D&gt;&lt;D xsi:type="xsd:double"&gt;9.67&lt;/D&gt;&lt;D xsi:type="xsd:double"&gt;10.85&lt;/D&gt;&lt;D xsi:type="xsd:double"&gt;10.6&lt;/D&gt;&lt;D xsi:type="xsd:double"&gt;10.77&lt;/D&gt;&lt;D xsi:type="xsd:double"&gt;10.4&lt;/D&gt;&lt;D xsi:type="xsd:double"&gt;10.3&lt;/D&gt;&lt;D xsi:type="xsd:double"&gt;10.53&lt;/D&gt;&lt;D xsi:type="xsd:double"&gt;10.86&lt;/D&gt;&lt;D xsi:type="xsd:double"&gt;10.65&lt;/D&gt;&lt;D xsi:type="xsd:double"&gt;10.04&lt;/D&gt;&lt;D xsi:type="xsd:double"&gt;10&lt;/D&gt;&lt;D xsi:type="xsd:double"&gt;10.49&lt;/D&gt;&lt;D xsi:type="xsd:double"&gt;10.75&lt;/D&gt;&lt;D xsi:type="xsd:double"&gt;11.19&lt;/D&gt;&lt;D xsi:type="xsd:double"&gt;11.01&lt;/D&gt;&lt;D xsi:type="xsd:double"&gt;11.28&lt;/D&gt;&lt;D xsi:type="xsd:double"&gt;10.86&lt;/D&gt;&lt;D xsi:type="xsd:double"&gt;10.78&lt;/D&gt;&lt;D xsi:type="xsd:double"&gt;10.52&lt;/D&gt;&lt;D xsi:type="xsd:double"&gt;10.05&lt;/D&gt;&lt;D xsi:type="xsd:double"&gt;10.38&lt;/D&gt;&lt;D xsi:type="xsd:double"&gt;10.14&lt;/D&gt;&lt;D xsi:type="xsd:double"&gt;9.84&lt;/D&gt;&lt;D xsi:type="xsd:double"&gt;10.36&lt;/D&gt;&lt;D xsi:type="xsd:double"&gt;10.42&lt;/D&gt;&lt;D xsi:type="xsd:double"&gt;10.47&lt;/D&gt;&lt;D xsi:type="xsd:double"&gt;10.34&lt;/D&gt;&lt;D xsi:type="xsd:double"&gt;10.49&lt;/D&gt;&lt;D xsi:type="xsd:double"&gt;10.54&lt;/D&gt;&lt;D xsi:type="xsd:double"&gt;10.54&lt;/D&gt;&lt;D xsi:type="xsd:double"&gt;10.84&lt;/D&gt;&lt;D xsi:type="xsd:double"&gt;10.45&lt;/D&gt;&lt;D xsi:type="xsd:double"&gt;10.43&lt;/D&gt;&lt;D xsi:type="xsd:double"&gt;10.12&lt;/D&gt;&lt;D xsi:type="xsd:double"&gt;10.21&lt;/D&gt;&lt;D xsi:type="xsd:double"&gt;9.62&lt;/D&gt;&lt;D xsi:type="xsd:double"&gt;9.72&lt;/D&gt;&lt;D xsi:type="xsd:double"&gt;9.26&lt;/D&gt;&lt;D xsi:type="xsd:double"&gt;9.25&lt;/D&gt;&lt;D xsi:type="xsd:double"&gt;9.41&lt;/D&gt;&lt;D xsi:type="xsd:double"&gt;9.9&lt;/D&gt;&lt;D xsi:type="xsd:double"&gt;9.89&lt;/D&gt;&lt;D xsi:type="xsd:double"&gt;9.86&lt;/D&gt;&lt;D xsi:type="xsd:double"&gt;10.26&lt;/D&gt;&lt;D xsi:type="xsd:double"&gt;10.15&lt;/D&gt;&lt;D xsi:type="xsd:double"&gt;9.99&lt;/D&gt;&lt;D xsi:type="xsd:double"&gt;9.54&lt;/D&gt;&lt;D xsi:type="xsd:double"&gt;9.85&lt;/D&gt;&lt;D xsi:type="xsd:double"&gt;9.87&lt;/D&gt;&lt;D xsi:type="xsd:double"&gt;9.67&lt;/D&gt;&lt;D xsi:type="xsd:double"&gt;9.35&lt;/D&gt;&lt;D xsi:type="xsd:double"&gt;9.28&lt;/D&gt;&lt;D xsi:type="xsd:double"&gt;9.25&lt;/D&gt;&lt;D xsi:type="xsd:double"&gt;9.13&lt;/D&gt;&lt;D xsi:type="xsd:double"&gt;9.13&lt;/D&gt;&lt;D xsi:type="xsd:double"&gt;9.37&lt;/D&gt;&lt;D xsi:type="xsd:double"&gt;9.38&lt;/D&gt;&lt;D xsi:type="xsd:double"&gt;9.44&lt;/D&gt;&lt;D xsi:type="xsd:double"&gt;9.23&lt;/D&gt;&lt;D xsi:type="xsd:double"&gt;9.36&lt;/D&gt;&lt;D xsi:type="xsd:double"&gt;9.15&lt;/D&gt;&lt;D xsi:type="xsd:double"&gt;9.02&lt;/D&gt;&lt;D xsi:type="xsd:double"&gt;8.54&lt;/D&gt;&lt;D xsi:type="xsd:double"&gt;9&lt;/D&gt;&lt;D xsi:type="xsd:double"&gt;9.12&lt;/D&gt;&lt;D xsi:type="xsd:double"&gt;9.12&lt;/D&gt;&lt;D xsi:type="xsd:double"&gt;9.24&lt;/D&gt;&lt;D xsi:type="xsd:double"&gt;9.12&lt;/D&gt;&lt;D xsi:type="xsd:double"&gt;8.97&lt;/D&gt;&lt;D xsi:type="xsd:double"&gt;8.91&lt;/D&gt;&lt;D xsi:type="xsd:double"&gt;8.77&lt;/D&gt;&lt;D xsi:type="xsd:double"&gt;8.61&lt;/D&gt;&lt;D xsi:type="xsd:double"&gt;8.52&lt;/D&gt;&lt;D xsi:type="xsd:double"&gt;8.21&lt;/D&gt;&lt;D xsi:type="xsd:double"&gt;8.33&lt;/D&gt;&lt;D xsi:type="xsd:double"&gt;8.63&lt;/D&gt;&lt;D xsi:type="xsd:double"&gt;8.76&lt;/D&gt;&lt;D xsi:type="xsd:double"&gt;8.83&lt;/D&gt;&lt;D xsi:type="xsd:double"&gt;8.95&lt;/D&gt;&lt;D xsi:type="xsd:double"&gt;8.73&lt;/D&gt;&lt;D xsi:type="xsd:double"&gt;8.39&lt;/D&gt;&lt;D xsi:type="xsd:double"&gt;8.6&lt;/D&gt;&lt;D xsi:type="xsd:double"&gt;8.39&lt;/D&gt;&lt;D xsi:type="xsd:double"&gt;7.99&lt;/D&gt;&lt;D xsi:type="xsd:double"&gt;7.94&lt;/D&gt;&lt;D xsi:type="xsd:double"&gt;7.95&lt;/D&gt;&lt;D xsi:type="xsd:double"&gt;7.72&lt;/D&gt;&lt;D xsi:type="xsd:double"&gt;7.72&lt;/D&gt;&lt;D xsi:type="xsd:double"&gt;7.49&lt;/D&gt;&lt;D xsi:type="xsd:double"&gt;7.41&lt;/D&gt;&lt;D xsi:type="xsd:double"&gt;7.51&lt;/D&gt;&lt;D xsi:type="xsd:double"&gt;7.3&lt;/D&gt;&lt;D xsi:type="xsd:double"&gt;7.22&lt;/D&gt;&lt;D xsi:type="xsd:double"&gt;7.11&lt;/D&gt;&lt;D xsi:type="xsd:double"&gt;7.11&lt;/D&gt;&lt;D xsi:type="xsd:double"&gt;6.86&lt;/D&gt;&lt;D xsi:type="xsd:double"&gt;6.87&lt;/D&gt;&lt;D xsi:type="xsd:double"&gt;7.09&lt;/D&gt;&lt;D xsi:type="xsd:double"&gt;7.03&lt;/D&gt;&lt;D xsi:type="xsd:double"&gt;7.13&lt;/D&gt;&lt;D xsi:type="xsd:double"&gt;7.42&lt;/D&gt;&lt;D xsi:type="xsd:double"&gt;7.64&lt;/D&gt;&lt;D xsi:type="xsd:double"&gt;7.65&lt;/D&gt;&lt;D xsi:type="xsd:double"&gt;7.7&lt;/D&gt;&lt;D xsi:type="xsd:double"&gt;7.73&lt;/D&gt;&lt;D xsi:type="xsd:double"&gt;7.44&lt;/D&gt;&lt;D xsi:type="xsd:double"&gt;7.01&lt;/D&gt;&lt;D xsi:type="xsd:double"&gt;6.75&lt;/D&gt;&lt;D xsi:type="xsd:double"&gt;6.56&lt;/D&gt;&lt;D xsi:type="xsd:double"&gt;6.8&lt;/D&gt;&lt;D xsi:type="xsd:double"&gt;7.08&lt;/D&gt;&lt;D xsi:type="xsd:double"&gt;6.81&lt;/D&gt;&lt;D xsi:type="xsd:double"&gt;7.33&lt;/D&gt;&lt;D xsi:type="xsd:double"&gt;7.37&lt;/D&gt;&lt;D xsi:type="xsd:double"&gt;7.34&lt;/D&gt;&lt;D xsi:type="xsd:double"&gt;7.05&lt;/D&gt;&lt;D xsi:type="xsd:double"&gt;6.89&lt;/D&gt;&lt;D xsi:type="xsd:double"&gt;7.14&lt;/D&gt;&lt;D xsi:type="xsd:double"&gt;7.15&lt;/D&gt;&lt;D xsi:type="xsd:double"&gt;7.15&lt;/D&gt;&lt;D xsi:type="xsd:double"&gt;7.13&lt;/D&gt;&lt;D xsi:type="xsd:double"&gt;7.1&lt;/D&gt;&lt;D xsi:type="xsd:double"&gt;7.25&lt;/D&gt;&lt;D xsi:type="xsd:double"&gt;7.26&lt;/D&gt;&lt;D xsi:type="xsd:double"&gt;7.36&lt;/D&gt;&lt;D xsi:type="xsd:double"&gt;7.39&lt;/D&gt;&lt;D xsi:type="xsd:double"&gt;7.4&lt;/D&gt;&lt;D xsi:type="xsd:double"&gt;7.29&lt;/D&gt;&lt;D xsi:type="xsd:double"&gt;7.19&lt;/D&gt;&lt;D xsi:type="xsd:double"&gt;7.39&lt;/D&gt;&lt;D xsi:type="xsd:double"&gt;7.54&lt;/D&gt;&lt;D xsi:type="xsd:double"&gt;7.43&lt;/D&gt;&lt;D xsi:type="xsd:double"&gt;7.5&lt;/D&gt;&lt;D xsi:type="xsd:double"&gt;7.61&lt;/D&gt;&lt;D xsi:type="xsd:double"&gt;7.84&lt;/D&gt;&lt;D xsi:type="xsd:double"&gt;7.96&lt;/D&gt;&lt;D xsi:type="xsd:double"&gt;7.61&lt;/D&gt;&lt;D xsi:type="xsd:double"&gt;7.49&lt;/D&gt;&lt;D xsi:type="xsd:double"&gt;7.66&lt;/D&gt;&lt;D xsi:type="xsd:double"&gt;7.53&lt;/D&gt;&lt;D xsi:type="xsd:double"&gt;7.56&lt;/D&gt;&lt;D xsi:type="xsd:double"&gt;7.66&lt;/D&gt;&lt;D xsi:type="xsd:double"&gt;7.71&lt;/D&gt;&lt;D xsi:type="xsd:double"&gt;7.45&lt;/D&gt;&lt;D xsi:type="xsd:double"&gt;7.45&lt;/D&gt;&lt;D xsi:type="xsd:double"&gt;7.53&lt;/D&gt;&lt;D xsi:type="xsd:double"&gt;7.46&lt;/D&gt;&lt;D xsi:type="xsd:double"&gt;7.32&lt;/D&gt;&lt;D xsi:type="xsd:double"&gt;7.26&lt;/D&gt;&lt;D xsi:type="xsd:double"&gt;7.24&lt;/D&gt;&lt;D xsi:type="xsd:double"&gt;7.06&lt;/D&gt;&lt;D xsi:type="xsd:double"&gt;7.01&lt;/D&gt;&lt;D xsi:type="xsd:double"&gt;6.89&lt;/D&gt;&lt;D xsi:type="xsd:double"&gt;6.95&lt;/D&gt;&lt;D xsi:type="xsd:double"&gt;6.9&lt;/D&gt;&lt;D xsi:type="xsd:double"&gt;6.44&lt;/D&gt;&lt;D xsi:type="xsd:double"&gt;5.89&lt;/D&gt;&lt;D xsi:type="xsd:double"&gt;5.69&lt;/D&gt;&lt;D xsi:type="xsd:double"&gt;5.5&lt;/D&gt;&lt;D xsi:type="xsd:double"&gt;5.43&lt;/D&gt;&lt;D xsi:type="xsd:double"&gt;5.68&lt;/D&gt;&lt;D xsi:type="xsd:double"&gt;5.83&lt;/D&gt;&lt;D xsi:type="xsd:double"&gt;5.91&lt;/D&gt;&lt;D xsi:type="xsd:double"&gt;5.74&lt;/D&gt;&lt;D xsi:type="xsd:double"&gt;5.75&lt;/D&gt;&lt;D xsi:type="xsd:double"&gt;5.47&lt;/D&gt;&lt;D xsi:type="xsd:double"&gt;5.34&lt;/D&gt;&lt;D xsi:type="xsd:double"&gt;5.34&lt;/D&gt;&lt;D xsi:type="xsd:double"&gt;5.47&lt;/D&gt;&lt;D xsi:type="xsd:double"&gt;5.54&lt;/D&gt;&lt;D xsi:type="xsd:double"&gt;5.54&lt;/D&gt;&lt;D xsi:type="xsd:double"&gt;5.34&lt;/D&gt;&lt;D xsi:type="xsd:double"&gt;5.41&lt;/D&gt;&lt;D xsi:type="xsd:double"&gt;5.39&lt;/D&gt;&lt;/FQL&gt;&lt;FQL&gt;&lt;Q&gt;WCP-CA^JULIAN(FG_PRICE(0,-2AY,,CAD).DATES)&lt;/Q&gt;&lt;R&gt;503&lt;/R&gt;&lt;C&gt;1&lt;/C&gt;&lt;D xsi:type="xsd:long"&gt;45168&lt;/D&gt;&lt;D xsi:type="xsd:long"&gt;45167&lt;/D&gt;&lt;D xsi:type="xsd:long"&gt;45166&lt;/D&gt;&lt;D xsi:type="xsd:long"&gt;45163&lt;/D&gt;&lt;D xsi:type="xsd:long"&gt;45162&lt;/D&gt;&lt;D xsi:type="xsd:long"&gt;45161&lt;/D&gt;&lt;D xsi:type="xsd:long"&gt;45160&lt;/D&gt;&lt;D xsi:type="xsd:long"&gt;45159&lt;/D&gt;&lt;D xsi:type="xsd:long"&gt;45156&lt;/D&gt;&lt;D xsi:type="xsd:long"&gt;45155&lt;/D&gt;&lt;D xsi:type="xsd:long"&gt;45154&lt;/D&gt;&lt;D xsi:type="xsd:long"&gt;45153&lt;/D&gt;&lt;D xsi:type="xsd:long"&gt;45152&lt;/D&gt;&lt;D xsi:type="xsd:long"&gt;45149&lt;/D&gt;&lt;D xsi:type="xsd:long"&gt;45148&lt;/D&gt;&lt;D xsi:type="xsd:long"&gt;45147&lt;/D&gt;&lt;D xsi:type="xsd:long"&gt;45146&lt;/D&gt;&lt;D xsi:type="xsd:long"&gt;45142&lt;/D&gt;&lt;D xsi:type="xsd:long"&gt;45141&lt;/D&gt;&lt;D xsi:type="xsd:long"&gt;45140&lt;/D&gt;&lt;D xsi:type="xsd:long"&gt;45139&lt;/D&gt;&lt;D xsi:type="xsd:long"&gt;45138&lt;/D&gt;&lt;D xsi:type="xsd:long"&gt;45135&lt;/D&gt;&lt;D xsi:type="xsd:long"&gt;45134&lt;/D&gt;&lt;D xsi:type="xsd:long"&gt;45133&lt;/D&gt;&lt;D xsi:type="xsd:long"&gt;45132&lt;/D&gt;&lt;D xsi:type="xsd:long"&gt;45131&lt;/D&gt;&lt;D xsi:type="xsd:long"&gt;45128&lt;/D&gt;&lt;D xsi:type="xsd:long"&gt;45127&lt;/D&gt;&lt;D xsi:type="xsd:long"&gt;45126&lt;/D&gt;&lt;D xsi:type="xsd:long"&gt;45125&lt;/D&gt;&lt;D xsi:type="xsd:long"&gt;45124&lt;/D&gt;&lt;D xsi:type="xsd:long"&gt;45121&lt;/D&gt;&lt;D xsi:type="xsd:long"&gt;45120&lt;/D&gt;&lt;D xsi:type="xsd:long"&gt;45119&lt;/D&gt;&lt;D xsi:type="xsd:long"&gt;45118&lt;/D&gt;&lt;D xsi:type="xsd:long"&gt;45117&lt;/D&gt;&lt;D xsi:type="xsd:long"&gt;45114&lt;/D&gt;&lt;D xsi:type="xsd:long"&gt;45113&lt;/D&gt;&lt;D xsi:type="xsd:long"&gt;45112&lt;/D&gt;&lt;D xsi:type="xsd:long"&gt;45111&lt;/D&gt;&lt;D xsi:type="xsd:long"&gt;45107&lt;/D&gt;&lt;D xsi:type="xsd:long"&gt;45106&lt;/D&gt;&lt;D xsi:type="xsd:long"&gt;45105&lt;/D&gt;&lt;D xsi:type="xsd:long"&gt;45104&lt;/D&gt;&lt;D xsi:type="xsd:long"&gt;45103&lt;/D&gt;&lt;D xsi:type="xsd:long"&gt;45100&lt;/D&gt;&lt;D xsi:type="xsd:long"&gt;45099&lt;/D&gt;&lt;D xsi:type="xsd:long"&gt;45098&lt;/D&gt;&lt;D xsi:type="xsd:long"&gt;45097&lt;/D&gt;&lt;D xsi:type="xsd:long"&gt;45096&lt;/D&gt;&lt;D xsi:type="xsd:long"&gt;45093&lt;/D&gt;&lt;D xsi:type="xsd:long"&gt;45092&lt;/D&gt;&lt;D xsi:type="xsd:long"&gt;45091&lt;/D&gt;&lt;D xsi:type="xsd:long"&gt;45090&lt;/D&gt;&lt;D xsi:type="xsd:long"&gt;45089&lt;/D&gt;&lt;D xsi:type="xsd:long"&gt;45086&lt;/D&gt;&lt;D xsi:type="xsd:long"&gt;45085&lt;/D&gt;&lt;D xsi:type="xsd:long"&gt;45084&lt;/D&gt;&lt;D xsi:type="xsd:long"&gt;45083&lt;/D&gt;&lt;D xsi:type="xsd:long"&gt;45082&lt;/D&gt;&lt;D xsi:type="xsd:long"&gt;45079&lt;/D&gt;&lt;D xsi:type="xsd:long"&gt;45078&lt;/D&gt;&lt;D xsi:type="xsd:long"&gt;45077&lt;/D&gt;&lt;D xsi:type="xsd:long"&gt;45076&lt;/D&gt;&lt;D xsi:type="xsd:long"&gt;45075&lt;/D&gt;&lt;D xsi:type="xsd:long"&gt;45072&lt;/D&gt;&lt;D xsi:type="xsd:long"&gt;45071&lt;/D&gt;&lt;D xsi:type="xsd:long"&gt;45070&lt;/D&gt;&lt;D xsi:type="xsd:long"&gt;45069&lt;/D&gt;&lt;D xsi:type="xsd:long"&gt;45065&lt;/D&gt;&lt;D xsi:type="xsd:long"&gt;45064&lt;/D&gt;&lt;D xsi:type="xsd:long"&gt;45063&lt;/D&gt;&lt;D xsi:type="xsd:long"&gt;45062&lt;/D&gt;&lt;D xsi:type="xsd:long"&gt;45061&lt;/D&gt;&lt;D xsi:type="xsd:long"&gt;45058&lt;/D&gt;&lt;D xsi:type="xsd:long"&gt;45057&lt;/D&gt;&lt;D xsi:type="xsd:long"&gt;45056&lt;/D&gt;&lt;D xsi:type="xsd:long"&gt;45055&lt;/D&gt;&lt;D xsi:type="xsd:long"&gt;45054&lt;/D&gt;&lt;D xsi:type="xsd:long"&gt;45051&lt;/D&gt;&lt;D xsi:type="xsd:long"&gt;45050&lt;/D&gt;&lt;D xsi:type="xsd:long"&gt;45049&lt;/D&gt;&lt;D xsi:type="xsd:long"&gt;45048&lt;/D&gt;&lt;D xsi:type="xsd:long"&gt;45047&lt;/D&gt;&lt;D xsi:type="xsd:long"&gt;45044&lt;/D&gt;&lt;D xsi:type="xsd:long"&gt;45043&lt;/D&gt;&lt;D xsi:type="xsd:long"&gt;45042&lt;/D&gt;&lt;D xsi:type="xsd:long"&gt;45041&lt;/D&gt;&lt;D xsi:type="xsd:long"&gt;45040&lt;/D&gt;&lt;D xsi:type="xsd:long"&gt;45037&lt;/D&gt;&lt;D xsi:type="xsd:long"&gt;45036&lt;/D&gt;&lt;D xsi:type="xsd:long"&gt;45035&lt;/D&gt;&lt;D xsi:type="xsd:long"&gt;45034&lt;/D&gt;&lt;D xsi:type="xsd:long"&gt;45033&lt;/D&gt;&lt;D xsi:type="xsd:long"&gt;45030&lt;/D&gt;&lt;D xsi:type="xsd:long"&gt;45029&lt;/D&gt;&lt;D xsi:type="xsd:long"&gt;45028&lt;/D&gt;&lt;D xsi:type="xsd:long"&gt;45027&lt;/D&gt;&lt;D xsi:type="xsd:long"&gt;45026&lt;/D&gt;&lt;D xsi:type="xsd:long"&gt;45022&lt;/D&gt;&lt;D xsi:type="xsd:long"&gt;45021&lt;/D&gt;&lt;D xsi:type="xsd:long"&gt;45020&lt;/D&gt;&lt;D xsi:type="xsd:long"&gt;45019&lt;/D&gt;&lt;D xsi:type="xsd:long"&gt;45016&lt;/D&gt;&lt;D xsi:type="xsd:long"&gt;45015&lt;/D&gt;&lt;D xsi:type="xsd:long"&gt;45014&lt;/D&gt;&lt;D xsi:type="xsd:long"&gt;45013&lt;/D&gt;&lt;D xsi:type="xsd:long"&gt;45012&lt;/D&gt;&lt;D xsi:type="xsd:long"&gt;45009&lt;/D&gt;&lt;D xsi:type="xsd:long"&gt;45008&lt;/D&gt;&lt;D xsi:type="xsd:long"&gt;45007&lt;/D&gt;&lt;D xsi:type="xsd:long"&gt;45006&lt;/D&gt;&lt;D xsi:type="xsd:long"&gt;45005&lt;/D&gt;&lt;D xsi:type="xsd:long"&gt;45002&lt;/D&gt;&lt;D xsi:type="xsd:long"&gt;45001&lt;/D&gt;&lt;D xsi:type="xsd:long"&gt;45000&lt;/D&gt;&lt;D xsi:type="xsd:long"&gt;44999&lt;/D&gt;&lt;D xsi:type="xsd:long"&gt;44998&lt;/D&gt;&lt;D xsi:type="xsd:long"&gt;44995&lt;/D&gt;&lt;D xsi:type="xsd:long"&gt;44994&lt;/D&gt;&lt;D xsi:type="xsd:long"&gt;44993&lt;/D&gt;&lt;D xsi:type="xsd:long"&gt;44992&lt;/D&gt;&lt;D xsi:type="xsd:long"&gt;44991&lt;/D&gt;&lt;D xsi:type="xsd:long"&gt;44988&lt;/D&gt;&lt;D xsi:type="xsd:long"&gt;44987&lt;/D&gt;&lt;D xsi:type="xsd:long"&gt;44986&lt;/D&gt;&lt;D xsi:type="xsd:long"&gt;44985&lt;/D&gt;&lt;D xsi:type="xsd:long"&gt;44984&lt;/D&gt;&lt;D xsi:type="xsd:long"&gt;44981&lt;/D&gt;&lt;D xsi:type="xsd:long"&gt;44980&lt;/D&gt;&lt;D xsi:type="xsd:long"&gt;44979&lt;/D&gt;&lt;D xsi:type="xsd:long"&gt;44978&lt;/D&gt;&lt;D xsi:type="xsd:long"&gt;44974&lt;/D&gt;&lt;D xsi:type="xsd:long"&gt;44973&lt;/D&gt;&lt;D xsi:type="xsd:long"&gt;44972&lt;/D&gt;&lt;D xsi:type="xsd:long"&gt;44971&lt;/D&gt;&lt;D xsi:type="xsd:long"&gt;44970&lt;/D&gt;&lt;D xsi:type="xsd:long"&gt;44967&lt;/D&gt;&lt;D xsi:type="xsd:long"&gt;44966&lt;/D&gt;&lt;D xsi:type="xsd:long"&gt;44965&lt;/D&gt;&lt;D xsi:type="xsd:long"&gt;44964&lt;/D&gt;&lt;D xsi:type="xsd:long"&gt;44963&lt;/D&gt;&lt;D xsi:type="xsd:long"&gt;44960&lt;/D&gt;&lt;D xsi:type="xsd:long"&gt;44959&lt;/D&gt;&lt;D xsi:type="xsd:long"&gt;44958&lt;/D&gt;&lt;D xsi:type="xsd:long"&gt;44957&lt;/D&gt;&lt;D xsi:type="xsd:long"&gt;44956&lt;/D&gt;&lt;D xsi:type="xsd:long"&gt;44953&lt;/D&gt;&lt;D xsi:type="xsd:long"&gt;44952&lt;/D&gt;&lt;D xsi:type="xsd:long"&gt;44951&lt;/D&gt;&lt;D xsi:type="xsd:long"&gt;44950&lt;/D&gt;&lt;D xsi:type="xsd:long"&gt;44949&lt;/D&gt;&lt;D xsi:type="xsd:long"&gt;44946&lt;/D&gt;&lt;D xsi:type="xsd:long"&gt;44945&lt;/D&gt;&lt;D xsi:type="xsd:long"&gt;44944&lt;/D&gt;&lt;D xsi:type="xsd:long"&gt;44943&lt;/D&gt;&lt;D xsi:type="xsd:long"&gt;44942&lt;/D&gt;&lt;D xsi:type="xsd:long"&gt;44939&lt;/D&gt;&lt;D xsi:type="xsd:long"&gt;44938&lt;/D&gt;&lt;D xsi:type="xsd:long"&gt;44937&lt;/D&gt;&lt;D xsi:type="xsd:long"&gt;44936&lt;/D&gt;&lt;D xsi:type="xsd:long"&gt;44935&lt;/D&gt;&lt;D xsi:type="xsd:long"&gt;44932&lt;/D&gt;&lt;D xsi:type="xsd:long"&gt;44931&lt;/D&gt;&lt;D xsi:type="xsd:long"&gt;44930&lt;/D&gt;&lt;D xsi:type="xsd:long"&gt;44929&lt;/D&gt;&lt;D xsi:type="xsd:long"&gt;44925&lt;/D&gt;&lt;D xsi:type="xsd:long"&gt;44924&lt;/D&gt;&lt;D xsi:type="xsd:long"&gt;44923&lt;/D&gt;&lt;D xsi:type="xsd:long"&gt;44918&lt;/D&gt;&lt;D xsi:type="xsd:long"&gt;44917&lt;/D&gt;&lt;D xsi:type="xsd:long"&gt;44916&lt;/D&gt;&lt;D xsi:type="xsd:long"&gt;44915&lt;/D&gt;&lt;D xsi:type="xsd:long"&gt;44914&lt;/D&gt;&lt;D xsi:type="xsd:long"&gt;44911&lt;/D&gt;&lt;D xsi:type="xsd:long"&gt;44910&lt;/D&gt;&lt;D xsi:type="xsd:long"&gt;44909&lt;/D&gt;&lt;D xsi:type="xsd:long"&gt;44908&lt;/D&gt;&lt;D xsi:type="xsd:long"&gt;44907&lt;/D&gt;&lt;D xsi:type="xsd:long"&gt;44904&lt;/D&gt;&lt;D xsi:type="xsd:long"&gt;44903&lt;/D&gt;&lt;D xsi:type="xsd:long"&gt;44902&lt;/D&gt;&lt;D xsi:type="xsd:long"&gt;44901&lt;/D&gt;&lt;D xsi:type="xsd:long"&gt;44900&lt;/D&gt;&lt;D xsi:type="xsd:long"&gt;44897&lt;/D&gt;&lt;D xsi:type="xsd:long"&gt;44896&lt;/D&gt;&lt;D xsi:type="xsd:long"&gt;44895&lt;/D&gt;&lt;D xsi:type="xsd:long"&gt;44894&lt;/D&gt;&lt;D xsi:type="xsd:long"&gt;44893&lt;/D&gt;&lt;D xsi:type="xsd:long"&gt;44890&lt;/D&gt;&lt;D xsi:type="xsd:long"&gt;44889&lt;/D&gt;&lt;D xsi:type="xsd:long"&gt;44888&lt;/D&gt;&lt;D xsi:type="xsd:long"&gt;44887&lt;/D&gt;&lt;D xsi:type="xsd:long"&gt;44886&lt;/D&gt;&lt;D xsi:type="xsd:long"&gt;44883&lt;/D&gt;&lt;D xsi:type="xsd:long"&gt;44882&lt;/D&gt;&lt;D xsi:type="xsd:long"&gt;44881&lt;/D&gt;&lt;D xsi:type="xsd:long"&gt;44880&lt;/D&gt;&lt;D xsi:type="xsd:long"&gt;44879&lt;/D&gt;&lt;D xsi:type="xsd:long"&gt;44876&lt;/D&gt;&lt;D xsi:type="xsd:long"&gt;44875&lt;/D&gt;&lt;D xsi:type="xsd:long"&gt;44874&lt;/D&gt;&lt;D xsi:type="xsd:long"&gt;44873&lt;/D&gt;&lt;D xsi:type="xsd:long"&gt;44872&lt;/D&gt;&lt;D xsi:type="xsd:long"&gt;44869&lt;/D&gt;&lt;D xsi:type="xsd:long"&gt;44868&lt;/D&gt;&lt;D xsi:type="xsd:long"&gt;44867&lt;/D&gt;&lt;D xsi:type="xsd:long"&gt;44866&lt;/D&gt;&lt;D xsi:type="xsd:long"&gt;44865&lt;/D&gt;&lt;D xsi:type="xsd:long"&gt;44862&lt;/D&gt;&lt;D xsi:type="xsd:long"&gt;44861&lt;/D&gt;&lt;D xsi:type="xsd:long"&gt;44860&lt;/D&gt;&lt;D xsi:type="xsd:long"&gt;44859&lt;/D&gt;&lt;D xsi:type="xsd:long"&gt;44858&lt;/D&gt;&lt;D xsi:type="xsd:long"&gt;44855&lt;/D&gt;&lt;D xsi:type="xsd:long"&gt;44854&lt;/D&gt;&lt;D xsi:type="xsd:long"&gt;44853&lt;/D&gt;&lt;D xsi:type="xsd:long"&gt;44852&lt;/D&gt;&lt;D xsi:type="xsd:long"&gt;44851&lt;/D&gt;&lt;D xsi:type="xsd:long"&gt;44848&lt;/D&gt;&lt;D xsi:type="xsd:long"&gt;44847&lt;/D&gt;&lt;D xsi:type="xsd:long"&gt;44846&lt;/D&gt;&lt;D xsi:type="xsd:long"&gt;44845&lt;/D&gt;&lt;D xsi:type="xsd:long"&gt;44841&lt;/D&gt;&lt;D xsi:type="xsd:long"&gt;44840&lt;/D&gt;&lt;D xsi:type="xsd:long"&gt;44839&lt;/D&gt;&lt;D xsi:type="xsd:long"&gt;44838&lt;/D&gt;&lt;D xsi:type="xsd:long"&gt;44837&lt;/D&gt;&lt;D xsi:type="xsd:long"&gt;44834&lt;/D&gt;&lt;D xsi:type="xsd:long"&gt;44833&lt;/D&gt;&lt;D xsi:type="xsd:long"&gt;44832&lt;/D&gt;&lt;D xsi:type="xsd:long"&gt;44831&lt;/D&gt;&lt;D xsi:type="xsd:long"&gt;44830&lt;/D&gt;&lt;D xsi:type="xsd:long"&gt;44827&lt;/D&gt;&lt;D xsi:type="xsd:long"&gt;44826&lt;/D&gt;&lt;D xsi:type="xsd:long"&gt;44825&lt;/D&gt;&lt;D xsi:type="xsd:long"&gt;44824&lt;/D&gt;&lt;D xsi:type="xsd:long"&gt;44823&lt;/D&gt;&lt;D xsi:type="xsd:long"&gt;44820&lt;/D&gt;&lt;D xsi:type="xsd:long"&gt;44819&lt;/D&gt;&lt;D xsi:type="xsd:long"&gt;44818&lt;/D&gt;&lt;D xsi:type="xsd:long"&gt;44817&lt;/D&gt;&lt;D xsi:type="xsd:long"&gt;44816&lt;/D&gt;&lt;D xsi:type="xsd:long"&gt;44813&lt;/D&gt;&lt;D xsi:type="xsd:long"&gt;44812&lt;/D&gt;&lt;D xsi:type="xsd:long"&gt;44811&lt;/D&gt;&lt;D xsi:type="xsd:long"&gt;44810&lt;/D&gt;&lt;D xsi:type="xsd:long"&gt;44806&lt;/D&gt;&lt;D xsi:type="xsd:long"&gt;44805&lt;/D&gt;&lt;D xsi:type="xsd:long"&gt;44804&lt;/D&gt;&lt;D xsi:type="xsd:long"&gt;44803&lt;/D&gt;&lt;D xsi:type="xsd:long"&gt;44802&lt;/D&gt;&lt;D xsi:type="xsd:long"&gt;44799&lt;/D&gt;&lt;D xsi:type="xsd:long"&gt;44798&lt;/D&gt;&lt;D xsi:type="xsd:long"&gt;44797&lt;/D&gt;&lt;D xsi:type="xsd:long"&gt;44796&lt;/D&gt;&lt;D xsi:type="xsd:long"&gt;44795&lt;/D&gt;&lt;D xsi:type="xsd:long"&gt;44792&lt;/D&gt;&lt;D xsi:type="xsd:long"&gt;44791&lt;/D&gt;&lt;D xsi:type="xsd:long"&gt;44790&lt;/D&gt;&lt;D xsi:type="xsd:long"&gt;44789&lt;/D&gt;&lt;D xsi:type="xsd:long"&gt;44788&lt;/D&gt;&lt;D xsi:type="xsd:long"&gt;44785&lt;/D&gt;&lt;D xsi:type="xsd:long"&gt;44784&lt;/D&gt;&lt;D xsi:type="xsd:long"&gt;44783&lt;/D&gt;&lt;D xsi:type="xsd:long"&gt;44782&lt;/D&gt;&lt;D xsi:type="xsd:long"&gt;44781&lt;/D&gt;&lt;D xsi:type="xsd:long"&gt;44778&lt;/D&gt;&lt;D xsi:type="xsd:long"&gt;44777&lt;/D&gt;&lt;D xsi:type="xsd:long"&gt;44776&lt;/D&gt;&lt;D xsi:type="xsd:long"&gt;44775&lt;/D&gt;&lt;D xsi:type="xsd:long"&gt;44771&lt;/D&gt;&lt;D xsi:type="xsd:long"&gt;44770&lt;/D&gt;&lt;D xsi:type="xsd:long"&gt;44769&lt;/D&gt;&lt;D xsi:type="xsd:long"&gt;44768&lt;/D&gt;&lt;D xsi:type="xsd:long"&gt;44767&lt;/D&gt;&lt;D xsi:type="xsd:long"&gt;44764&lt;/D&gt;&lt;D xsi:type="xsd:long"&gt;44763&lt;/D&gt;&lt;D xsi:type="xsd:long"&gt;44762&lt;/D&gt;&lt;D xsi:type="xsd:long"&gt;44761&lt;/D&gt;&lt;D xsi:type="xsd:long"&gt;44760&lt;/D&gt;&lt;D xsi:type="xsd:long"&gt;44757&lt;/D&gt;&lt;D xsi:type="xsd:long"&gt;44756&lt;/D&gt;&lt;D xsi:type="xsd:long"&gt;44755&lt;/D&gt;&lt;D xsi:type="xsd:long"&gt;44754&lt;/D&gt;&lt;D xsi:type="xsd:long"&gt;44753&lt;/D&gt;&lt;D xsi:type="xsd:long"&gt;44750&lt;/D&gt;&lt;D xsi:type="xsd:long"&gt;44749&lt;/D&gt;&lt;D xsi:type="xsd:long"&gt;44748&lt;/D&gt;&lt;D xsi:type="xsd:long"&gt;44747&lt;/D&gt;&lt;D xsi:type="xsd:long"&gt;44746&lt;/D&gt;&lt;D xsi:type="xsd:long"&gt;44742&lt;/D&gt;&lt;D xsi:type="xsd:long"&gt;44741&lt;/D&gt;&lt;D xsi:type="xsd:long"&gt;44740&lt;/D&gt;&lt;D xsi:type="xsd:long"&gt;44739&lt;/D&gt;&lt;D xsi:type="xsd:long"&gt;44736&lt;/D&gt;&lt;D xsi:type="xsd:long"&gt;44735&lt;/D&gt;&lt;D xsi:type="xsd:long"&gt;44734&lt;/D&gt;&lt;D xsi:type="xsd:long"&gt;44733&lt;/D&gt;&lt;D xsi:type="xsd:long"&gt;44732&lt;/D&gt;&lt;D xsi:type="xsd:long"&gt;44729&lt;/D&gt;&lt;D xsi:type="xsd:long"&gt;44728&lt;/D&gt;&lt;D xsi:type="xsd:long"&gt;44727&lt;/D&gt;&lt;D xsi:type="xsd:long"&gt;44726&lt;/D&gt;&lt;D xsi:type="xsd:long"&gt;44725&lt;/D&gt;&lt;D xsi:type="xsd:long"&gt;44722&lt;/D&gt;&lt;D xsi:type="xsd:long"&gt;44721&lt;/D&gt;&lt;D xsi:type="xsd:long"&gt;44720&lt;/D&gt;&lt;D xsi:type="xsd:long"&gt;44719&lt;/D&gt;&lt;D xsi:type="xsd:long"&gt;44718&lt;/D&gt;&lt;D xsi:type="xsd:long"&gt;44715&lt;/D&gt;&lt;D xsi:type="xsd:long"&gt;44714&lt;/D&gt;&lt;D xsi:type="xsd:long"&gt;44713&lt;/D&gt;&lt;D xsi:type="xsd:long"&gt;44712&lt;/D&gt;&lt;D xsi:type="xsd:long"&gt;44711&lt;/D&gt;&lt;D xsi:type="xsd:long"&gt;44708&lt;/D&gt;&lt;D xsi:type="xsd:long"&gt;44707&lt;/D&gt;&lt;D xsi:type="xsd:long"&gt;44706&lt;/D&gt;&lt;D xsi:type="xsd:long"&gt;44705&lt;/D&gt;&lt;D xsi:type="xsd:long"&gt;44701&lt;/D&gt;&lt;D xsi:type="xsd:long"&gt;44700&lt;/D&gt;&lt;D xsi:type="xsd:long"&gt;44699&lt;/D&gt;&lt;D xsi:type="xsd:long"&gt;44698&lt;/D&gt;&lt;D xsi:type="xsd:long"&gt;44697&lt;/D&gt;&lt;D xsi:type="xsd:long"&gt;44694&lt;/D&gt;&lt;D xsi:type="xsd:long"&gt;44693&lt;/D&gt;&lt;D xsi:type="xsd:long"&gt;44692&lt;/D&gt;&lt;D xsi:type="xsd:long"&gt;44691&lt;/D&gt;&lt;D xsi:type="xsd:long"&gt;44690&lt;/D&gt;&lt;D xsi:type="xsd:long"&gt;44687&lt;/D&gt;&lt;D xsi:type="xsd:long"&gt;44686&lt;/D&gt;&lt;D xsi:type="xsd:long"&gt;44685&lt;/D&gt;&lt;D xsi:type="xsd:long"&gt;44684&lt;/D&gt;&lt;D xsi:type="xsd:long"&gt;44683&lt;/D&gt;&lt;D xsi:type="xsd:long"&gt;44680&lt;/D&gt;&lt;D xsi:type="xsd:long"&gt;44679&lt;/D&gt;&lt;D xsi:type="xsd:long"&gt;44678&lt;/D&gt;&lt;D xsi:type="xsd:long"&gt;44677&lt;/D&gt;&lt;D xsi:type="xsd:long"&gt;44676&lt;/D&gt;&lt;D xsi:type="xsd:long"&gt;44673&lt;/D&gt;&lt;D xsi:type="xsd:long"&gt;44672&lt;/D&gt;&lt;D xsi:type="xsd:long"&gt;44671&lt;/D&gt;&lt;D xsi:type="xsd:long"&gt;44670&lt;/D&gt;&lt;D xsi:type="xsd:long"&gt;44669&lt;/D&gt;&lt;D xsi:type="xsd:long"&gt;44665&lt;/D&gt;&lt;D xsi:type="xsd:long"&gt;44664&lt;/D&gt;&lt;D xsi:type="xsd:long"&gt;44663&lt;/D&gt;&lt;D xsi:type="xsd:long"&gt;44662&lt;/D&gt;&lt;D xsi:type="xsd:long"&gt;44659&lt;/D&gt;&lt;D xsi:type="xsd:long"&gt;44658&lt;/D&gt;&lt;D xsi:type="xsd:long"&gt;44657&lt;/D&gt;&lt;D xsi:type="xsd:long"&gt;44656&lt;/D&gt;&lt;D xsi:type="xsd:long"&gt;44655&lt;/D&gt;&lt;D xsi:type="xsd:long"&gt;44652&lt;/D&gt;&lt;D xsi:type="xsd:long"&gt;44651&lt;/D&gt;&lt;D xsi:type="xsd:long"&gt;44650&lt;/D&gt;&lt;D xsi:type="xsd:long"&gt;44649&lt;/D&gt;&lt;D xsi:type="xsd:long"&gt;44648&lt;/D&gt;&lt;D xsi:type="xsd:long"&gt;44645&lt;/D&gt;&lt;D xsi:type="xsd:long"&gt;44644&lt;/D&gt;&lt;D xsi:type="xsd:long"&gt;44643&lt;/D&gt;&lt;D xsi:type="xsd:long"&gt;44642&lt;/D&gt;&lt;D xsi:type="xsd:long"&gt;44641&lt;/D&gt;&lt;D xsi:type="xsd:long"&gt;44638&lt;/D&gt;&lt;D xsi:type="xsd:long"&gt;44637&lt;/D&gt;&lt;D xsi:type="xsd:long"&gt;44636&lt;/D&gt;&lt;D xsi:type="xsd:long"&gt;44635&lt;/D&gt;&lt;D xsi:type="xsd:long"&gt;44634&lt;/D&gt;&lt;D xsi:type="xsd:long"&gt;44631&lt;/D&gt;&lt;D xsi:type="xsd:long"&gt;44630&lt;/D&gt;&lt;D xsi:type="xsd:long"&gt;44629&lt;/D&gt;&lt;D xsi:type="xsd:long"&gt;44628&lt;/D&gt;&lt;D xsi:type="xsd:long"&gt;44627&lt;/D&gt;&lt;D xsi:type="xsd:long"&gt;44624&lt;/D&gt;&lt;D xsi:type="xsd:long"&gt;44623&lt;/D&gt;&lt;D xsi:type="xsd:long"&gt;44622&lt;/D&gt;&lt;D xsi:type="xsd:long"&gt;44621&lt;/D&gt;&lt;D xsi:type="xsd:long"&gt;44620&lt;/D&gt;&lt;D xsi:type="xsd:long"&gt;44617&lt;/D&gt;&lt;D xsi:type="xsd:long"&gt;44616&lt;/D&gt;&lt;D xsi:type="xsd:long"&gt;44615&lt;/D&gt;&lt;D xsi:type="xsd:long"&gt;44614&lt;/D&gt;&lt;D xsi:type="xsd:long"&gt;44610&lt;/D&gt;&lt;D xsi:type="xsd:long"&gt;44609&lt;/D&gt;&lt;D xsi:type="xsd:long"&gt;44608&lt;/D&gt;&lt;D xsi:type="xsd:long"&gt;44607&lt;/D&gt;&lt;D xsi:type="xsd:long"&gt;44606&lt;/D&gt;&lt;D xsi:type="xsd:long"&gt;44603&lt;/D&gt;&lt;D xsi:type="xsd:long"&gt;44602&lt;/D&gt;&lt;D xsi:type="xsd:long"&gt;44601&lt;/D&gt;&lt;D xsi:type="xsd:long"&gt;44600&lt;/D&gt;&lt;D xsi:type="xsd:long"&gt;44599&lt;/D&gt;&lt;D xsi:type="xsd:long"&gt;44596&lt;/D&gt;&lt;D xsi:type="xsd:long"&gt;44595&lt;/D&gt;&lt;D xsi:type="xsd:long"&gt;44594&lt;/D&gt;&lt;D xsi:type="xsd:long"&gt;44593&lt;/D&gt;&lt;D xsi:type="xsd:long"&gt;44592&lt;/D&gt;&lt;D xsi:type="xsd:long"&gt;44589&lt;/D&gt;&lt;D xsi:type="xsd:long"&gt;44588&lt;/D&gt;&lt;D xsi:type="xsd:long"&gt;44587&lt;/D&gt;&lt;D xsi:type="xsd:long"&gt;44586&lt;/D&gt;&lt;D xsi:type="xsd:long"&gt;44585&lt;/D&gt;&lt;D xsi:type="xsd:long"&gt;44582&lt;/D&gt;&lt;D xsi:type="xsd:long"&gt;44581&lt;/D&gt;&lt;D xsi:type="xsd:long"&gt;44580&lt;/D&gt;&lt;D xsi:type="xsd:long"&gt;44579&lt;/D&gt;&lt;D xsi:type="xsd:long"&gt;44578&lt;/D&gt;&lt;D xsi:type="xsd:long"&gt;44575&lt;/D&gt;&lt;D xsi:type="xsd:long"&gt;44574&lt;/D&gt;&lt;D xsi:type="xsd:long"&gt;44573&lt;/D&gt;&lt;D xsi:type="xsd:long"&gt;44572&lt;/D&gt;&lt;D xsi:type="xsd:long"&gt;44571&lt;/D&gt;&lt;D xsi:type="xsd:long"&gt;44568&lt;/D&gt;&lt;D xsi:type="xsd:long"&gt;44567&lt;/D&gt;&lt;D xsi:type="xsd:long"&gt;44566&lt;/D&gt;&lt;D xsi:type="xsd:long"&gt;44565&lt;/D&gt;&lt;D xsi:type="xsd:long"&gt;44561&lt;/D&gt;&lt;D xsi:type="xsd:long"&gt;44560&lt;/D&gt;&lt;D xsi:type="xsd:long"&gt;44559&lt;/D&gt;&lt;D xsi:type="xsd:long"&gt;44554&lt;/D&gt;&lt;D xsi:type="xsd:long"&gt;44553&lt;/D&gt;&lt;D xsi:type="xsd:long"&gt;44552&lt;/D&gt;&lt;D xsi:type="xsd:long"&gt;44551&lt;/D&gt;&lt;D xsi:type="xsd:long"&gt;44550&lt;/D&gt;&lt;D xsi:type="xsd:long"&gt;44547&lt;/D&gt;&lt;D xsi:type="xsd:long"&gt;44546&lt;/D&gt;&lt;D xsi:type="xsd:long"&gt;44545&lt;/D&gt;&lt;D xsi:type="xsd:long"&gt;44544&lt;/D&gt;&lt;D xsi:type="xsd:long"&gt;44543&lt;/D&gt;&lt;D xsi:type="xsd:long"&gt;44540&lt;/D&gt;&lt;D xsi:type="xsd:long"&gt;44539&lt;/D&gt;&lt;D xsi:type="xsd:long"&gt;44538&lt;/D&gt;&lt;D xsi:type="xsd:long"&gt;44537&lt;/D&gt;&lt;D xsi:type="xsd:long"&gt;44536&lt;/D&gt;&lt;D xsi:type="xsd:long"&gt;44533&lt;/D&gt;&lt;D xsi:type="xsd:long"&gt;44532&lt;/D&gt;&lt;D xsi:type="xsd:long"&gt;44531&lt;/D&gt;&lt;D xsi:type="xsd:long"&gt;44530&lt;/D&gt;&lt;D xsi:type="xsd:long"&gt;44529&lt;/D&gt;&lt;D xsi:type="xsd:long"&gt;44526&lt;/D&gt;&lt;D xsi:type="xsd:long"&gt;44525&lt;/D&gt;&lt;D xsi:type="xsd:long"&gt;44524&lt;/D&gt;&lt;D xsi:type="xsd:long"&gt;44523&lt;/D&gt;&lt;D xsi:type="xsd:long"&gt;44522&lt;/D&gt;&lt;D xsi:type="xsd:long"&gt;44519&lt;/D&gt;&lt;D xsi:type="xsd:long"&gt;44518&lt;/D&gt;&lt;D xsi:type="xsd:long"&gt;44517&lt;/D&gt;&lt;D xsi:type="xsd:long"&gt;44516&lt;/D&gt;&lt;D xsi:type="xsd:long"&gt;44515&lt;/D&gt;&lt;D xsi:type="xsd:long"&gt;44512&lt;/D&gt;&lt;D xsi:type="xsd:long"&gt;44511&lt;/D&gt;&lt;D xsi:type="xsd:long"&gt;44510&lt;/D&gt;&lt;D xsi:type="xsd:long"&gt;44509&lt;/D&gt;&lt;D xsi:type="xsd:long"&gt;44508&lt;/D&gt;&lt;D xsi:type="xsd:long"&gt;44505&lt;/D&gt;&lt;D xsi:type="xsd:long"&gt;44504&lt;/D&gt;&lt;D xsi:type="xsd:long"&gt;44503&lt;/D&gt;&lt;D xsi:type="xsd:long"&gt;44502&lt;/D&gt;&lt;D xsi:type="xsd:long"&gt;44501&lt;/D&gt;&lt;D xsi:type="xsd:long"&gt;44498&lt;/D&gt;&lt;D xsi:type="xsd:long"&gt;44497&lt;/D&gt;&lt;D xsi:type="xsd:long"&gt;44496&lt;/D&gt;&lt;D xsi:type="xsd:long"&gt;44495&lt;/D&gt;&lt;D xsi:type="xsd:long"&gt;44494&lt;/D&gt;&lt;D xsi:type="xsd:long"&gt;44491&lt;/D&gt;&lt;D xsi:type="xsd:long"&gt;44490&lt;/D&gt;&lt;D xsi:type="xsd:long"&gt;44489&lt;/D&gt;&lt;D xsi:type="xsd:long"&gt;44488&lt;/D&gt;&lt;D xsi:type="xsd:long"&gt;44487&lt;/D&gt;&lt;D xsi:type="xsd:long"&gt;44484&lt;/D&gt;&lt;D xsi:type="xsd:long"&gt;44483&lt;/D&gt;&lt;D xsi:type="xsd:long"&gt;44482&lt;/D&gt;&lt;D xsi:type="xsd:long"&gt;44481&lt;/D&gt;&lt;D xsi:type="xsd:long"&gt;44477&lt;/D&gt;&lt;D xsi:type="xsd:long"&gt;44476&lt;/D&gt;&lt;D xsi:type="xsd:long"&gt;44475&lt;/D&gt;&lt;D xsi:type="xsd:long"&gt;44474&lt;/D&gt;&lt;D xsi:type="xsd:long"&gt;44473&lt;/D&gt;&lt;D xsi:type="xsd:long"&gt;44470&lt;/D&gt;&lt;D xsi:type="xsd:long"&gt;44469&lt;/D&gt;&lt;D xsi:type="xsd:long</t>
        </r>
      </text>
    </comment>
    <comment ref="A9" authorId="0" shapeId="0" xr:uid="{9A937908-BDD2-4E61-A824-4240865B389C}">
      <text>
        <r>
          <rPr>
            <b/>
            <sz val="9"/>
            <color indexed="81"/>
            <rFont val="Tahoma"/>
            <family val="2"/>
          </rPr>
          <t>"&gt;44468&lt;/D&gt;&lt;D xsi:type="xsd:long"&gt;44467&lt;/D&gt;&lt;D xsi:type="xsd:long"&gt;44466&lt;/D&gt;&lt;D xsi:type="xsd:long"&gt;44463&lt;/D&gt;&lt;D xsi:type="xsd:long"&gt;44462&lt;/D&gt;&lt;D xsi:type="xsd:long"&gt;44461&lt;/D&gt;&lt;D xsi:type="xsd:long"&gt;44460&lt;/D&gt;&lt;D xsi:type="xsd:long"&gt;44459&lt;/D&gt;&lt;D xsi:type="xsd:long"&gt;44456&lt;/D&gt;&lt;D xsi:type="xsd:long"&gt;44455&lt;/D&gt;&lt;D xsi:type="xsd:long"&gt;44454&lt;/D&gt;&lt;D xsi:type="xsd:long"&gt;44453&lt;/D&gt;&lt;D xsi:type="xsd:long"&gt;44452&lt;/D&gt;&lt;D xsi:type="xsd:long"&gt;44449&lt;/D&gt;&lt;D xsi:type="xsd:long"&gt;44448&lt;/D&gt;&lt;D xsi:type="xsd:long"&gt;44447&lt;/D&gt;&lt;D xsi:type="xsd:long"&gt;44446&lt;/D&gt;&lt;D xsi:type="xsd:long"&gt;44442&lt;/D&gt;&lt;D xsi:type="xsd:long"&gt;44441&lt;/D&gt;&lt;D xsi:type="xsd:long"&gt;44440&lt;/D&gt;&lt;D xsi:type="xsd:long"&gt;44439&lt;/D&gt;&lt;D xsi:type="xsd:long"&gt;44438&lt;/D&gt;&lt;/FQL&gt;&lt;FQL&gt;&lt;Q&gt;CPG-CA^FG_PRICE(0,-2AY,,CAD)&lt;/Q&gt;&lt;R&gt;503&lt;/R&gt;&lt;C&gt;1&lt;/C&gt;&lt;D xsi:type="xsd:double"&gt;11.07&lt;/D&gt;&lt;D xsi:type="xsd:double"&gt;11.01&lt;/D&gt;&lt;D xsi:type="xsd:double"&gt;10.84&lt;/D&gt;&lt;D xsi:type="xsd:double"&gt;10.7&lt;/D&gt;&lt;D xsi:type="xsd:double"&gt;10.78&lt;/D&gt;&lt;D xsi:type="xsd:double"&gt;11.05&lt;/D&gt;&lt;D xsi:type="xsd:double"&gt;11.16&lt;/D&gt;&lt;D xsi:type="xsd:double"&gt;11.18&lt;/D&gt;&lt;D xsi:type="xsd:double"&gt;11.21&lt;/D&gt;&lt;D xsi:type="xsd:double"&gt;11.16&lt;/D&gt;&lt;D xsi:type="xsd:double"&gt;11.05&lt;/D&gt;&lt;D xsi:type="xsd:double"&gt;11.1&lt;/D&gt;&lt;D xsi:type="xsd:double"&gt;11.33&lt;/D&gt;&lt;D xsi:type="xsd:double"&gt;11.45&lt;/D&gt;&lt;D xsi:type="xsd:double"&gt;11.28&lt;/D&gt;&lt;D xsi:type="xsd:double"&gt;11.35&lt;/D&gt;&lt;D xsi:type="xsd:double"&gt;11.08&lt;/D&gt;&lt;D xsi:type="xsd:double"&gt;10.95&lt;/D&gt;&lt;D xsi:type="xsd:double"&gt;10.9&lt;/D&gt;&lt;D xsi:type="xsd:double"&gt;10.65&lt;/D&gt;&lt;D xsi:type="xsd:double"&gt;10.78&lt;/D&gt;&lt;D xsi:type="xsd:double"&gt;10.69&lt;/D&gt;&lt;D xsi:type="xsd:double"&gt;10.61&lt;/D&gt;&lt;D xsi:type="xsd:double"&gt;10.3&lt;/D&gt;&lt;D xsi:type="xsd:double"&gt;10.75&lt;/D&gt;&lt;D xsi:type="xsd:double"&gt;10.41&lt;/D&gt;&lt;D xsi:type="xsd:double"&gt;10.29&lt;/D&gt;&lt;D xsi:type="xsd:double"&gt;10.24&lt;/D&gt;&lt;D xsi:type="xsd:double"&gt;9.99&lt;/D&gt;&lt;D xsi:type="xsd:double"&gt;9.79&lt;/D&gt;&lt;D xsi:type="xsd:double"&gt;9.8&lt;/D&gt;&lt;D xsi:type="xsd:double"&gt;9.37&lt;/D&gt;&lt;D xsi:type="xsd:double"&gt;9.34&lt;/D&gt;&lt;D xsi:type="xsd:double"&gt;9.69&lt;/D&gt;&lt;D xsi:type="xsd:double"&gt;9.58&lt;/D&gt;&lt;D xsi:type="xsd:double"&gt;9.47&lt;/D&gt;&lt;D xsi:type="xsd:double"&gt;9.21&lt;/D&gt;&lt;D xsi:type="xsd:double"&gt;9.13&lt;/D&gt;&lt;D xsi:type="xsd:double"&gt;8.81&lt;/D&gt;&lt;D xsi:type="xsd:double"&gt;8.99&lt;/D&gt;&lt;D xsi:type="xsd:double"&gt;9.04&lt;/D&gt;&lt;D xsi:type="xsd:double"&gt;8.92&lt;/D&gt;&lt;D xsi:type="xsd:double"&gt;8.84&lt;/D&gt;&lt;D xsi:type="xsd:double"&gt;8.67&lt;/D&gt;&lt;D xsi:type="xsd:double"&gt;8.55&lt;/D&gt;&lt;D xsi:type="xsd:double"&gt;8.59&lt;/D&gt;&lt;D xsi:type="xsd:double"&gt;8.36&lt;/D&gt;&lt;D xsi:type="xsd:double"&gt;8.54&lt;/D&gt;&lt;D xsi:type="xsd:double"&gt;8.82&lt;/D&gt;&lt;D xsi:type="xsd:double"&gt;8.64&lt;/D&gt;&lt;D xsi:type="xsd:double"&gt;8.85&lt;/D&gt;&lt;D xsi:type="xsd:double"&gt;8.92&lt;/D&gt;&lt;D xsi:type="xsd:double"&gt;8.9&lt;/D&gt;&lt;D xsi:type="xsd:double"&gt;8.84&lt;/D&gt;&lt;D xsi:type="xsd:double"&gt;9.08&lt;/D&gt;&lt;D xsi:type="xsd:double"&gt;8.96&lt;/D&gt;&lt;D xsi:type="xsd:double"&gt;9.27&lt;/D&gt;&lt;D xsi:type="xsd:double"&gt;9.25&lt;/D&gt;&lt;D xsi:type="xsd:double"&gt;9.38&lt;/D&gt;&lt;D xsi:type="xsd:double"&gt;9.25&lt;/D&gt;&lt;D xsi:type="xsd:double"&gt;9.12&lt;/D&gt;&lt;D xsi:type="xsd:double"&gt;9.03&lt;/D&gt;&lt;D xsi:type="xsd:double"&gt;8.71&lt;/D&gt;&lt;D xsi:type="xsd:double"&gt;8.56&lt;/D&gt;&lt;D xsi:type="xsd:double"&gt;8.87&lt;/D&gt;&lt;D xsi:type="xsd:double"&gt;9.05&lt;/D&gt;&lt;D xsi:type="xsd:double"&gt;8.89&lt;/D&gt;&lt;D xsi:type="xsd:double"&gt;8.8&lt;/D&gt;&lt;D xsi:type="xsd:double"&gt;9.16&lt;/D&gt;&lt;D xsi:type="xsd:double"&gt;9.25&lt;/D&gt;&lt;D xsi:type="xsd:double"&gt;9.1&lt;/D&gt;&lt;D xsi:type="xsd:double"&gt;9.07&lt;/D&gt;&lt;D xsi:type="xsd:double"&gt;8.96&lt;/D&gt;&lt;D xsi:type="xsd:double"&gt;8.84&lt;/D&gt;&lt;D xsi:type="xsd:double"&gt;9.06&lt;/D&gt;&lt;D xsi:type="xsd:double"&gt;9.13&lt;/D&gt;&lt;D xsi:type="xsd:double"&gt;9.13&lt;/D&gt;&lt;D xsi:type="xsd:double"&gt;9.18&lt;/D&gt;&lt;D xsi:type="xsd:double"&gt;9.34&lt;/D&gt;&lt;D xsi:type="xsd:double"&gt;9.33&lt;/D&gt;&lt;D xsi:type="xsd:double"&gt;9.38&lt;/D&gt;&lt;D xsi:type="xsd:double"&gt;9.11&lt;/D&gt;&lt;D xsi:type="xsd:double"&gt;9.13&lt;/D&gt;&lt;D xsi:type="xsd:double"&gt;9.36&lt;/D&gt;&lt;D xsi:type="xsd:double"&gt;9.84&lt;/D&gt;&lt;D xsi:type="xsd:double"&gt;10.02&lt;/D&gt;&lt;D xsi:type="xsd:double"&gt;9.77&lt;/D&gt;&lt;D xsi:type="xsd:double"&gt;9.75&lt;/D&gt;&lt;D xsi:type="xsd:double"&gt;9.92&lt;/D&gt;&lt;D xsi:type="xsd:double"&gt;10.24&lt;/D&gt;&lt;D xsi:type="xsd:double"&gt;9.97&lt;/D&gt;&lt;D xsi:type="xsd:double"&gt;9.97&lt;/D&gt;&lt;D xsi:type="xsd:double"&gt;10.27&lt;/D&gt;&lt;D xsi:type="xsd:double"&gt;10.47&lt;/D&gt;&lt;D xsi:type="xsd:double"&gt;10.36&lt;/D&gt;&lt;D xsi:type="xsd:double"&gt;10.39&lt;/D&gt;&lt;D xsi:type="xsd:double"&gt;10.36&lt;/D&gt;&lt;D xsi:type="xsd:double"&gt;10.33&lt;/D&gt;&lt;D xsi:type="xsd:double"&gt;10.25&lt;/D&gt;&lt;D xsi:type="xsd:double"&gt;10.18&lt;/D&gt;&lt;D xsi:type="xsd:double"&gt;9.99&lt;/D&gt;&lt;D xsi:type="xsd:double"&gt;10.13&lt;/D&gt;&lt;D xsi:type="xsd:double"&gt;10.1&lt;/D&gt;&lt;D xsi:type="xsd:double"&gt;10.17&lt;/D&gt;&lt;D xsi:type="xsd:double"&gt;9.54&lt;/D&gt;&lt;D xsi:type="xsd:double"&gt;9.4&lt;/D&gt;&lt;D xsi:type="xsd:double"&gt;9.37&lt;/D&gt;&lt;D xsi:type="xsd:double"&gt;9.01&lt;/D&gt;&lt;D xsi:type="xsd:double"&gt;9.06&lt;/D&gt;&lt;D xsi:type="xsd:double"&gt;8.85&lt;/D&gt;&lt;D xsi:type="xsd:double"&gt;9.02&lt;/D&gt;&lt;D xsi:type="xsd:double"&gt;9.08&lt;/D&gt;&lt;D xsi:type="xsd:double"&gt;8.8&lt;/D&gt;&lt;D xsi:type="xsd:double"&gt;8.19&lt;/D&gt;&lt;D xsi:type="xsd:double"&gt;7.98&lt;/D&gt;&lt;D xsi:type="xsd:double"&gt;8.18&lt;/D&gt;&lt;D xsi:type="xsd:double"&gt;8.02&lt;/D&gt;&lt;D xsi:type="xsd:double"&gt;8.68&lt;/D&gt;&lt;D xsi:type="xsd:double"&gt;8.91&lt;/D&gt;&lt;D xsi:type="xsd:double"&gt;9.34&lt;/D&gt;&lt;D xsi:type="xsd:double"&gt;9.56&lt;/D&gt;&lt;D xsi:type="xsd:double"&gt;9.67&lt;/D&gt;&lt;D xsi:type="xsd:double"&gt;9.66&lt;/D&gt;&lt;D xsi:type="xsd:double"&gt;9.87&lt;/D&gt;&lt;D xsi:type="xsd:double"&gt;9.96&lt;/D&gt;&lt;D xsi:type="xsd:double"&gt;9.88&lt;/D&gt;&lt;D xsi:type="xsd:double"&gt;9.63&lt;/D&gt;&lt;D xsi:type="xsd:double"&gt;9.33&lt;/D&gt;&lt;D xsi:type="xsd:double"&gt;9.5&lt;/D&gt;&lt;D xsi:type="xsd:double"&gt;9.47&lt;/D&gt;&lt;D xsi:type="xsd:double"&gt;9.37&lt;/D&gt;&lt;D xsi:type="xsd:double"&gt;9.03&lt;/D&gt;&lt;D xsi:type="xsd:double"&gt;9.08&lt;/D&gt;&lt;D xsi:type="xsd:double"&gt;9.26&lt;/D&gt;&lt;D xsi:type="xsd:double"&gt;9.65&lt;/D&gt;&lt;D xsi:type="xsd:double"&gt;9.77&lt;/D&gt;&lt;D xsi:type="xsd:double"&gt;10.07&lt;/D&gt;&lt;D xsi:type="xsd:double"&gt;9.91&lt;/D&gt;&lt;D xsi:type="xsd:double"&gt;9.88&lt;/D&gt;&lt;D xsi:type="xsd:double"&gt;9.57&lt;/D&gt;&lt;D xsi:type="xsd:double"&gt;9.74&lt;/D&gt;&lt;D xsi:type="xsd:double"&gt;9.7&lt;/D&gt;&lt;D xsi:type="xsd:double"&gt;9.26&lt;/D&gt;&lt;D xsi:type="xsd:double"&gt;9.31&lt;/D&gt;&lt;D xsi:type="xsd:double"&gt;9.28&lt;/D&gt;&lt;D xsi:type="xsd:double"&gt;9.61&lt;/D&gt;&lt;D xsi:type="xsd:double"&gt;9.94&lt;/D&gt;&lt;D xsi:type="xsd:double"&gt;9.79&lt;/D&gt;&lt;D xsi:type="xsd:double"&gt;9.96&lt;/D&gt;&lt;D xsi:type="xsd:double"&gt;9.97&lt;/D&gt;&lt;D xsi:type="xsd:double"&gt;9.71&lt;/D&gt;&lt;D xsi:type="xsd:double"&gt;9.8&lt;/D&gt;&lt;D xsi:type="xsd:double"&gt;10.01&lt;/D&gt;&lt;D xsi:type="xsd:double"&gt;9.82&lt;/D&gt;&lt;D xsi:type="xsd:double"&gt;9.74&lt;/D&gt;&lt;D xsi:type="xsd:double"&gt;9.57&lt;/D&gt;&lt;D xsi:type="xsd:double"&gt;9.67&lt;/D&gt;&lt;D xsi:type="xsd:double"&gt;9.61&lt;/D&gt;&lt;D xsi:type="xsd:double"&gt;9.58&lt;/D&gt;&lt;D xsi:type="xsd:double"&gt;9.52&lt;/D&gt;&lt;D xsi:type="xsd:double"&gt;9.23&lt;/D&gt;&lt;D xsi:type="xsd:double"&gt;9.2&lt;/D&gt;&lt;D xsi:type="xsd:double"&gt;9.23&lt;/D&gt;&lt;D xsi:type="xsd:double"&gt;8.99&lt;/D&gt;&lt;D xsi:type="xsd:double"&gt;8.91&lt;/D&gt;&lt;D xsi:type="xsd:double"&gt;8.76&lt;/D&gt;&lt;D xsi:type="xsd:double"&gt;8.9&lt;/D&gt;&lt;D xsi:type="xsd:double"&gt;9.66&lt;/D&gt;&lt;D xsi:type="xsd:double"&gt;9.5&lt;/D&gt;&lt;D xsi:type="xsd:double"&gt;9.36&lt;/D&gt;&lt;D xsi:type="xsd:double"&gt;9.59&lt;/D&gt;&lt;D xsi:type="xsd:double"&gt;9.17&lt;/D&gt;&lt;D xsi:type="xsd:double"&gt;9.42&lt;/D&gt;&lt;D xsi:type="xsd:double"&gt;9.09&lt;/D&gt;&lt;D xsi:type="xsd:double"&gt;8.94&lt;/D&gt;&lt;D xsi:type="xsd:double"&gt;9.07&lt;/D&gt;&lt;D xsi:type="xsd:double"&gt;9.27&lt;/D&gt;&lt;D xsi:type="xsd:double"&gt;9.49&lt;/D&gt;&lt;D xsi:type="xsd:double"&gt;9.25&lt;/D&gt;&lt;D xsi:type="xsd:double"&gt;9.11&lt;/D&gt;&lt;D xsi:type="xsd:double"&gt;8.91&lt;/D&gt;&lt;D xsi:type="xsd:double"&gt;9.02&lt;/D&gt;&lt;D xsi:type="xsd:double"&gt;9.22&lt;/D&gt;&lt;D xsi:type="xsd:double"&gt;9.39&lt;/D&gt;&lt;D xsi:type="xsd:double"&gt;9.84&lt;/D&gt;&lt;D xsi:type="xsd:double"&gt;10.25&lt;/D&gt;&lt;D xsi:type="xsd:double"&gt;10.24&lt;/D&gt;&lt;D xsi:type="xsd:double"&gt;10.45&lt;/D&gt;&lt;D xsi:type="xsd:double"&gt;10.49&lt;/D&gt;&lt;D xsi:type="xsd:double"&gt;10.26&lt;/D&gt;&lt;D xsi:type="xsd:double"&gt;10.44&lt;/D&gt;&lt;D xsi:type="xsd:double"&gt;10.52&lt;/D&gt;&lt;D xsi:type="xsd:double"&gt;10.54&lt;/D&gt;&lt;D xsi:type="xsd:double"&gt;10.78&lt;/D&gt;&lt;D xsi:type="xsd:double"&gt;10.5&lt;/D&gt;&lt;D xsi:type="xsd:double"&gt;10.73&lt;/D&gt;&lt;D xsi:type="xsd:double"&gt;10.84&lt;/D&gt;&lt;D xsi:type="xsd:double"&gt;11.02&lt;/D&gt;&lt;D xsi:type="xsd:double"&gt;11.4&lt;/D&gt;&lt;D xsi:type="xsd:double"&gt;11.03&lt;/D&gt;&lt;D xsi:type="xsd:double"&gt;11.29&lt;/D&gt;&lt;D xsi:type="xsd:double"&gt;10.76&lt;/D&gt;&lt;D xsi:type="xsd:double"&gt;10.4&lt;/D&gt;&lt;D xsi:type="xsd:double"&gt;11.21&lt;/D&gt;&lt;D xsi:type="xsd:double"&gt;11.25&lt;/D&gt;&lt;D xsi:type="xsd:double"&gt;11.12&lt;/D&gt;&lt;D xsi:type="xsd:double"&gt;10.92&lt;/D&gt;&lt;D xsi:type="xsd:double"&gt;10.72&lt;/D&gt;&lt;D xsi:type="xsd:double"&gt;10.88&lt;/D&gt;&lt;D xsi:type="xsd:double"&gt;10.65&lt;/D&gt;&lt;D xsi:type="xsd:double"&gt;10.36&lt;/D&gt;&lt;D xsi:type="xsd:double"&gt;10.75&lt;/D&gt;&lt;D xsi:type="xsd:double"&gt;10.66&lt;/D&gt;&lt;D xsi:type="xsd:double"&gt;10.48&lt;/D&gt;&lt;D xsi:type="xsd:double"&gt;10.4&lt;/D&gt;&lt;D xsi:type="xsd:double"&gt;10.24&lt;/D&gt;&lt;D xsi:type="xsd:double"&gt;10.01&lt;/D&gt;&lt;D xsi:type="xsd:double"&gt;9.95&lt;/D&gt;&lt;D xsi:type="xsd:double"&gt;9.52&lt;/D&gt;&lt;D xsi:type="xsd:double"&gt;9.55&lt;/D&gt;&lt;D xsi:type="xsd:double"&gt;9.4&lt;/D&gt;&lt;D xsi:type="xsd:double"&gt;9.89&lt;/D&gt;&lt;D xsi:type="xsd:double"&gt;9.52&lt;/D&gt;&lt;D xsi:type="xsd:double"&gt;9.59&lt;/D&gt;&lt;D xsi:type="xsd:double"&gt;10.26&lt;/D&gt;&lt;D xsi:type="xsd:double"&gt;10.23&lt;/D&gt;&lt;D xsi:type="xsd:double"&gt;9.91&lt;/D&gt;&lt;D xsi:type="xsd:double"&gt;9.54&lt;/D&gt;&lt;D xsi:type="xsd:double"&gt;9.11&lt;/D&gt;&lt;D xsi:type="xsd:double"&gt;8.5&lt;/D&gt;&lt;D xsi:type="xsd:double"&gt;8.46&lt;/D&gt;&lt;D xsi:type="xsd:double"&gt;8.45&lt;/D&gt;&lt;D xsi:type="xsd:double"&gt;7.97&lt;/D&gt;&lt;D xsi:type="xsd:double"&gt;7.62&lt;/D&gt;&lt;D xsi:type="xsd:double"&gt;7.98&lt;/D&gt;&lt;D xsi:type="xsd:double"&gt;8.83&lt;/D&gt;&lt;D xsi:type="xsd:double"&gt;9.12&lt;/D&gt;&lt;D xsi:type="xsd:double"&gt;9.24&lt;/D&gt;&lt;D xsi:type="xsd:double"&gt;9.27&lt;/D&gt;&lt;D xsi:type="xsd:double"&gt;9.2&lt;/D&gt;&lt;D xsi:type="xsd:double"&gt;9.22&lt;/D&gt;&lt;D xsi:type="xsd:double"&gt;9.6&lt;/D&gt;&lt;D xsi:type="xsd:double"&gt;9.4&lt;/D&gt;&lt;D xsi:type="xsd:double"&gt;9.52&lt;/D&gt;&lt;D xsi:type="xsd:double"&gt;9.25&lt;/D&gt;&lt;D xsi:type="xsd:double"&gt;9.08&lt;/D&gt;&lt;D xsi:type="xsd:double"&gt;9.04&lt;/D&gt;&lt;D xsi:type="xsd:double"&gt;9.52&lt;/D&gt;&lt;D xsi:type="xsd:double"&gt;9.79&lt;/D&gt;&lt;D xsi:type="xsd:double"&gt;9.55&lt;/D&gt;&lt;D xsi:type="xsd:double"&gt;9.98&lt;/D&gt;&lt;D xsi:type="xsd:double"&gt;10.05&lt;/D&gt;&lt;D xsi:type="xsd:double"&gt;10.65&lt;/D&gt;&lt;D xsi:type="xsd:double"&gt;10.28&lt;/D&gt;&lt;D xsi:type="xsd:double"&gt;10.26&lt;/D&gt;&lt;D xsi:type="xsd:double"&gt;10.51&lt;/D&gt;&lt;D xsi:type="xsd:double"&gt;10.29&lt;/D&gt;&lt;D xsi:type="xsd:double"&gt;9.88&lt;/D&gt;&lt;D xsi:type="xsd:double"&gt;9.91&lt;/D&gt;&lt;D xsi:type="xsd:double"&gt;10&lt;/D&gt;&lt;D xsi:type="xsd:double"&gt;9.61&lt;/D&gt;&lt;D xsi:type="xsd:double"&gt;9.37&lt;/D&gt;&lt;D xsi:type="xsd:double"&gt;9.65&lt;/D&gt;&lt;D xsi:type="xsd:double"&gt;9.8&lt;/D&gt;&lt;D xsi:type="xsd:double"&gt;9.74&lt;/D&gt;&lt;D xsi:type="xsd:double"&gt;9.24&lt;/D&gt;&lt;D xsi:type="xsd:double"&gt;9.14&lt;/D&gt;&lt;D xsi:type="xsd:double"&gt;9.18&lt;/D&gt;&lt;D xsi:type="xsd:double"&gt;9.08&lt;/D&gt;&lt;D xsi:type="xsd:double"&gt;8.6&lt;/D&gt;&lt;D xsi:type="xsd:double"&gt;9.18&lt;/D&gt;&lt;D xsi:type="xsd:double"&gt;9.89&lt;/D&gt;&lt;D xsi:type="xsd:double"&gt;10.13&lt;/D&gt;&lt;D xsi:type="xsd:double"&gt;9.88&lt;/D&gt;&lt;D xsi:type="xsd:double"&gt;9.57&lt;/D&gt;&lt;D xsi:type="xsd:double"&gt;9.42&lt;/D&gt;&lt;D xsi:type="xsd:double"&gt;9.41&lt;/D&gt;&lt;D xsi:type="xsd:double"&gt;8.93&lt;/D&gt;&lt;D xsi:type="xsd:double"&gt;9.17&lt;/D&gt;&lt;D xsi:type="xsd:double"&gt;9.57&lt;/D&gt;&lt;D xsi:type="xsd:double"&gt;9.45&lt;/D&gt;&lt;D xsi:type="xsd:double"&gt;9.13&lt;/D&gt;&lt;D xsi:type="xsd:double"&gt;8.64&lt;/D&gt;&lt;D xsi:type="xsd:double"&gt;8.44&lt;/D&gt;&lt;D xsi:type="xsd:double"&gt;8.62&lt;/D&gt;&lt;D xsi:type="xsd:double"&gt;8.6&lt;/D&gt;&lt;D xsi:type="xsd:double"&gt;9.02&lt;/D&gt;&lt;D xsi:type="xsd:double"&gt;9.15&lt;/D&gt;&lt;D xsi:type="xsd:double"&gt;9.43&lt;/D&gt;&lt;D xsi:type="xsd:double"&gt;8.34&lt;/D&gt;&lt;D xsi:type="xsd:double"&gt;8.84&lt;/D&gt;&lt;D xsi:type="xsd:double"&gt;9.62&lt;/D&gt;&lt;D xsi:type="xsd:double"&gt;9.15&lt;/D&gt;&lt;D xsi:type="xsd:double"&gt;9.37&lt;/D&gt;&lt;D xsi:type="xsd:double"&gt;10.14&lt;/D&gt;&lt;D xsi:type="xsd:double"&gt;9.65&lt;/D&gt;&lt;D xsi:type="xsd:double"&gt;9.07&lt;/D&gt;&lt;D xsi:type="xsd:double"&gt;8.74&lt;/D&gt;&lt;D xsi:type="xsd:double"&gt;9.83&lt;/D&gt;&lt;D xsi:type="xsd:double"&gt;10.8&lt;/D&gt;&lt;D xsi:type="xsd:double"&gt;10.57&lt;/D&gt;&lt;D xsi:type="xsd:double"&gt;10.25&lt;/D&gt;&lt;D xsi:type="xsd:double"&gt;11.06&lt;/D&gt;&lt;D xsi:type="xsd:double"&gt;11.83&lt;/D&gt;&lt;D xsi:type="xsd:double"&gt;12.01&lt;/D&gt;&lt;D xsi:type="xsd:double"&gt;12.51&lt;/D&gt;&lt;D xsi:type="xsd:double"&gt;13.1&lt;/D&gt;&lt;D xsi:type="xsd:double"&gt;13.25&lt;/D&gt;&lt;D xsi:type="xsd:double"&gt;13.46&lt;/D&gt;&lt;D xsi:type="xsd:double"&gt;13.01&lt;/D&gt;&lt;D xsi:type="xsd:double"&gt;12.34&lt;/D&gt;&lt;D xsi:type="xsd:double"&gt;12.08&lt;/D&gt;&lt;D xsi:type="xsd:double"&gt;11.82&lt;/D&gt;&lt;D xsi:type="xsd:double"&gt;11.35&lt;/D&gt;&lt;D xsi:type="xsd:double"&gt;11.2&lt;/D&gt;&lt;D xsi:type="xsd:double"&gt;11.35&lt;/D&gt;&lt;D xsi:type="xsd:double"&gt;11.19&lt;/D&gt;&lt;D xsi:type="xsd:double"&gt;10.96&lt;/D&gt;&lt;D xsi:type="xsd:double"&gt;10.8&lt;/D&gt;&lt;D xsi:type="xsd:double"&gt;10.31&lt;/D&gt;&lt;D xsi:type="xsd:double"&gt;9.71&lt;/D&gt;&lt;D xsi:type="xsd:double"&gt;9.76&lt;/D&gt;&lt;D xsi:type="xsd:double"&gt;9.58&lt;/D&gt;&lt;D xsi:type="xsd:double"&gt;9.81&lt;/D&gt;&lt;D xsi:type="xsd:double"&gt;9.59&lt;/D&gt;&lt;D xsi:type="xsd:double"&gt;9.19&lt;/D&gt;&lt;D xsi:type="xsd:double"&gt;8.77&lt;/D&gt;&lt;D xsi:type="xsd:double"&gt;8.66&lt;/D&gt;&lt;D xsi:type="xsd:double"&gt;8.5&lt;/D&gt;&lt;D xsi:type="xsd:double"&gt;8.4&lt;/D&gt;&lt;D xsi:type="xsd:double"&gt;9.54&lt;/D&gt;&lt;D xsi:type="xsd:double"&gt;9.46&lt;/D&gt;&lt;D xsi:type="xsd:double"&gt;9.62&lt;/D&gt;&lt;D xsi:type="xsd:double"&gt;9.28&lt;/D&gt;&lt;D xsi:type="xsd:double"&gt;8.9&lt;/D&gt;&lt;D xsi:type="xsd:double"&gt;8.9&lt;/D&gt;&lt;D xsi:type="xsd:double"&gt;9.12&lt;/D&gt;&lt;D xsi:type="xsd:double"&gt;8.73&lt;/D&gt;&lt;D xsi:type="xsd:double"&gt;8.55&lt;/D&gt;&lt;D xsi:type="xsd:double"&gt;8.53&lt;/D&gt;&lt;D xsi:type="xsd:double"&gt;8.93&lt;/D&gt;&lt;D xsi:type="xsd:double"&gt;9.39&lt;/D&gt;&lt;D xsi:type="xsd:double"&gt;9.8&lt;/D&gt;&lt;D xsi:type="xsd:double"&gt;9.65&lt;/D&gt;&lt;D xsi:type="xsd:double"&gt;9.98&lt;/D&gt;&lt;D xsi:type="xsd:double"&gt;9.44&lt;/D&gt;&lt;D xsi:type="xsd:double"&gt;9.28&lt;/D&gt;&lt;D xsi:type="xsd:double"&gt;9.01&lt;/D&gt;&lt;D xsi:type="xsd:double"&gt;8.86&lt;/D&gt;&lt;D xsi:type="xsd:double"&gt;9.18&lt;/D&gt;&lt;D xsi:type="xsd:double"&gt;8.78&lt;/D&gt;&lt;D xsi:type="xsd:double"&gt;8.59&lt;/D&gt;&lt;D xsi:type="xsd:double"&gt;8.96&lt;/D&gt;&lt;D xsi:type="xsd:double"&gt;9.52&lt;/D&gt;&lt;D xsi:type="xsd:double"&gt;9.21&lt;/D&gt;&lt;D xsi:type="xsd:double"&gt;9.06&lt;/D&gt;&lt;D xsi:type="xsd:double"&gt;9.24&lt;/D&gt;&lt;D xsi:type="xsd:double"&gt;9.31&lt;/D&gt;&lt;D xsi:type="xsd:double"&gt;9.37&lt;/D&gt;&lt;D xsi:type="xsd:double"&gt;9.76&lt;/D&gt;&lt;D xsi:type="xsd:double"&gt;9.41&lt;/D&gt;&lt;D xsi:type="xsd:double"&gt;9.4&lt;/D&gt;&lt;D xsi:type="xsd:double"&gt;9.22&lt;/D&gt;&lt;D xsi:type="xsd:double"&gt;9.18&lt;/D&gt;&lt;D xsi:type="xsd:double"&gt;8.74&lt;/D&gt;&lt;D xsi:type="xsd:double"&gt;8.85&lt;/D&gt;&lt;D xsi:type="xsd:double"&gt;8.51&lt;/D&gt;&lt;D xsi:type="xsd:double"&gt;8.45&lt;/D&gt;&lt;D xsi:type="xsd:double"&gt;8.53&lt;/D&gt;&lt;D xsi:type="xsd:double"&gt;9.2&lt;/D&gt;&lt;D xsi:type="xsd:double"&gt;9.37&lt;/D&gt;&lt;D xsi:type="xsd:double"&gt;9.3&lt;/D&gt;&lt;D xsi:type="xsd:double"&gt;9.69&lt;/D&gt;&lt;D xsi:type="xsd:double"&gt;9.73&lt;/D&gt;&lt;D xsi:type="xsd:double"&gt;9.51&lt;/D&gt;&lt;D xsi:type="xsd:double"&gt;9.22&lt;/D&gt;&lt;D xsi:type="xsd:double"&gt;9.46&lt;/D&gt;&lt;D xsi:type="xsd:double"&gt;9.35&lt;/D&gt;&lt;D xsi:type="xsd:double"&gt;9.07&lt;/D&gt;&lt;D xsi:type="xsd:double"&gt;8.75&lt;/D&gt;&lt;D xsi:type="xsd:double"&gt;8.28&lt;/D&gt;&lt;D xsi:type="xsd:double"&gt;8.25&lt;/D&gt;&lt;D xsi:type="xsd:double"&gt;8.18&lt;/D&gt;&lt;D xsi:type="xsd:double"&gt;8.24&lt;/D&gt;&lt;D xsi:type="xsd:double"&gt;8.56&lt;/D&gt;&lt;D xsi:type="xsd:double"&gt;8.47&lt;/D&gt;&lt;D xsi:type="xsd:double"&gt;8.45&lt;/D&gt;&lt;D xsi:type="xsd:double"&gt;8.37&lt;/D&gt;&lt;D xsi:type="xsd:double"&gt;8.55&lt;/D&gt;&lt;D xsi:type="xsd:double"&gt;8.25&lt;/D&gt;&lt;D xsi:type="xsd:double"&gt;8.18&lt;/D&gt;&lt;D xsi:type="xsd:double"&gt;7.87&lt;/D&gt;&lt;D xsi:type="xsd:double"&gt;8.34&lt;/D&gt;&lt;D xsi:type="xsd:double"&gt;8.44&lt;/D&gt;&lt;D xsi:type="xsd:double"&gt;8.48&lt;/D&gt;&lt;D xsi:type="xsd:double"&gt;8.52&lt;/D&gt;&lt;D xsi:type="xsd:double"&gt;8.52&lt;/D&gt;&lt;D xsi:type="xsd:double"&gt;8.19&lt;/D&gt;&lt;D xsi:type="xsd:double"&gt;8.17&lt;/D&gt;&lt;D xsi:type="xsd:double"&gt;8.15&lt;/D&gt;&lt;D xsi:type="xsd:double"&gt;8.18&lt;/D&gt;&lt;D xsi:type="xsd:double"&gt;8.19&lt;/D&gt;&lt;D xsi:type="xsd:double"&gt;7.77&lt;/D&gt;&lt;D xsi:type="xsd:double"&gt;7.69&lt;/D&gt;&lt;D xsi:type="xsd:double"&gt;8&lt;/D&gt;&lt;D xsi:type="xsd:double"&gt;8.17&lt;/D&gt;&lt;D xsi:type="xsd:double"&gt;8.17&lt;/D&gt;&lt;D xsi:type="xsd:double"&gt;8.36&lt;/D&gt;&lt;D xsi:type="xsd:double"&gt;8.32&lt;/D&gt;&lt;D xsi:type="xsd:double"&gt;8.03&lt;/D&gt;&lt;D xsi:type="xsd:double"&gt;8.45&lt;/D&gt;&lt;D xsi:type="xsd:double"&gt;8.06&lt;/D&gt;&lt;D xsi:type="xsd:double"&gt;7.84&lt;/D&gt;&lt;D xsi:type="xsd:double"&gt;7.7&lt;/D&gt;&lt;D xsi:type="xsd:double"&gt;7.63&lt;/D&gt;&lt;D xsi:type="xsd:double"&gt;7.44&lt;/D&gt;&lt;D xsi:type="xsd:double"&gt;7.2&lt;/D&gt;&lt;D xsi:type="xsd:double"&gt;6.75&lt;/D&gt;&lt;D xsi:type="xsd:double"&gt;6.65&lt;/D&gt;&lt;D xsi:type="xsd:double"&gt;6.64&lt;/D&gt;&lt;D xsi:type="xsd:double"&gt;6.19&lt;/D&gt;&lt;D xsi:type="xsd:double"&gt;6.13&lt;/D&gt;&lt;D xsi:type="xsd:double"&gt;6.09&lt;/D&gt;&lt;D xsi:type="xsd:double"&gt;5.98&lt;/D&gt;&lt;D xsi:type="xsd:double"&gt;5.7&lt;/D&gt;&lt;D xsi:type="xsd:double"&gt;5.69&lt;/D&gt;&lt;D xsi:type="xsd:double"&gt;6&lt;/D&gt;&lt;D xsi:type="xsd:double"&gt;6.04&lt;/D&gt;&lt;D xsi:type="xsd:double"&gt;6.07&lt;/D&gt;&lt;D xsi:type="xsd:double"&gt;6.45&lt;/D&gt;&lt;D xsi:type="xsd:double"&gt;6.74&lt;/D&gt;&lt;D xsi:type="xsd:double"&gt;6.73&lt;/D&gt;&lt;D xsi:type="xsd:double"&gt;6.72&lt;/D&gt;&lt;D xsi:type="xsd:double"&gt;6.73&lt;/D&gt;&lt;D xsi:type="xsd:double"&gt;6.14&lt;/D&gt;&lt;D xsi:type="xsd:double"&gt;5.69&lt;/D&gt;&lt;D xsi:type="xsd:double"&gt;5.62&lt;/D&gt;&lt;D xsi:type="xsd:double"&gt;5.48&lt;/D&gt;&lt;D xsi:type="xsd:double"&gt;5.5&lt;/D&gt;&lt;D xsi:type="xsd:double"&gt;5.73&lt;/D&gt;&lt;D xsi:type="xsd:double"&gt;5.64&lt;/D&gt;&lt;D xsi:type="xsd:double"&gt;6.17&lt;/D&gt;&lt;D xsi:type="xsd:double"&gt;6.18&lt;/D&gt;&lt;D xsi:type="xsd:double"&gt;6.16&lt;/D&gt;&lt;D xsi:type="xsd:double"&gt;5.78&lt;/D&gt;&lt;D xsi:type="xsd:double"&gt;5.56&lt;/D&gt;&lt;D xsi:type="xsd:double"&gt;5.83&lt;/D&gt;&lt;D xsi:type="xsd:double"&gt;5.78&lt;/D&gt;&lt;D xsi:type="xsd:double"&gt;5.88&lt;/D&gt;&lt;D xsi:type="xsd:double"&gt;5.86&lt;/D&gt;&lt;D xsi:type="xsd:double"&gt;5.89&lt;/D&gt;&lt;D xsi:type="xsd:double"&gt;5.85&lt;/D&gt;&lt;D xsi:type="xsd:double"&gt;5.86&lt;/D&gt;&lt;D xsi:type="xsd:double"&gt;6.08&lt;/D&gt;&lt;D xsi:type="xsd:double"&gt;6.02&lt;/D&gt;&lt;D xsi:type="xsd:double"&gt;6.05&lt;/D&gt;&lt;D xsi:type="xsd:double"&gt;6&lt;/D&gt;&lt;D xsi:type="xsd:double"&gt;6.03&lt;/D&gt;&lt;D xsi:type="xsd:double"&gt;6.15&lt;/D&gt;&lt;D xsi:type="xsd:double"&gt;6.32&lt;/D&gt;&lt;D xsi:type="xsd:double"&gt;6.22&lt;/D&gt;&lt;D xsi:type="xsd:double"&gt;6.2&lt;/D&gt;&lt;D xsi:type="xsd:double"&gt;6.06&lt;/D&gt;&lt;D xsi:type="xsd:double"&gt;6.27&lt;/D&gt;&lt;D xsi:type="xsd:double"&gt;6.3&lt;/D&gt;&lt;D xsi:type="xsd:double"&gt;6.23&lt;/D&gt;&lt;D xsi:type="xsd:double"&gt;6.12&lt;/D&gt;&lt;D xsi:type="xsd:double"&gt;6.27&lt;/D&gt;&lt;D xsi:type="xsd:double"&gt;6.16&lt;/D&gt;&lt;D xsi:type="xsd:double"&gt;6.16&lt;/D&gt;&lt;D xsi:type="xsd:double"&gt;6.28&lt;/D&gt;&lt;D xsi:type="xsd:double"&gt;6.34&lt;/D&gt;&lt;D xsi:type="xsd:double"&gt;6.08&lt;/D&gt;&lt;D xsi:type="xsd:double"&gt;6.2&lt;/D&gt;&lt;D xsi:type="xsd:double"&gt;6.41&lt;/D&gt;&lt;D xsi:type="xsd:double"&gt;6.3&lt;/D&gt;&lt;D xsi:type="xsd:double"&gt;6.12&lt;/D&gt;&lt;D xsi:type="xsd:double"&gt;6.33&lt;/D&gt;&lt;D xsi:type="xsd:double"&gt;6.17&lt;/D&gt;&lt;D xsi:type="xsd:double"&gt;5.98&lt;/D&gt;&lt;D xsi:type="xsd:double"&gt;5.84&lt;/D&gt;&lt;D xsi:type="xsd:double"&gt;5.81&lt;/D&gt;&lt;D xsi:type="xsd:double"&gt;5.74&lt;/D&gt;&lt;D xsi:type="xsd:double"&gt;5.88&lt;/D&gt;&lt;D xsi:type="xsd:double"&gt;5.34&lt;/D&gt;&lt;D xsi:type="xsd:double"&gt;5.16&lt;/D&gt;&lt;D xsi:type="xsd:double"&gt;5.01&lt;/D&gt;&lt;D xsi:type="xsd:double"&gt;4.84&lt;/D&gt;&lt;D xsi:type="xsd:double"&gt;4.79&lt;/D&gt;&lt;D xsi:type="xsd:double"&gt;4.97&lt;/D&gt;&lt;D xsi:type="xsd:double"&gt;5.07&lt;/D&gt;&lt;D xsi:type="xsd:double"&gt;5.33&lt;/D&gt;&lt;D xsi:type="xsd:double"&gt;5.01&lt;/D&gt;&lt;D xsi:type="xsd:double"&gt;4.92&lt;/D&gt;&lt;D xsi:type="xsd:double"&gt;4.3&lt;/D&gt;&lt;D xsi:type="xsd:double"&gt;4.34&lt;/D&gt;&lt;D xsi:type="xsd:double"&gt;4.33&lt;/D&gt;&lt;D xsi:type="xsd:double"&gt;4.46&lt;/D&gt;&lt;D xsi:type="xsd:double"&gt;4.51&lt;/D&gt;&lt;D xsi:type="xsd:double"&gt;4.59&lt;/D&gt;&lt;D xsi:type="xsd:double"&gt;4.46&lt;/D&gt;&lt;D xsi:type="xsd:double"&gt;4.53&lt;/D&gt;&lt;D xsi:type="xsd:double"&gt;4.49&lt;/D&gt;&lt;/FQL&gt;&lt;FQL&gt;&lt;Q&gt;CPG-CA^JULIAN(FG_PRICE(0,-2AY,,CAD).DATES)&lt;/Q&gt;&lt;R&gt;503&lt;/R&gt;&lt;C&gt;1&lt;/C&gt;&lt;D xsi:type="xsd:long"&gt;45168&lt;/D&gt;&lt;D xsi:type="xsd:long"&gt;45167&lt;/D&gt;&lt;D xsi:type="xsd:long"&gt;45166&lt;/D&gt;&lt;D xsi:type="xsd:long"&gt;45163&lt;/D&gt;&lt;D xsi:type="xsd:long"&gt;45162&lt;/D&gt;&lt;D xsi:type="xsd:long"&gt;45161&lt;/D&gt;&lt;D xsi:type="xsd:long"&gt;45160&lt;/D&gt;&lt;D xsi:type="xsd:long"&gt;45159&lt;/D&gt;&lt;D xsi:type="xsd:long"&gt;45156&lt;/D&gt;&lt;D xsi:type="xsd:long"&gt;45155&lt;/D&gt;&lt;D xsi:type="xsd:long"&gt;45154&lt;/D&gt;&lt;D xsi:type="xsd:long"&gt;45153&lt;/D&gt;&lt;D xsi:type="xsd:long"&gt;45152&lt;/D&gt;&lt;D xsi:type="xsd:long"&gt;45149&lt;/D&gt;&lt;D xsi:type="xsd:long"&gt;45148&lt;/D&gt;&lt;D xsi:type="xsd:long"&gt;45147&lt;/D&gt;&lt;D xsi:type="xsd:long"&gt;45146&lt;/D&gt;&lt;D xsi:type="xsd:long"&gt;45142&lt;/D&gt;&lt;D xsi:type="xsd:long"&gt;45141&lt;/D&gt;&lt;D xsi:type="xsd:long"&gt;45140&lt;/D&gt;&lt;D xsi:type="xsd:long"&gt;45139&lt;/D&gt;&lt;D xsi:type="xsd:long"&gt;45138&lt;/D&gt;&lt;D xsi:type="xsd:long"&gt;45135&lt;/D&gt;&lt;D xsi:type="xsd:long"&gt;45134&lt;/D&gt;&lt;D xsi:type="xsd:long"&gt;45133&lt;/D&gt;&lt;D xsi:type="xsd:long"&gt;45132&lt;/D&gt;&lt;D xsi:type="xsd:long"&gt;45131&lt;/D&gt;&lt;D xsi:type="xsd:long"&gt;45128&lt;/D&gt;&lt;D xsi:type="xsd:long"&gt;45127&lt;/D&gt;&lt;D xsi:type="xsd:long"&gt;45126&lt;/D&gt;&lt;D xsi:type="xsd:long"&gt;45125&lt;/D&gt;&lt;D xsi:type="xsd:long"&gt;45124&lt;/D&gt;&lt;D xsi:type="xsd:long"&gt;45121&lt;/D&gt;&lt;D xsi:type="xsd:long"&gt;45120&lt;/D&gt;&lt;D xsi:type="xsd:long"&gt;45119&lt;/D&gt;&lt;D xsi:type="xsd:long"&gt;45118&lt;/D&gt;&lt;D xsi:type="xsd:long"&gt;45117&lt;/D&gt;&lt;D xsi:type="xsd:long"&gt;45114&lt;/D&gt;&lt;D xsi:type="xsd:long"&gt;45113&lt;/D&gt;&lt;D xsi:type="xsd:long"&gt;45112&lt;/D&gt;&lt;D xsi:type="xsd:long"&gt;45111&lt;/D&gt;&lt;D xsi:type="xsd:long"&gt;45107&lt;/D&gt;&lt;D xsi:type="xsd:long"&gt;45106&lt;/D&gt;&lt;D xsi:type="xsd:long"&gt;45105&lt;/D&gt;&lt;D xsi:type="xsd:long"&gt;45104&lt;/D&gt;&lt;D xsi:type="xsd:long"&gt;45103&lt;/D&gt;&lt;D xsi:type="xsd:long"&gt;45100&lt;/D&gt;&lt;D xsi:type="xsd:long"&gt;45099&lt;/D&gt;&lt;D xsi:type="xsd:long"&gt;45098&lt;/D&gt;&lt;D xsi:type="xsd:long"&gt;45097&lt;/D&gt;&lt;D xsi:type="xsd:long"&gt;45096&lt;/D&gt;&lt;D xsi:type="xsd:long"&gt;45093&lt;/D&gt;&lt;D xsi:type="xsd:long"&gt;45092&lt;/D&gt;&lt;D xsi:type="xsd:long"&gt;45091&lt;/D&gt;&lt;D xsi:type="xsd:long"&gt;45090&lt;/D&gt;&lt;D xsi:type="xsd:long"&gt;45089&lt;/D&gt;&lt;D xsi:type="xsd:long"&gt;45086&lt;/D&gt;&lt;D xsi:type="xsd:long"&gt;45085&lt;/D&gt;&lt;D xsi:type="xsd:long"&gt;45084&lt;/D&gt;&lt;D xsi:type="xsd:long"&gt;45083&lt;/D&gt;&lt;D xsi:type="xsd:long"&gt;45082&lt;/D&gt;&lt;D xsi:type="xsd:long"&gt;45079&lt;/D&gt;&lt;D xsi:type="xsd:long"&gt;45078&lt;/D&gt;&lt;D xsi:type="xsd:long"&gt;45077&lt;/D&gt;&lt;D xsi:type="xsd:long"&gt;45076&lt;/D&gt;&lt;D xsi:type="xsd:long"&gt;45075&lt;/D&gt;&lt;D xsi:type="xsd:long"&gt;45072&lt;/D&gt;&lt;D xsi:type="xsd:long"&gt;45071&lt;/D&gt;&lt;D xsi:type="xsd:long"&gt;45070&lt;/D&gt;&lt;D xsi:type="xsd:long"&gt;45069&lt;/D&gt;&lt;D xsi:type="xsd:long"&gt;45065&lt;/D&gt;&lt;D xsi:type="xsd:long"&gt;45064&lt;/D&gt;&lt;D xsi:type="xsd:long"&gt;45063&lt;/D&gt;&lt;D xsi:type="xsd:long"&gt;45062&lt;/D&gt;&lt;D xsi:type="xsd:long"&gt;45061&lt;/D&gt;&lt;D xsi:type="xsd:long"&gt;45058&lt;/D&gt;&lt;D xsi:type="xsd:long"&gt;45057&lt;/D&gt;&lt;D xsi:type="xsd:long"&gt;45056&lt;/D&gt;&lt;D xsi:type="xsd:long"&gt;45055&lt;/D&gt;&lt;D xsi:type="xsd:long"&gt;45054&lt;/D&gt;&lt;D xsi:type="xsd:long"&gt;45051&lt;/D&gt;&lt;D xsi:type="xsd:long"&gt;45050&lt;/D&gt;&lt;D xsi:type="xsd:long"&gt;45049&lt;/D&gt;&lt;D xsi:type="xsd:long"&gt;45048&lt;/D&gt;&lt;D xsi:type="xsd:long"&gt;45047&lt;/D&gt;&lt;D xsi:type="xsd:long"&gt;45044&lt;/D&gt;&lt;D xsi:type="xsd:long"&gt;45043&lt;/D&gt;&lt;D xsi:type="xsd:long"&gt;45042&lt;/D&gt;&lt;D xsi:type="xsd:long"&gt;45041&lt;/D&gt;&lt;D xsi:type="xsd:long"&gt;45040&lt;/D&gt;&lt;D xsi:type="xsd:long"&gt;45037&lt;/D&gt;&lt;D xsi:type="xsd:long"&gt;45036&lt;/D&gt;&lt;D xsi:type="xsd:long"&gt;45035&lt;/D&gt;&lt;D xsi:type="xsd:long"&gt;45034&lt;/D&gt;&lt;D xsi:type="xsd:long"&gt;45033&lt;/D&gt;&lt;D xsi:type="xsd:long"&gt;45030&lt;/D&gt;&lt;D xsi:type="xsd:long"&gt;45029&lt;/D&gt;&lt;D xsi:type="xsd:long"&gt;45028&lt;/D&gt;&lt;D xsi:type="xsd:long"&gt;45027&lt;/D&gt;&lt;D xsi:type="xsd:long"&gt;45026&lt;/D&gt;&lt;D xsi:type="xsd:long"&gt;45022&lt;/D&gt;&lt;D xsi:type="xsd:long"&gt;45021&lt;/D&gt;&lt;D xsi:type="xsd:long"&gt;45020&lt;/D&gt;&lt;D xsi:type="xsd:long"&gt;45019&lt;/D&gt;&lt;D xsi:type="xsd:long"&gt;45016&lt;/D&gt;&lt;D xsi:type="xsd:long"&gt;45015&lt;/D&gt;&lt;D xsi:type="xsd:long"&gt;45014&lt;/D&gt;&lt;D xsi:type="xsd:long"&gt;45013&lt;/D&gt;&lt;D xsi:type="xsd:long"&gt;45012&lt;/D&gt;&lt;D xsi:type="xsd:long"&gt;45009&lt;/D&gt;&lt;D xsi:type="xsd:long"&gt;45008&lt;/D&gt;&lt;D xsi:type="xsd:long"&gt;45007&lt;/D&gt;&lt;D xsi:type="xsd:long"&gt;45006&lt;/D&gt;&lt;D xsi:type="xsd:long"&gt;45005&lt;/D&gt;&lt;D xsi:type="xsd:long"&gt;45002&lt;/D&gt;&lt;D xsi:type="xsd:long"&gt;45001&lt;/D&gt;&lt;D xsi:type="xsd:long"&gt;45000&lt;/D&gt;&lt;D xsi:type="xsd:long"&gt;44999&lt;/D&gt;&lt;D xsi:type="xsd:long"&gt;44998&lt;/D&gt;&lt;D xsi:type="xsd:long"&gt;44995&lt;/D&gt;&lt;D xsi:type="xsd:long"&gt;44994&lt;/D&gt;&lt;D xsi:type="xsd:long"&gt;44993&lt;/D&gt;&lt;D xsi:type="xsd:long"&gt;44992&lt;/D&gt;&lt;D xsi:type="xsd:long"&gt;44991&lt;/D&gt;&lt;D xsi:type="xsd:long"&gt;44988&lt;/D&gt;&lt;D xsi:type="xsd:long"&gt;44987&lt;/D&gt;&lt;D xsi:type="xsd:long"&gt;44986&lt;/D&gt;&lt;D xsi:type="xsd:long"&gt;44985&lt;/D&gt;&lt;D xsi:type="xsd:long"&gt;44984&lt;/D&gt;&lt;D xsi:type="xsd:long"&gt;44981&lt;/D&gt;&lt;D xsi:type="xsd:long"&gt;44980&lt;/D&gt;&lt;D xsi:type="xsd:long"&gt;44979&lt;/D&gt;&lt;D xsi:type="xsd:long"&gt;44978&lt;/D&gt;&lt;D xsi:type="xsd:long"&gt;44974&lt;/D&gt;&lt;D xsi:type="xsd:long"&gt;44973&lt;/D&gt;&lt;D xsi:type="xsd:long"&gt;44972&lt;/D&gt;&lt;D xsi:type="xsd:long"&gt;44971&lt;/D&gt;&lt;D xsi:type="xsd:long"&gt;44970&lt;/D&gt;&lt;D xsi:type="xsd:long"&gt;44967&lt;/D&gt;&lt;D xsi:type="xsd:long"&gt;44966&lt;/D&gt;&lt;D xsi:type="xsd:long"&gt;44965&lt;/D&gt;&lt;D xsi:type="xsd:long"&gt;44964&lt;/D&gt;&lt;D xsi:type="xsd:long"&gt;44963&lt;/D&gt;&lt;D xsi:type="xsd:long"&gt;44960&lt;/D&gt;&lt;D xsi:type="xsd:long"&gt;44959&lt;/D&gt;&lt;D xsi:type="xsd:long"&gt;44958&lt;/D&gt;&lt;D xsi:type="xsd:long"&gt;44957&lt;/D&gt;&lt;D xsi:type="xsd:long"&gt;44956&lt;/D&gt;&lt;D xsi:type="xsd:long"&gt;44953&lt;/D&gt;&lt;D xsi:type="xsd:long"&gt;44952&lt;/D&gt;&lt;D xsi:type="xsd:long"&gt;44951&lt;/D&gt;&lt;D xsi:type="xsd:long"&gt;44950&lt;/D&gt;&lt;D xsi:type="xsd:long"&gt;44949&lt;/D&gt;&lt;D xsi:type="xsd:long"&gt;44946&lt;/D&gt;&lt;D xsi:type="xsd:long"&gt;44945&lt;/D&gt;&lt;D xsi:type="xsd:long"&gt;44944&lt;/D&gt;&lt;D xsi:type="xsd:long"&gt;44943&lt;/D&gt;&lt;D xsi:type="xsd:long"&gt;44942&lt;/D&gt;&lt;D xsi:type="xsd:long"&gt;44939&lt;/D&gt;&lt;D xsi:type="xsd:long"&gt;44938&lt;/D&gt;&lt;D xsi:type="xsd:long"&gt;44937&lt;/D&gt;&lt;D xsi:type="xsd:long"&gt;44936&lt;/D&gt;&lt;D xsi:type="xsd:long"&gt;44935&lt;/D&gt;&lt;D xsi:type="xsd:long"&gt;44932&lt;/D&gt;&lt;D xsi:type="xsd:long"&gt;44931&lt;/D&gt;&lt;D xsi:type="xsd:long"&gt;44930&lt;/D&gt;&lt;D xsi:type="xsd:long"&gt;44929&lt;/D&gt;&lt;D xsi:type="xsd:long"&gt;44925&lt;/D&gt;&lt;D xsi:type="xsd:long"&gt;44924&lt;/D&gt;&lt;D xsi:type="xsd:long"&gt;44923&lt;/D&gt;&lt;D xsi:type="xsd:long"&gt;44918&lt;/D&gt;&lt;D xsi:type="xsd:long"&gt;44917&lt;/D&gt;&lt;D xsi:type="xsd:long"&gt;44916&lt;/D&gt;&lt;D xsi:type="xsd:long"&gt;44915&lt;/D&gt;&lt;D xsi:type="xsd:long"&gt;44914&lt;/D&gt;&lt;D xsi:type="xsd:long"&gt;44911&lt;/D&gt;&lt;D xsi:type="xsd:long"&gt;44910&lt;/D&gt;&lt;D xsi:type="xsd:long"&gt;44909&lt;/D&gt;&lt;D xsi:type="xsd:long"&gt;44908&lt;/D&gt;&lt;D xsi:type="xsd:long"&gt;44907&lt;/D&gt;&lt;D xsi:type="xsd:long"&gt;44904&lt;/D&gt;&lt;D xsi:type="xsd:long"&gt;44903&lt;/D&gt;&lt;D xsi:type="xsd:long"&gt;44902&lt;/D&gt;&lt;D xsi:type="xsd:long"&gt;44901&lt;/D&gt;&lt;D xsi:type="xsd:long"&gt;44900&lt;/D&gt;&lt;D xsi:type="xsd:long"&gt;44897&lt;/D&gt;&lt;D xsi:type="xsd:long"&gt;44896&lt;/D&gt;&lt;D xsi:type="xsd:long"&gt;44895&lt;/D&gt;&lt;D xsi:type="xsd:long"&gt;44894&lt;/D&gt;&lt;D xsi:type="xsd:long"&gt;44893&lt;/D&gt;&lt;D xsi:type="xsd:long"&gt;44890&lt;/D&gt;&lt;D xsi:type="xsd:long"&gt;44889&lt;/D&gt;&lt;D xsi:type="xsd:long"&gt;44888&lt;/D&gt;&lt;D xsi:type="xsd:long"&gt;44887&lt;/D&gt;&lt;D xsi:type="xsd:long"&gt;44886&lt;/D&gt;&lt;D xsi:type="xsd:long"&gt;44883&lt;/D&gt;&lt;D xsi:type="xsd:long"&gt;44882&lt;/D&gt;&lt;D xsi:type="xsd:long"&gt;44881&lt;/D&gt;&lt;D xsi:type="xsd:long"&gt;44880&lt;/D&gt;&lt;D xsi:type="xsd:long"&gt;44879&lt;/D&gt;&lt;D xsi:type="xsd:long"&gt;44876&lt;/D&gt;&lt;D xsi:type="xsd:long"&gt;44875&lt;/D&gt;&lt;D xsi:type="xsd:long"&gt;44874&lt;/D&gt;&lt;D xsi:type="xsd:long"&gt;44873&lt;/D&gt;&lt;D xsi:type="xsd:long"&gt;44872&lt;/D&gt;&lt;D xsi:type="xsd:long"&gt;44869&lt;/D&gt;&lt;D xsi:type="xsd:long"&gt;44868&lt;/D&gt;&lt;D xsi:type="xsd:long"&gt;44867&lt;/D&gt;&lt;D xsi:type="xsd:long"&gt;44866&lt;/D&gt;&lt;D xsi:type="xsd:long"&gt;44865&lt;/D&gt;&lt;D xsi:type="xsd:long"&gt;44862&lt;/D&gt;&lt;D xsi:type="xsd:long"&gt;44861&lt;/D&gt;&lt;D xsi:type="xsd:long"&gt;44860&lt;/D&gt;&lt;D xsi:type="xsd:long"&gt;44859&lt;/D&gt;&lt;D xsi:type="xsd:long"&gt;44858&lt;/D&gt;&lt;D xsi:type="xsd:long"&gt;44855&lt;/D&gt;&lt;D xsi:type="xsd:long"&gt;44854&lt;/D&gt;&lt;D xsi:type="xsd:long"&gt;44853&lt;/D&gt;&lt;D xsi:type="xsd:long"&gt;44852&lt;/D&gt;&lt;D xsi:type="xsd:long"&gt;44851&lt;/D&gt;&lt;D xsi:type="xsd:long"&gt;44848&lt;/D&gt;&lt;D xsi:type="xsd:long"&gt;44847&lt;/D&gt;&lt;D xsi:type="xsd:long"&gt;44846&lt;/D&gt;&lt;D xsi:type="xsd:long"&gt;44845&lt;/D&gt;&lt;D xsi:type="xsd:long"&gt;44841&lt;/D&gt;&lt;D xsi:type="xsd:long"&gt;44840&lt;/D&gt;&lt;D xsi:type="xsd:long"&gt;44839&lt;/D&gt;&lt;D xsi:type="xsd:long"&gt;44838&lt;/D&gt;&lt;D xsi:type="xsd:long"&gt;44837&lt;/D&gt;&lt;D xsi:type="xsd:long"&gt;44834&lt;/D&gt;&lt;D xsi:type="xsd:long"&gt;44833&lt;/D&gt;&lt;D xsi:type="xsd:long"&gt;44832&lt;/D&gt;&lt;D xsi:type="xsd:long"&gt;44831&lt;/D&gt;&lt;D xsi:type="xsd:long"&gt;44830&lt;/D&gt;&lt;D xsi:type="xsd:long"&gt;44827&lt;/D&gt;&lt;D xsi:type="xsd:long"&gt;44826&lt;/D&gt;&lt;D xsi:type="xsd:long"&gt;44825&lt;/D&gt;&lt;D xsi:type="xsd:long"&gt;44824&lt;/D&gt;&lt;D xsi:type="xsd:long"&gt;44823&lt;/D&gt;&lt;D xsi:type="xsd:long"&gt;44820&lt;/D&gt;&lt;D xsi:type="xsd:long"&gt;44819&lt;/D&gt;&lt;D xsi:type="xsd:long"&gt;44818&lt;/D&gt;&lt;D xsi:type="xsd:long"&gt;44817&lt;/D&gt;&lt;D xsi:type="xsd:long"&gt;44816&lt;/D&gt;&lt;D xsi:type="xsd:long"&gt;44813&lt;/D&gt;&lt;D xsi:type="xsd:long"&gt;44812&lt;/D&gt;&lt;D xsi:type="xsd:long"&gt;44811&lt;/D&gt;&lt;D xsi:type="xsd:long"&gt;44810&lt;/D&gt;&lt;D xsi:type="xsd:long"&gt;44806&lt;/D&gt;&lt;D xsi:type="xsd:long"&gt;44805&lt;/D&gt;&lt;D xsi:type="xsd:long"&gt;44804&lt;/D&gt;&lt;D xsi:type="xsd:long"&gt;44803&lt;/D&gt;&lt;D xsi:type="xsd:long"&gt;44802&lt;/D&gt;&lt;D xsi:type="xsd:long"&gt;44799&lt;/D&gt;&lt;D xsi:type="xsd:long"&gt;44798&lt;/D&gt;&lt;D xsi:type="xsd:long"&gt;44797&lt;/D&gt;&lt;D xsi:type="xsd:long"&gt;44796&lt;/D&gt;&lt;D xsi:type="xsd:long"&gt;44795&lt;/D&gt;&lt;D xsi:type="xsd:long"&gt;44792&lt;/D&gt;&lt;D xsi:type="xsd:long"&gt;44791&lt;/D&gt;&lt;D xsi:type="xsd:long"&gt;44790&lt;/D&gt;&lt;D xsi:type="xsd:long"&gt;44789&lt;/D&gt;&lt;D xsi:type="xsd:long"&gt;44788&lt;/D&gt;&lt;D xsi:type="xsd:long"&gt;44785&lt;/D&gt;&lt;D xsi:type="xsd:long"&gt;44784&lt;/D&gt;&lt;D xsi:type="xsd:long"&gt;44783&lt;/D&gt;&lt;D xsi:type="xsd:long"&gt;44782&lt;/D&gt;&lt;D xsi:type="xsd:long"&gt;44781&lt;/D&gt;&lt;D xsi:type="xsd:long"&gt;44778&lt;/D&gt;&lt;D xsi:type="xsd:long"&gt;44777&lt;/D&gt;&lt;D xsi:type="xsd:long"&gt;44776&lt;/D&gt;&lt;D xsi:type="xsd:long"&gt;44775&lt;/D&gt;&lt;D xsi:type="xsd:long"&gt;44771&lt;/D&gt;&lt;D xsi:type="xsd:long"&gt;44770&lt;/D&gt;&lt;D xsi:type="xsd:long"&gt;44769&lt;/D&gt;&lt;D xsi:type="xsd:long"&gt;44768&lt;/D&gt;&lt;D xsi:type="xsd:long"&gt;44767&lt;/D&gt;&lt;D xsi:type="xsd:long"&gt;44764&lt;/D&gt;&lt;D xsi:type="xsd:long"&gt;44763&lt;/D&gt;&lt;D xsi:type="xsd:long"&gt;44762&lt;/D&gt;&lt;D xsi:type="xsd:long"&gt;44761&lt;/D&gt;&lt;D xsi:type="xsd:long"&gt;44760&lt;/D&gt;&lt;D xsi:type="xsd:long"&gt;44757&lt;/D&gt;&lt;D xsi:type="xsd:long"&gt;44756&lt;/D&gt;&lt;D xsi:type="xsd:long"&gt;44755&lt;/D&gt;&lt;D xsi:type="xsd:long"&gt;44754&lt;/D&gt;&lt;D xsi:type="xsd:long"&gt;44753&lt;/D&gt;&lt;D xsi:type="xsd:long"&gt;44750&lt;/D&gt;&lt;D xsi:type="xsd:long"&gt;44749&lt;/D&gt;&lt;D xsi:type="xsd:long"&gt;44748&lt;/D&gt;&lt;D xsi:type="xsd:long"&gt;44747&lt;/D&gt;&lt;D xsi:type="xsd:long"&gt;44746&lt;/D&gt;&lt;D xsi:type="xsd:long"&gt;44742&lt;/D&gt;&lt;D xsi:type="xsd:long"&gt;44741&lt;/D&gt;&lt;D xsi:type="xsd:long"&gt;44740&lt;/D&gt;&lt;D xsi:type="xsd:long"&gt;44739&lt;/D&gt;&lt;D xsi:type="xsd:long"&gt;44736&lt;/D&gt;&lt;D xsi:type="xsd:long"&gt;44735&lt;/D&gt;&lt;D xsi:type="xsd:long"&gt;44734&lt;/D&gt;&lt;D xsi:type="xsd:long"&gt;44733&lt;/D&gt;&lt;D xsi:type="xsd:long"&gt;44732&lt;/D&gt;&lt;D xsi:type="xsd:long"&gt;44729&lt;/D&gt;&lt;D xsi:type="xsd:long"&gt;44728&lt;/D&gt;&lt;D xsi:type="xsd:long"&gt;44727&lt;/D&gt;&lt;D xsi:type="xsd:long"&gt;44726&lt;/D&gt;&lt;D xsi:type="xsd:long"&gt;44725&lt;/D&gt;&lt;D xsi:type="xsd:long"&gt;44722&lt;/D&gt;&lt;D xsi:type="xsd:long"&gt;44721&lt;/D&gt;&lt;D xsi:type="xsd:long"&gt;44720&lt;/D&gt;&lt;D xsi:type="xsd:long"&gt;44719&lt;/D&gt;&lt;D xsi:type="xsd:long"&gt;44718&lt;/D&gt;&lt;D xsi:type="xsd:long"&gt;44715&lt;/D&gt;&lt;D xsi:type="xsd:long"&gt;44714&lt;/D&gt;&lt;D xsi:type="xsd:long"&gt;44713&lt;/D&gt;&lt;D xsi:type="xsd:long"&gt;44712&lt;/D&gt;&lt;D xsi:type="xsd:long"&gt;44711&lt;/D&gt;&lt;D xsi:type="xsd:long"&gt;44708&lt;/D&gt;&lt;D xsi:type="xsd:long"&gt;44707&lt;/D&gt;&lt;D xsi:type="xsd:long"&gt;44706&lt;/D&gt;&lt;D xsi:type="xsd:long"&gt;44705&lt;/D&gt;&lt;D xsi:type="xsd:long"&gt;44701&lt;/D&gt;&lt;D xsi:type="xsd:long"&gt;44700&lt;/D&gt;&lt;D xsi:type="xsd:long"&gt;44699&lt;/D&gt;&lt;D xsi:type="xsd:long"&gt;44698&lt;/D&gt;&lt;D xsi:type="xsd:long"&gt;44697&lt;/D&gt;&lt;D xsi:type="xsd:long"&gt;44694&lt;/D&gt;&lt;D xsi:type="xsd:long"&gt;44693&lt;/D&gt;&lt;D xsi:type="xsd:long"&gt;44692&lt;/D&gt;&lt;D xsi:type="xsd:long"&gt;44691&lt;/D&gt;&lt;D xsi:type="xsd:long"&gt;44690&lt;/D&gt;&lt;D xsi:type="xsd:long"&gt;44687&lt;/D&gt;&lt;D xsi:type="xsd:long"&gt;44686&lt;/D&gt;&lt;D xsi:type="xsd:long"&gt;44685&lt;/D&gt;&lt;D xsi:type="xsd:long"&gt;44684&lt;/D&gt;&lt;D xsi:type="xsd:long"&gt;44683&lt;/D&gt;&lt;D xsi:type="xsd:long"&gt;44680&lt;/D&gt;&lt;D xsi:type="xsd:long"&gt;44679&lt;/D&gt;&lt;D xsi:type="xsd:long"&gt;44678&lt;/D&gt;&lt;D xsi:type="xsd:long"&gt;44677&lt;/D&gt;&lt;D xsi:type="xsd:long"&gt;44676&lt;/D&gt;&lt;D xsi:type="xsd:long"&gt;44673&lt;/D&gt;&lt;D xsi:type="xsd:long"&gt;44672&lt;/D&gt;&lt;D xsi:type="xsd:long"&gt;44671&lt;/D&gt;&lt;D xsi:type="xsd:long"&gt;44670&lt;/D&gt;&lt;D xsi:type="xsd:long"&gt;44669&lt;/D&gt;&lt;D xsi:type="xsd:long"&gt;44665&lt;/D&gt;&lt;D xsi:type="xsd:long"&gt;44664&lt;/D&gt;&lt;D xsi:type="xsd:long"&gt;44663&lt;/D&gt;&lt;D xsi:type="xsd:long"&gt;44662&lt;/D&gt;&lt;D xsi:type="xsd:long"&gt;44659&lt;/D&gt;&lt;D xsi:type="xsd:long"&gt;44658&lt;/D&gt;&lt;D xsi:type="xsd:long"&gt;44657&lt;/D&gt;&lt;D xsi:type="xsd:long"&gt;44656&lt;/D&gt;&lt;D xsi:type="xsd:long"&gt;44655&lt;/D&gt;&lt;D xsi:type="xsd:long"&gt;44652&lt;/D&gt;&lt;D xsi:type="xsd:long"&gt;44651&lt;/D&gt;&lt;D xsi:type="xsd:long"&gt;44650&lt;/D&gt;&lt;D xsi:type="xsd:long"&gt;44649&lt;/D&gt;&lt;D xsi:type="xsd:long"&gt;44648&lt;/D&gt;&lt;D xsi:type="xsd:long"&gt;44645&lt;/D&gt;&lt;D xsi:type="xsd:long"&gt;44644&lt;/D&gt;&lt;D xsi:type="xsd:long"&gt;44643&lt;/D&gt;&lt;D xsi:type="xsd:long"&gt;44642&lt;/D&gt;&lt;D xsi:type="xsd:long"&gt;44641&lt;/D&gt;&lt;D xsi:type="xsd:long"&gt;44638&lt;/D&gt;&lt;D xsi:type="xsd:long"&gt;44637&lt;/D&gt;&lt;D xsi:type="xsd:long"&gt;44636&lt;/D&gt;&lt;D xsi:type="xsd:long"&gt;44635&lt;/D&gt;&lt;D xsi:type="xsd:long"&gt;44634&lt;/D&gt;&lt;D xsi:type="xsd:long"&gt;44631&lt;/D&gt;&lt;D xsi:type="xsd:long"&gt;44630&lt;/D&gt;&lt;D xsi:type="xsd:long"&gt;44629&lt;/D&gt;&lt;D xsi:type="xsd:long"&gt;44628&lt;/D&gt;&lt;D xsi:type="xsd:long"&gt;44627&lt;/D&gt;&lt;D xsi:type="xsd:long"&gt;44624&lt;/D&gt;&lt;D xsi:type="xsd:long"&gt;44623&lt;/D&gt;&lt;D xsi:type="xsd:long"&gt;44622&lt;/D&gt;&lt;D xsi:type="xsd:long"&gt;44621&lt;/D&gt;&lt;D xsi:type="xsd:long"&gt;44620&lt;/D&gt;&lt;D xsi:type="xsd:long"&gt;44617&lt;/D&gt;&lt;D xsi:type="xsd:long"&gt;44616&lt;/D&gt;&lt;D xsi:type="xsd:long"&gt;44615&lt;/D&gt;&lt;D xsi:type="xsd:long"&gt;44614&lt;/D&gt;&lt;D xsi:type="xsd:long"&gt;44610&lt;/D&gt;&lt;D xsi:type="xsd:long"&gt;44609&lt;/D&gt;&lt;D xsi:type="xsd:long"&gt;44608&lt;/D&gt;&lt;D xsi:type="xsd:long"&gt;44607&lt;/D&gt;&lt;D xsi:type="xsd:long"&gt;44606&lt;/D&gt;&lt;D xsi:type="xsd:long"&gt;44603&lt;/D&gt;&lt;D xsi:type="xsd:long"&gt;44602&lt;/D&gt;&lt;D xsi:type="xsd:long"&gt;44601&lt;/D&gt;&lt;D xsi:type="xsd:long"&gt;44600&lt;/D&gt;&lt;D xsi:type="xsd:long"&gt;44599&lt;/D&gt;&lt;D xsi:type="xsd:long"&gt;44596&lt;/D&gt;&lt;D xsi:type="xsd:long"&gt;44595&lt;/D&gt;&lt;D xsi:type="xsd:long"&gt;44594&lt;/D&gt;&lt;D xsi:type="xsd:long"&gt;44593&lt;/D&gt;&lt;D xsi:type="xsd:long"&gt;44592&lt;/D&gt;&lt;D xsi:type="xsd:long"&gt;44589&lt;/D&gt;&lt;D xsi:type="xsd:long"&gt;44588&lt;/D&gt;&lt;D xsi:type="xsd:long"&gt;44587&lt;/D&gt;&lt;D xsi:type="xsd:long"&gt;44586&lt;/D&gt;&lt;D xsi:type="xsd:long"&gt;44585&lt;/D&gt;&lt;D xsi:type="xsd:long"&gt;44582&lt;/D&gt;&lt;D xsi:type="xsd:long"&gt;44581&lt;/D&gt;&lt;D xsi:type="xsd:long"&gt;44580&lt;/D&gt;&lt;D xsi:type="xsd:long"&gt;44579&lt;/D&gt;&lt;D xsi:type="xsd:long"&gt;44578&lt;/D&gt;&lt;D xsi:type="xsd:long"&gt;44575&lt;/D&gt;&lt;D xsi:type="xsd:long"&gt;44574&lt;/D&gt;&lt;D xsi:type="xsd:long"&gt;44573&lt;/D&gt;&lt;D xsi:type="xsd:long"&gt;44572&lt;/D&gt;&lt;D xsi:type="xsd:long"&gt;44571&lt;/D&gt;&lt;D xsi:type="xsd:long"&gt;44568&lt;/D&gt;&lt;D xsi:type="xsd:long"&gt;44567&lt;/D&gt;&lt;D xsi:type="xsd:long"&gt;44566&lt;/D&gt;&lt;D xsi:type="xsd:long"&gt;44565&lt;/D&gt;&lt;D xsi:type="xsd:long"&gt;44561&lt;/D&gt;&lt;D xsi:type="xsd:long"&gt;44560&lt;/D&gt;&lt;D xsi:type="xsd:long"&gt;44559&lt;/D&gt;&lt;D xsi:type="xsd:long"&gt;44554&lt;/D&gt;&lt;D xsi:type="xsd:long"&gt;44553&lt;/D&gt;&lt;D xsi:type="xsd:long"&gt;44552&lt;/D&gt;&lt;D xsi:type="xsd:long"&gt;44551&lt;/D&gt;&lt;D xsi:type="xsd:long"&gt;44550&lt;/D&gt;&lt;D xsi:type="xsd:long"&gt;44547&lt;/D&gt;&lt;D xsi:type="xsd:long"&gt;44546&lt;/D&gt;&lt;D xsi:type="xsd:long"&gt;44545&lt;/D&gt;&lt;D xsi:type="xsd:long"&gt;44544&lt;/D&gt;&lt;D xsi:type="xsd:long"&gt;44543&lt;/D&gt;&lt;D xsi:type="xsd:long"&gt;44540&lt;/D&gt;&lt;D xsi:type="xsd:long"&gt;44539&lt;/D&gt;&lt;D xsi:type="xsd:long"&gt;44538&lt;/D&gt;&lt;D xsi:type="xsd:long"&gt;44537&lt;/D&gt;&lt;D xsi:type="xsd:long"&gt;44536&lt;/D&gt;&lt;D xsi:type="xsd:long"&gt;44533&lt;/D&gt;&lt;D xsi:type="xsd:long"&gt;44532&lt;/D&gt;&lt;D xsi:type="xsd:long"&gt;44531&lt;/D&gt;&lt;D xsi:type="xsd:long"&gt;44530&lt;/D&gt;&lt;D xsi:type="xsd:long"&gt;44529&lt;/D&gt;&lt;D xsi:type="xsd:long"&gt;44526&lt;/D&gt;&lt;D xsi:type="xsd:long"&gt;44525&lt;/D&gt;&lt;D xsi:type="xsd:long"&gt;44524&lt;/D&gt;&lt;D xsi:type="xsd:long"&gt;44523&lt;/D&gt;&lt;D xsi:type="xsd:long"&gt;44522&lt;/D&gt;&lt;D xsi:type="xsd:long"&gt;44519&lt;/D&gt;&lt;D xsi:type="xsd:long"&gt;44518&lt;/D&gt;&lt;D xsi:type="xsd:long"&gt;44517&lt;/D&gt;&lt;D xsi:type="xsd:long"&gt;44516&lt;/D&gt;&lt;D xsi:type="xsd:long"&gt;44515&lt;/D&gt;&lt;D xsi:type="xsd:long"&gt;44512&lt;/D&gt;&lt;D xsi:type="xsd:long"&gt;44511&lt;/D&gt;&lt;D xsi:type="xsd:long"&gt;44510&lt;/D&gt;&lt;D xsi:type="xsd:long"&gt;44509&lt;/D&gt;&lt;D xsi:type="xsd:long"&gt;44508&lt;/D&gt;&lt;D xsi:type="xsd:long"&gt;44505&lt;/D&gt;&lt;D xsi:type="xsd:long"&gt;44504&lt;/D&gt;&lt;D xsi:type="xsd:long"&gt;44503&lt;/D&gt;&lt;D xsi:type="xsd:long"&gt;44502&lt;/D&gt;&lt;D xsi:type="xsd:long"&gt;44501&lt;/D&gt;&lt;D xsi:type="xsd:long"&gt;44498&lt;/D&gt;&lt;D xsi:type="xsd:long"&gt;44497&lt;/D&gt;&lt;D xsi:type="xsd:long"&gt;44496&lt;/D&gt;&lt;D xsi:type="xsd:long"&gt;44495&lt;/D&gt;&lt;D xsi:type="xsd:long"&gt;44494&lt;/D&gt;&lt;D xsi:type="xsd:long"&gt;44491&lt;/D&gt;&lt;D xsi:type="xsd:long"&gt;44490&lt;/D&gt;&lt;D xsi:type="xsd:long"&gt;44489&lt;/D&gt;&lt;D xsi:type="xsd:long"&gt;44488&lt;/D&gt;&lt;D xsi:type="xsd:long"&gt;44487&lt;/D&gt;&lt;D xsi:type="xsd:long"&gt;44484&lt;/D&gt;&lt;D xsi:type="xsd:long"&gt;44483&lt;/D&gt;&lt;D xsi:type="xsd:long"&gt;44482&lt;/D&gt;&lt;D xsi:type="xsd:long"&gt;44481&lt;/D&gt;&lt;D xsi:type="xsd:long"&gt;44477&lt;/D&gt;&lt;D xsi:type="xsd:long"&gt;44476&lt;/D&gt;&lt;D xsi:type="xsd:long"&gt;44475&lt;/D&gt;&lt;D xsi:type="xsd:long"&gt;44474&lt;/D&gt;&lt;</t>
        </r>
      </text>
    </comment>
    <comment ref="A10" authorId="0" shapeId="0" xr:uid="{A9DB3FB7-0701-4496-9824-190BD52F7C50}">
      <text>
        <r>
          <rPr>
            <b/>
            <sz val="9"/>
            <color indexed="81"/>
            <rFont val="Tahoma"/>
            <family val="2"/>
          </rPr>
          <t>D xsi:type="xsd:long"&gt;44473&lt;/D&gt;&lt;D xsi:type="xsd:long"&gt;44470&lt;/D&gt;&lt;D xsi:type="xsd:long"&gt;44469&lt;/D&gt;&lt;D xsi:type="xsd:long"&gt;44468&lt;/D&gt;&lt;D xsi:type="xsd:long"&gt;44467&lt;/D&gt;&lt;D xsi:type="xsd:long"&gt;44466&lt;/D&gt;&lt;D xsi:type="xsd:long"&gt;44463&lt;/D&gt;&lt;D xsi:type="xsd:long"&gt;44462&lt;/D&gt;&lt;D xsi:type="xsd:long"&gt;44461&lt;/D&gt;&lt;D xsi:type="xsd:long"&gt;44460&lt;/D&gt;&lt;D xsi:type="xsd:long"&gt;44459&lt;/D&gt;&lt;D xsi:type="xsd:long"&gt;44456&lt;/D&gt;&lt;D xsi:type="xsd:long"&gt;44455&lt;/D&gt;&lt;D xsi:type="xsd:long"&gt;44454&lt;/D&gt;&lt;D xsi:type="xsd:long"&gt;44453&lt;/D&gt;&lt;D xsi:type="xsd:long"&gt;44452&lt;/D&gt;&lt;D xsi:type="xsd:long"&gt;44449&lt;/D&gt;&lt;D xsi:type="xsd:long"&gt;44448&lt;/D&gt;&lt;D xsi:type="xsd:long"&gt;44447&lt;/D&gt;&lt;D xsi:type="xsd:long"&gt;44446&lt;/D&gt;&lt;D xsi:type="xsd:long"&gt;44442&lt;/D&gt;&lt;D xsi:type="xsd:long"&gt;44441&lt;/D&gt;&lt;D xsi:type="xsd:long"&gt;44440&lt;/D&gt;&lt;D xsi:type="xsd:long"&gt;44439&lt;/D&gt;&lt;D xsi:type="xsd:long"&gt;44438&lt;/D&gt;&lt;/FQL&gt;&lt;FQL&gt;&lt;Q&gt;WCP-CA^FG_PRICE(0,-2AY,W,CAD)&lt;/Q&gt;&lt;R&gt;104&lt;/R&gt;&lt;C&gt;1&lt;/C&gt;&lt;D xsi:type="xsd:double"&gt;10.77&lt;/D&gt;&lt;D xsi:type="xsd:double"&gt;10.98&lt;/D&gt;&lt;D xsi:type="xsd:double"&gt;11.17&lt;/D&gt;&lt;D xsi:type="xsd:double"&gt;10.83&lt;/D&gt;&lt;D xsi:type="xsd:double"&gt;10.58&lt;/D&gt;&lt;D xsi:type="xsd:double"&gt;10.11&lt;/D&gt;&lt;D xsi:type="xsd:double"&gt;9.61&lt;/D&gt;&lt;D xsi:type="xsd:double"&gt;9.48&lt;/D&gt;&lt;D xsi:type="xsd:double"&gt;9.27&lt;/D&gt;&lt;D xsi:type="xsd:double"&gt;8.95&lt;/D&gt;&lt;D xsi:type="xsd:double"&gt;9.46&lt;/D&gt;&lt;D xsi:type="xsd:double"&gt;9.59&lt;/D&gt;&lt;D xsi:type="xsd:double"&gt;9.7&lt;/D&gt;&lt;D xsi:type="xsd:double"&gt;9.65&lt;/D&gt;&lt;D xsi:type="xsd:double"&gt;10.1&lt;/D&gt;&lt;D xsi:type="xsd:double"&gt;9.89&lt;/D&gt;&lt;D xsi:type="xsd:double"&gt;10.15&lt;/D&gt;&lt;D xsi:type="xsd:double"&gt;10.68&lt;/D&gt;&lt;D xsi:type="xsd:double"&gt;10.72&lt;/D&gt;&lt;D xsi:type="xsd:double"&gt;11.03&lt;/D&gt;&lt;D xsi:type="xsd:double"&gt;10.75&lt;/D&gt;&lt;D xsi:type="xsd:double"&gt;10.45&lt;/D&gt;&lt;D xsi:type="xsd:double"&gt;10.15&lt;/D&gt;&lt;D xsi:type="xsd:double"&gt;9.52&lt;/D&gt;&lt;D xsi:type="xsd:double"&gt;10.4&lt;/D&gt;&lt;D xsi:type="xsd:double"&gt;10.95&lt;/D&gt;&lt;D xsi:type="xsd:double"&gt;10.57&lt;/D&gt;&lt;D xsi:type="xsd:double"&gt;10.19&lt;/D&gt;&lt;D xsi:type="xsd:double"&gt;10.83&lt;/D&gt;&lt;D xsi:type="xsd:double"&gt;10.6&lt;/D&gt;&lt;D xsi:type="xsd:double"&gt;11.37&lt;/D&gt;&lt;D xsi:type="xsd:double"&gt;11.16&lt;/D&gt;&lt;D xsi:type="xsd:double"&gt;10.65&lt;/D&gt;&lt;D xsi:type="xsd:double"&gt;10.07&lt;/D&gt;&lt;D xsi:type="xsd:double"&gt;10.74&lt;/D&gt;&lt;D xsi:type="xsd:double"&gt;10.51&lt;/D&gt;&lt;D xsi:type="xsd:double"&gt;9.68&lt;/D&gt;&lt;D xsi:type="xsd:double"&gt;9.55&lt;/D&gt;&lt;D xsi:type="xsd:double"&gt;10.84&lt;/D&gt;&lt;D xsi:type="xsd:double"&gt;10.85&lt;/D&gt;&lt;D xsi:type="xsd:double"&gt;10.84&lt;/D&gt;&lt;D xsi:type="xsd:double"&gt;11.47&lt;/D&gt;&lt;D xsi:type="xsd:double"&gt;10.94&lt;/D&gt;&lt;D xsi:type="xsd:double"&gt;10.32&lt;/D&gt;&lt;D xsi:type="xsd:double"&gt;10.43&lt;/D&gt;&lt;D xsi:type="xsd:double"&gt;9.71&lt;/D&gt;&lt;D xsi:type="xsd:double"&gt;9.91&lt;/D&gt;&lt;D xsi:type="xsd:double"&gt;8.74&lt;/D&gt;&lt;D xsi:type="xsd:double"&gt;8.51&lt;/D&gt;&lt;D xsi:type="xsd:double"&gt;9.24&lt;/D&gt;&lt;D xsi:type="xsd:double"&gt;9.25&lt;/D&gt;&lt;D xsi:type="xsd:double"&gt;9.4&lt;/D&gt;&lt;D xsi:type="xsd:double"&gt;9.62&lt;/D&gt;&lt;D xsi:type="xsd:double"&gt;9.18&lt;/D&gt;&lt;D xsi:type="xsd:double"&gt;9.26&lt;/D&gt;&lt;D xsi:type="xsd:double"&gt;8.66&lt;/D&gt;&lt;D xsi:type="xsd:double"&gt;9.79&lt;/D&gt;&lt;D xsi:type="xsd:double"&gt;8.85&lt;/D&gt;&lt;D xsi:type="xsd:double"&gt;8.43&lt;/D&gt;&lt;D xsi:type="xsd:double"&gt;8.66&lt;/D&gt;&lt;D xsi:type="xsd:double"&gt;8.94&lt;/D&gt;&lt;D xsi:type="xsd:double"&gt;8.76&lt;/D&gt;&lt;D xsi:type="xsd:double"&gt;9.77&lt;/D&gt;&lt;D xsi:type="xsd:double"&gt;12.03&lt;/D&gt;&lt;D xsi:type="xsd:double"&gt;11.75&lt;/D&gt;&lt;D xsi:type="xsd:double"&gt;11.02&lt;/D&gt;&lt;D xsi:type="xsd:double"&gt;10.04&lt;/D&gt;&lt;D xsi:type="xsd:double"&gt;10.17&lt;/D&gt;&lt;D xsi:type="xsd:double"&gt;10.85&lt;/D&gt;&lt;D xsi:type="xsd:double"&gt;10.53&lt;/D&gt;&lt;D xsi:type="xsd:double"&gt;10.49&lt;/D&gt;&lt;D xsi:type="xsd:double"&gt;10.86&lt;/D&gt;&lt;D xsi:type="xsd:double"&gt;10.38&lt;/D&gt;&lt;D xsi:type="xsd:double"&gt;10.47&lt;/D&gt;&lt;D xsi:type="xsd:double"&gt;10.84&lt;/D&gt;&lt;D xsi:type="xsd:double"&gt;9.62&lt;/D&gt;&lt;D xsi:type="xsd:double"&gt;9.9&lt;/D&gt;&lt;D xsi:type="xsd:double"&gt;9.99&lt;/D&gt;&lt;D xsi:type="xsd:double"&gt;9.35&lt;/D&gt;&lt;D xsi:type="xsd:double"&gt;9.13&lt;/D&gt;&lt;D xsi:type="xsd:double"&gt;9.36&lt;/D&gt;&lt;D xsi:type="xsd:double"&gt;9.12&lt;/D&gt;&lt;D xsi:type="xsd:double"&gt;8.91&lt;/D&gt;&lt;D xsi:type="xsd:double"&gt;8.33&lt;/D&gt;&lt;D xsi:type="xsd:double"&gt;8.73&lt;/D&gt;&lt;D xsi:type="xsd:double"&gt;7.94&lt;/D&gt;&lt;D xsi:type="xsd:double"&gt;7.49&lt;/D&gt;&lt;D xsi:type="xsd:double"&gt;7.3&lt;/D&gt;&lt;D xsi:type="xsd:double"&gt;6.87&lt;/D&gt;&lt;D xsi:type="xsd:double"&gt;7.64&lt;/D&gt;&lt;D xsi:type="xsd:double"&gt;7.01&lt;/D&gt;&lt;D xsi:type="xsd:double"&gt;6.81&lt;/D&gt;&lt;D xsi:type="xsd:double"&gt;6.89&lt;/D&gt;&lt;D xsi:type="xsd:double"&gt;7.1&lt;/D&gt;&lt;D xsi:type="xsd:double"&gt;7.4&lt;/D&gt;&lt;D xsi:type="xsd:double"&gt;7.43&lt;/D&gt;&lt;D xsi:type="xsd:double"&gt;7.61&lt;/D&gt;&lt;D xsi:type="xsd:double"&gt;7.66&lt;/D&gt;&lt;D xsi:type="xsd:double"&gt;7.53&lt;/D&gt;&lt;D xsi:type="xsd:double"&gt;7.06&lt;/D&gt;&lt;D xsi:type="xsd:double"&gt;6.44&lt;/D&gt;&lt;D xsi:type="xsd:double"&gt;5.68&lt;/D&gt;&lt;D xsi:type="xsd:double"&gt;5.47&lt;/D&gt;&lt;D xsi:type="xsd:double"&gt;5.54&lt;/D&gt;&lt;/FQL&gt;&lt;FQL&gt;&lt;Q&gt;WCP-CA^JULIAN(FG_PRICE(0,-2AY,W,CAD).DATES)&lt;/Q&gt;&lt;R&gt;104&lt;/R&gt;&lt;C&gt;1&lt;/C&gt;&lt;D xsi:type="xsd:long"&gt;45163&lt;/D&gt;&lt;D xsi:type="xsd:long"&gt;45156&lt;/D&gt;&lt;D xsi:type="xsd:long"&gt;45149&lt;/D&gt;&lt;D xsi:type="xsd:long"&gt;45142&lt;/D&gt;&lt;D xsi:type="xsd:long"&gt;45135&lt;/D&gt;&lt;D xsi:type="xsd:long"&gt;45128&lt;/D&gt;&lt;D xsi:type="xsd:long"&gt;45121&lt;/D&gt;&lt;D xsi:type="xsd:long"&gt;45114&lt;/D&gt;&lt;D xsi:type="xsd:long"&gt;45107&lt;/D&gt;&lt;D xsi:type="xsd:long"&gt;45100&lt;/D&gt;&lt;D xsi:type="xsd:long"&gt;45093&lt;/D&gt;&lt;D xsi:type="xsd:long"&gt;45086&lt;/D&gt;&lt;D xsi:type="xsd:long"&gt;45079&lt;/D&gt;&lt;D xsi:type="xsd:long"&gt;45072&lt;/D&gt;&lt;D xsi:type="xsd:long"&gt;45065&lt;/D&gt;&lt;D xsi:type="xsd:long"&gt;45058&lt;/D&gt;&lt;D xsi:type="xsd:long"&gt;45051&lt;/D&gt;&lt;D xsi:type="xsd:long"&gt;45044&lt;/D&gt;&lt;D xsi:type="xsd:long"&gt;45037&lt;/D&gt;&lt;D xsi:type="xsd:long"&gt;45030&lt;/D&gt;&lt;D xsi:type="xsd:long"&gt;45022&lt;/D&gt;&lt;D xsi:type="xsd:long"&gt;45016&lt;/D&gt;&lt;D xsi:type="xsd:long"&gt;45009&lt;/D&gt;&lt;D xsi:type="xsd:long"&gt;45002&lt;/D&gt;&lt;D xsi:type="xsd:long"&gt;44995&lt;/D&gt;&lt;D xsi:type="xsd:long"&gt;44988&lt;/D&gt;&lt;D xsi:type="xsd:long"&gt;44981&lt;/D&gt;&lt;D xsi:type="xsd:long"&gt;44974&lt;/D&gt;&lt;D xsi:type="xsd:long"&gt;44967&lt;/D&gt;&lt;D xsi:type="xsd:long"&gt;44960&lt;/D&gt;&lt;D xsi:type="xsd:long"&gt;44953&lt;/D&gt;&lt;D xsi:type="xsd:long"&gt;44946&lt;/D&gt;&lt;D xsi:type="xsd:long"&gt;44939&lt;/D&gt;&lt;D xsi:type="xsd:long"&gt;44932&lt;/D&gt;&lt;D xsi:type="xsd:long"&gt;44925&lt;/D&gt;&lt;D xsi:type="xsd:long"&gt;44918&lt;/D&gt;&lt;D xsi:type="xsd:long"&gt;44911&lt;/D&gt;&lt;D xsi:type="xsd:long"&gt;44904&lt;/D&gt;&lt;D xsi:type="xsd:long"&gt;44897&lt;/D&gt;&lt;D xsi:type="xsd:long"&gt;44890&lt;/D&gt;&lt;D xsi:type="xsd:long"&gt;44883&lt;/D&gt;&lt;D xsi:type="xsd:long"&gt;44876&lt;/D&gt;&lt;D xsi:type="xsd:long"&gt;44869&lt;/D&gt;&lt;D xsi:type="xsd:long"&gt;44862&lt;/D&gt;&lt;D xsi:type="xsd:long"&gt;44855&lt;/D&gt;&lt;D xsi:type="xsd:long"&gt;44848&lt;/D&gt;&lt;D xsi:type="xsd:long"&gt;44841&lt;/D&gt;&lt;D xsi:type="xsd:long"&gt;44834&lt;/D&gt;&lt;D xsi:type="xsd:long"&gt;44827&lt;/D&gt;&lt;D xsi:type="xsd:long"&gt;44820&lt;/D&gt;&lt;D xsi:type="xsd:long"&gt;44813&lt;/D&gt;&lt;D xsi:type="xsd:long"&gt;44806&lt;/D&gt;&lt;D xsi:type="xsd:long"&gt;44799&lt;/D&gt;&lt;D xsi:type="xsd:long"&gt;44792&lt;/D&gt;&lt;D xsi:type="xsd:long"&gt;44785&lt;/D&gt;&lt;D xsi:type="xsd:long"&gt;44778&lt;/D&gt;&lt;D xsi:type="xsd:long"&gt;44771&lt;/D&gt;&lt;D xsi:type="xsd:long"&gt;44764&lt;/D&gt;&lt;D xsi:type="xsd:long"&gt;44757&lt;/D&gt;&lt;D xsi:type="xsd:long"&gt;44750&lt;/D&gt;&lt;D xsi:type="xsd:long"&gt;44742&lt;/D&gt;&lt;D xsi:type="xsd:long"&gt;44736&lt;/D&gt;&lt;D xsi:type="xsd:long"&gt;44729&lt;/D&gt;&lt;D xsi:type="xsd:long"&gt;44722&lt;/D&gt;&lt;D xsi:type="xsd:long"&gt;44715&lt;/D&gt;&lt;D xsi:type="xsd:long"&gt;44708&lt;/D&gt;&lt;D xsi:type="xsd:long"&gt;44701&lt;/D&gt;&lt;D xsi:type="xsd:long"&gt;44694&lt;/D&gt;&lt;D xsi:type="xsd:long"&gt;44687&lt;/D&gt;&lt;D xsi:type="xsd:long"&gt;44680&lt;/D&gt;&lt;D xsi:type="xsd:long"&gt;44673&lt;/D&gt;&lt;D xsi:type="xsd:long"&gt;44665&lt;/D&gt;&lt;D xsi:type="xsd:long"&gt;44659&lt;/D&gt;&lt;D xsi:type="xsd:long"&gt;44652&lt;/D&gt;&lt;D xsi:type="xsd:long"&gt;44645&lt;/D&gt;&lt;D xsi:type="xsd:long"&gt;44638&lt;/D&gt;&lt;D xsi:type="xsd:long"&gt;44631&lt;/D&gt;&lt;D xsi:type="xsd:long"&gt;44624&lt;/D&gt;&lt;D xsi:type="xsd:long"&gt;44617&lt;/D&gt;&lt;D xsi:type="xsd:long"&gt;44610&lt;/D&gt;&lt;D xsi:type="xsd:long"&gt;44603&lt;/D&gt;&lt;D xsi:type="xsd:long"&gt;44596&lt;/D&gt;&lt;D xsi:type="xsd:long"&gt;44589&lt;/D&gt;&lt;D xsi:type="xsd:long"&gt;44582&lt;/D&gt;&lt;D xsi:type="xsd:long"&gt;44575&lt;/D&gt;&lt;D xsi:type="xsd:long"&gt;44568&lt;/D&gt;&lt;D xsi:type="xsd:long"&gt;44561&lt;/D&gt;&lt;D xsi:type="xsd:long"&gt;44554&lt;/D&gt;&lt;D xsi:type="xsd:long"&gt;44547&lt;/D&gt;&lt;D xsi:type="xsd:long"&gt;44540&lt;/D&gt;&lt;D xsi:type="xsd:long"&gt;44533&lt;/D&gt;&lt;D xsi:type="xsd:long"&gt;44526&lt;/D&gt;&lt;D xsi:type="xsd:long"&gt;44519&lt;/D&gt;&lt;D xsi:type="xsd:long"&gt;44512&lt;/D&gt;&lt;D xsi:type="xsd:long"&gt;44505&lt;/D&gt;&lt;D xsi:type="xsd:long"&gt;44498&lt;/D&gt;&lt;D xsi:type="xsd:long"&gt;44491&lt;/D&gt;&lt;D xsi:type="xsd:long"&gt;44484&lt;/D&gt;&lt;D xsi:type="xsd:long"&gt;44477&lt;/D&gt;&lt;D xsi:type="xsd:long"&gt;44470&lt;/D&gt;&lt;D xsi:type="xsd:long"&gt;44463&lt;/D&gt;&lt;D xsi:type="xsd:long"&gt;44456&lt;/D&gt;&lt;D xsi:type="xsd:long"&gt;44449&lt;/D&gt;&lt;D xsi:type="xsd:long"&gt;44442&lt;/D&gt;&lt;/FQL&gt;&lt;FQL&gt;&lt;Q&gt;CPG-CA^FG_PRICE(0,-2AY,W,CAD)&lt;/Q&gt;&lt;R&gt;104&lt;/R&gt;&lt;C&gt;1&lt;/C&gt;&lt;D xsi:type="xsd:double"&gt;10.7&lt;/D&gt;&lt;D xsi:type="xsd:double"&gt;11.21&lt;/D&gt;&lt;D xsi:type="xsd:double"&gt;11.45&lt;/D&gt;&lt;D xsi:type="xsd:double"&gt;10.95&lt;/D&gt;&lt;D xsi:type="xsd:double"&gt;10.61&lt;/D&gt;&lt;D xsi:type="xsd:double"&gt;10.24&lt;/D&gt;&lt;D xsi:type="xsd:double"&gt;9.34&lt;/D&gt;&lt;D xsi:type="xsd:double"&gt;9.13&lt;/D&gt;&lt;D xsi:type="xsd:double"&gt;8.92&lt;/D&gt;&lt;D xsi:type="xsd:double"&gt;8.36&lt;/D&gt;&lt;D xsi:type="xsd:double"&gt;8.92&lt;/D&gt;&lt;D xsi:type="xsd:double"&gt;9.27&lt;/D&gt;&lt;D xsi:type="xsd:double"&gt;9.03&lt;/D&gt;&lt;D xsi:type="xsd:double"&gt;8.89&lt;/D&gt;&lt;D xsi:type="xsd:double"&gt;9.1&lt;/D&gt;&lt;D xsi:type="xsd:double"&gt;9.13&lt;/D&gt;&lt;D xsi:type="xsd:double"&gt;9.38&lt;/D&gt;&lt;D xsi:type="xsd:double"&gt;10.02&lt;/D&gt;&lt;D xsi:type="xsd:double"&gt;9.97&lt;/D&gt;&lt;D xsi:type="xsd:double"&gt;10.39&lt;/D&gt;&lt;D xsi:type="xsd:double"&gt;9.99&lt;/D&gt;&lt;D xsi:type="xsd:double"&gt;9.54&lt;/D&gt;&lt;D xsi:type="xsd:double"&gt;8.85&lt;/D&gt;&lt;D xsi:type="xsd:double"&gt;7.98&lt;/D&gt;&lt;D xsi:type="xsd:double"&gt;9.34&lt;/D&gt;&lt;D xsi:type="xsd:double"&gt;9.96&lt;/D&gt;&lt;D xsi:type="xsd:double"&gt;9.47&lt;/D&gt;&lt;D xsi:type="xsd:double"&gt;9.26&lt;/D&gt;&lt;D xsi:type="xsd:double"&gt;9.88&lt;/D&gt;&lt;D xsi:type="xsd:double"&gt;9.31&lt;/D&gt;&lt;D xsi:type="xsd:double"&gt;9.96&lt;/D&gt;&lt;D xsi:type="xsd:double"&gt;9.82&lt;/D&gt;&lt;D xsi:type="xsd:double"&gt;9.58&lt;/D&gt;&lt;D xsi:type="xsd:double"&gt;8.99&lt;/D&gt;&lt;D xsi:type="xsd:double"&gt;9.66&lt;/D&gt;&lt;D xsi:type="xsd:double"&gt;9.59&lt;/D&gt;&lt;D xsi:type="xsd:double"&gt;9.07&lt;/D&gt;&lt;D xsi:type="xsd:double"&gt;8.91&lt;/D&gt;&lt;D xsi:type="xsd:double"&gt;10.25&lt;/D&gt;&lt;D xsi:type="xsd:double"&gt;10.44&lt;/D&gt;&lt;D xsi:type="xsd:double"&gt;10.73&lt;/D&gt;&lt;D xsi:type="xsd:double"&gt;11.29&lt;/D&gt;&lt;D xsi:type="xsd:double"&gt;11.12&lt;/D&gt;&lt;D xsi:type="xsd:double"&gt;10.36&lt;/D&gt;&lt;D xsi:type="xsd:double"&gt;10.24&lt;/D&gt;&lt;D xsi:type="xsd:double"&gt;9.4&lt;/D&gt;&lt;D xsi:type="xsd:double"&gt;10.26&lt;/D&gt;&lt;D xsi:type="xsd:double"&gt;8.5&lt;/D&gt;&lt;D xsi:type="xsd:double"&gt;7.98&lt;/D&gt;&lt;D xsi:type="xsd:double"&gt;9.2&lt;/D&gt;&lt;D xsi:type="xsd:double"&gt;9.25&lt;/D&gt;&lt;D xsi:type="xsd:double"&gt;9.79&lt;/D&gt;&lt;D xsi:type="xsd:double"&gt;10.28&lt;/D&gt;&lt;D xsi:type="xsd:double"&gt;9.91&lt;/D&gt;&lt;D xsi:type="xsd:double"&gt;9.8&lt;/D&gt;&lt;D xsi:type="xsd:double"&gt;9.08&lt;/D&gt;&lt;D xsi:type="xsd:double"&gt;10.13&lt;/D&gt;&lt;D xsi:type="xsd:double"&gt;8.93&lt;/D&gt;&lt;D xsi:type="xsd:double"&gt;8.64&lt;/D&gt;&lt;D xsi:type="xsd:double"&gt;9.15&lt;/D&gt;&lt;D xsi:type="xsd:double"&gt;9.15&lt;/D&gt;&lt;D xsi:type="xsd:double"&gt;9.07&lt;/D&gt;&lt;D xsi:type="xsd:double"&gt;10.25&lt;/D&gt;&lt;D xsi:type="xsd:double"&gt;13.1&lt;/D&gt;&lt;D xsi:type="xsd:double"&gt;12.08&lt;/D&gt;&lt;D xsi:type="xsd:double"&gt;11.19&lt;/D&gt;&lt;D xsi:type="xsd:double"&gt;9.71&lt;/D&gt;&lt;D xsi:type="xsd:double"&gt;9.19&lt;/D&gt;&lt;D xsi:type="xsd:double"&gt;9.54&lt;/D&gt;&lt;D xsi:type="xsd:double"&gt;8.9&lt;/D&gt;&lt;D xsi:type="xsd:double"&gt;8.93&lt;/D&gt;&lt;D xsi:type="xsd:double"&gt;9.44&lt;/D&gt;&lt;D xsi:type="xsd:double"&gt;9.18&lt;/D&gt;&lt;D xsi:type="xsd:double"&gt;9.21&lt;/D&gt;&lt;D xsi:type="xsd:double"&gt;9.76&lt;/D&gt;&lt;D xsi:type="xsd:double"&gt;8.74&lt;/D&gt;&lt;D xsi:type="xsd:double"&gt;9.2&lt;/D&gt;&lt;D xsi:type="xsd:double"&gt;9.51&lt;/D&gt;&lt;D xsi:type="xsd:double"&gt;8.75&lt;/D&gt;&lt;D xsi:type="xsd:double"&gt;8.24&lt;/D&gt;&lt;D xsi:type="xsd:double"&gt;8.55&lt;/D&gt;&lt;D xsi:type="xsd:double"&gt;8.44&lt;/D&gt;&lt;D xsi:type="xsd:double"&gt;8.17&lt;/D&gt;&lt;D xsi:type="xsd:double"&gt;7.69&lt;/D&gt;&lt;D xsi:type="xsd:double"&gt;8.32&lt;/D&gt;&lt;D xsi:type="xsd:double"&gt;7.7&lt;/D&gt;&lt;D xsi:type="xsd:double"&gt;6.75&lt;/D&gt;&lt;D xsi:type="xsd:double"&gt;6.19&lt;/D&gt;&lt;D xsi:type="xsd:double"&gt;5.69&lt;/D&gt;&lt;D xsi:type="xsd:double"&gt;6.74&lt;/D&gt;&lt;D xsi:type="xsd:double"&gt;5.69&lt;/D&gt;&lt;D xsi:type="xsd:double"&gt;5.64&lt;/D&gt;&lt;D xsi:type="xsd:double"&gt;5.56&lt;/D&gt;&lt;D xsi:type="xsd:double"&gt;5.89&lt;/D&gt;&lt;D xsi:type="xsd:double"&gt;6.05&lt;/D&gt;&lt;D xsi:type="xsd:double"&gt;6.22&lt;/D&gt;&lt;D xsi:type="xsd:double"&gt;6.23&lt;/D&gt;&lt;D xsi:type="xsd:double"&gt;6.28&lt;/D&gt;&lt;D xsi:type="xsd:double"&gt;6.41&lt;/D&gt;&lt;D xsi:type="xsd:double"&gt;5.98&lt;/D&gt;&lt;D xsi:type="xsd:double"&gt;5.34&lt;/D&gt;&lt;D xsi:type="xsd:double"&gt;4.97&lt;/D&gt;&lt;D xsi:type="xsd:double"&gt;4.3&lt;/D&gt;&lt;D xsi:type="xsd:double"&gt;4.51&lt;/D&gt;&lt;/FQL&gt;&lt;FQL&gt;&lt;Q&gt;CPG-CA^JULIAN(FG_PRICE(0,-2AY,W,CAD).DATES)&lt;/Q&gt;&lt;R&gt;104&lt;/R&gt;&lt;C&gt;1&lt;/C&gt;&lt;D xsi:type="xsd:long"&gt;45163&lt;/D&gt;&lt;D xsi:type="xsd:long"&gt;45156&lt;/D&gt;&lt;D xsi:type="xsd:long"&gt;45149&lt;/D&gt;&lt;D xsi:type="xsd:long"&gt;45142&lt;/D&gt;&lt;D xsi:type="xsd:long"&gt;45135&lt;/D&gt;&lt;D xsi:type="xsd:long"&gt;45128&lt;/D&gt;&lt;D xsi:type="xsd:long"&gt;45121&lt;/D&gt;&lt;D xsi:type="xsd:long"&gt;45114&lt;/D&gt;&lt;D xsi:type="xsd:long"&gt;45107&lt;/D&gt;&lt;D xsi:type="xsd:long"&gt;45100&lt;/D&gt;&lt;D xsi:type="xsd:long"&gt;45093&lt;/D&gt;&lt;D xsi:type="xsd:long"&gt;45086&lt;/D&gt;&lt;D xsi:type="xsd:long"&gt;45079&lt;/D&gt;&lt;D xsi:type="xsd:long"&gt;45072&lt;/D&gt;&lt;D xsi:type="xsd:long"&gt;45065&lt;/D&gt;&lt;D xsi:type="xsd:long"&gt;45058&lt;/D&gt;&lt;D xsi:type="xsd:long"&gt;45051&lt;/D&gt;&lt;D xsi:type="xsd:long"&gt;45044&lt;/D&gt;&lt;D xsi:type="xsd:long"&gt;45037&lt;/D&gt;&lt;D xsi:type="xsd:long"&gt;45030&lt;/D&gt;&lt;D xsi:type="xsd:long"&gt;45022&lt;/D&gt;&lt;D xsi:type="xsd:long"&gt;45016&lt;/D&gt;&lt;D xsi:type="xsd:long"&gt;45009&lt;/D&gt;&lt;D xsi:type="xsd:long"&gt;45002&lt;/D&gt;&lt;D xsi:type="xsd:long"&gt;44995&lt;/D&gt;&lt;D xsi:type="xsd:long"&gt;44988&lt;/D&gt;&lt;D xsi:type="xsd:long"&gt;44981&lt;/D&gt;&lt;D xsi:type="xsd:long"&gt;44974&lt;/D&gt;&lt;D xsi:type="xsd:long"&gt;44967&lt;/D&gt;&lt;D xsi:type="xsd:long"&gt;44960&lt;/D&gt;&lt;D xsi:type="xsd:long"&gt;44953&lt;/D&gt;&lt;D xsi:type="xsd:long"&gt;44946&lt;/D&gt;&lt;D xsi:type="xsd:long"&gt;44939&lt;/D&gt;&lt;D xsi:type="xsd:long"&gt;44932&lt;/D&gt;&lt;D xsi:type="xsd:long"&gt;44925&lt;/D&gt;&lt;D xsi:type="xsd:long"&gt;44918&lt;/D&gt;&lt;D xsi:type="xsd:long"&gt;44911&lt;/D&gt;&lt;D xsi:type="xsd:long"&gt;44904&lt;/D&gt;&lt;D xsi:type="xsd:long"&gt;44897&lt;/D&gt;&lt;D xsi:type="xsd:long"&gt;44890&lt;/D&gt;&lt;D xsi:type="xsd:long"&gt;44883&lt;/D&gt;&lt;D xsi:type="xsd:long"&gt;44876&lt;/D&gt;&lt;D xsi:type="xsd:long"&gt;44869&lt;/D&gt;&lt;D xsi:type="xsd:long"&gt;44862&lt;/D&gt;&lt;D xsi:type="xsd:long"&gt;44855&lt;/D&gt;&lt;D xsi:type="xsd:long"&gt;44848&lt;/D&gt;&lt;D xsi:type="xsd:long"&gt;44841&lt;/D&gt;&lt;D xsi:type="xsd:long"&gt;44834&lt;/D&gt;&lt;D xsi:type="xsd:long"&gt;44827&lt;/D&gt;&lt;D xsi:type="xsd:long"&gt;44820&lt;/D&gt;&lt;D xsi:type="xsd:long"&gt;44813&lt;/D&gt;&lt;D xsi:type="xsd:long"&gt;44806&lt;/D&gt;&lt;D xsi:type="xsd:long"&gt;44799&lt;/D&gt;&lt;D xsi:type="xsd:long"&gt;44792&lt;/D&gt;&lt;D xsi:type="xsd:long"&gt;44785&lt;/D&gt;&lt;D xsi:type="xsd:long"&gt;44778&lt;/D&gt;&lt;D xsi:type="xsd:long"&gt;44771&lt;/D&gt;&lt;D xsi:type="xsd:long"&gt;44764&lt;/D&gt;&lt;D xsi:type="xsd:long"&gt;44757&lt;/D&gt;&lt;D xsi:type="xsd:long"&gt;44750&lt;/D&gt;&lt;D xsi:type="xsd:long"&gt;44742&lt;/D&gt;&lt;D xsi:type="xsd:long"&gt;44736&lt;/D&gt;&lt;D xsi:type="xsd:long"&gt;44729&lt;/D&gt;&lt;D xsi:type="xsd:long"&gt;44722&lt;/D&gt;&lt;D xsi:type="xsd:long"&gt;44715&lt;/D&gt;&lt;D xsi:type="xsd:long"&gt;44708&lt;/D&gt;&lt;D xsi:type="xsd:long"&gt;44701&lt;/D&gt;&lt;D xsi:type="xsd:long"&gt;44694&lt;/D&gt;&lt;D xsi:type="xsd:long"&gt;44687&lt;/D&gt;&lt;D xsi:type="xsd:long"&gt;44680&lt;/D&gt;&lt;D xsi:type="xsd:long"&gt;44673&lt;/D&gt;&lt;D xsi:type="xsd:long"&gt;44665&lt;/D&gt;&lt;D xsi:type="xsd:long"&gt;44659&lt;/D&gt;&lt;D xsi:type="xsd:long"&gt;44652&lt;/D&gt;&lt;D xsi:type="xsd:long"&gt;44645&lt;/D&gt;&lt;D xsi:type="xsd:long"&gt;44638&lt;/D&gt;&lt;D xsi:type="xsd:long"&gt;44631&lt;/D&gt;&lt;D xsi:type="xsd:long"&gt;44624&lt;/D&gt;&lt;D xsi:type="xsd:long"&gt;44617&lt;/D&gt;&lt;D xsi:type="xsd:long"&gt;44610&lt;/D&gt;&lt;D xsi:type="xsd:long"&gt;44603&lt;/D&gt;&lt;D xsi:type="xsd:long"&gt;44596&lt;/D&gt;&lt;D xsi:type="xsd:long"&gt;44589&lt;/D&gt;&lt;D xsi:type="xsd:long"&gt;44582&lt;/D&gt;&lt;D xsi:type="xsd:long"&gt;44575&lt;/D&gt;&lt;D xsi:type="xsd:long"&gt;44568&lt;/D&gt;&lt;D xsi:type="xsd:long"&gt;44561&lt;/D&gt;&lt;D xsi:type="xsd:long"&gt;44554&lt;/D&gt;&lt;D xsi:type="xsd:long"&gt;44547&lt;/D&gt;&lt;D xsi:type="xsd:long"&gt;44540&lt;/D&gt;&lt;D xsi:type="xsd:long"&gt;44533&lt;/D&gt;&lt;D xsi:type="xsd:long"&gt;44526&lt;/D&gt;&lt;D xsi:type="xsd:long"&gt;44519&lt;/D&gt;&lt;D xsi:type="xsd:long"&gt;44512&lt;/D&gt;&lt;D xsi:type="xsd:long"&gt;44505&lt;/D&gt;&lt;D xsi:type="xsd:long"&gt;44498&lt;/D&gt;&lt;D xsi:type="xsd:long"&gt;44491&lt;/D&gt;&lt;D xsi:type="xsd:long"&gt;44484&lt;/D&gt;&lt;D xsi:type="xsd:long"&gt;44477&lt;/D&gt;&lt;D xsi:type="xsd:long"&gt;44470&lt;/D&gt;&lt;D xsi:type="xsd:long"&gt;44463&lt;/D&gt;&lt;D xsi:type="xsd:long"&gt;44456&lt;/D&gt;&lt;D xsi:type="xsd:long"&gt;44449&lt;/D&gt;&lt;D xsi:type="xsd:long"&gt;44442&lt;/D&gt;&lt;/FQL&gt;&lt;FQL&gt;&lt;Q&gt;WCP-CA^FG_PRICE(0,-3AY,W,CAD)&lt;/Q&gt;&lt;R&gt;157&lt;/R&gt;&lt;C&gt;1&lt;/C&gt;&lt;D xsi:type="xsd:double"&gt;10.77&lt;/D&gt;&lt;D xsi:type="xsd:double"&gt;10.98&lt;/D&gt;&lt;D xsi:type="xsd:double"&gt;11.17&lt;/D&gt;&lt;D xsi:type="xsd:double"&gt;10.83&lt;/D&gt;&lt;D xsi:type="xsd:double"&gt;10.58&lt;/D&gt;&lt;D xsi:type="xsd:double"&gt;10.11&lt;/D&gt;&lt;D xsi:type="xsd:double"&gt;9.61&lt;/D&gt;&lt;D xsi:type="xsd:double"&gt;9.48&lt;/D&gt;&lt;D xsi:type="xsd:double"&gt;9.27&lt;/D&gt;&lt;D xsi:type="xsd:double"&gt;8.95&lt;/D&gt;&lt;D xsi:type="xsd:double"&gt;9.46&lt;/D&gt;&lt;D xsi:type="xsd:double"&gt;9.59&lt;/D&gt;&lt;D xsi:type="xsd:double"&gt;9.7&lt;/D&gt;&lt;D xsi:type="xsd:double"&gt;9.65&lt;/D&gt;&lt;D xsi:type="xsd:double"&gt;10.1&lt;/D&gt;&lt;D xsi:type="xsd:double"&gt;9.89&lt;/D&gt;&lt;D xsi:type="xsd:double"&gt;10.15&lt;/D&gt;&lt;D xsi:type="xsd:double"&gt;10.68&lt;/D&gt;&lt;D xsi:type="xsd:double"&gt;10.72&lt;/D&gt;&lt;D xsi:type="xsd:double"&gt;11.03&lt;/D&gt;&lt;D xsi:type="xsd:double"&gt;10.75&lt;/D&gt;&lt;D xsi:type="xsd:double"&gt;10.45&lt;/D&gt;&lt;D xsi:type="xsd:double"&gt;10.15&lt;/D&gt;&lt;D xsi:type="xsd:double"&gt;9.52&lt;/D&gt;&lt;D xsi:type="xsd:double"&gt;10.4&lt;/D&gt;&lt;D xsi:type="xsd:double"&gt;10.95&lt;/D&gt;&lt;D xsi:type="xsd:double"&gt;10.57&lt;/D&gt;&lt;D xsi:type="xsd:double"&gt;10.19&lt;/D&gt;&lt;D xsi:type="xsd:double"&gt;10.83&lt;/D&gt;&lt;D xsi:type="xsd:double"&gt;10.6&lt;/D&gt;&lt;D xsi:type="xsd:double"&gt;11.37&lt;/D&gt;&lt;D xsi:type="xsd:double"&gt;11.16&lt;/D&gt;&lt;D xsi:type="xsd:double"&gt;10.65&lt;/D&gt;&lt;D xsi:type="xsd:double"&gt;10.07&lt;/D&gt;&lt;D xsi:type="xsd:double"&gt;10.74&lt;/D&gt;&lt;D xsi:type="xsd:double"&gt;10.51&lt;/D&gt;&lt;D xsi:type="xsd:double"&gt;9.68&lt;/D&gt;&lt;D xsi:type="xsd:double"&gt;9.55&lt;/D&gt;&lt;D xsi:type="xsd:double"&gt;10.84&lt;/D&gt;&lt;D xsi:type="xsd:double"&gt;10.85&lt;/D&gt;&lt;D xsi:type="xsd:double"&gt;10.84&lt;/D&gt;&lt;D xsi:type="xsd:double"&gt;11.47&lt;/D&gt;&lt;D xsi:type="xsd:double"&gt;10.94&lt;/D&gt;&lt;D xsi:type="xsd:double"&gt;10.32&lt;/D&gt;&lt;D xsi:type="xsd:double"&gt;10.43&lt;/D&gt;&lt;D xsi:type="xsd:double"&gt;9.71&lt;/D&gt;&lt;D xsi:type="xsd:double"&gt;9.91&lt;/D&gt;&lt;D xsi:type="xsd:double"&gt;8.74&lt;/D&gt;&lt;D xsi:type="xsd:double"&gt;8.51&lt;/D&gt;&lt;D xsi:type="xsd:double"&gt;9.24&lt;/D&gt;&lt;D xsi:type="xsd:double"&gt;9.25&lt;/D&gt;&lt;D xsi:type="xsd:double"&gt;9.4&lt;/D&gt;&lt;D xsi:type="xsd:double"&gt;9.62&lt;/D&gt;&lt;D xsi:type="xsd:double"&gt;9.18&lt;/D&gt;&lt;D xsi:type="xsd:double"&gt;9.26&lt;/D&gt;&lt;D xsi:type="xsd:double"&gt;8.66&lt;/D&gt;&lt;D xsi:type="xsd:double"&gt;9.79&lt;/D&gt;&lt;D xsi:type="xsd:double"&gt;8.85&lt;/D&gt;&lt;D xsi:type="xsd:double"&gt;8.43&lt;/D&gt;&lt;D xsi:type="xsd:double"&gt;8.66&lt;/D&gt;&lt;D xsi:type="xsd:double"&gt;8.94&lt;/D&gt;&lt;D xsi:type="xsd:double"&gt;8.76&lt;/D&gt;&lt;D xsi:type="xsd:double"&gt;9.77&lt;/D&gt;&lt;D xsi:type="xsd:double"&gt;12.03&lt;/D&gt;&lt;D xsi:type="xsd:double"&gt;11.75&lt;/D&gt;&lt;D xsi:type="xsd:double"&gt;11.02&lt;/D&gt;&lt;D xsi:type="xsd:double"&gt;10.04&lt;/D&gt;&lt;D xsi:type="xsd:double"&gt;10.17&lt;/D&gt;&lt;D xsi:type="xsd:double"&gt;10.85&lt;/D&gt;&lt;D xsi:type="xsd:double"&gt;10.53&lt;/D&gt;&lt;D xsi:type="xsd:double"&gt;10.49&lt;/D&gt;&lt;D xsi:type="xsd:double"&gt;10.86&lt;/D&gt;&lt;D xsi:type="xsd:double"&gt;10.38&lt;/D&gt;&lt;D xsi:type="xsd:double"&gt;10.47&lt;/D&gt;&lt;D xsi:type="xsd:double"&gt;10.84&lt;/D&gt;&lt;D xsi:type="xsd:double"&gt;9.62&lt;/D&gt;&lt;D xsi:type="xsd:double"&gt;9.9&lt;/D&gt;&lt;D xsi:type="xsd:double"&gt;9.99&lt;/D&gt;&lt;D xsi:type="xsd:double"&gt;9.35&lt;/D&gt;&lt;D xsi:type="xsd:double"&gt;9.13&lt;/D&gt;&lt;D xsi:type="xsd:double"&gt;9.36&lt;/D&gt;&lt;D xsi:type="xsd:double"&gt;9.12&lt;/D&gt;&lt;D xsi:type="xsd:double"&gt;8.91&lt;/D&gt;&lt;D xsi:type="xsd:double"&gt;8.33&lt;/D&gt;&lt;D xsi:type="xsd:double"&gt;8.73&lt;/D&gt;&lt;D xsi:type="xsd:double"&gt;7.94&lt;/D&gt;&lt;D xsi:type="xsd:double"&gt;7.49&lt;/D&gt;&lt;D xsi:type="xsd:double"&gt;7.3&lt;/D&gt;&lt;D xsi:type="xsd:double"&gt;6.87&lt;/D&gt;&lt;D xsi:type="xsd:double"&gt;7.64&lt;/D&gt;&lt;D xsi:type="xsd:double"&gt;7.01&lt;/D&gt;&lt;D xsi:type="xsd:double"&gt;6.81&lt;/D&gt;&lt;D xsi:type="xsd:double"&gt;6.89&lt;/D&gt;&lt;D xsi:type="xsd:double"&gt;7.1&lt;/D&gt;&lt;D xsi:type="xsd:double"&gt;7.4&lt;/D&gt;&lt;D xsi:type="xsd:double"&gt;7.43&lt;/D&gt;&lt;D xsi:type="xsd:double"&gt;7.61&lt;/D&gt;&lt;D xsi:type="xsd:double"&gt;7.66&lt;/D&gt;&lt;D xsi:type="xsd:double"&gt;7.53&lt;/D&gt;&lt;D xsi:type="xsd:double"&gt;7.06&lt;/D&gt;&lt;D xsi:type="xsd:double"&gt;6.44&lt;/D&gt;&lt;D xsi:type="xsd:double"&gt;5.68&lt;/D&gt;&lt;D xsi:type="xsd:double"&gt;5.47&lt;/D&gt;&lt;D xsi:type="xsd:double"&gt;5.54&lt;/D&gt;&lt;D xsi:type="xsd:double"&gt;5.45&lt;/D&gt;&lt;D xsi:type="xsd:double"&gt;4.89&lt;/D&gt;&lt;D xsi:type="xsd:double"&gt;5.29&lt;/D&gt;&lt;D xsi:type="xsd:double"&gt;5.4&lt;/D&gt;&lt;D xsi:type="xsd:double"&gt;5.71&lt;/D&gt;&lt;D xsi:type="xsd:double"&gt;5.59&lt;/D&gt;&lt;D xsi:type="xsd:double"&gt;5.63&lt;/D&gt;&lt;D xsi:type="xsd:double"&gt;6.22&lt;/D&gt;&lt;D xsi:type="xsd:double"&gt;6.31&lt;/D&gt;&lt;D xsi:type="xsd:double"&gt;6.37&lt;/D&gt;&lt;D xsi:type="xsd:double"&gt;6.01&lt;/D&gt;&lt;D xsi:type="xsd:double"&gt;6.41&lt;/D&gt;&lt;D xsi:type="xsd:double"&gt;6.31&lt;/D&gt;&lt;D xsi:type="xsd:double"&gt;5.73&lt;/D&gt;&lt;D xsi:type="xsd:double"&gt;5.57&lt;/D&gt;&lt;D xsi:type="xsd:double"&gt;5.61&lt;/D&gt;&lt;D xsi:type="xsd:double"&gt;5.54&lt;/D&gt;&lt;D xsi:type="xsd:double"&gt;5.38&lt;/D&gt;&lt;D xsi:type="xsd:double"&gt;5.33&lt;/D&gt;&lt;D xsi:type="xsd:double"&gt;5.85&lt;/D&gt;&lt;D xsi:type="xsd:double"&gt;5.62&lt;/D&gt;&lt;D xsi:type="xsd:double"&gt;5.75&lt;/D&gt;&lt;D xsi:type="xsd:double"&gt;5.52&lt;/D&gt;&lt;D xsi:type="xsd:double"&gt;5.45&lt;/D&gt;&lt;D xsi:type="xsd:double"&gt;6.12&lt;/D&gt;&lt;D xsi:type="xsd:double"&gt;6.76&lt;/D&gt;&lt;D xsi:type="xsd:double"&gt;5.69&lt;/D&gt;&lt;D xsi:type="xsd:double"&gt;5.21&lt;/D&gt;&lt;D xsi:type="xsd:double"&gt;5.13&lt;/D&gt;&lt;D xsi:type="xsd:double"&gt;5.25&lt;/D&gt;&lt;D xsi:type="xsd:double"&gt;4.58&lt;/D&gt;&lt;D xsi:type="xsd:double"&gt;4.92&lt;/D&gt;&lt;D xsi:type="xsd:double"&gt;5.16&lt;/D&gt;&lt;D xsi:type="xsd:double"&gt;5.06&lt;/D&gt;&lt;D xsi:type="xsd:double"&gt;4.86&lt;/D&gt;&lt;D xsi:type="xsd:double"&gt;4.85&lt;/D&gt;&lt;D xsi:type="xsd:double"&gt;4.84&lt;/D&gt;&lt;D xsi:type="xsd:double"&gt;5.1&lt;/D&gt;&lt;D xsi:type="xsd:double"&gt;4.23&lt;/D&gt;&lt;D xsi:type="xsd:double"&gt;4.13&lt;/D&gt;&lt;D xsi:type="xsd:double"&gt;3.42&lt;/D&gt;&lt;D xsi:type="xsd:double"&gt;2.96&lt;/D&gt;&lt;D xsi:type="xsd:double"&gt;2.49&lt;/D&gt;&lt;D xsi:type="xsd:double"&gt;2.43&lt;/D&gt;&lt;D xsi:type="xsd:double"&gt;2.65&lt;/D&gt;&lt;D xsi:type="xsd:double"&gt;2.56&lt;/D&gt;&lt;D xsi:type="xsd:double"&gt;2.57&lt;/D&gt;&lt;D xsi:type="xsd:double"&gt;2.32&lt;/D&gt;&lt;D xsi:type="xsd:double"&gt;2.4&lt;/D&gt;&lt;D xsi:type="xsd:double"&gt;2.69&lt;/D&gt;&lt;D xsi:type="xsd:double"&gt;2.43&lt;/D&gt;&lt;D xsi:type="xsd:double"&gt;2.58&lt;/D&gt;&lt;D xsi:type="xsd:double"&gt;2.53&lt;/D&gt;&lt;/FQL&gt;&lt;FQL&gt;&lt;Q&gt;WCP-CA^JULIAN(FG_PRICE(0,-3AY,W,CAD).DATES)&lt;/Q&gt;&lt;R&gt;157&lt;/R&gt;&lt;C&gt;1&lt;/C&gt;&lt;D xsi:type="xsd:long"&gt;45163&lt;/D&gt;&lt;D xsi:type="xsd:long"&gt;45156&lt;/D&gt;&lt;D xsi:type="xsd:long"&gt;45149&lt;/D&gt;&lt;D xsi:type="xsd:long"&gt;45142&lt;/D&gt;&lt;D xsi:type="xsd:long"&gt;45135&lt;/D&gt;&lt;D xsi:type="xsd:long"&gt;45128&lt;/D&gt;&lt;D xsi:type="xsd:long"&gt;45121&lt;/D&gt;&lt;D xsi:type="xsd:long"&gt;45114&lt;/D&gt;&lt;D xsi:type="xsd:long"&gt;45107&lt;/D&gt;&lt;D xsi:type="xsd:long"&gt;45100&lt;/D&gt;&lt;D xsi:type="xsd:long"&gt;45093&lt;/D&gt;&lt;D xsi:type="xsd:long"&gt;45086&lt;/D&gt;&lt;D xsi:type="xsd:long"&gt;45079&lt;/D&gt;&lt;D xsi:type="xsd:long"&gt;45072&lt;/D&gt;&lt;D xsi:type="xsd:long"&gt;45065&lt;/D&gt;&lt;D xsi:type="xsd:long"&gt;45058&lt;/D&gt;&lt;D xsi:type="xsd:long"&gt;45051&lt;/D&gt;&lt;D xsi:type="xsd:long"&gt;45044&lt;/D&gt;&lt;D xsi:type="xsd:long"&gt;45037&lt;/D&gt;&lt;D xsi:type="xsd:long"&gt;45030&lt;/D&gt;&lt;D xsi:type="xsd:long"&gt;45022&lt;/D&gt;&lt;D xsi:type="xsd:long"&gt;45016&lt;/D&gt;&lt;D xsi:type="xsd:long"&gt;45009&lt;/D&gt;&lt;D xsi:type="xsd:long"&gt;45002&lt;/D&gt;&lt;D xsi:type="xsd:long"&gt;44995&lt;/D&gt;&lt;D xsi:type="xsd:long"&gt;44988&lt;/D&gt;&lt;D xsi:type="xsd:long"&gt;44981&lt;/D&gt;&lt;D xsi:type="xsd:long"&gt;44974&lt;/D&gt;&lt;D xsi:type="xsd:long"&gt;44967&lt;/D&gt;&lt;D xsi:type="xsd:long"&gt;44960&lt;/D&gt;&lt;D xsi:type="xsd:long"&gt;44953&lt;/D&gt;&lt;D xsi:type="xsd:long"&gt;44946&lt;/D&gt;&lt;D xsi:type="xsd:long"&gt;44939&lt;/D&gt;&lt;D xsi:type="xsd:long"&gt;44932&lt;/D&gt;&lt;D xsi:type="xsd:long"&gt;44925&lt;/D&gt;&lt;D xsi:type="xsd:long"&gt;44918&lt;/D&gt;&lt;D xsi:type="xsd:long"&gt;44911&lt;/D&gt;&lt;D xsi:type="xsd:long"&gt;44904&lt;/D&gt;&lt;D xsi:type="xsd:long"&gt;44897&lt;/D&gt;&lt;D xsi:type="xsd:long"&gt;44890&lt;/D&gt;&lt;D xsi:type="xsd:long"&gt;44883&lt;/D&gt;&lt;D xsi:type="xsd:long"&gt;44876&lt;/D&gt;&lt;D xsi:type="xsd:long"&gt;44869&lt;/D&gt;&lt;D xsi:type="xsd:long"&gt;44862&lt;/D&gt;&lt;D xsi:type="xsd:long"&gt;44855&lt;/D&gt;&lt;D xsi:type="xsd:long"&gt;44848&lt;/D&gt;&lt;D xsi:type="xsd:long"&gt;44841&lt;/D&gt;&lt;D xsi:type="xsd:long"&gt;44834&lt;/D&gt;&lt;D xsi:type="xsd:long"&gt;44827&lt;/D&gt;&lt;D xsi:type="xsd:long"&gt;44820&lt;/D&gt;&lt;D xsi:type="xsd:long"&gt;44813&lt;/D&gt;&lt;D xsi:type="xsd:long"&gt;44806&lt;/D&gt;&lt;D xsi:type="xsd:long"&gt;44799&lt;/D&gt;&lt;D xsi:type="xsd:long"&gt;44792&lt;/D&gt;&lt;D xsi:type="xsd:long"&gt;44785&lt;/D&gt;&lt;D xsi:type="xsd:long"&gt;44778&lt;/D&gt;&lt;D xsi:type="xsd:long"&gt;44771&lt;/D&gt;&lt;D xsi:type="xsd:long"&gt;44764&lt;/D&gt;&lt;D xsi:type="xsd:long"&gt;44757&lt;/D&gt;&lt;D xsi:type="xsd:long"&gt;44750&lt;/D&gt;&lt;D xsi:type="xsd:long"&gt;44742&lt;/D&gt;&lt;D xsi:type="xsd:long"&gt;44736&lt;/D&gt;&lt;D xsi:type="xsd:long"&gt;44729&lt;/D&gt;&lt;D xsi:type="xsd:long"&gt;44722&lt;/D&gt;&lt;D xsi:type="xsd:long"&gt;44715&lt;/D&gt;&lt;D xsi:type="xsd:long"&gt;44708&lt;/D&gt;&lt;D xsi:type="xsd:long"&gt;44701&lt;/D&gt;&lt;D xsi:type="xsd:long"&gt;44694&lt;/D&gt;&lt;D xsi:type="xsd:long"&gt;44687&lt;/D&gt;&lt;D xsi:type="xsd:long"&gt;44680&lt;/D&gt;&lt;D xsi:type="xsd:long"&gt;44673&lt;/D&gt;&lt;D xsi:type="xsd:long"&gt;44665&lt;/D&gt;&lt;D xsi:type="xsd:long"&gt;44659&lt;/D&gt;&lt;D xsi:type="xsd:long"&gt;44652&lt;/D&gt;&lt;D xsi:type="xsd:long"&gt;44645&lt;/D&gt;&lt;D xsi:type="xsd:long"&gt;44638&lt;/D&gt;&lt;D xsi:type="xsd:long"&gt;44631&lt;/D&gt;&lt;D xsi:type="xsd:long"&gt;44624&lt;/D&gt;&lt;D xsi:type="xsd:long"&gt;44617&lt;/D&gt;&lt;D xsi:type="xsd:long"&gt;44610&lt;/D&gt;&lt;D xsi:type="xsd:long"&gt;44603&lt;/D&gt;&lt;D xsi:type="xsd:long"&gt;44596&lt;/D&gt;&lt;D xsi:type="xsd:long"&gt;44589&lt;/D&gt;&lt;D xsi:type="xsd:long"&gt;44582&lt;/D&gt;&lt;D xsi:type="xsd:long"&gt;44575&lt;/D&gt;&lt;D xsi:type="xsd:long"&gt;44568&lt;/D&gt;&lt;D xsi:type="xsd:long"&gt;44561&lt;/D&gt;&lt;D xsi:type="xsd:long"&gt;44554&lt;/D&gt;&lt;D xsi:type="xsd:long"&gt;44547&lt;/D&gt;&lt;D xsi:type="xsd:long"&gt;44540&lt;/D&gt;&lt;D xsi:type="xsd:long"&gt;44533&lt;/D&gt;&lt;D xsi:type="xsd:long"&gt;44526&lt;/D&gt;&lt;D xsi:type="xsd:long"&gt;44519&lt;/D&gt;&lt;D xsi:type="xsd:long"&gt;44512&lt;/D&gt;&lt;D xsi:type="xsd:long"&gt;44505&lt;/D&gt;&lt;D xsi:type="xsd:long"&gt;44498&lt;/D&gt;&lt;D xsi:type="xsd:long"&gt;44491&lt;/D&gt;&lt;D xsi:type="xsd:long"&gt;44484&lt;/D&gt;&lt;D xsi:type="xsd:long"&gt;44477&lt;/D&gt;&lt;D xsi:type="xsd:long"&gt;44470&lt;/D&gt;&lt;D xsi:type="xsd:long"&gt;44463&lt;/D&gt;&lt;D xsi:type="xsd:long"&gt;44456&lt;/D&gt;&lt;D xsi:type="xsd:long"&gt;44449&lt;/D&gt;&lt;D xsi:type="xsd:long"&gt;44442&lt;/D&gt;&lt;D xsi:type="xsd:long"&gt;44435&lt;/D&gt;&lt;D xsi:type="xsd:long"&gt;44428&lt;/D&gt;&lt;D xsi:type="xsd:long"&gt;44421&lt;/D&gt;&lt;D xsi:type="xsd:long"&gt;44414&lt;/D&gt;&lt;D xsi:type="xsd:long"&gt;44407&lt;/D&gt;&lt;D xsi:type="xsd:long"&gt;44400&lt;/D&gt;&lt;D xsi:type="xsd:long"&gt;44393&lt;/D&gt;&lt;D xsi:type="xsd:long"&gt;44386&lt;/D&gt;&lt;D xsi:type="xsd:long"&gt;44379&lt;/D&gt;&lt;D xsi:type="xsd:long"&gt;44372&lt;/D&gt;&lt;D xsi:type="xsd:long"&gt;44365&lt;/D&gt;&lt;D xsi:type="xsd:long"&gt;44358&lt;/D&gt;&lt;D xsi:type="xsd:long"&gt;44351&lt;/D&gt;&lt;D xsi:type="xsd:long"&gt;44344&lt;/D&gt;&lt;D xsi:type="xsd:long"&gt;44337&lt;/D&gt;&lt;D xsi:type="xsd:long"&gt;44330&lt;/D&gt;&lt;D xsi:type="xsd:long"&gt;44323&lt;/D&gt;&lt;D xsi:type="xsd:long"&gt;44316&lt;/D&gt;&lt;D xsi:type="xsd:long"&gt;44309&lt;/D&gt;&lt;D xsi:type="xsd:long"&gt;44302&lt;/D&gt;&lt;D xsi:type="xsd:long"&gt;44295&lt;/D&gt;&lt;D xsi:type="xsd:long"&gt;44287&lt;/D&gt;&lt;D xsi:type="xsd:long"&gt;44281&lt;/D&gt;&lt;D xsi:type="xsd:long"&gt;44274&lt;/D&gt;&lt;D xsi:type="xsd:long"&gt;44267&lt;/D&gt;&lt;D xsi:type="xsd:long"&gt;44260&lt;/D&gt;&lt;D xsi:type="xsd:long"&gt;44253&lt;/D&gt;&lt;D xsi:type="xsd:long"&gt;44246&lt;/D&gt;&lt;D xsi:type="xsd:long"&gt;44239&lt;/D&gt;&lt;D xsi:type="xsd:long"&gt;44232&lt;/D&gt;&lt;D xsi:type="xsd:long"&gt;44225&lt;/D&gt;&lt;D xsi:type="xsd:long"&gt;44218&lt;/D&gt;&lt;D xsi:type="xsd:long"&gt;44211&lt;/D&gt;&lt;D xsi:type="xsd:long"&gt;44204&lt;/D&gt;&lt;D xsi:type="xsd:long"&gt;44196&lt;/D&gt;&lt;D xsi:type="xsd:long"&gt;44189&lt;/D&gt;&lt;D xsi:type="xsd:long"&gt;44183&lt;/D&gt;&lt;D xsi:type="xsd:long"&gt;44176&lt;/D&gt;&lt;D xsi:type="xsd:long"&gt;44169&lt;/D&gt;&lt;D xsi:type="xsd:long"&gt;44162&lt;/D&gt;&lt;D xsi:type="xsd:long"&gt;44155&lt;/D&gt;&lt;D xsi:type="xsd:long"&gt;44148&lt;/D&gt;&lt;D xsi:type="xsd:long"&gt;44141&lt;/D&gt;&lt;D xsi:type="xsd:long"&gt;44134&lt;/D&gt;&lt;D xsi:type="xsd:long"&gt;44127&lt;/D&gt;&lt;D xsi:type="xsd:long"&gt;44120&lt;/D&gt;&lt;D xsi:type="xsd:long"&gt;44113&lt;/D&gt;&lt;D xsi:type="xsd:long"&gt;44106&lt;/D&gt;&lt;D xsi:type="xsd:long"&gt;44099&lt;/D&gt;&lt;D xsi:type="xsd:long"&gt;44092&lt;/D&gt;&lt;D xsi:type="xsd:long"&gt;44085&lt;/D&gt;&lt;D xsi:type="xsd:long"&gt;44078&lt;/D&gt;&lt;D xsi:type="xsd:long"&gt;44071&lt;/D&gt;&lt;/FQL&gt;&lt;FQL&gt;&lt;Q&gt;CPG-CA^FG_PRICE(0,-3AY,W,CAD)&lt;/Q&gt;&lt;R&gt;157&lt;/R&gt;&lt;C&gt;1&lt;/C&gt;&lt;D xsi:type="xsd:double"&gt;10.7&lt;/D&gt;&lt;D xsi:type="xsd:double"&gt;11.21&lt;/D&gt;&lt;D xsi:type="xsd:double"&gt;11.45&lt;/D&gt;&lt;D xsi:type="xsd:double"&gt;10.95&lt;/D&gt;&lt;D xsi:type="xsd:double"&gt;10.61&lt;/D&gt;&lt;D xsi:type="xsd:double"&gt;10.24&lt;/D&gt;&lt;D xsi:type="xsd:double"&gt;9.34&lt;/D&gt;&lt;D xsi:type="xsd:double"&gt;9.13&lt;/D&gt;&lt;D xsi:type="xsd:double"&gt;8.92&lt;/D&gt;&lt;D xsi:type="xsd:double"&gt;8.36&lt;/D&gt;&lt;D xsi:type="xsd:double"&gt;8.92&lt;/D&gt;&lt;D xsi:type="xsd:double"&gt;9.27&lt;/D&gt;&lt;D xsi:type="xsd:double"&gt;9.03&lt;/D&gt;&lt;D xsi:type="xsd:double"&gt;8.89&lt;/D&gt;&lt;D xsi:type="xsd:double"&gt;9.1&lt;/D&gt;&lt;D xsi:type="xsd:double"&gt;9.13&lt;/D&gt;&lt;D xsi:type="xsd:double"&gt;9.38&lt;/D&gt;&lt;D xsi:type="xsd:double"&gt;10.02&lt;/D&gt;&lt;D xsi:type="xsd:double"&gt;9.97&lt;/D&gt;&lt;D xsi:type="xsd:double"&gt;10.39&lt;/D&gt;&lt;D xsi:type="xsd:double"&gt;9.99&lt;/D&gt;&lt;D xsi:type="xsd:double"&gt;9.54&lt;/D&gt;&lt;D xsi:type="xsd:double"&gt;8.85&lt;/D&gt;&lt;D xsi:type="xsd:double"&gt;7.98&lt;/D&gt;&lt;D xsi:type="xsd:double"&gt;9.34&lt;/D&gt;&lt;D xsi:type="xsd:double"&gt;9.96&lt;/D&gt;&lt;D xsi:type="xsd:double"&gt;9.47&lt;/D&gt;&lt;D xsi:type="xsd:double"&gt;9.26&lt;/D&gt;&lt;D xsi:type="xsd:double"&gt;9.88&lt;/D&gt;&lt;D xsi:type="xsd:double"&gt;9.31&lt;/D&gt;&lt;D xsi:type="xsd:double"&gt;9.96&lt;/D&gt;&lt;D xsi:type="xsd:double"&gt;9.82&lt;/D&gt;&lt;D xsi:type="xsd:double"&gt;9.58&lt;/D&gt;&lt;D xsi:type="xsd:double"&gt;8.99&lt;/D&gt;&lt;D xsi:type="xsd:double"&gt;9.66&lt;/D&gt;&lt;D xsi:type="xsd:double"&gt;9.59&lt;/D&gt;&lt;D xsi:type="xsd:double"&gt;9.07&lt;/D&gt;&lt;D xsi:type="xsd:double"&gt;8.91&lt;/D&gt;&lt;D xsi:type="xsd:double"&gt;10.25&lt;/D&gt;&lt;D xsi:type="xsd:double"&gt;10.44&lt;/D&gt;&lt;D xsi:type="xsd:double"&gt;10.73&lt;/D&gt;&lt;D xsi:type="xsd:double"&gt;11.29&lt;/D&gt;&lt;D xsi:type="xsd:double"&gt;11.12&lt;/D&gt;&lt;D xsi:type="xsd:double"&gt;10.36&lt;/D&gt;&lt;D xsi:type="xsd:double"&gt;10.24&lt;/D&gt;&lt;D xsi:type="xsd:double"&gt;9.4&lt;/D&gt;&lt;D xsi:type="xsd:double"&gt;10.26&lt;/D&gt;&lt;D xsi:type="xsd:double"&gt;8.5&lt;/D&gt;&lt;D xsi:type="xsd:double"&gt;7.98&lt;/D&gt;&lt;D xsi:type="xsd:double"&gt;9.2&lt;/D&gt;&lt;D xsi:type="xsd:double"&gt;9.25&lt;/D&gt;&lt;D xsi:type="xsd:double"&gt;9.79&lt;/D&gt;&lt;D xsi:type="xsd:double"&gt;10.28&lt;/D&gt;&lt;D xsi:type="xsd:double"&gt;9.91&lt;/D&gt;&lt;D xsi:type="xsd:double"&gt;9.8&lt;/D&gt;&lt;D xsi:type="xsd:double"&gt;9.08&lt;/D&gt;&lt;D xsi:type="xsd:double"&gt;10.13&lt;/D&gt;&lt;D xsi:type="xsd:double"&gt;8.93&lt;/D&gt;&lt;D xsi:type="xsd:double"&gt;8.64&lt;/D&gt;&lt;D xsi:type="xsd:double"&gt;9.15&lt;/D&gt;&lt;D xsi:type="xsd:double"&gt;9.15&lt;/D&gt;&lt;D xsi:type="xsd:double"&gt;9.07&lt;/D&gt;&lt;D xsi:type="xsd:double"&gt;10.25&lt;/D&gt;&lt;D xsi:type="xsd:double"&gt;13.1&lt;/D&gt;&lt;D xsi:type="xsd:double"&gt;12.08&lt;/D&gt;&lt;D xsi:type="xsd:double"&gt;11.19&lt;/D&gt;&lt;D xsi:type="xsd:double"&gt;9.71&lt;/D&gt;&lt;D xsi:type="xsd:double"&gt;9.19&lt;/D&gt;&lt;D xsi:type="xsd:double"&gt;9.54&lt;/D&gt;&lt;D xsi:type="xsd:double"&gt;8.9&lt;/D&gt;&lt;D xsi:type="xsd:double"&gt;8.93&lt;/D&gt;&lt;D xsi:type="xsd:double"&gt;9.44&lt;/D&gt;&lt;D xsi:type="xsd:double"&gt;9.18&lt;/D&gt;&lt;D xsi:type="xsd:double"&gt;9.21&lt;/D&gt;&lt;D xsi:type="xsd:double"&gt;9.76&lt;/D&gt;&lt;D xsi:type="xsd:double"&gt;8.74&lt;/D&gt;&lt;D xsi:type="xsd:double"&gt;9.2&lt;/D&gt;&lt;D xsi:type="xsd:double"&gt;9.51&lt;/D&gt;&lt;D xsi:type="xsd:double"&gt;8.75&lt;/D&gt;&lt;D xsi:type="xsd:double"&gt;8.24&lt;/D&gt;&lt;D xsi:type="xsd:double"&gt;8.55&lt;/D&gt;&lt;D xsi:type="xsd:double"&gt;8.44&lt;/D&gt;&lt;D xsi:type="xsd:double"&gt;8.17&lt;/D&gt;&lt;D xsi:type="xsd:double"&gt;7.69&lt;/D&gt;&lt;D xsi:type="xsd:double"&gt;8.32&lt;/D&gt;&lt;D xsi:type="xsd:double"&gt;7.7&lt;/D&gt;&lt;D xsi:type="xsd:double"&gt;6.75&lt;/D&gt;&lt;D xsi:type="xsd:double"&gt;6.19&lt;/D&gt;&lt;D xsi:type="xsd:double"&gt;5.69&lt;/D&gt;&lt;D xsi:type="xsd:double"&gt;6.74&lt;/D&gt;&lt;D xsi:type="xsd:double"&gt;5.69&lt;/D&gt;&lt;D xsi:type="xsd:double"&gt;5.64&lt;/D&gt;&lt;D xsi:type="xsd:double"&gt;5.56&lt;/D&gt;&lt;D xsi:type="xsd:double"&gt;5.89&lt;/D&gt;&lt;D xsi:type="xsd:double"&gt;6.05&lt;/D&gt;&lt;D xsi:type="xsd:double"&gt;6.22&lt;/D&gt;&lt;D xsi:type="xsd:double"&gt;6.23&lt;/D&gt;&lt;D xsi:type="xsd:double"&gt;6.28&lt;/D&gt;&lt;D xsi:type="xsd:double"&gt;6.41&lt;/D&gt;&lt;D xsi:type="xsd:double"&gt;5.98&lt;/D&gt;&lt;D xsi:type="xsd:double"&gt;5.34&lt;/D&gt;&lt;D xsi:type="xsd:double"&gt;4.97&lt;/D&gt;&lt;D xsi:type="xsd:double"&gt;4.3&lt;/D&gt;&lt;D xsi:type="xsd:double"&gt;4.51&lt;/D&gt;&lt;D xsi:type="xsd:double"&gt;4.5&lt;/D&gt;&lt;D xsi:type="xsd:double"&gt;3.87&lt;/D&gt;&lt;D xsi:type="xsd:double"&gt;4.37&lt;/D&gt;&lt;D xsi:type="xsd:double"&gt;4.5&lt;/D&gt;&lt;D xsi:type="xsd:double"&gt;4.56&lt;/D&gt;&lt;D xsi:type="xsd:double"&gt;4.26&lt;/D&gt;&lt;D xsi:type="xsd:double"&gt;4.26&lt;/D&gt;&lt;D xsi:type="xsd:double"&gt;4.98&lt;/D&gt;&lt;D xsi:type="xsd:double"&gt;5.5&lt;/D&gt;&lt;D xsi:type="xsd:double"&gt;5.75&lt;/D&gt;&lt;D xsi:type="xsd:double"&gt;5.22&lt;/D&gt;&lt;D xsi:type="xsd:double"&gt;5.66&lt;/D&gt;&lt;D xsi:type="xsd:double"&gt;5.8&lt;/D&gt;&lt;D xsi:type="xsd:double"&gt;4.94&lt;/D&gt;&lt;D xsi:type="xsd:double"&gt;4.77&lt;/D&gt;&lt;D xsi:type="xsd:double"&gt;4.87&lt;/D&gt;&lt;D xsi:type="xsd:double"&gt;5.27&lt;/D&gt;&lt;D xsi:type="xsd:double"&gt;4.85&lt;/D&gt;&lt;D xsi:type="xsd:double"&gt;4.52&lt;/D&gt;&lt;D xsi:type="xsd:double"&gt;4.8&lt;/D&gt;&lt;D xsi:type="xsd:double"&gt;4.92&lt;/D&gt;&lt;D xsi:type="xsd:double"&gt;5.46&lt;/D&gt;&lt;D xsi:type="xsd:double"&gt;5.24&lt;/D&gt;&lt;D xsi:type="xsd:double"&gt;5.43&lt;/D&gt;&lt;D xsi:type="xsd:double"&gt;5.7&lt;/D&gt;&lt;D xsi:type="xsd:double"&gt;5.5&lt;/D&gt;&lt;D xsi:type="xsd:double"&gt;4.67&lt;/D&gt;&lt;D xsi:type="xsd:double"&gt;4.59&lt;/D&gt;&lt;D xsi:type="xsd:double"&gt;4.09&lt;/D&gt;&lt;D xsi:type="xsd:double"&gt;4.09&lt;/D&gt;&lt;D xsi:type="xsd:double"&gt;3.52&lt;/D&gt;&lt;D xsi:type="xsd:double"&gt;3.8&lt;/D&gt;&lt;D xsi:type="xsd:double"&gt;3.71&lt;/D&gt;&lt;D xsi:type="xsd:double"&gt;3.47&lt;/D&gt;&lt;D xsi:type="xsd:double"&gt;2.97&lt;/D&gt;&lt;D xsi:type="xsd:double"&gt;2.99&lt;/D&gt;&lt;D xsi:type="xsd:double"&gt;3.1&lt;/D&gt;&lt;D xsi:type="xsd:double"&gt;3.09&lt;/D&gt;&lt;D xsi:type="xsd:double"&gt;2.67&lt;/D&gt;&lt;D xsi:type="xsd:double"&gt;2.58&lt;/D&gt;&lt;D xsi:type="xsd:double"&gt;2.21&lt;/D&gt;&lt;D xsi:type="xsd:double"&gt;2&lt;/D&gt;&lt;D xsi:type="xsd:double"&gt;1.61&lt;/D&gt;&lt;D xsi:type="xsd:double"&gt;1.66&lt;/D&gt;&lt;D xsi:type="xsd:double"&gt;1.75&lt;/D&gt;&lt;D xsi:type="xsd:double"&gt;1.64&lt;/D&gt;&lt;D xsi:type="xsd:double"&gt;1.79&lt;/D&gt;&lt;D xsi:type="xsd:double"&gt;1.56&lt;/D&gt;&lt;D xsi:type="xsd:double"&gt;1.64&lt;/D&gt;&lt;D xsi:type="xsd:double"&gt;1.85&lt;/D&gt;&lt;D xsi:type="xsd:double"&gt;1.84&lt;/D&gt;&lt;D xsi:type="xsd:double"&gt;2.09&lt;/D&gt;&lt;D xsi:type="xsd:double"&gt;2.39&lt;/D&gt;&lt;/FQL&gt;&lt;FQL&gt;&lt;Q&gt;CPG-CA^JULIAN(FG_PRICE(0,-3AY,W,CAD).DATES)&lt;/Q&gt;&lt;R&gt;157&lt;/R&gt;&lt;C&gt;1&lt;/C&gt;&lt;D xsi:type="xsd:long"&gt;45163&lt;/D&gt;&lt;D xsi:type="xsd:long"&gt;45156&lt;/D&gt;&lt;D xsi:type="xsd:long"&gt;45149&lt;/D&gt;&lt;D xsi:type="xsd:long"&gt;45142&lt;/D&gt;&lt;D xsi:type="xsd:long"&gt;45135&lt;/D&gt;&lt;D xsi:type="xsd:long"&gt;45128&lt;/D&gt;&lt;D xsi:type="xsd:long"&gt;45121&lt;/D&gt;&lt;D xsi:type="xsd:long"&gt;45114&lt;/D&gt;&lt;D xsi:type="xsd:long"&gt;45107&lt;/D&gt;&lt;D xsi:type="xsd:long"&gt;45100&lt;/D&gt;&lt;D xsi:type="xsd:long"&gt;45093&lt;/D&gt;&lt;D xsi:type="xsd:long"&gt;45086&lt;/D&gt;&lt;D xsi:type="xsd:long"&gt;45079&lt;/D&gt;&lt;D xsi:type="xsd:long"&gt;45072&lt;/D&gt;&lt;D xsi:type="xsd:long"&gt;45065&lt;/D&gt;&lt;D xsi:type="xsd:long"&gt;45058&lt;/D&gt;&lt;D xsi:type="xsd:long"&gt;45051&lt;/D&gt;&lt;D xsi:type="xsd:long"&gt;45044&lt;/D&gt;&lt;D xsi:type="xsd:long"&gt;45037&lt;/D&gt;&lt;D xsi:type="xsd:long"&gt;45030&lt;/D&gt;&lt;D xsi:type="xsd:long"&gt;45022&lt;/D&gt;&lt;D xsi:type="xsd:long"&gt;45016&lt;/D&gt;&lt;D xsi:type="xsd:long"&gt;45009&lt;/D&gt;&lt;D xsi:type="xsd:long"&gt;45002&lt;/D&gt;&lt;D xsi:type="xsd:long"&gt;44995&lt;/D&gt;&lt;D xsi:type="xsd:long"&gt;44988&lt;/D&gt;&lt;D xsi:type="xsd:long"&gt;44981&lt;/D&gt;&lt;D xsi:type="xsd:long"&gt;44974&lt;/D&gt;&lt;D xsi:type="xsd:long"&gt;44967&lt;/D&gt;&lt;D xsi:type="xsd:long"&gt;44960&lt;/D&gt;&lt;D xsi:type="xsd:long"&gt;44953&lt;/D&gt;&lt;D xsi:type="xsd:long"&gt;44946&lt;/D&gt;&lt;D xsi:type="xsd:long"&gt;44939&lt;/D&gt;&lt;D xsi:type="xsd:long"&gt;44932&lt;/D&gt;&lt;D xsi:type="xsd:long"&gt;44925&lt;/D&gt;&lt;D xsi:type="xsd:long"&gt;44918&lt;/D&gt;&lt;D xsi:type="xsd:long"&gt;44911&lt;/D&gt;&lt;D xsi:type="xsd:long"&gt;44904&lt;/D&gt;&lt;D xsi:type="xsd:long"&gt;44897&lt;/D&gt;&lt;D xsi:type="xsd:long"&gt;44890&lt;/D&gt;&lt;D xsi:type="xsd:long"&gt;44883&lt;/D&gt;&lt;D xsi:type="xsd:long"&gt;44876&lt;/D&gt;&lt;D xsi:type="xsd:long"&gt;44869&lt;/D&gt;&lt;D xsi:type="xsd:long"&gt;44862&lt;/D&gt;&lt;D xsi:type="xsd:long"&gt;44855&lt;/D&gt;&lt;D xsi:type="xsd:long"&gt;44848&lt;/D&gt;&lt;D xsi:type="xsd:long"&gt;44841&lt;/D&gt;&lt;D xsi:type="xsd:long"&gt;44834&lt;/D&gt;&lt;D xsi:type="xsd:long"&gt;44827&lt;/D&gt;&lt;D xsi:type="xsd:long"&gt;44820&lt;/D&gt;&lt;D xsi:type="xsd:long"&gt;44813&lt;/D&gt;&lt;D xsi:type="xsd:long"&gt;44806&lt;/D&gt;&lt;D xsi:type="xsd:long"&gt;44799&lt;/D&gt;&lt;D xsi:type="xsd:long"&gt;44792&lt;/D&gt;&lt;D xsi:type="xsd:long"&gt;44785&lt;/D&gt;&lt;D xsi:type="xsd:long"&gt;44778&lt;/D&gt;&lt;D xsi:type="xsd:long"&gt;44771&lt;/D&gt;&lt;D xsi:type="xsd:long"&gt;44764&lt;/D&gt;&lt;D xsi:type="xsd:long"&gt;44757&lt;/D&gt;&lt;D xsi:type="xsd:long"&gt;44750&lt;/D&gt;&lt;D xsi:type="xsd:long"&gt;44742&lt;/D&gt;&lt;D xsi:type="xsd:long"&gt;44736&lt;/D&gt;&lt;D xsi:type="xsd:long"&gt;44729&lt;/D&gt;&lt;D xsi:type="xsd:long"&gt;44722&lt;/D&gt;&lt;D xsi:type="xsd:long"&gt;44715&lt;/D&gt;&lt;D xsi:type="xsd:long"&gt;44708&lt;/D&gt;&lt;D xsi:type="xsd:long"&gt;44701&lt;/D&gt;&lt;D xsi:type="xsd:long"&gt;44694&lt;/D&gt;&lt;D xsi:type="xsd:long"&gt;44687&lt;/D&gt;&lt;D xsi:type="xsd:long"&gt;44680&lt;/D&gt;&lt;D xsi:type="xsd:long"&gt;44673&lt;/D&gt;&lt;D xsi:type="xsd:long"&gt;44665&lt;/D&gt;&lt;D xsi:type="xsd:long"&gt;44659&lt;/D&gt;&lt;D xsi:type="xsd:long"&gt;44652&lt;/D&gt;&lt;D xsi:type="xsd:long"&gt;44645&lt;/D&gt;&lt;D xsi</t>
        </r>
      </text>
    </comment>
    <comment ref="A11" authorId="0" shapeId="0" xr:uid="{9DFD4E38-5F63-4C09-9F57-6D4BC756E322}">
      <text>
        <r>
          <rPr>
            <b/>
            <sz val="9"/>
            <color indexed="81"/>
            <rFont val="Tahoma"/>
            <family val="2"/>
          </rPr>
          <t>:type="xsd:long"&gt;44638&lt;/D&gt;&lt;D xsi:type="xsd:long"&gt;44631&lt;/D&gt;&lt;D xsi:type="xsd:long"&gt;44624&lt;/D&gt;&lt;D xsi:type="xsd:long"&gt;44617&lt;/D&gt;&lt;D xsi:type="xsd:long"&gt;44610&lt;/D&gt;&lt;D xsi:type="xsd:long"&gt;44603&lt;/D&gt;&lt;D xsi:type="xsd:long"&gt;44596&lt;/D&gt;&lt;D xsi:type="xsd:long"&gt;44589&lt;/D&gt;&lt;D xsi:type="xsd:long"&gt;44582&lt;/D&gt;&lt;D xsi:type="xsd:long"&gt;44575&lt;/D&gt;&lt;D xsi:type="xsd:long"&gt;44568&lt;/D&gt;&lt;D xsi:type="xsd:long"&gt;44561&lt;/D&gt;&lt;D xsi:type="xsd:long"&gt;44554&lt;/D&gt;&lt;D xsi:type="xsd:long"&gt;44547&lt;/D&gt;&lt;D xsi:type="xsd:long"&gt;44540&lt;/D&gt;&lt;D xsi:type="xsd:long"&gt;44533&lt;/D&gt;&lt;D xsi:type="xsd:long"&gt;44526&lt;/D&gt;&lt;D xsi:type="xsd:long"&gt;44519&lt;/D&gt;&lt;D xsi:type="xsd:long"&gt;44512&lt;/D&gt;&lt;D xsi:type="xsd:long"&gt;44505&lt;/D&gt;&lt;D xsi:type="xsd:long"&gt;44498&lt;/D&gt;&lt;D xsi:type="xsd:long"&gt;44491&lt;/D&gt;&lt;D xsi:type="xsd:long"&gt;44484&lt;/D&gt;&lt;D xsi:type="xsd:long"&gt;44477&lt;/D&gt;&lt;D xsi:type="xsd:long"&gt;44470&lt;/D&gt;&lt;D xsi:type="xsd:long"&gt;44463&lt;/D&gt;&lt;D xsi:type="xsd:long"&gt;44456&lt;/D&gt;&lt;D xsi:type="xsd:long"&gt;44449&lt;/D&gt;&lt;D xsi:type="xsd:long"&gt;44442&lt;/D&gt;&lt;D xsi:type="xsd:long"&gt;44435&lt;/D&gt;&lt;D xsi:type="xsd:long"&gt;44428&lt;/D&gt;&lt;D xsi:type="xsd:long"&gt;44421&lt;/D&gt;&lt;D xsi:type="xsd:long"&gt;44414&lt;/D&gt;&lt;D xsi:type="xsd:long"&gt;44407&lt;/D&gt;&lt;D xsi:type="xsd:long"&gt;44400&lt;/D&gt;&lt;D xsi:type="xsd:long"&gt;44393&lt;/D&gt;&lt;D xsi:type="xsd:long"&gt;44386&lt;/D&gt;&lt;D xsi:type="xsd:long"&gt;44379&lt;/D&gt;&lt;D xsi:type="xsd:long"&gt;44372&lt;/D&gt;&lt;D xsi:type="xsd:long"&gt;44365&lt;/D&gt;&lt;D xsi:type="xsd:long"&gt;44358&lt;/D&gt;&lt;D xsi:type="xsd:long"&gt;44351&lt;/D&gt;&lt;D xsi:type="xsd:long"&gt;44344&lt;/D&gt;&lt;D xsi:type="xsd:long"&gt;44337&lt;/D&gt;&lt;D xsi:type="xsd:long"&gt;44330&lt;/D&gt;&lt;D xsi:type="xsd:long"&gt;44323&lt;/D&gt;&lt;D xsi:type="xsd:long"&gt;44316&lt;/D&gt;&lt;D xsi:type="xsd:long"&gt;44309&lt;/D&gt;&lt;D xsi:type="xsd:long"&gt;44302&lt;/D&gt;&lt;D xsi:type="xsd:long"&gt;44295&lt;/D&gt;&lt;D xsi:type="xsd:long"&gt;44287&lt;/D&gt;&lt;D xsi:type="xsd:long"&gt;44281&lt;/D&gt;&lt;D xsi:type="xsd:long"&gt;44274&lt;/D&gt;&lt;D xsi:type="xsd:long"&gt;44267&lt;/D&gt;&lt;D xsi:type="xsd:long"&gt;44260&lt;/D&gt;&lt;D xsi:type="xsd:long"&gt;44253&lt;/D&gt;&lt;D xsi:type="xsd:long"&gt;44246&lt;/D&gt;&lt;D xsi:type="xsd:long"&gt;44239&lt;/D&gt;&lt;D xsi:type="xsd:long"&gt;44232&lt;/D&gt;&lt;D xsi:type="xsd:long"&gt;44225&lt;/D&gt;&lt;D xsi:type="xsd:long"&gt;44218&lt;/D&gt;&lt;D xsi:type="xsd:long"&gt;44211&lt;/D&gt;&lt;D xsi:type="xsd:long"&gt;44204&lt;/D&gt;&lt;D xsi:type="xsd:long"&gt;44196&lt;/D&gt;&lt;D xsi:type="xsd:long"&gt;44189&lt;/D&gt;&lt;D xsi:type="xsd:long"&gt;44183&lt;/D&gt;&lt;D xsi:type="xsd:long"&gt;44176&lt;/D&gt;&lt;D xsi:type="xsd:long"&gt;44169&lt;/D&gt;&lt;D xsi:type="xsd:long"&gt;44162&lt;/D&gt;&lt;D xsi:type="xsd:long"&gt;44155&lt;/D&gt;&lt;D xsi:type="xsd:long"&gt;44148&lt;/D&gt;&lt;D xsi:type="xsd:long"&gt;44141&lt;/D&gt;&lt;D xsi:type="xsd:long"&gt;44134&lt;/D&gt;&lt;D xsi:type="xsd:long"&gt;44127&lt;/D&gt;&lt;D xsi:type="xsd:long"&gt;44120&lt;/D&gt;&lt;D xsi:type="xsd:long"&gt;44113&lt;/D&gt;&lt;D xsi:type="xsd:long"&gt;44106&lt;/D&gt;&lt;D xsi:type="xsd:long"&gt;44099&lt;/D&gt;&lt;D xsi:type="xsd:long"&gt;44092&lt;/D&gt;&lt;D xsi:type="xsd:long"&gt;44085&lt;/D&gt;&lt;D xsi:type="xsd:long"&gt;44078&lt;/D&gt;&lt;D xsi:type="xsd:long"&gt;44071&lt;/D&gt;&lt;/FQL&gt;&lt;FQL&gt;&lt;Q&gt;WCP-CA^FG_PRICE(0,-3AY,D,CAD)&lt;/Q&gt;&lt;R&gt;754&lt;/R&gt;&lt;C&gt;1&lt;/C&gt;&lt;D xsi:type="xsd:double"&gt;11.03&lt;/D&gt;&lt;D xsi:type="xsd:double"&gt;11.04&lt;/D&gt;&lt;D xsi:type="xsd:double"&gt;10.91&lt;/D&gt;&lt;D xsi:type="xsd:double"&gt;10.77&lt;/D&gt;&lt;D xsi:type="xsd:double"&gt;10.64&lt;/D&gt;&lt;D xsi:type="xsd:double"&gt;10.74&lt;/D&gt;&lt;D xsi:type="xsd:double"&gt;10.88&lt;/D&gt;&lt;D xsi:type="xsd:double"&gt;10.88&lt;/D&gt;&lt;D xsi:type="xsd:double"&gt;10.98&lt;/D&gt;&lt;D xsi:type="xsd:double"&gt;10.93&lt;/D&gt;&lt;D xsi:type="xsd:double"&gt;10.77&lt;/D&gt;&lt;D xsi:type="xsd:double"&gt;10.76&lt;/D&gt;&lt;D xsi:type="xsd:double"&gt;11.02&lt;/D&gt;&lt;D xsi:type="xsd:double"&gt;11.17&lt;/D&gt;&lt;D xsi:type="xsd:double"&gt;11.05&lt;/D&gt;&lt;D xsi:type="xsd:double"&gt;11.14&lt;/D&gt;&lt;D xsi:type="xsd:double"&gt;10.98&lt;/D&gt;&lt;D xsi:type="xsd:double"&gt;10.83&lt;/D&gt;&lt;D xsi:type="xsd:double"&gt;10.78&lt;/D&gt;&lt;D xsi:type="xsd:double"&gt;10.56&lt;/D&gt;&lt;D xsi:type="xsd:double"&gt;10.61&lt;/D&gt;&lt;D xsi:type="xsd:double"&gt;10.53&lt;/D&gt;&lt;D xsi:type="xsd:double"&gt;10.58&lt;/D&gt;&lt;D xsi:type="xsd:double"&gt;10.37&lt;/D&gt;&lt;D xsi:type="xsd:double"&gt;10.41&lt;/D&gt;&lt;D xsi:type="xsd:double"&gt;10.21&lt;/D&gt;&lt;D xsi:type="xsd:double"&gt;10.26&lt;/D&gt;&lt;D xsi:type="xsd:double"&gt;10.11&lt;/D&gt;&lt;D xsi:type="xsd:double"&gt;10.01&lt;/D&gt;&lt;D xsi:type="xsd:double"&gt;9.96&lt;/D&gt;&lt;D xsi:type="xsd:double"&gt;9.99&lt;/D&gt;&lt;D xsi:type="xsd:double"&gt;9.59&lt;/D&gt;&lt;D xsi:type="xsd:double"&gt;9.61&lt;/D&gt;&lt;D xsi:type="xsd:double"&gt;9.84&lt;/D&gt;&lt;D xsi:type="xsd:double"&gt;9.67&lt;/D&gt;&lt;D xsi:type="xsd:double"&gt;9.6&lt;/D&gt;&lt;D xsi:type="xsd:double"&gt;9.51&lt;/D&gt;&lt;D xsi:type="xsd:double"&gt;9.48&lt;/D&gt;&lt;D xsi:type="xsd:double"&gt;9.21&lt;/D&gt;&lt;D xsi:type="xsd:double"&gt;9.37&lt;/D&gt;&lt;D xsi:type="xsd:double"&gt;9.32&lt;/D&gt;&lt;D xsi:type="xsd:double"&gt;9.27&lt;/D&gt;&lt;D xsi:type="xsd:double"&gt;9.19&lt;/D&gt;&lt;D xsi:type="xsd:double"&gt;9.08&lt;/D&gt;&lt;D xsi:type="xsd:double"&gt;9.03&lt;/D&gt;&lt;D xsi:type="xsd:double"&gt;9.08&lt;/D&gt;&lt;D xsi:type="xsd:double"&gt;8.95&lt;/D&gt;&lt;D xsi:type="xsd:double"&gt;9.09&lt;/D&gt;&lt;D xsi:type="xsd:double"&gt;9.35&lt;/D&gt;&lt;D xsi:type="xsd:double"&gt;9.23&lt;/D&gt;&lt;D xsi:type="xsd:double"&gt;9.35&lt;/D&gt;&lt;D xsi:type="xsd:double"&gt;9.46&lt;/D&gt;&lt;D xsi:type="xsd:double"&gt;9.51&lt;/D&gt;&lt;D xsi:type="xsd:double"&gt;9.44&lt;/D&gt;&lt;D xsi:type="xsd:double"&gt;9.55&lt;/D&gt;&lt;D xsi:type="xsd:double"&gt;9.35&lt;/D&gt;&lt;D xsi:type="xsd:double"&gt;9.59&lt;/D&gt;&lt;D xsi:type="xsd:double"&gt;9.56&lt;/D&gt;&lt;D xsi:type="xsd:double"&gt;9.74&lt;/D&gt;&lt;D xsi:type="xsd:double"&gt;9.71&lt;/D&gt;&lt;D xsi:type="xsd:double"&gt;9.64&lt;/D&gt;&lt;D xsi:type="xsd:double"&gt;9.7&lt;/D&gt;&lt;D xsi:type="xsd:double"&gt;9.34&lt;/D&gt;&lt;D xsi:type="xsd:double"&gt;9.29&lt;/D&gt;&lt;D xsi:type="xsd:double"&gt;9.55&lt;/D&gt;&lt;D xsi:type="xsd:double"&gt;9.73&lt;/D&gt;&lt;D xsi:type="xsd:double"&gt;9.65&lt;/D&gt;&lt;D xsi:type="xsd:double"&gt;9.64&lt;/D&gt;&lt;D xsi:type="xsd:double"&gt;10.05&lt;/D&gt;&lt;D xsi:type="xsd:double"&gt;10.27&lt;/D&gt;&lt;D xsi:type="xsd:double"&gt;10.1&lt;/D&gt;&lt;D xsi:type="xsd:double"&gt;10.05&lt;/D&gt;&lt;D xsi:type="xsd:double"&gt;9.99&lt;/D&gt;&lt;D xsi:type="xsd:double"&gt;9.83&lt;/D&gt;&lt;D xsi:type="xsd:double"&gt;10.08&lt;/D&gt;&lt;D xsi:type="xsd:double"&gt;9.89&lt;/D&gt;&lt;D xsi:type="xsd:double"&gt;9.87&lt;/D&gt;&lt;D xsi:type="xsd:double"&gt;10.03&lt;/D&gt;&lt;D xsi:type="xsd:double"&gt;10.18&lt;/D&gt;&lt;D xsi:type="xsd:double"&gt;10.11&lt;/D&gt;&lt;D xsi:type="xsd:double"&gt;10.15&lt;/D&gt;&lt;D xsi:type="xsd:double"&gt;9.86&lt;/D&gt;&lt;D xsi:type="xsd:double"&gt;9.86&lt;/D&gt;&lt;D xsi:type="xsd:double"&gt;10&lt;/D&gt;&lt;D xsi:type="xsd:double"&gt;10.46&lt;/D&gt;&lt;D xsi:type="xsd:double"&gt;10.68&lt;/D&gt;&lt;D xsi:type="xsd:double"&gt;10.53&lt;/D&gt;&lt;D xsi:type="xsd:double"&gt;10.48&lt;/D&gt;&lt;D xsi:type="xsd:double"&gt;10.69&lt;/D&gt;&lt;D xsi:type="xsd:double"&gt;10.95&lt;/D&gt;&lt;D xsi:type="xsd:double"&gt;10.72&lt;/D&gt;&lt;D xsi:type="xsd:double"&gt;10.66&lt;/D&gt;&lt;D xsi:type="xsd:double"&gt;10.94&lt;/D&gt;&lt;D xsi:type="xsd:double"&gt;11.01&lt;/D&gt;&lt;D xsi:type="xsd:double"&gt;11.01&lt;/D&gt;&lt;D xsi:type="xsd:double"&gt;11.03&lt;/D&gt;&lt;D xsi:type="xsd:double"&gt;10.95&lt;/D&gt;&lt;D xsi:type="xsd:double"&gt;10.91&lt;/D&gt;&lt;D xsi:type="xsd:double"&gt;10.88&lt;/D&gt;&lt;D xsi:type="xsd:double"&gt;10.8&lt;/D&gt;&lt;D xsi:type="xsd:double"&gt;10.75&lt;/D&gt;&lt;D xsi:type="xsd:double"&gt;10.81&lt;/D&gt;&lt;D xsi:type="xsd:double"&gt;10.66&lt;/D&gt;&lt;D xsi:type="xsd:double"&gt;11.05&lt;/D&gt;&lt;D xsi:type="xsd:double"&gt;10.45&lt;/D&gt;&lt;D xsi:type="xsd:double"&gt;10.43&lt;/D&gt;&lt;D xsi:type="xsd:double"&gt;10.52&lt;/D&gt;&lt;D xsi:type="xsd:double"&gt;10.49&lt;/D&gt;&lt;D xsi:type="xsd:double"&gt;10.37&lt;/D&gt;&lt;D xsi:type="xsd:double"&gt;10.15&lt;/D&gt;&lt;D xsi:type="xsd:double"&gt;10.11&lt;/D&gt;&lt;D xsi:type="xsd:double"&gt;10.19&lt;/D&gt;&lt;D xsi:type="xsd:double"&gt;10.17&lt;/D&gt;&lt;D xsi:type="xsd:double"&gt;9.72&lt;/D&gt;&lt;D xsi:type="xsd:double"&gt;9.52&lt;/D&gt;&lt;D xsi:type="xsd:double"&gt;9.64&lt;/D&gt;&lt;D xsi:type="xsd:double"&gt;9.62&lt;/D&gt;&lt;D xsi:type="xsd:double"&gt;10.19&lt;/D&gt;&lt;D xsi:type="xsd:double"&gt;10.12&lt;/D&gt;&lt;D xsi:type="xsd:double"&gt;10.4&lt;/D&gt;&lt;D xsi:type="xsd:double"&gt;10.55&lt;/D&gt;&lt;D xsi:type="xsd:double"&gt;10.57&lt;/D&gt;&lt;D xsi:type="xsd:double"&gt;10.43&lt;/D&gt;&lt;D xsi:type="xsd:double"&gt;10.88&lt;/D&gt;&lt;D xsi:type="xsd:double"&gt;10.95&lt;/D&gt;&lt;D xsi:type="xsd:double"&gt;10.87&lt;/D&gt;&lt;D xsi:type="xsd:double"&gt;10.71&lt;/D&gt;&lt;D xsi:type="xsd:double"&gt;10.46&lt;/D&gt;&lt;D xsi:type="xsd:double"&gt;10.56&lt;/D&gt;&lt;D xsi:type="xsd:double"&gt;10.57&lt;/D&gt;&lt;D xsi:type="xsd:double"&gt;10.19&lt;/D&gt;&lt;D xsi:type="xsd:double"&gt;10.03&lt;/D&gt;&lt;D xsi:type="xsd:double"&gt;10.15&lt;/D&gt;&lt;D xsi:type="xsd:double"&gt;10.19&lt;/D&gt;&lt;D xsi:type="xsd:double"&gt;10.6&lt;/D&gt;&lt;D xsi:type="xsd:double"&gt;10.75&lt;/D&gt;&lt;D xsi:type="xsd:double"&gt;11&lt;/D&gt;&lt;D xsi:type="xsd:double"&gt;10.91&lt;/D&gt;&lt;D xsi:type="xsd:double"&gt;10.83&lt;/D&gt;&lt;D xsi:type="xsd:double"&gt;10.65&lt;/D&gt;&lt;D xsi:type="xsd:double"&gt;10.84&lt;/D&gt;&lt;D xsi:type="xsd:double"&gt;10.86&lt;/D&gt;&lt;D xsi:type="xsd:double"&gt;10.59&lt;/D&gt;&lt;D xsi:type="xsd:double"&gt;10.6&lt;/D&gt;&lt;D xsi:type="xsd:double"&gt;10.38&lt;/D&gt;&lt;D xsi:type="xsd:double"&gt;10.77&lt;/D&gt;&lt;D xsi:type="xsd:double"&gt;11.09&lt;/D&gt;&lt;D xsi:type="xsd:double"&gt;11.11&lt;/D&gt;&lt;D xsi:type="xsd:double"&gt;11.37&lt;/D&gt;&lt;D xsi:type="xsd:double"&gt;11.18&lt;/D&gt;&lt;D xsi:type="xsd:double"&gt;11.08&lt;/D&gt;&lt;D xsi:type="xsd:double"&gt;11.17&lt;/D&gt;&lt;D xsi:type="xsd:double"&gt;11.4&lt;/D&gt;&lt;D xsi:type="xsd:double"&gt;11.16&lt;/D&gt;&lt;D xsi:type="xsd:double"&gt;11.1&lt;/D&gt;&lt;D xsi:type="xsd:double"&gt;10.92&lt;/D&gt;&lt;D xsi:type="xsd:double"&gt;10.89&lt;/D&gt;&lt;D xsi:type="xsd:double"&gt;10.74&lt;/D&gt;&lt;D xsi:type="xsd:double"&gt;10.65&lt;/D&gt;&lt;D xsi:type="xsd:double"&gt;10.61&lt;/D&gt;&lt;D xsi:type="xsd:double"&gt;10.29&lt;/D&gt;&lt;D xsi:type="xsd:double"&gt;10.27&lt;/D&gt;&lt;D xsi:type="xsd:double"&gt;10.31&lt;/D&gt;&lt;D xsi:type="xsd:double"&gt;10.07&lt;/D&gt;&lt;D xsi:type="xsd:double"&gt;9.78&lt;/D&gt;&lt;D xsi:type="xsd:double"&gt;9.74&lt;/D&gt;&lt;D xsi:type="xsd:double"&gt;10.01&lt;/D&gt;&lt;D xsi:type="xsd:double"&gt;10.74&lt;/D&gt;&lt;D xsi:type="xsd:double"&gt;10.51&lt;/D&gt;&lt;D xsi:type="xsd:double"&gt;10.42&lt;/D&gt;&lt;D xsi:type="xsd:double"&gt;10.51&lt;/D&gt;&lt;D xsi:type="xsd:double"&gt;9.9&lt;/D&gt;&lt;D xsi:type="xsd:double"&gt;10.12&lt;/D&gt;&lt;D xsi:type="xsd:double"&gt;9.84&lt;/D&gt;&lt;D xsi:type="xsd:double"&gt;9.68&lt;/D&gt;&lt;D xsi:type="xsd:double"&gt;9.68&lt;/D&gt;&lt;D xsi:type="xsd:double"&gt;9.78&lt;/D&gt;&lt;D xsi:type="xsd:double"&gt;9.87&lt;/D&gt;&lt;D xsi:type="xsd:double"&gt;9.81&lt;/D&gt;&lt;D xsi:type="xsd:double"&gt;9.63&lt;/D&gt;&lt;D xsi:type="xsd:double"&gt;9.55&lt;/D&gt;&lt;D xsi:type="xsd:double"&gt;9.55&lt;/D&gt;&lt;D xsi:type="xsd:double"&gt;9.7&lt;/D&gt;&lt;D xsi:type="xsd:double"&gt;10.02&lt;/D&gt;&lt;D xsi:type="xsd:double"&gt;10.62&lt;/D&gt;&lt;D xsi:type="xsd:double"&gt;10.84&lt;/D&gt;&lt;D xsi:type="xsd:double"&gt;10.67&lt;/D&gt;&lt;D xsi:type="xsd:double"&gt;10.73&lt;/D&gt;&lt;D xsi:type="xsd:double"&gt;10.86&lt;/D&gt;&lt;D xsi:type="xsd:double"&gt;10.61&lt;/D&gt;&lt;D xsi:type="xsd:double"&gt;10.85&lt;/D&gt;&lt;D xsi:type="xsd:double"&gt;10.85&lt;/D&gt;&lt;D xsi:type="xsd:double"&gt;10.84&lt;/D&gt;&lt;D xsi:type="xsd:double"&gt;11&lt;/D&gt;&lt;D xsi:type="xsd:double"&gt;10.61&lt;/D&gt;&lt;D xsi:type="xsd:double"&gt;10.84&lt;/D&gt;&lt;D xsi:type="xsd:double"&gt;10.75&lt;/D&gt;&lt;D xsi:type="xsd:double"&gt;10.87&lt;/D&gt;&lt;D xsi:type="xsd:double"&gt;11.32&lt;/D&gt;&lt;D xsi:type="xsd:double"&gt;11.04&lt;/D&gt;&lt;D xsi:type="xsd:double"&gt;11.47&lt;/D&gt;&lt;D xsi:type="xsd:double"&gt;11.07&lt;/D&gt;&lt;D xsi:type="xsd:double"&gt;10.52&lt;/D&gt;&lt;D xsi:type="xsd:double"&gt;11.05&lt;/D&gt;&lt;D xsi:type="xsd:double"&gt;10.94&lt;/D&gt;&lt;D xsi:type="xsd:double"&gt;10.94&lt;/D&gt;&lt;D xsi:type="xsd:double"&gt;10.92&lt;/D&gt;&lt;D xsi:type="xsd:double"&gt;10.68&lt;/D&gt;&lt;D xsi:type="xsd:double"&gt;10.61&lt;/D&gt;&lt;D xsi:type="xsd:double"&gt;10.56&lt;/D&gt;&lt;D xsi:type="xsd:double"&gt;10.32&lt;/D&gt;&lt;D xsi:type="xsd:double"&gt;10.65&lt;/D&gt;&lt;D xsi:type="xsd:double"&gt;10.74&lt;/D&gt;&lt;D xsi:type="xsd:double"&gt;10.38&lt;/D&gt;&lt;D xsi:type="xsd:double"&gt;10.42&lt;/D&gt;&lt;D xsi:type="xsd:double"&gt;10.43&lt;/D&gt;&lt;D xsi:type="xsd:double"&gt;10.25&lt;/D&gt;&lt;D xsi:type="xsd:double"&gt;10.1&lt;/D&gt;&lt;D xsi:type="xsd:double"&gt;9.71&lt;/D&gt;&lt;D xsi:type="xsd:double"&gt;9.76&lt;/D&gt;&lt;D xsi:type="xsd:double"&gt;9.71&lt;/D&gt;&lt;D xsi:type="xsd:double"&gt;10.03&lt;/D&gt;&lt;D xsi:type="xsd:double"&gt;9.66&lt;/D&gt;&lt;D xsi:type="xsd:double"&gt;9.58&lt;/D&gt;&lt;D xsi:type="xsd:double"&gt;9.91&lt;/D&gt;&lt;D xsi:type="xsd:double"&gt;9.96&lt;/D&gt;&lt;D xsi:type="xsd:double"&gt;9.87&lt;/D&gt;&lt;D xsi:type="xsd:double"&gt;9.6&lt;/D&gt;&lt;D xsi:type="xsd:double"&gt;9.25&lt;/D&gt;&lt;D xsi:type="xsd:double"&gt;8.74&lt;/D&gt;&lt;D xsi:type="xsd:double"&gt;8.75&lt;/D&gt;&lt;D xsi:type="xsd:double"&gt;8.83&lt;/D&gt;&lt;D xsi:type="xsd:double"&gt;8.41&lt;/D&gt;&lt;D xsi:type="xsd:double"&gt;8.02&lt;/D&gt;&lt;D xsi:type="xsd:double"&gt;8.51&lt;/D&gt;&lt;D xsi:type="xsd:double"&gt;9.17&lt;/D&gt;&lt;D xsi:type="xsd:double"&gt;9.5&lt;/D&gt;&lt;D xsi:type="xsd:double"&gt;9.55&lt;/D&gt;&lt;D xsi:type="xsd:double"&gt;9.37&lt;/D&gt;&lt;D xsi:type="xsd:double"&gt;9.24&lt;/D&gt;&lt;D xsi:type="xsd:double"&gt;9.37&lt;/D&gt;&lt;D xsi:type="xsd:double"&gt;9.65&lt;/D&gt;&lt;D xsi:type="xsd:double"&gt;9.3&lt;/D&gt;&lt;D xsi:type="xsd:double"&gt;9.47&lt;/D&gt;&lt;D xsi:type="xsd:double"&gt;9.25&lt;/D&gt;&lt;D xsi:type="xsd:double"&gt;8.94&lt;/D&gt;&lt;D xsi:type="xsd:double"&gt;8.85&lt;/D&gt;&lt;D xsi:type="xsd:double"&gt;9.29&lt;/D&gt;&lt;D xsi:type="xsd:double"&gt;9.4&lt;/D&gt;&lt;D xsi:type="xsd:double"&gt;9.35&lt;/D&gt;&lt;D xsi:type="xsd:double"&gt;9.57&lt;/D&gt;&lt;D xsi:type="xsd:double"&gt;9.7&lt;/D&gt;&lt;D xsi:type="xsd:double"&gt;10.06&lt;/D&gt;&lt;D xsi:type="xsd:double"&gt;9.62&lt;/D&gt;&lt;D xsi:type="xsd:double"&gt;9.69&lt;/D&gt;&lt;D xsi:type="xsd:double"&gt;9.68&lt;/D&gt;&lt;D xsi:type="xsd:double"&gt;9.55&lt;/D&gt;&lt;D xsi:type="xsd:double"&gt;9.25&lt;/D&gt;&lt;D xsi:type="xsd:double"&gt;9.18&lt;/D&gt;&lt;D xsi:type="xsd:double"&gt;9.29&lt;/D&gt;&lt;D xsi:type="xsd:double"&gt;8.95&lt;/D&gt;&lt;D xsi:type="xsd:double"&gt;8.78&lt;/D&gt;&lt;D xsi:type="xsd:double"&gt;9.03&lt;/D&gt;&lt;D xsi:type="xsd:double"&gt;9.26&lt;/D&gt;&lt;D xsi:type="xsd:double"&gt;9.3&lt;/D&gt;&lt;D xsi:type="xsd:double"&gt;8.87&lt;/D&gt;&lt;D xsi:type="xsd:double"&gt;8.77&lt;/D&gt;&lt;D xsi:type="xsd:double"&gt;8.77&lt;/D&gt;&lt;D xsi:type="xsd:double"&gt;8.66&lt;/D&gt;&lt;D xsi:type="xsd:double"&gt;8.51&lt;/D&gt;&lt;D xsi:type="xsd:double"&gt;9.04&lt;/D&gt;&lt;D xsi:type="xsd:double"&gt;9.51&lt;/D&gt;&lt;D xsi:type="xsd:double"&gt;9.79&lt;/D&gt;&lt;D xsi:type="xsd:double"&gt;9.5&lt;/D&gt;&lt;D xsi:type="xsd:double"&gt;9.44&lt;/D&gt;&lt;D xsi:type="xsd:double"&gt;9.1&lt;/D&gt;&lt;D xsi:type="xsd:double"&gt;9.15&lt;/D&gt;&lt;D xsi:type="xsd:double"&gt;8.85&lt;/D&gt;&lt;D xsi:type="xsd:double"&gt;8.99&lt;/D&gt;&lt;D xsi:type="xsd:double"&gt;9.31&lt;/D&gt;&lt;D xsi:type="xsd:double"&gt;9.17&lt;/D&gt;&lt;D xsi:type="xsd:double"&gt;8.83&lt;/D&gt;&lt;D xsi:type="xsd:double"&gt;8.43&lt;/D&gt;&lt;D xsi:type="xsd:double"&gt;8.28&lt;/D&gt;&lt;D xsi:type="xsd:double"&gt;8.33&lt;/D&gt;&lt;D xsi:type="xsd:double"&gt;8.38&lt;/D&gt;&lt;D xsi:type="xsd:double"&gt;8.64&lt;/D&gt;&lt;D xsi:type="xsd:double"&gt;8.66&lt;/D&gt;&lt;D xsi:type="xsd:double"&gt;8.72&lt;/D&gt;&lt;D xsi:type="xsd:double"&gt;8.21&lt;/D&gt;&lt;D xsi:type="xsd:double"&gt;8.54&lt;/D&gt;&lt;D xsi:type="xsd:double"&gt;9.25&lt;/D&gt;&lt;D xsi:type="xsd:double"&gt;8.94&lt;/D&gt;&lt;D xsi:type="xsd:double"&gt;9.12&lt;/D&gt;&lt;D xsi:type="xsd:double"&gt;9.75&lt;/D&gt;&lt;D xsi:type="xsd:double"&gt;9.22&lt;/D&gt;&lt;D xsi:type="xsd:double"&gt;8.76&lt;/D&gt;&lt;D xsi:type="xsd:double"&gt;8.46&lt;/D&gt;&lt;D xsi:type="xsd:double"&gt;9.35&lt;/D&gt;&lt;D xsi:type="xsd:double"&gt;9.96&lt;/D&gt;&lt;D xsi:type="xsd:double"&gt;9.79&lt;/D&gt;&lt;D xsi:type="xsd:double"&gt;9.77&lt;/D&gt;&lt;D xsi:type="xsd:double"&gt;10.39&lt;/D&gt;&lt;D xsi:type="xsd:double"&gt;11.05&lt;/D&gt;&lt;D xsi:type="xsd:double"&gt;11.35&lt;/D&gt;&lt;D xsi:type="xsd:double"&gt;11.63&lt;/D&gt;&lt;D xsi:type="xsd:double"&gt;12.03&lt;/D&gt;&lt;D xsi:type="xsd:double"&gt;12.23&lt;/D&gt;&lt;D xsi:type="xsd:double"&gt;12.54&lt;/D&gt;&lt;D xsi:type="xsd:double"&gt;12.28&lt;/D&gt;&lt;D xsi:type="xsd:double"&gt;11.95&lt;/D&gt;&lt;D xsi:type="xsd:double"&gt;11.75&lt;/D&gt;&lt;D xsi:type="xsd:double"&gt;11.64&lt;/D&gt;&lt;D xsi:type="xsd:double"&gt;11.44&lt;/D&gt;&lt;D xsi:type="xsd:double"&gt;11.25&lt;/D&gt;&lt;D xsi:type="xsd:double"&gt;11.23&lt;/D&gt;&lt;D xsi:type="xsd:double"&gt;11.02&lt;/D&gt;&lt;D xsi:type="xsd:double"&gt;10.99&lt;/D&gt;&lt;D xsi:type="xsd:double"&gt;10.85&lt;/D&gt;&lt;D xsi:type="xsd:double"&gt;10.24&lt;/D&gt;&lt;D xsi:type="xsd:double"&gt;10.04&lt;/D&gt;&lt;D xsi:type="xsd:double"&gt;10.27&lt;/D&gt;&lt;D xsi:type="xsd:double"&gt;10.33&lt;/D&gt;&lt;D xsi:type="xsd:double"&gt;10.57&lt;/D&gt;&lt;D xsi:type="xsd:double"&gt;10.41&lt;/D&gt;&lt;D xsi:type="xsd:double"&gt;10.17&lt;/D&gt;&lt;D xsi:type="xsd:double"&gt;9.66&lt;/D&gt;&lt;D xsi:type="xsd:double"&gt;9.9&lt;/D&gt;&lt;D xsi:type="xsd:double"&gt;9.52&lt;/D&gt;&lt;D xsi:type="xsd:double"&gt;9.67&lt;/D&gt;&lt;D xsi:type="xsd:double"&gt;10.85&lt;/D&gt;&lt;D xsi:type="xsd:double"&gt;10.6&lt;/D&gt;&lt;D xsi:type="xsd:double"&gt;10.77&lt;/D&gt;&lt;D xsi:type="xsd:double"&gt;10.4&lt;/D&gt;&lt;D xsi:type="xsd:double"&gt;10.3&lt;/D&gt;&lt;D xsi:type="xsd:double"&gt;10.53&lt;/D&gt;&lt;D xsi:type="xsd:double"&gt;10.86&lt;/D&gt;&lt;D xsi:type="xsd:double"&gt;10.65&lt;/D&gt;&lt;D xsi:type="xsd:double"&gt;10.04&lt;/D&gt;&lt;D xsi:type="xsd:double"&gt;10&lt;/D&gt;&lt;D xsi:type="xsd:double"&gt;10.49&lt;/D&gt;&lt;D xsi:type="xsd:double"&gt;10.75&lt;/D&gt;&lt;D xsi:type="xsd:double"&gt;11.19&lt;/D&gt;&lt;D xsi:type="xsd:double"&gt;11.01&lt;/D&gt;&lt;D xsi:type="xsd:double"&gt;11.28&lt;/D&gt;&lt;D xsi:type="xsd:double"&gt;10.86&lt;/D&gt;&lt;D xsi:type="xsd:double"&gt;10.78&lt;/D&gt;&lt;D xsi:type="xsd:double"&gt;10.52&lt;/D&gt;&lt;D xsi:type="xsd:double"&gt;10.05&lt;/D&gt;&lt;D xsi:type="xsd:double"&gt;10.38&lt;/D&gt;&lt;D xsi:type="xsd:double"&gt;10.14&lt;/D&gt;&lt;D xsi:type="xsd:double"&gt;9.84&lt;/D&gt;&lt;D xsi:type="xsd:double"&gt;10.36&lt;/D&gt;&lt;D xsi:type="xsd:double"&gt;10.42&lt;/D&gt;&lt;D xsi:type="xsd:double"&gt;10.47&lt;/D&gt;&lt;D xsi:type="xsd:double"&gt;10.34&lt;/D&gt;&lt;D xsi:type="xsd:double"&gt;10.49&lt;/D&gt;&lt;D xsi:type="xsd:double"&gt;10.54&lt;/D&gt;&lt;D xsi:type="xsd:double"&gt;10.54&lt;/D&gt;&lt;D xsi:type="xsd:double"&gt;10.84&lt;/D&gt;&lt;D xsi:type="xsd:double"&gt;10.45&lt;/D&gt;&lt;D xsi:type="xsd:double"&gt;10.43&lt;/D&gt;&lt;D xsi:type="xsd:double"&gt;10.12&lt;/D&gt;&lt;D xsi:type="xsd:double"&gt;10.21&lt;/D&gt;&lt;D xsi:type="xsd:double"&gt;9.62&lt;/D&gt;&lt;D xsi:type="xsd:double"&gt;9.72&lt;/D&gt;&lt;D xsi:type="xsd:double"&gt;9.26&lt;/D&gt;&lt;D xsi:type="xsd:double"&gt;9.25&lt;/D&gt;&lt;D xsi:type="xsd:double"&gt;9.41&lt;/D&gt;&lt;D xsi:type="xsd:double"&gt;9.9&lt;/D&gt;&lt;D xsi:type="xsd:double"&gt;9.89&lt;/D&gt;&lt;D xsi:type="xsd:double"&gt;9.86&lt;/D&gt;&lt;D xsi:type="xsd:double"&gt;10.26&lt;/D&gt;&lt;D xsi:type="xsd:double"&gt;10.15&lt;/D&gt;&lt;D xsi:type="xsd:double"&gt;9.99&lt;/D&gt;&lt;D xsi:type="xsd:double"&gt;9.54&lt;/D&gt;&lt;D xsi:type="xsd:double"&gt;9.85&lt;/D&gt;&lt;D xsi:type="xsd:double"&gt;9.87&lt;/D&gt;&lt;D xsi:type="xsd:double"&gt;9.67&lt;/D&gt;&lt;D xsi:type="xsd:double"&gt;9.35&lt;/D&gt;&lt;D xsi:type="xsd:double"&gt;9.28&lt;/D&gt;&lt;D xsi:type="xsd:double"&gt;9.25&lt;/D&gt;&lt;D xsi:type="xsd:double"&gt;9.13&lt;/D&gt;&lt;D xsi:type="xsd:double"&gt;9.13&lt;/D&gt;&lt;D xsi:type="xsd:double"&gt;9.37&lt;/D&gt;&lt;D xsi:type="xsd:double"&gt;9.38&lt;/D&gt;&lt;D xsi:type="xsd:double"&gt;9.44&lt;/D&gt;&lt;D xsi:type="xsd:double"&gt;9.23&lt;/D&gt;&lt;D xsi:type="xsd:double"&gt;9.36&lt;/D&gt;&lt;D xsi:type="xsd:double"&gt;9.15&lt;/D&gt;&lt;D xsi:type="xsd:double"&gt;9.02&lt;/D&gt;&lt;D xsi:type="xsd:double"&gt;8.54&lt;/D&gt;&lt;D xsi:type="xsd:double"&gt;9&lt;/D&gt;&lt;D xsi:type="xsd:double"&gt;9.12&lt;/D&gt;&lt;D xsi:type="xsd:double"&gt;9.12&lt;/D&gt;&lt;D xsi:type="xsd:double"&gt;9.24&lt;/D&gt;&lt;D xsi:type="xsd:double"&gt;9.12&lt;/D&gt;&lt;D xsi:type="xsd:double"&gt;8.97&lt;/D&gt;&lt;D xsi:type="xsd:double"&gt;8.91&lt;/D&gt;&lt;D xsi:type="xsd:double"&gt;8.77&lt;/D&gt;&lt;D xsi:type="xsd:double"&gt;8.61&lt;/D&gt;&lt;D xsi:type="xsd:double"&gt;8.52&lt;/D&gt;&lt;D xsi:type="xsd:double"&gt;8.21&lt;/D&gt;&lt;D xsi:type="xsd:double"&gt;8.33&lt;/D&gt;&lt;D xsi:type="xsd:double"&gt;8.63&lt;/D&gt;&lt;D xsi:type="xsd:double"&gt;8.76&lt;/D&gt;&lt;D xsi:type="xsd:double"&gt;8.83&lt;/D&gt;&lt;D xsi:type="xsd:double"&gt;8.95&lt;/D&gt;&lt;D xsi:type="xsd:double"&gt;8.73&lt;/D&gt;&lt;D xsi:type="xsd:double"&gt;8.39&lt;/D&gt;&lt;D xsi:type="xsd:double"&gt;8.6&lt;/D&gt;&lt;D xsi:type="xsd:double"&gt;8.39&lt;/D&gt;&lt;D xsi:type="xsd:double"&gt;7.99&lt;/D&gt;&lt;D xsi:type="xsd:double"&gt;7.94&lt;/D&gt;&lt;D xsi:type="xsd:double"&gt;7.95&lt;/D&gt;&lt;D xsi:type="xsd:double"&gt;7.72&lt;/D&gt;&lt;D xsi:type="xsd:double"&gt;7.72&lt;/D&gt;&lt;D xsi:type="xsd:double"&gt;7.49&lt;/D&gt;&lt;D xsi:type="xsd:double"&gt;7.41&lt;/D&gt;&lt;D xsi:type="xsd:double"&gt;7.51&lt;/D&gt;&lt;D xsi:type="xsd:double"&gt;7.3&lt;/D&gt;&lt;D xsi:type="xsd:double"&gt;7.22&lt;/D&gt;&lt;D xsi:type="xsd:double"&gt;7.11&lt;/D&gt;&lt;D xsi:type="xsd:double"&gt;7.11&lt;/D&gt;&lt;D xsi:type="xsd:double"&gt;6.86&lt;/D&gt;&lt;D xsi:type="xsd:double"&gt;6.87&lt;/D&gt;&lt;D xsi:type="xsd:double"&gt;7.09&lt;/D&gt;&lt;D xsi:type="xsd:double"&gt;7.03&lt;/D&gt;&lt;D xsi:type="xsd:double"&gt;7.13&lt;/D&gt;&lt;D xsi:type="xsd:double"&gt;7.42&lt;/D&gt;&lt;D xsi:type="xsd:double"&gt;7.64&lt;/D&gt;&lt;D xsi:type="xsd:double"&gt;7.65&lt;/D&gt;&lt;D xsi:type="xsd:double"&gt;7.7&lt;/D&gt;&lt;D xsi:type="xsd:double"&gt;7.73&lt;/D&gt;&lt;D xsi:type="xsd:double"&gt;7.44&lt;/D&gt;&lt;D xsi:type="xsd:double"&gt;7.01&lt;/D&gt;&lt;D xsi:type="xsd:double"&gt;6.75&lt;/D&gt;&lt;D xsi:type="xsd:double"&gt;6.56&lt;/D&gt;&lt;D xsi:type="xsd:double"&gt;6.8&lt;/D&gt;&lt;D xsi:type="xsd:double"&gt;7.08&lt;/D&gt;&lt;D xsi:type="xsd:double"&gt;6.81&lt;/D&gt;&lt;D xsi:type="xsd:double"&gt;7.33&lt;/D&gt;&lt;D xsi:type="xsd:double"&gt;7.37&lt;/D&gt;&lt;D xsi:type="xsd:double"&gt;7.34&lt;/D&gt;&lt;D xsi:type="xsd:double"&gt;7.05&lt;/D&gt;&lt;D xsi:type="xsd:double"&gt;6.89&lt;/D&gt;&lt;D xsi:type="xsd:double"&gt;7.14&lt;/D&gt;&lt;D xsi:type="xsd:double"&gt;7.15&lt;/D&gt;&lt;D xsi:type="xsd:double"&gt;7.15&lt;/D&gt;&lt;D xsi:type="xsd:double"&gt;7.13&lt;/D&gt;&lt;D xsi:type="xsd:double"&gt;7.1&lt;/D&gt;&lt;D xsi:type="xsd:double"&gt;7.25&lt;/D&gt;&lt;D xsi:type="xsd:double"&gt;7.26&lt;/D&gt;&lt;D xsi:type="xsd:double"&gt;7.36&lt;/D&gt;&lt;D xsi:type="xsd:double"&gt;7.39&lt;/D&gt;&lt;D xsi:type="xsd:double"&gt;7.4&lt;/D&gt;&lt;D xsi:type="xsd:double"&gt;7.29&lt;/D&gt;&lt;D xsi:type="xsd:double"&gt;7.19&lt;/D&gt;&lt;D xsi:type="xsd:double"&gt;7.39&lt;/D&gt;&lt;D xsi:type="xsd:double"&gt;7.54&lt;/D&gt;&lt;D xsi:type="xsd:double"&gt;7.43&lt;/D&gt;&lt;D xsi:type="xsd:double"&gt;7.5&lt;/D&gt;&lt;D xsi:type="xsd:double"&gt;7.61&lt;/D&gt;&lt;D xsi:type="xsd:double"&gt;7.84&lt;/D&gt;&lt;D xsi:type="xsd:double"&gt;7.96&lt;/D&gt;&lt;D xsi:type="xsd:double"&gt;7.61&lt;/D&gt;&lt;D xsi:type="xsd:double"&gt;7.49&lt;/D&gt;&lt;D xsi:type="xsd:double"&gt;7.66&lt;/D&gt;&lt;D xsi:type="xsd:double"&gt;7.53&lt;/D&gt;&lt;D xsi:type="xsd:double"&gt;7.56&lt;/D&gt;&lt;D xsi:type="xsd:double"&gt;7.66&lt;/D&gt;&lt;D xsi:type="xsd:double"&gt;7.71&lt;/D&gt;&lt;D xsi:type="xsd:double"&gt;7.45&lt;/D&gt;&lt;D xsi:type="xsd:double"&gt;7.45&lt;/D&gt;&lt;D xsi:type="xsd:double"&gt;7.53&lt;/D&gt;&lt;D xsi:type="xsd:double"&gt;7.46&lt;/D&gt;&lt;D xsi:type="xsd:double"&gt;7.32&lt;/D&gt;&lt;D xsi:type="xsd:double"&gt;7.26&lt;/D&gt;&lt;D xsi:type="xsd:double"&gt;7.24&lt;/D&gt;&lt;D xsi:type="xsd:double"&gt;7.06&lt;/D&gt;&lt;D xsi:type="xsd:double"&gt;7.01&lt;/D&gt;&lt;D xsi:type="xsd:double"&gt;6.89&lt;/D&gt;&lt;D xsi:type="xsd:double"&gt;6.95&lt;/D&gt;&lt;D xsi:type="xsd:double"&gt;6.9&lt;/D&gt;&lt;D xsi:type="xsd:double"&gt;6.44&lt;/D&gt;&lt;D xsi:type="xsd:double"&gt;5.89&lt;/D&gt;&lt;D xsi:type="xsd:double"&gt;5.69&lt;/D&gt;&lt;D xsi:type="xsd:double"&gt;5.5&lt;/D&gt;&lt;D xsi:type="xsd:double"&gt;5.43&lt;/D&gt;&lt;D xsi:type="xsd:double"&gt;5.68&lt;/D&gt;&lt;D xsi:type="xsd:double"&gt;5.83&lt;/D&gt;&lt;D xsi:type="xsd:double"&gt;5.91&lt;/D&gt;&lt;D xsi:type="xsd:double"&gt;5.74&lt;/D&gt;&lt;D xsi:type="xsd:double"&gt;5.75&lt;/D&gt;&lt;D xsi:type="xsd:double"&gt;5.47&lt;/D&gt;&lt;D xsi:type="xsd:double"&gt;5.34&lt;/D&gt;&lt;D xsi:type="xsd:double"&gt;5.34&lt;/D&gt;&lt;D xsi:type="xsd:double"&gt;5.47&lt;/D&gt;&lt;D xsi:type="xsd:double"&gt;5.54&lt;/D&gt;&lt;D xsi:type="xsd:double"&gt;5.54&lt;/D&gt;&lt;D xsi:type="xsd:double"&gt;5.34&lt;/D&gt;&lt;D xsi:type="xsd:double"&gt;5.41&lt;/D&gt;&lt;D xsi:type="xsd:double"&gt;5.39&lt;/D&gt;&lt;D xsi:type="xsd:double"&gt;5.45&lt;/D&gt;&lt;D xsi:type="xsd:double"&gt;5.23&lt;/D&gt;&lt;D xsi:type="xsd:double"&gt;5.27&lt;/D&gt;&lt;D xsi:type="xsd:double"&gt;5.23&lt;/D&gt;&lt;D xsi:type="xsd:double"&gt;5.14&lt;/D&gt;&lt;D xsi:type="xsd:double"&gt;4.89&lt;/D&gt;&lt;D xsi:type="xsd:double"&gt;4.84&lt;/D&gt;&lt;D xsi:type="xsd:double"&gt;4.98&lt;/D&gt;&lt;D xsi:type="xsd:double"&gt;5.08&lt;/D&gt;&lt;D xsi:type="xsd:double"&gt;5.12&lt;/D&gt;&lt;D xsi:type="xsd:double"&gt;5.29&lt;/D&gt;&lt;D xsi:type="xsd:double"&gt;5.43&lt;/D&gt;&lt;D xsi:type="xsd:double"&gt;5.5&lt;/D&gt;&lt;D xsi:type="xsd:double"&gt;5.48&lt;/D&gt;&lt;D xsi:type="xsd:double"&gt;5.23&lt;/D&gt;&lt;D xsi:type="xsd:double"&gt;5.4&lt;/D&gt;&lt;D xsi:type="xsd:double"&gt;5.39&lt;/D&gt;&lt;D xsi:type="xsd:double"&gt;5.34&lt;/D&gt;&lt;D xsi:type="xsd:double"&gt;5.67&lt;/D&gt;&lt;D xsi:type="xsd:double"&gt;5.71&lt;/D&gt;&lt;D xsi:type="xsd:double"&gt;5.75&lt;/D&gt;&lt;D xsi:type="xsd:double"&gt;5.66&lt;/D&gt;&lt;D xsi:type="xsd:double"&gt;5.59&lt;/D&gt;&lt;D xsi:type="xsd:double"&gt;5.7&lt;/D&gt;&lt;D xsi:type="xsd:double"&gt;5.59&lt;/D&gt;&lt;D xsi:type="xsd:double"&gt;5.58&lt;/D&gt;&lt;D xsi:type="xsd:double"&gt;5.57&lt;/D&gt;&lt;D xsi:type="xsd:double"&gt;5.38&lt;/D&gt;&lt;D xsi:type="xsd:double"&gt;5.29&lt;/D&gt;&lt;D xsi:type="xsd:double"&gt;5.63&lt;/D&gt;&lt;D xsi:type="xsd:double"&gt;5.8&lt;/D&gt;&lt;D xsi:type="xsd:double"&gt;5.94&lt;/D&gt;&lt;D xsi:type="xsd:double"&gt;6.15&lt;/D&gt;&lt;D xsi:type="xsd:double"&gt;6.11&lt;/D&gt;&lt;D xsi:type="xsd:double"&gt;6.22&lt;/D&gt;&lt;D xsi:type="xsd:double"&gt;6.16&lt;/D&gt;&lt;D xsi:type="xsd:double"&gt;6.11&lt;/D&gt;&lt;D xsi:type="xsd:double"&gt;6.4&lt;/D&gt;&lt;D xsi:type="xsd:double"&gt;6.54&lt;/D&gt;&lt;D xsi:type="xsd:double"&gt;6.31&lt;/D&gt;&lt;D xsi:type="xsd:double"&gt;6.16&lt;/D&gt;&lt;D xsi:type="xsd:double"&gt;6.18&lt;/D&gt;&lt;D xsi:type="xsd:double"&gt;6.22&lt;/D&gt;&lt;D xsi:type="xsd:double"&gt;6.37&lt;/D&gt;&lt;D xsi:type="xsd:double"&gt;6.32&lt;/D&gt;&lt;D xsi:type="xsd:double"&gt;6.41&lt;/D&gt;&lt;D xsi:type="xsd:double"&gt;6.27&lt;/D&gt;&lt;D xsi:type="xsd:double"&gt;6.38&lt;/D&gt;&lt;D xsi:type="xsd:double"&gt;6.01&lt;/D&gt;&lt;D xsi:type="xsd:double"&gt;6.16&lt;/D&gt;&lt;D xsi:type="xsd:double"&gt;6.4&lt;/D&gt;&lt;D xsi:type="xsd:double"&gt;6.5&lt;/D&gt;&lt;D xsi:type="xsd:double"&gt;6.38&lt;/D&gt;&lt;D xsi:type="xsd:double"&gt;6.41&lt;/D&gt;&lt;D xsi:type="xsd:double"&gt;6.32&lt;/D&gt;&lt;D xsi:type="xsd:double"&gt;6.27&lt;/D&gt;&lt;D xsi:type="xsd:double"&gt;6.25&lt;/D&gt;&lt;D xsi:type="xsd:double"&gt;6.24&lt;/D&gt;&lt;D xsi:type="xsd:double"&gt;6.31&lt;/D&gt;&lt;D xsi:type="xsd:double"&gt;6.22&lt;/D&gt;&lt;D xsi:type="xsd:double"&gt;6.26&lt;/D&gt;&lt;D xsi:type="xsd:double"&gt;6.25&lt;/D&gt;&lt;D xsi:type="xsd:double"&gt;6.11&lt;/D&gt;&lt;D xsi:type="xsd:double"&gt;5.73&lt;/D&gt;&lt;D xsi:type="xsd:double"&gt;5.57&lt;/D&gt;&lt;D xsi:type="xsd:double"&gt;5.52&lt;/D&gt;&lt;D xsi:type="xsd:double"&gt;5.44&lt;/D&gt;&lt;D xsi:type="xsd:double"&gt;5.57&lt;/D&gt;&lt;D xsi:type="xsd:double"&gt;5.59&lt;/D&gt;&lt;D xsi:type="xsd:double"&gt;5.72&lt;/D&gt;&lt;D xsi:type="xsd:double"&gt;5.86&lt;/D&gt;&lt;D xsi:type="xsd:double"&gt;5.94&lt;/D&gt;&lt;D xsi:type="xsd:double"&gt;5.61&lt;/D&gt;&lt;D xsi:type="xsd:double"&gt;5.44&lt;/D&gt;&lt;D xsi:type="xsd:double"&gt;5.56&lt;/D&gt;&lt;D xsi:type="xsd:double"&gt;5.39&lt;/D&gt;&lt;D xsi:type="xsd:double"&gt;5.42&lt;/D&gt;&lt;D xsi:type="xsd:double"&gt;5.54&lt;/D&gt;&lt;D xsi:type="xsd:double"&gt;5.55&lt;/D&gt;&lt;D xsi:type="xsd:double"&gt;5.65&lt;/D&gt;&lt;D xsi:type="xsd:double"&gt;5.56&lt;/D&gt;&lt;D xsi:type="xsd:double"&gt;5.46&lt;/D&gt;&lt;D xsi:type="xsd:double"&gt;5.38&lt;/D&gt;&lt;D xsi:type="xsd:double"&gt;5.52&lt;/D&gt;&lt;D xsi:type="xsd:double"&gt;5.45&lt;/D&gt;&lt;D xsi:type="xsd:double"&gt;5.31&lt;/D&gt;&lt;D xsi:type="xsd:double"&gt;5.26&lt;/D&gt;&lt;D xsi:type="xsd:double"&gt;5.33&lt;/D&gt;&lt;D xsi:type="xsd:double"&gt;5.34&lt;/D&gt;&lt;D xsi:type="xsd:double"&gt;5.36&lt;/D&gt;&lt;D xsi:type="xsd:double"&gt;5.3&lt;/D&gt;&lt;D xsi:type="xsd:double"&gt;5.67&lt;/D&gt;&lt;D xsi:type="xsd:double"&gt;5.85&lt;/D&gt;&lt;D xsi:type="xsd:double"&gt;5.85&lt;/D&gt;&lt;D xsi:type="xsd:double"&gt;5.91&lt;/D&gt;&lt;D xsi:type="xsd:double"&gt;5.42&lt;/D&gt;&lt;D xsi:type="xsd:double"&gt;5.5&lt;/D&gt;&lt;D xsi:type="xsd:double"&gt;5.62&lt;/D&gt;&lt;D xsi:type="xsd:double"&gt;5.7&lt;/D&gt;&lt;D xsi:type="xsd:double"&gt;5.7&lt;/D&gt;&lt;D xsi:type="xsd:double"&gt;5.73&lt;/D&gt;&lt;D xsi:type="xsd:double"&gt;5.59&lt;/D&gt;&lt;D xsi:type="xsd:double"&gt;5.75&lt;/D&gt;&lt;D xsi:type="xsd:double"&gt;5.52&lt;/D&gt;&lt;D xsi:type="xsd:double"&gt;5.42&lt;/D&gt;&lt;D xsi:type="xsd:double"&gt;5.46&lt;/D&gt;&lt;D xsi:type="xsd:double"&gt;5.52&lt;/D&gt;&lt;D xsi:type="xsd:double"&gt;5.33&lt;/D&gt;&lt;D xsi:type="xsd:double"&gt;5.31&lt;/D&gt;&lt;D xsi:type="xsd:double"&gt;5.12&lt;/D&gt;&lt;D xsi:type="xsd:double"&gt;5.39&lt;/D&gt;&lt;D xsi:type="xsd:double"&gt;5.45&lt;/D&gt;&lt;D xsi:type="xsd:double"&gt;5.44&lt;/D&gt;&lt;D xsi:type="xsd:double"&gt;5.73&lt;/D&gt;&lt;D xsi:type="xsd:double"&gt;5.72&lt;/D&gt;&lt;D xsi:type="xsd:double"&gt;5.83&lt;/D&gt;&lt;D xsi:type="xsd:double"&gt;6.12&lt;/D&gt;&lt;D xsi:type="xsd:double"&gt;6.33&lt;/D&gt;&lt;D xsi:type="xsd:double"&gt;6.5&lt;/D&gt;&lt;D xsi:type="xsd:double"&gt;6.41&lt;/D&gt;&lt;D xsi:type="xsd:double"&gt;6.5&lt;/D&gt;&lt;D xsi:type="xsd:double"&gt;6.76&lt;/D&gt;&lt;D xsi:type="xsd:double"&gt;6.36&lt;/D&gt;&lt;D xsi:type="xsd:double"&gt;6.11&lt;/D&gt;&lt;D xsi:type="xsd:double"&gt;5.99&lt;/D&gt;&lt;D xsi:type="xsd:double"&gt;5.73&lt;/D&gt;&lt;D xsi:type="xsd:double"&gt;5.69&lt;/D&gt;&lt;D xsi:type="xsd:double"&gt;5.87&lt;/D&gt;&lt;D xsi:type="xsd:double"&gt;5.93&lt;/D&gt;&lt;D xsi:type="xsd:double"&gt;5.58&lt;/D&gt;&lt;D xsi:type="xsd:double"&gt;5.48&lt;/D&gt;&lt;D xsi:type="xsd:double"&gt;5.21&lt;/D&gt;&lt;D xsi:type="xsd:double"&gt;5.16&lt;/D&gt;&lt;D xsi:type="xsd:double"&gt;5.23&lt;/D&gt;&lt;D xsi:type="xsd:double"&gt;5.19&lt;/D&gt;&lt;D xsi:type="xsd:double"&gt;5.13&lt;/D&gt;&lt;D xsi:type="xsd:double"&gt;5.07&lt;/D&gt;&lt;D xsi:type="xsd:double"&gt;5.2&lt;/D&gt;&lt;D xsi:type="xsd:double"&gt;5.24&lt;/D&gt;&lt;D xsi:type="xsd:double"&gt;5.45&lt;/D&gt;&lt;D xsi:type="xsd:double"&gt;5.25&lt;/D&gt;&lt;D xsi:type="xsd:double"&gt;5.21&lt;/D&gt;&lt;D xsi:type="xsd:double"&gt;5.04&lt;/D&gt;&lt;D xsi:type="xsd:double"&gt;4.82&lt;/D&gt;&lt;D xsi:type="xsd:double"&gt;4.84&lt;/D&gt;&lt;D xsi:type="xsd:double"&gt;4.58&lt;/D&gt;&lt;D xsi:type="xsd:double"&gt;4.59&lt;/D&gt;&lt;D xsi:type="xsd:double"&gt;4.74&lt;/D&gt;&lt;D xsi:type="xsd:double"&gt;4.74&lt;/D&gt;&lt;D xsi:type="xsd:double"&gt;4.99&lt;/D&gt;&lt;D xsi:type="xsd:double"&gt;4.92&lt;/D&gt;&lt;D xsi:type="xsd:double"&gt;5.05&lt;/D&gt;&lt;D xsi:type="xsd:double"&gt;5.27&lt;/D&gt;&lt;D xsi:type="xsd:double"&gt;5.14&lt;/D&gt;&lt;D xsi:type="xsd:double"&gt;5.02&lt;/D&gt;&lt;D xsi:type="xsd:double"&gt;5.16&lt;/D&gt;&lt;D xsi:type="xsd:double"&gt;5.25&lt;/D&gt;&lt;D xsi:type="xsd:double"&gt;5.12&lt;/D&gt;&lt;D xsi:type="xsd:double"&gt;5.16&lt;/D&gt;&lt;D xsi:type="xsd:double"&gt;4.89&lt;/D&gt;&lt;D xsi:type="xsd:double"&gt;5.06&lt;/D&gt;&lt;D xsi:type="xsd:double"&gt;5.17&lt;/D&gt;&lt;D xsi:type="xsd:double"&gt;5.24&lt;/D&gt;&lt;D xsi:type="xsd:double"&gt;5.25&lt;/D&gt;&lt;D xsi:type="xsd:double"&gt;4.82&lt;/D&gt;&lt;D xsi:type="xsd:double"&gt;4.86&lt;/D&gt;&lt;D xsi:type="xsd:double"&gt;4.92&lt;/D&gt;&lt;D xsi:type="xsd:double"&gt;4.77&lt;/D&gt;&lt;D xsi:type="xsd:double"&gt;4.85&lt;/D&gt;&lt;D xsi:type="xsd:double"&gt;4.88&lt;/D&gt;&lt;D xsi:type="xsd:double"&gt;4.62&lt;/D&gt;&lt;D xsi:type="xsd:double"&gt;4.72&lt;/D&gt;&lt;D xsi:type="xsd:double"&gt;4.84&lt;/D&gt;&lt;D xsi:type="xsd:double"&gt;4.89&lt;/D&gt;&lt;D xsi:type="xsd:double"&gt;4.9&lt;/D&gt;&lt;D xsi:type="xsd:double"&gt;5.05&lt;/D&gt;&lt;D xsi:type="xsd:double"&gt;5.02&lt;/D&gt;&lt;D xsi:type="xsd:double"&gt;5.1&lt;/D&gt;&lt;D xsi:type="xsd:double"&gt;4.83&lt;/D&gt;&lt;D xsi:type="xsd:double"&gt;4.52&lt;/D&gt;&lt;D xsi:type="xsd:double"&gt;4.35&lt;/D&gt;&lt;D xsi:type="xsd:double"&gt;4.3&lt;/D&gt;&lt;D xsi:type="xsd:double"&gt;4.23&lt;/D&gt;&lt;D xsi:type="xsd:double"&gt;4.01&lt;/D&gt;&lt;D xsi:type="xsd:double"&gt;4&lt;/D&gt;&lt;D xsi:type="xsd:double"&gt;3.9&lt;/D&gt;&lt;D xsi:type="xsd:double"&gt;3.92&lt;/D&gt;&lt;D xsi:type="xsd:double"&gt;4.13&lt;/D&gt;&lt;D xsi:type="xsd:double"&gt;4.04&lt;/D&gt;&lt;D xsi:type="xsd:double"&gt;4&lt;/D&gt;&lt;D xsi:type="xsd:double"&gt;3.99&lt;/D&gt;&lt;D xsi:type="xsd:double"&gt;3.66&lt;/D&gt;&lt;D xsi:type="xsd:double"&gt;3.42&lt;/D&gt;&lt;D xsi:type="xsd:double"&gt;3.35&lt;/D&gt;&lt;D xsi:type="xsd:double"&gt;3.33&lt;/D&gt;&lt;D xsi:type="xsd:double"&gt;3.22&lt;/D&gt;&lt;D xsi:type="xsd:double"&gt;3.19&lt;/D&gt;&lt;D xsi:type="xsd:double"&gt;2.96&lt;/D&gt;&lt;D xsi:type="xsd:double"&gt;2.85&lt;/D&gt;&lt;D xsi:type="xsd:double"&gt;2.97&lt;/D&gt;&lt;D xsi:type="xsd:double"&gt;2.95&lt;/D&gt;&lt;D xsi:type="xsd:double"&gt;2.81&lt;/D&gt;&lt;D xsi:type="xsd:double"&gt;2.49&lt;/D&gt;&lt;D xsi:type="xsd:double"&gt;2.55&lt;/D&gt;&lt;D xsi:type="xsd:double"&gt;2.58&lt;/D&gt;&lt;D xsi:type="xsd:double"&gt;2.6&lt;/D&gt;&lt;D xsi:type="xsd:double"&gt;2.56&lt;/D&gt;&lt;D xsi:type="xsd:double"&gt;2.43&lt;/D&gt;&lt;D xsi:type="xsd:double"&gt;2.43&lt;/D&gt;&lt;D xsi:type="xsd:double"&gt;2.35&lt;/D&gt;&lt;D xsi:type="xsd:double"&gt;2.5&lt;/D&gt;&lt;D xsi:type="xsd:double"&gt;2.52&lt;/D&gt;&lt;D xsi:type="xsd:double"&gt;2.65&lt;/D&gt;&lt;D xsi:type="xsd:double"&gt;2.69&lt;/D&gt;&lt;D xsi:type="xsd:double"&gt;2.56&lt;/D&gt;&lt;D xsi:type="xsd:double"&gt;2.58&lt;/D&gt;&lt;D xsi:type="xsd:double"&gt;2.52&lt;/D&gt;&lt;D xsi:type="xsd:double"&gt;2.56&lt;/D&gt;&lt;D xsi:type="xsd:double"&gt;2.57&lt;/D&gt;&lt;D xsi:type="xsd:double"&gt;2.52&lt;/D&gt;&lt;D xsi:type="xsd:double"&gt;2.51&lt;/D&gt;&lt;D xsi:type="xsd:double"&gt;2.57&lt;/D&gt;&lt;D xsi:type="xsd:double"&gt;2.63&lt;/D&gt;&lt;D xsi:type="xsd:double"&gt;2.43&lt;/D&gt;&lt;D xsi:type="xsd:double"&gt;2.36&lt;/D&gt;&lt;D xsi:type="xsd:double"&gt;2.4&lt;/D&gt;&lt;D xsi:type="xsd:double"&gt;2.32&lt;/D&gt;&lt;D xsi:type="xsd:double"&gt;2.33&lt;/D&gt;&lt;D xsi:type="xsd:double"&gt;2.42&lt;/D&gt;&lt;D xsi:type="xsd:double"&gt;2.42&lt;/D&gt;&lt;D xsi:type="xsd:double"&gt;2.51&lt;/D&gt;&lt;D xsi:type="xsd:double"&gt;2.4&lt;/D&gt;&lt;D xsi:type="xsd:double"&gt;2.45&lt;/D&gt;&lt;D xsi:type="xsd:double"&gt;2.43&lt;/D&gt;&lt;D xsi:type="xsd:double"&gt;2.53&lt;/D&gt;&lt;D xsi:type="xsd:double"&gt;2.51&lt;/D&gt;&lt;D xsi:type="xsd:double"&gt;2.69&lt;/D&gt;&lt;D xsi:type="xsd:double"&gt;2.68&lt;/D&gt;&lt;D xsi:type="xsd:double"&gt;2.7&lt;/D&gt;&lt;D xsi:type="xsd:double"&gt;2.54&lt;/D&gt;&lt;D xsi:type="xsd:double"&gt;2.44&lt;/D&gt;&lt;D xsi:type="xsd:double"&gt;2.43&lt;/D&gt;&lt;D xsi:type="xsd:double"&gt;2.4&lt;/D&gt;&lt;D xsi:type="xsd:double"&gt;2.48&lt;/D&gt;&lt;D xsi:type="xsd:double"&gt;2.38&lt;/D&gt;&lt;D xsi:type="xsd:double"&gt;2.58&lt;/D&gt;&lt;D xsi:type="xsd:double"&gt;2.58&lt;/D&gt;&lt;D xsi:type="xsd:double"&gt;2.62&lt;/D&gt;&lt;D xsi:type="xsd:double"&gt;2.74&lt;/D&gt;&lt;D xsi:type="xsd:double"&gt;2.57&lt;/D&gt;&lt;D xsi:type="xsd:double"&gt;2.53&lt;/D&gt;&lt;/FQL&gt;&lt;FQL&gt;&lt;Q&gt;WCP-CA^JULIAN(FG_PRICE(0,-3AY,D,CAD).DATES)&lt;/Q&gt;&lt;R&gt;754&lt;/R&gt;&lt;C&gt;1&lt;/C&gt;&lt;D xsi:type="xsd:long"&gt;45168&lt;/D&gt;&lt;D xsi:type="xsd:long"&gt;45167&lt;/D&gt;&lt;D xsi:type="xsd:long"&gt;45166&lt;/D&gt;&lt;D xsi:type="xsd:long"&gt;45163&lt;/D&gt;&lt;D xsi:type="xsd:long"&gt;45162&lt;/D&gt;&lt;D xsi:type="xsd:long"&gt;45161&lt;/D&gt;&lt;D xsi:type="xsd:long"&gt;45160&lt;/D&gt;&lt;D xsi:type="xsd:long"&gt;45159&lt;/D&gt;&lt;D xsi:type="xsd:long"&gt;45156&lt;/D&gt;&lt;D xsi:type="xsd:long"&gt;45155&lt;/D&gt;&lt;D xsi:type="xsd:long"&gt;45154&lt;/D&gt;&lt;D xsi:type="xsd:long"&gt;45153&lt;/D&gt;&lt;D xsi:type="xsd:long"&gt;45152&lt;/D&gt;&lt;D xsi:type="xsd:long"&gt;45149&lt;/D&gt;&lt;D xsi:type="xsd:long"&gt;45148&lt;/D&gt;&lt;D xsi:type="xsd:long"&gt;45147&lt;/D&gt;&lt;D xsi:type="xsd:long"&gt;45146&lt;/D&gt;&lt;D xsi:type="xsd:long"&gt;45142&lt;/D&gt;&lt;D xsi:type="xsd:long"&gt;45141&lt;/D&gt;&lt;D xsi:type="xsd:long"&gt;45140&lt;/D&gt;&lt;D xsi:type="xsd:long"&gt;45139&lt;/D&gt;&lt;D xsi:type="xsd:long"&gt;45138&lt;/D&gt;&lt;D xsi:type="xsd:long"&gt;45135&lt;/D&gt;&lt;D xsi:type="xsd:long"&gt;45134&lt;/D&gt;&lt;D xsi:type="xsd:long"&gt;45133&lt;/D&gt;&lt;D xsi:type="xsd:long"&gt;45132&lt;/D&gt;&lt;D xsi:type="xsd:long"&gt;45131&lt;/D&gt;&lt;D xsi:type="xsd:long"&gt;45128&lt;/D&gt;&lt;D xsi:type="xsd:long"&gt;45127&lt;/D&gt;&lt;D xsi:type="xsd:long"&gt;45126&lt;/D&gt;&lt;D xsi:type="xsd:long"&gt;45125&lt;/D&gt;&lt;D xsi:type="xsd:long"&gt;45124&lt;/D&gt;&lt;D xsi:type="xsd:long"&gt;45121&lt;/D&gt;&lt;D xsi:type="xsd:long"&gt;45120&lt;/D&gt;&lt;D xsi:type="xsd:long"&gt;45119&lt;/D&gt;&lt;D xsi:type="xsd:long"&gt;45118&lt;/D&gt;&lt;D xsi:type="xsd:long"&gt;45117&lt;/D&gt;&lt;D xsi:type="xsd:long"&gt;45114&lt;/D&gt;&lt;D xsi:type="xsd:long"&gt;45113&lt;/D&gt;&lt;D xsi:type="xsd:long"&gt;45112&lt;/D&gt;&lt;D xsi:type="xsd:long"&gt;45111&lt;/D&gt;&lt;D xsi:type="xsd:long"&gt;45107&lt;/D&gt;&lt;D xsi:type="xsd:long"&gt;45106&lt;/D&gt;&lt;D xsi:type="xsd:long"&gt;45105&lt;/D&gt;&lt;D xsi:type="xsd:long"&gt;45104&lt;/D&gt;&lt;D xsi:type="xsd:long"&gt;45103&lt;/D&gt;&lt;D xsi:type="xsd:long"&gt;45100&lt;/D&gt;&lt;D xsi:type="xsd:long"&gt;45099&lt;/D&gt;&lt;D xsi:type="xsd:long"&gt;45098&lt;/D&gt;&lt;D xsi:type="xsd:long"&gt;45097&lt;/D&gt;&lt;D xsi:type="xsd:long"&gt;45096&lt;/D&gt;&lt;D xsi:type="xsd:long"&gt;45093&lt;/D&gt;&lt;D xsi:type="xsd:long"&gt;45092&lt;/D&gt;&lt;D xsi:type="xsd:long"&gt;45091&lt;/D&gt;&lt;D xsi:type="xsd:long"&gt;45090&lt;/D&gt;&lt;D xsi:type="xsd:long"&gt;45089&lt;/D&gt;&lt;D xsi:type="xsd:long"&gt;45086&lt;/D&gt;&lt;D xsi:type="xsd:long"&gt;45085&lt;/D&gt;&lt;D xsi:type="xsd:long"&gt;45084&lt;/D&gt;&lt;D xsi:type="xsd:long"&gt;45083&lt;/D&gt;&lt;D xsi:type="xsd:long"&gt;45082&lt;/D&gt;&lt;D xsi:type="xsd:long"&gt;45079&lt;/D&gt;&lt;D xsi:type="xsd:long"&gt;45078&lt;/D&gt;&lt;D xsi:type="xsd:long"&gt;45077&lt;/D&gt;&lt;D xsi:type="xsd:long"&gt;45076&lt;/D&gt;&lt;D xsi:type="xsd:long"&gt;45075&lt;/D&gt;&lt;D xsi:type="xsd:long"&gt;45072&lt;/D&gt;&lt;D xsi:type="xsd:long"&gt;45071&lt;/D&gt;&lt;D xsi:type="xsd:long"&gt;45070&lt;/D&gt;&lt;D xsi:type="xsd:long"&gt;45069&lt;/D&gt;&lt;D xsi:type="xsd:long"&gt;45065&lt;/D&gt;&lt;D xsi:type="xsd:long"&gt;45064&lt;/D&gt;&lt;D xsi:type="xsd:long"&gt;45063&lt;/D&gt;&lt;D xsi:type="xsd:long"&gt;45062&lt;/D&gt;&lt;D xsi:type="xsd:long"&gt;45061&lt;/D&gt;&lt;D xsi:type="xsd:long"&gt;45058&lt;/D&gt;&lt;D xsi:type="xsd:long"&gt;45057&lt;/D&gt;&lt;D xsi:type="xsd:long"&gt;45056&lt;/D&gt;&lt;D xsi:type="xsd:long"&gt;45055&lt;/D&gt;&lt;D xsi:type="xsd:long"&gt;45054&lt;/D&gt;&lt;D xsi:type="xsd:long"&gt;45051&lt;/D&gt;&lt;D xsi:type="xsd:long"&gt;45050&lt;/D&gt;&lt;D xsi:type="xsd:long"&gt;45049&lt;/D&gt;&lt;D xsi:type="xsd:long"&gt;45048&lt;/D&gt;&lt;D xsi:type="xsd:long"&gt;45047&lt;/D&gt;&lt;D xsi:type="xsd:long"&gt;45044&lt;/D&gt;&lt;D xsi:type="xsd:long"&gt;45043&lt;/D&gt;&lt;D xsi:type="xsd:long"&gt;45042&lt;/D&gt;&lt;D xsi:type="xsd:long"&gt;45041&lt;/D&gt;&lt;D xsi:type="xsd:long"&gt;45040&lt;/D&gt;&lt;D xsi:type="xsd:long"&gt;45037&lt;/D&gt;&lt;D xsi:type="xsd:long"&gt;45036&lt;/D&gt;&lt;D xsi:type="xsd:long"&gt;45035&lt;/D&gt;&lt;D xsi:type="xsd:long"&gt;45034&lt;/D&gt;&lt;D xsi:type="xsd:long"&gt;45033&lt;/D&gt;&lt;D xsi:type="xsd:long"&gt;45030&lt;/D&gt;&lt;D xsi:type="xsd:long"&gt;45029&lt;/D&gt;&lt;D xsi:type="xsd:long"&gt;45028&lt;/D&gt;&lt;D xsi:type="xsd:long"&gt;45027&lt;/D&gt;&lt;D xsi:type="xsd:long"&gt;45026&lt;/D&gt;&lt;D xsi:type="xsd:long"&gt;45022&lt;/D&gt;&lt;D xsi:type="xsd:long"&gt;45021&lt;/D&gt;&lt;D xsi:type="xsd:long"&gt;45020&lt;/D&gt;&lt;D xsi:type="xsd:long"&gt;45019&lt;/D&gt;&lt;D xsi:type="xsd:long"&gt;45016&lt;/D&gt;&lt;D xsi:type="xsd:long"&gt;45015&lt;/D&gt;&lt;D xsi:type="xsd:long"&gt;45014&lt;/D&gt;&lt;D xsi:type="xsd:long"&gt;45013&lt;/D&gt;&lt;D xsi:type="xsd:long"&gt;45012&lt;/D&gt;&lt;D xsi:type="xsd:long"&gt;45009&lt;/D&gt;&lt;D xsi:type="xsd:long"&gt;45008&lt;/D&gt;&lt;D xsi:type="xsd:long"&gt;45007&lt;/D&gt;&lt;D xsi:type="xsd:long"&gt;45006&lt;/D&gt;&lt;D xsi:type="xsd:long"&gt;45005&lt;/D&gt;&lt;D xsi:type="xsd:long"&gt;45002&lt;/D&gt;&lt;D xsi:type="xsd:long"&gt;45001&lt;/D&gt;&lt;D xsi:type="xsd:long"&gt;45000&lt;/D&gt;&lt;D xsi:type="xsd:long"&gt;44999&lt;/D&gt;&lt;D xsi:type="xsd:long"&gt;44998&lt;/D&gt;&lt;D xsi:type="xsd:long"&gt;44995&lt;/D&gt;&lt;D xsi:type="xsd:long"&gt;44994&lt;/D&gt;&lt;D xsi:type="xsd:long"&gt;44993&lt;/D&gt;&lt;D xsi:type="xsd:long"&gt;44992&lt;/D&gt;&lt;D xsi:type="xsd:long"&gt;44991&lt;/D&gt;&lt;D xsi:type="xsd:long"&gt;44988&lt;/D&gt;&lt;D xsi:type="xsd:long"&gt;44987&lt;/D&gt;&lt;D xsi:type="xsd:long"&gt;44986&lt;/D&gt;&lt;D xsi:type="xsd:long"&gt;44985&lt;/D&gt;&lt;D xsi:type="xsd:long"&gt;44984&lt;/D&gt;&lt;D xsi:type="xsd:long"&gt;44981&lt;/D&gt;&lt;D xsi:type="xsd:long"&gt;44980&lt;/D&gt;&lt;D xsi:type="xsd:long"&gt;44979&lt;/D&gt;&lt;D xsi:type="xsd:long"&gt;44978&lt;/D&gt;&lt;D xsi:type="xsd:long"&gt;44974&lt;/D&gt;&lt;D xsi:type="xsd:long"&gt;44973&lt;/D&gt;&lt;D xsi:type="xsd:long"&gt;44972&lt;/D&gt;&lt;D xsi:type="xsd:long"&gt;44971&lt;/D&gt;&lt;D xsi:type="xsd:long"&gt;44970&lt;/D&gt;&lt;D xsi:type="xsd:long"&gt;44967&lt;/D&gt;&lt;D xsi:type="xsd:long"&gt;44966&lt;/D&gt;&lt;D xsi:type="xsd:long"&gt;44965&lt;/D&gt;&lt;D xsi:type="xsd:long"&gt;44964&lt;/D&gt;&lt;D xsi:type="xsd:long"&gt;44963&lt;/D&gt;&lt;D xsi:type="xsd:long"&gt;44960&lt;/D&gt;&lt;D xsi:type="xsd:long"&gt;44959&lt;/D&gt;&lt;D xsi:type="xsd:long"&gt;44958&lt;/D&gt;&lt;D xsi:type="xsd:long"&gt;44957&lt;/D&gt;&lt;D xsi:type="xsd:long"&gt;44956&lt;/D&gt;&lt;D xsi:type="xsd:long"&gt;44953&lt;/D&gt;&lt;D xsi:type="xsd:long"&gt;44952&lt;/D&gt;&lt;D xsi:type="xsd:long"&gt;44951&lt;/D&gt;&lt;D xsi:type="xsd:long"&gt;44950&lt;/D&gt;&lt;D xsi:type="xsd:long"&gt;44949&lt;/D&gt;&lt;D xsi:type="xsd:long"&gt;44946&lt;/D&gt;&lt;D xsi:type="xsd:long"&gt;44945&lt;/D&gt;&lt;D xsi:type="xsd:long"&gt;4</t>
        </r>
      </text>
    </comment>
    <comment ref="A12" authorId="0" shapeId="0" xr:uid="{9ED27ACF-4C04-46DA-864B-D6DC486A85C5}">
      <text>
        <r>
          <rPr>
            <b/>
            <sz val="9"/>
            <color indexed="81"/>
            <rFont val="Tahoma"/>
            <family val="2"/>
          </rPr>
          <t>4944&lt;/D&gt;&lt;D xsi:type="xsd:long"&gt;44943&lt;/D&gt;&lt;D xsi:type="xsd:long"&gt;44942&lt;/D&gt;&lt;D xsi:type="xsd:long"&gt;44939&lt;/D&gt;&lt;D xsi:type="xsd:long"&gt;44938&lt;/D&gt;&lt;D xsi:type="xsd:long"&gt;44937&lt;/D&gt;&lt;D xsi:type="xsd:long"&gt;44936&lt;/D&gt;&lt;D xsi:type="xsd:long"&gt;44935&lt;/D&gt;&lt;D xsi:type="xsd:long"&gt;44932&lt;/D&gt;&lt;D xsi:type="xsd:long"&gt;44931&lt;/D&gt;&lt;D xsi:type="xsd:long"&gt;44930&lt;/D&gt;&lt;D xsi:type="xsd:long"&gt;44929&lt;/D&gt;&lt;D xsi:type="xsd:long"&gt;44925&lt;/D&gt;&lt;D xsi:type="xsd:long"&gt;44924&lt;/D&gt;&lt;D xsi:type="xsd:long"&gt;44923&lt;/D&gt;&lt;D xsi:type="xsd:long"&gt;44918&lt;/D&gt;&lt;D xsi:type="xsd:long"&gt;44917&lt;/D&gt;&lt;D xsi:type="xsd:long"&gt;44916&lt;/D&gt;&lt;D xsi:type="xsd:long"&gt;44915&lt;/D&gt;&lt;D xsi:type="xsd:long"&gt;44914&lt;/D&gt;&lt;D xsi:type="xsd:long"&gt;44911&lt;/D&gt;&lt;D xsi:type="xsd:long"&gt;44910&lt;/D&gt;&lt;D xsi:type="xsd:long"&gt;44909&lt;/D&gt;&lt;D xsi:type="xsd:long"&gt;44908&lt;/D&gt;&lt;D xsi:type="xsd:long"&gt;44907&lt;/D&gt;&lt;D xsi:type="xsd:long"&gt;44904&lt;/D&gt;&lt;D xsi:type="xsd:long"&gt;44903&lt;/D&gt;&lt;D xsi:type="xsd:long"&gt;44902&lt;/D&gt;&lt;D xsi:type="xsd:long"&gt;44901&lt;/D&gt;&lt;D xsi:type="xsd:long"&gt;44900&lt;/D&gt;&lt;D xsi:type="xsd:long"&gt;44897&lt;/D&gt;&lt;D xsi:type="xsd:long"&gt;44896&lt;/D&gt;&lt;D xsi:type="xsd:long"&gt;44895&lt;/D&gt;&lt;D xsi:type="xsd:long"&gt;44894&lt;/D&gt;&lt;D xsi:type="xsd:long"&gt;44893&lt;/D&gt;&lt;D xsi:type="xsd:long"&gt;44890&lt;/D&gt;&lt;D xsi:type="xsd:long"&gt;44889&lt;/D&gt;&lt;D xsi:type="xsd:long"&gt;44888&lt;/D&gt;&lt;D xsi:type="xsd:long"&gt;44887&lt;/D&gt;&lt;D xsi:type="xsd:long"&gt;44886&lt;/D&gt;&lt;D xsi:type="xsd:long"&gt;44883&lt;/D&gt;&lt;D xsi:type="xsd:long"&gt;44882&lt;/D&gt;&lt;D xsi:type="xsd:long"&gt;44881&lt;/D&gt;&lt;D xsi:type="xsd:long"&gt;44880&lt;/D&gt;&lt;D xsi:type="xsd:long"&gt;44879&lt;/D&gt;&lt;D xsi:type="xsd:long"&gt;44876&lt;/D&gt;&lt;D xsi:type="xsd:long"&gt;44875&lt;/D&gt;&lt;D xsi:type="xsd:long"&gt;44874&lt;/D&gt;&lt;D xsi:type="xsd:long"&gt;44873&lt;/D&gt;&lt;D xsi:type="xsd:long"&gt;44872&lt;/D&gt;&lt;D xsi:type="xsd:long"&gt;44869&lt;/D&gt;&lt;D xsi:type="xsd:long"&gt;44868&lt;/D&gt;&lt;D xsi:type="xsd:long"&gt;44867&lt;/D&gt;&lt;D xsi:type="xsd:long"&gt;44866&lt;/D&gt;&lt;D xsi:type="xsd:long"&gt;44865&lt;/D&gt;&lt;D xsi:type="xsd:long"&gt;44862&lt;/D&gt;&lt;D xsi:type="xsd:long"&gt;44861&lt;/D&gt;&lt;D xsi:type="xsd:long"&gt;44860&lt;/D&gt;&lt;D xsi:type="xsd:long"&gt;44859&lt;/D&gt;&lt;D xsi:type="xsd:long"&gt;44858&lt;/D&gt;&lt;D xsi:type="xsd:long"&gt;44855&lt;/D&gt;&lt;D xsi:type="xsd:long"&gt;44854&lt;/D&gt;&lt;D xsi:type="xsd:long"&gt;44853&lt;/D&gt;&lt;D xsi:type="xsd:long"&gt;44852&lt;/D&gt;&lt;D xsi:type="xsd:long"&gt;44851&lt;/D&gt;&lt;D xsi:type="xsd:long"&gt;44848&lt;/D&gt;&lt;D xsi:type="xsd:long"&gt;44847&lt;/D&gt;&lt;D xsi:type="xsd:long"&gt;44846&lt;/D&gt;&lt;D xsi:type="xsd:long"&gt;44845&lt;/D&gt;&lt;D xsi:type="xsd:long"&gt;44841&lt;/D&gt;&lt;D xsi:type="xsd:long"&gt;44840&lt;/D&gt;&lt;D xsi:type="xsd:long"&gt;44839&lt;/D&gt;&lt;D xsi:type="xsd:long"&gt;44838&lt;/D&gt;&lt;D xsi:type="xsd:long"&gt;44837&lt;/D&gt;&lt;D xsi:type="xsd:long"&gt;44834&lt;/D&gt;&lt;D xsi:type="xsd:long"&gt;44833&lt;/D&gt;&lt;D xsi:type="xsd:long"&gt;44832&lt;/D&gt;&lt;D xsi:type="xsd:long"&gt;44831&lt;/D&gt;&lt;D xsi:type="xsd:long"&gt;44830&lt;/D&gt;&lt;D xsi:type="xsd:long"&gt;44827&lt;/D&gt;&lt;D xsi:type="xsd:long"&gt;44826&lt;/D&gt;&lt;D xsi:type="xsd:long"&gt;44825&lt;/D&gt;&lt;D xsi:type="xsd:long"&gt;44824&lt;/D&gt;&lt;D xsi:type="xsd:long"&gt;44823&lt;/D&gt;&lt;D xsi:type="xsd:long"&gt;44820&lt;/D&gt;&lt;D xsi:type="xsd:long"&gt;44819&lt;/D&gt;&lt;D xsi:type="xsd:long"&gt;44818&lt;/D&gt;&lt;D xsi:type="xsd:long"&gt;44817&lt;/D&gt;&lt;D xsi:type="xsd:long"&gt;44816&lt;/D&gt;&lt;D xsi:type="xsd:long"&gt;44813&lt;/D&gt;&lt;D xsi:type="xsd:long"&gt;44812&lt;/D&gt;&lt;D xsi:type="xsd:long"&gt;44811&lt;/D&gt;&lt;D xsi:type="xsd:long"&gt;44810&lt;/D&gt;&lt;D xsi:type="xsd:long"&gt;44806&lt;/D&gt;&lt;D xsi:type="xsd:long"&gt;44805&lt;/D&gt;&lt;D xsi:type="xsd:long"&gt;44804&lt;/D&gt;&lt;D xsi:type="xsd:long"&gt;44803&lt;/D&gt;&lt;D xsi:type="xsd:long"&gt;44802&lt;/D&gt;&lt;D xsi:type="xsd:long"&gt;44799&lt;/D&gt;&lt;D xsi:type="xsd:long"&gt;44798&lt;/D&gt;&lt;D xsi:type="xsd:long"&gt;44797&lt;/D&gt;&lt;D xsi:type="xsd:long"&gt;44796&lt;/D&gt;&lt;D xsi:type="xsd:long"&gt;44795&lt;/D&gt;&lt;D xsi:type="xsd:long"&gt;44792&lt;/D&gt;&lt;D xsi:type="xsd:long"&gt;44791&lt;/D&gt;&lt;D xsi:type="xsd:long"&gt;44790&lt;/D&gt;&lt;D xsi:type="xsd:long"&gt;44789&lt;/D&gt;&lt;D xsi:type="xsd:long"&gt;44788&lt;/D&gt;&lt;D xsi:type="xsd:long"&gt;44785&lt;/D&gt;&lt;D xsi:type="xsd:long"&gt;44784&lt;/D&gt;&lt;D xsi:type="xsd:long"&gt;44783&lt;/D&gt;&lt;D xsi:type="xsd:long"&gt;44782&lt;/D&gt;&lt;D xsi:type="xsd:long"&gt;44781&lt;/D&gt;&lt;D xsi:type="xsd:long"&gt;44778&lt;/D&gt;&lt;D xsi:type="xsd:long"&gt;44777&lt;/D&gt;&lt;D xsi:type="xsd:long"&gt;44776&lt;/D&gt;&lt;D xsi:type="xsd:long"&gt;44775&lt;/D&gt;&lt;D xsi:type="xsd:long"&gt;44771&lt;/D&gt;&lt;D xsi:type="xsd:long"&gt;44770&lt;/D&gt;&lt;D xsi:type="xsd:long"&gt;44769&lt;/D&gt;&lt;D xsi:type="xsd:long"&gt;44768&lt;/D&gt;&lt;D xsi:type="xsd:long"&gt;44767&lt;/D&gt;&lt;D xsi:type="xsd:long"&gt;44764&lt;/D&gt;&lt;D xsi:type="xsd:long"&gt;44763&lt;/D&gt;&lt;D xsi:type="xsd:long"&gt;44762&lt;/D&gt;&lt;D xsi:type="xsd:long"&gt;44761&lt;/D&gt;&lt;D xsi:type="xsd:long"&gt;44760&lt;/D&gt;&lt;D xsi:type="xsd:long"&gt;44757&lt;/D&gt;&lt;D xsi:type="xsd:long"&gt;44756&lt;/D&gt;&lt;D xsi:type="xsd:long"&gt;44755&lt;/D&gt;&lt;D xsi:type="xsd:long"&gt;44754&lt;/D&gt;&lt;D xsi:type="xsd:long"&gt;44753&lt;/D&gt;&lt;D xsi:type="xsd:long"&gt;44750&lt;/D&gt;&lt;D xsi:type="xsd:long"&gt;44749&lt;/D&gt;&lt;D xsi:type="xsd:long"&gt;44748&lt;/D&gt;&lt;D xsi:type="xsd:long"&gt;44747&lt;/D&gt;&lt;D xsi:type="xsd:long"&gt;44746&lt;/D&gt;&lt;D xsi:type="xsd:long"&gt;44742&lt;/D&gt;&lt;D xsi:type="xsd:long"&gt;44741&lt;/D&gt;&lt;D xsi:type="xsd:long"&gt;44740&lt;/D&gt;&lt;D xsi:type="xsd:long"&gt;44739&lt;/D&gt;&lt;D xsi:type="xsd:long"&gt;44736&lt;/D&gt;&lt;D xsi:type="xsd:long"&gt;44735&lt;/D&gt;&lt;D xsi:type="xsd:long"&gt;44734&lt;/D&gt;&lt;D xsi:type="xsd:long"&gt;44733&lt;/D&gt;&lt;D xsi:type="xsd:long"&gt;44732&lt;/D&gt;&lt;D xsi:type="xsd:long"&gt;44729&lt;/D&gt;&lt;D xsi:type="xsd:long"&gt;44728&lt;/D&gt;&lt;D xsi:type="xsd:long"&gt;44727&lt;/D&gt;&lt;D xsi:type="xsd:long"&gt;44726&lt;/D&gt;&lt;D xsi:type="xsd:long"&gt;44725&lt;/D&gt;&lt;D xsi:type="xsd:long"&gt;44722&lt;/D&gt;&lt;D xsi:type="xsd:long"&gt;44721&lt;/D&gt;&lt;D xsi:type="xsd:long"&gt;44720&lt;/D&gt;&lt;D xsi:type="xsd:long"&gt;44719&lt;/D&gt;&lt;D xsi:type="xsd:long"&gt;44718&lt;/D&gt;&lt;D xsi:type="xsd:long"&gt;44715&lt;/D&gt;&lt;D xsi:type="xsd:long"&gt;44714&lt;/D&gt;&lt;D xsi:type="xsd:long"&gt;44713&lt;/D&gt;&lt;D xsi:type="xsd:long"&gt;44712&lt;/D&gt;&lt;D xsi:type="xsd:long"&gt;44711&lt;/D&gt;&lt;D xsi:type="xsd:long"&gt;44708&lt;/D&gt;&lt;D xsi:type="xsd:long"&gt;44707&lt;/D&gt;&lt;D xsi:type="xsd:long"&gt;44706&lt;/D&gt;&lt;D xsi:type="xsd:long"&gt;44705&lt;/D&gt;&lt;D xsi:type="xsd:long"&gt;44701&lt;/D&gt;&lt;D xsi:type="xsd:long"&gt;44700&lt;/D&gt;&lt;D xsi:type="xsd:long"&gt;44699&lt;/D&gt;&lt;D xsi:type="xsd:long"&gt;44698&lt;/D&gt;&lt;D xsi:type="xsd:long"&gt;44697&lt;/D&gt;&lt;D xsi:type="xsd:long"&gt;44694&lt;/D&gt;&lt;D xsi:type="xsd:long"&gt;44693&lt;/D&gt;&lt;D xsi:type="xsd:long"&gt;44692&lt;/D&gt;&lt;D xsi:type="xsd:long"&gt;44691&lt;/D&gt;&lt;D xsi:type="xsd:long"&gt;44690&lt;/D&gt;&lt;D xsi:type="xsd:long"&gt;44687&lt;/D&gt;&lt;D xsi:type="xsd:long"&gt;44686&lt;/D&gt;&lt;D xsi:type="xsd:long"&gt;44685&lt;/D&gt;&lt;D xsi:type="xsd:long"&gt;44684&lt;/D&gt;&lt;D xsi:type="xsd:long"&gt;44683&lt;/D&gt;&lt;D xsi:type="xsd:long"&gt;44680&lt;/D&gt;&lt;D xsi:type="xsd:long"&gt;44679&lt;/D&gt;&lt;D xsi:type="xsd:long"&gt;44678&lt;/D&gt;&lt;D xsi:type="xsd:long"&gt;44677&lt;/D&gt;&lt;D xsi:type="xsd:long"&gt;44676&lt;/D&gt;&lt;D xsi:type="xsd:long"&gt;44673&lt;/D&gt;&lt;D xsi:type="xsd:long"&gt;44672&lt;/D&gt;&lt;D xsi:type="xsd:long"&gt;44671&lt;/D&gt;&lt;D xsi:type="xsd:long"&gt;44670&lt;/D&gt;&lt;D xsi:type="xsd:long"&gt;44669&lt;/D&gt;&lt;D xsi:type="xsd:long"&gt;44665&lt;/D&gt;&lt;D xsi:type="xsd:long"&gt;44664&lt;/D&gt;&lt;D xsi:type="xsd:long"&gt;44663&lt;/D&gt;&lt;D xsi:type="xsd:long"&gt;44662&lt;/D&gt;&lt;D xsi:type="xsd:long"&gt;44659&lt;/D&gt;&lt;D xsi:type="xsd:long"&gt;44658&lt;/D&gt;&lt;D xsi:type="xsd:long"&gt;44657&lt;/D&gt;&lt;D xsi:type="xsd:long"&gt;44656&lt;/D&gt;&lt;D xsi:type="xsd:long"&gt;44655&lt;/D&gt;&lt;D xsi:type="xsd:long"&gt;44652&lt;/D&gt;&lt;D xsi:type="xsd:long"&gt;44651&lt;/D&gt;&lt;D xsi:type="xsd:long"&gt;44650&lt;/D&gt;&lt;D xsi:type="xsd:long"&gt;44649&lt;/D&gt;&lt;D xsi:type="xsd:long"&gt;44648&lt;/D&gt;&lt;D xsi:type="xsd:long"&gt;44645&lt;/D&gt;&lt;D xsi:type="xsd:long"&gt;44644&lt;/D&gt;&lt;D xsi:type="xsd:long"&gt;44643&lt;/D&gt;&lt;D xsi:type="xsd:long"&gt;44642&lt;/D&gt;&lt;D xsi:type="xsd:long"&gt;44641&lt;/D&gt;&lt;D xsi:type="xsd:long"&gt;44638&lt;/D&gt;&lt;D xsi:type="xsd:long"&gt;44637&lt;/D&gt;&lt;D xsi:type="xsd:long"&gt;44636&lt;/D&gt;&lt;D xsi:type="xsd:long"&gt;44635&lt;/D&gt;&lt;D xsi:type="xsd:long"&gt;44634&lt;/D&gt;&lt;D xsi:type="xsd:long"&gt;44631&lt;/D&gt;&lt;D xsi:type="xsd:long"&gt;44630&lt;/D&gt;&lt;D xsi:type="xsd:long"&gt;44629&lt;/D&gt;&lt;D xsi:type="xsd:long"&gt;44628&lt;/D&gt;&lt;D xsi:type="xsd:long"&gt;44627&lt;/D&gt;&lt;D xsi:type="xsd:long"&gt;44624&lt;/D&gt;&lt;D xsi:type="xsd:long"&gt;44623&lt;/D&gt;&lt;D xsi:type="xsd:long"&gt;44622&lt;/D&gt;&lt;D xsi:type="xsd:long"&gt;44621&lt;/D&gt;&lt;D xsi:type="xsd:long"&gt;44620&lt;/D&gt;&lt;D xsi:type="xsd:long"&gt;44617&lt;/D&gt;&lt;D xsi:type="xsd:long"&gt;44616&lt;/D&gt;&lt;D xsi:type="xsd:long"&gt;44615&lt;/D&gt;&lt;D xsi:type="xsd:long"&gt;44614&lt;/D&gt;&lt;D xsi:type="xsd:long"&gt;44610&lt;/D&gt;&lt;D xsi:type="xsd:long"&gt;44609&lt;/D&gt;&lt;D xsi:type="xsd:long"&gt;44608&lt;/D&gt;&lt;D xsi:type="xsd:long"&gt;44607&lt;/D&gt;&lt;D xsi:type="xsd:long"&gt;44606&lt;/D&gt;&lt;D xsi:type="xsd:long"&gt;44603&lt;/D&gt;&lt;D xsi:type="xsd:long"&gt;44602&lt;/D&gt;&lt;D xsi:type="xsd:long"&gt;44601&lt;/D&gt;&lt;D xsi:type="xsd:long"&gt;44600&lt;/D&gt;&lt;D xsi:type="xsd:long"&gt;44599&lt;/D&gt;&lt;D xsi:type="xsd:long"&gt;44596&lt;/D&gt;&lt;D xsi:type="xsd:long"&gt;44595&lt;/D&gt;&lt;D xsi:type="xsd:long"&gt;44594&lt;/D&gt;&lt;D xsi:type="xsd:long"&gt;44593&lt;/D&gt;&lt;D xsi:type="xsd:long"&gt;44592&lt;/D&gt;&lt;D xsi:type="xsd:long"&gt;44589&lt;/D&gt;&lt;D xsi:type="xsd:long"&gt;44588&lt;/D&gt;&lt;D xsi:type="xsd:long"&gt;44587&lt;/D&gt;&lt;D xsi:type="xsd:long"&gt;44586&lt;/D&gt;&lt;D xsi:type="xsd:long"&gt;44585&lt;/D&gt;&lt;D xsi:type="xsd:long"&gt;44582&lt;/D&gt;&lt;D xsi:type="xsd:long"&gt;44581&lt;/D&gt;&lt;D xsi:type="xsd:long"&gt;44580&lt;/D&gt;&lt;D xsi:type="xsd:long"&gt;44579&lt;/D&gt;&lt;D xsi:type="xsd:long"&gt;44578&lt;/D&gt;&lt;D xsi:type="xsd:long"&gt;44575&lt;/D&gt;&lt;D xsi:type="xsd:long"&gt;44574&lt;/D&gt;&lt;D xsi:type="xsd:long"&gt;44573&lt;/D&gt;&lt;D xsi:type="xsd:long"&gt;44572&lt;/D&gt;&lt;D xsi:type="xsd:long"&gt;44571&lt;/D&gt;&lt;D xsi:type="xsd:long"&gt;44568&lt;/D&gt;&lt;D xsi:type="xsd:long"&gt;44567&lt;/D&gt;&lt;D xsi:type="xsd:long"&gt;44566&lt;/D&gt;&lt;D xsi:type="xsd:long"&gt;44565&lt;/D&gt;&lt;D xsi:type="xsd:long"&gt;44561&lt;/D&gt;&lt;D xsi:type="xsd:long"&gt;44560&lt;/D&gt;&lt;D xsi:type="xsd:long"&gt;44559&lt;/D&gt;&lt;D xsi:type="xsd:long"&gt;44554&lt;/D&gt;&lt;D xsi:type="xsd:long"&gt;44553&lt;/D&gt;&lt;D xsi:type="xsd:long"&gt;44552&lt;/D&gt;&lt;D xsi:type="xsd:long"&gt;44551&lt;/D&gt;&lt;D xsi:type="xsd:long"&gt;44550&lt;/D&gt;&lt;D xsi:type="xsd:long"&gt;44547&lt;/D&gt;&lt;D xsi:type="xsd:long"&gt;44546&lt;/D&gt;&lt;D xsi:type="xsd:long"&gt;44545&lt;/D&gt;&lt;D xsi:type="xsd:long"&gt;44544&lt;/D&gt;&lt;D xsi:type="xsd:long"&gt;44543&lt;/D&gt;&lt;D xsi:type="xsd:long"&gt;44540&lt;/D&gt;&lt;D xsi:type="xsd:long"&gt;44539&lt;/D&gt;&lt;D xsi:type="xsd:long"&gt;44538&lt;/D&gt;&lt;D xsi:type="xsd:long"&gt;44537&lt;/D&gt;&lt;D xsi:type="xsd:long"&gt;44536&lt;/D&gt;&lt;D xsi:type="xsd:long"&gt;44533&lt;/D&gt;&lt;D xsi:type="xsd:long"&gt;44532&lt;/D&gt;&lt;D xsi:type="xsd:long"&gt;44531&lt;/D&gt;&lt;D xsi:type="xsd:long"&gt;44530&lt;/D&gt;&lt;D xsi:type="xsd:long"&gt;44529&lt;/D&gt;&lt;D xsi:type="xsd:long"&gt;44526&lt;/D&gt;&lt;D xsi:type="xsd:long"&gt;44525&lt;/D&gt;&lt;D xsi:type="xsd:long"&gt;44524&lt;/D&gt;&lt;D xsi:type="xsd:long"&gt;44523&lt;/D&gt;&lt;D xsi:type="xsd:long"&gt;44522&lt;/D&gt;&lt;D xsi:type="xsd:long"&gt;44519&lt;/D&gt;&lt;D xsi:type="xsd:long"&gt;44518&lt;/D&gt;&lt;D xsi:type="xsd:long"&gt;44517&lt;/D&gt;&lt;D xsi:type="xsd:long"&gt;44516&lt;/D&gt;&lt;D xsi:type="xsd:long"&gt;44515&lt;/D&gt;&lt;D xsi:type="xsd:long"&gt;44512&lt;/D&gt;&lt;D xsi:type="xsd:long"&gt;44511&lt;/D&gt;&lt;D xsi:type="xsd:long"&gt;44510&lt;/D&gt;&lt;D xsi:type="xsd:long"&gt;44509&lt;/D&gt;&lt;D xsi:type="xsd:long"&gt;44508&lt;/D&gt;&lt;D xsi:type="xsd:long"&gt;44505&lt;/D&gt;&lt;D xsi:type="xsd:long"&gt;44504&lt;/D&gt;&lt;D xsi:type="xsd:long"&gt;44503&lt;/D&gt;&lt;D xsi:type="xsd:long"&gt;44502&lt;/D&gt;&lt;D xsi:type="xsd:long"&gt;44501&lt;/D&gt;&lt;D xsi:type="xsd:long"&gt;44498&lt;/D&gt;&lt;D xsi:type="xsd:long"&gt;44497&lt;/D&gt;&lt;D xsi:type="xsd:long"&gt;44496&lt;/D&gt;&lt;D xsi:type="xsd:long"&gt;44495&lt;/D&gt;&lt;D xsi:type="xsd:long"&gt;44494&lt;/D&gt;&lt;D xsi:type="xsd:long"&gt;44491&lt;/D&gt;&lt;D xsi:type="xsd:long"&gt;44490&lt;/D&gt;&lt;D xsi:type="xsd:long"&gt;44489&lt;/D&gt;&lt;D xsi:type="xsd:long"&gt;44488&lt;/D&gt;&lt;D xsi:type="xsd:long"&gt;44487&lt;/D&gt;&lt;D xsi:type="xsd:long"&gt;44484&lt;/D&gt;&lt;D xsi:type="xsd:long"&gt;44483&lt;/D&gt;&lt;D xsi:type="xsd:long"&gt;44482&lt;/D&gt;&lt;D xsi:type="xsd:long"&gt;44481&lt;/D&gt;&lt;D xsi:type="xsd:long"&gt;44477&lt;/D&gt;&lt;D xsi:type="xsd:long"&gt;44476&lt;/D&gt;&lt;D xsi:type="xsd:long"&gt;44475&lt;/D&gt;&lt;D xsi:type="xsd:long"&gt;44474&lt;/D&gt;&lt;D xsi:type="xsd:long"&gt;44473&lt;/D&gt;&lt;D xsi:type="xsd:long"&gt;44470&lt;/D&gt;&lt;D xsi:type="xsd:long"&gt;44469&lt;/D&gt;&lt;D xsi:type="xsd:long"&gt;44468&lt;/D&gt;&lt;D xsi:type="xsd:long"&gt;44467&lt;/D&gt;&lt;D xsi:type="xsd:long"&gt;44466&lt;/D&gt;&lt;D xsi:type="xsd:long"&gt;44463&lt;/D&gt;&lt;D xsi:type="xsd:long"&gt;44462&lt;/D&gt;&lt;D xsi:type="xsd:long"&gt;44461&lt;/D&gt;&lt;D xsi:type="xsd:long"&gt;44460&lt;/D&gt;&lt;D xsi:type="xsd:long"&gt;44459&lt;/D&gt;&lt;D xsi:type="xsd:long"&gt;44456&lt;/D&gt;&lt;D xsi:type="xsd:long"&gt;44455&lt;/D&gt;&lt;D xsi:type="xsd:long"&gt;44454&lt;/D&gt;&lt;D xsi:type="xsd:long"&gt;44453&lt;/D&gt;&lt;D xsi:type="xsd:long"&gt;44452&lt;/D&gt;&lt;D xsi:type="xsd:long"&gt;44449&lt;/D&gt;&lt;D xsi:type="xsd:long"&gt;44448&lt;/D&gt;&lt;D xsi:type="xsd:long"&gt;44447&lt;/D&gt;&lt;D xsi:type="xsd:long"&gt;44446&lt;/D&gt;&lt;D xsi:type="xsd:long"&gt;44442&lt;/D&gt;&lt;D xsi:type="xsd:long"&gt;44441&lt;/D&gt;&lt;D xsi:type="xsd:long"&gt;44440&lt;/D&gt;&lt;D xsi:type="xsd:long"&gt;44439&lt;/D&gt;&lt;D xsi:type="xsd:long"&gt;44438&lt;/D&gt;&lt;D xsi:type="xsd:long"&gt;44435&lt;/D&gt;&lt;D xsi:type="xsd:long"&gt;44434&lt;/D&gt;&lt;D xsi:type="xsd:long"&gt;44433&lt;/D&gt;&lt;D xsi:type="xsd:long"&gt;44432&lt;/D&gt;&lt;D xsi:type="xsd:long"&gt;44431&lt;/D&gt;&lt;D xsi:type="xsd:long"&gt;44428&lt;/D&gt;&lt;D xsi:type="xsd:long"&gt;44427&lt;/D&gt;&lt;D xsi:type="xsd:long"&gt;44426&lt;/D&gt;&lt;D xsi:type="xsd:long"&gt;44425&lt;/D&gt;&lt;D xsi:type="xsd:long"&gt;44424&lt;/D&gt;&lt;D xsi:type="xsd:long"&gt;44421&lt;/D&gt;&lt;D xsi:type="xsd:long"&gt;44420&lt;/D&gt;&lt;D xsi:type="xsd:long"&gt;44419&lt;/D&gt;&lt;D xsi:type="xsd:long"&gt;44418&lt;/D&gt;&lt;D xsi:type="xsd:long"&gt;44417&lt;/D&gt;&lt;D xsi:type="xsd:long"&gt;44414&lt;/D&gt;&lt;D xsi:type="xsd:long"&gt;44413&lt;/D&gt;&lt;D xsi:type="xsd:long"&gt;44412&lt;/D&gt;&lt;D xsi:type="xsd:long"&gt;44411&lt;/D&gt;&lt;D xsi:type="xsd:long"&gt;44407&lt;/D&gt;&lt;D xsi:type="xsd:long"&gt;44406&lt;/D&gt;&lt;D xsi:type="xsd:long"&gt;44405&lt;/D&gt;&lt;D xsi:type="xsd:long"&gt;44404&lt;/D&gt;&lt;D xsi:type="xsd:long"&gt;44403&lt;/D&gt;&lt;D xsi:type="xsd:long"&gt;44400&lt;/D&gt;&lt;D xsi:type="xsd:long"&gt;44399&lt;/D&gt;&lt;D xsi:type="xsd:long"&gt;44398&lt;/D&gt;&lt;D xsi:type="xsd:long"&gt;44397&lt;/D&gt;&lt;D xsi:type="xsd:long"&gt;44396&lt;/D&gt;&lt;D xsi:type="xsd:long"&gt;44393&lt;/D&gt;&lt;D xsi:type="xsd:long"&gt;44392&lt;/D&gt;&lt;D xsi:type="xsd:long"&gt;44391&lt;/D&gt;&lt;D xsi:type="xsd:long"&gt;44390&lt;/D&gt;&lt;D xsi:type="xsd:long"&gt;44389&lt;/D&gt;&lt;D xsi:type="xsd:long"&gt;44386&lt;/D&gt;&lt;D xsi:type="xsd:long"&gt;44385&lt;/D&gt;&lt;D xsi:type="xsd:long"&gt;44384&lt;/D&gt;&lt;D xsi:type="xsd:long"&gt;44383&lt;/D&gt;&lt;D xsi:type="xsd:long"&gt;44382&lt;/D&gt;&lt;D xsi:type="xsd:long"&gt;44379&lt;/D&gt;&lt;D xsi:type="xsd:long"&gt;44377&lt;/D&gt;&lt;D xsi:type="xsd:long"&gt;44376&lt;/D&gt;&lt;D xsi:type="xsd:long"&gt;44375&lt;/D&gt;&lt;D xsi:type="xsd:long"&gt;44372&lt;/D&gt;&lt;D xsi:type="xsd:long"&gt;44371&lt;/D&gt;&lt;D xsi:type="xsd:long"&gt;44370&lt;/D&gt;&lt;D xsi:type="xsd:long"&gt;44369&lt;/D&gt;&lt;D xsi:type="xsd:long"&gt;44368&lt;/D&gt;&lt;D xsi:type="xsd:long"&gt;44365&lt;/D&gt;&lt;D xsi:type="xsd:long"&gt;44364&lt;/D&gt;&lt;D xsi:type="xsd:long"&gt;44363&lt;/D&gt;&lt;D xsi:type="xsd:long"&gt;44362&lt;/D&gt;&lt;D xsi:type="xsd:long"&gt;44361&lt;/D&gt;&lt;D xsi:type="xsd:long"&gt;44358&lt;/D&gt;&lt;D xsi:type="xsd:long"&gt;44357&lt;/D&gt;&lt;D xsi:type="xsd:long"&gt;44356&lt;/D&gt;&lt;D xsi:type="xsd:long"&gt;44355&lt;/D&gt;&lt;D xsi:type="xsd:long"&gt;44354&lt;/D&gt;&lt;D xsi:type="xsd:long"&gt;44351&lt;/D&gt;&lt;D xsi:type="xsd:long"&gt;44350&lt;/D&gt;&lt;D xsi:type="xsd:long"&gt;44349&lt;/D&gt;&lt;D xsi:type="xsd:long"&gt;44348&lt;/D&gt;&lt;D xsi:type="xsd:long"&gt;44347&lt;/D&gt;&lt;D xsi:type="xsd:long"&gt;44344&lt;/D&gt;&lt;D xsi:type="xsd:long"&gt;44343&lt;/D&gt;&lt;D xsi:type="xsd:long"&gt;44342&lt;/D&gt;&lt;D xsi:type="xsd:long"&gt;44341&lt;/D&gt;&lt;D xsi:type="xsd:long"&gt;44337&lt;/D&gt;&lt;D xsi:type="xsd:long"&gt;44336&lt;/D&gt;&lt;D xsi:type="xsd:long"&gt;44335&lt;/D&gt;&lt;D xsi:type="xsd:long"&gt;44334&lt;/D&gt;&lt;D xsi:type="xsd:long"&gt;44333&lt;/D&gt;&lt;D xsi:type="xsd:long"&gt;44330&lt;/D&gt;&lt;D xsi:type="xsd:long"&gt;44329&lt;/D&gt;&lt;D xsi:type="xsd:long"&gt;44328&lt;/D&gt;&lt;D xsi:type="xsd:long"&gt;44327&lt;/D&gt;&lt;D xsi:type="xsd:long"&gt;44326&lt;/D&gt;&lt;D xsi:type="xsd:long"&gt;44323&lt;/D&gt;&lt;D xsi:type="xsd:long"&gt;44322&lt;/D&gt;&lt;D xsi:type="xsd:long"&gt;44321&lt;/D&gt;&lt;D xsi:type="xsd:long"&gt;44320&lt;/D&gt;&lt;D xsi:type="xsd:long"&gt;44319&lt;/D&gt;&lt;D xsi:type="xsd:long"&gt;44316&lt;/D&gt;&lt;D xsi:type="xsd:long"&gt;44315&lt;/D&gt;&lt;D xsi:type="xsd:long"&gt;44314&lt;/D&gt;&lt;D xsi:type="xsd:long"&gt;44313&lt;/D&gt;&lt;D xsi:type="xsd:long"&gt;44312&lt;/D&gt;&lt;D xsi:type="xsd:long"&gt;44309&lt;/D&gt;&lt;D xsi:type="xsd:long"&gt;44308&lt;/D&gt;&lt;D xsi:type="xsd:long"&gt;44307&lt;/D&gt;&lt;D xsi:type="xsd:long"&gt;44306&lt;/D&gt;&lt;D xsi:type="xsd:long"&gt;44305&lt;/D&gt;&lt;D xsi:type="xsd:long"&gt;44302&lt;/D&gt;&lt;D xsi:type="xsd:long"&gt;44301&lt;/D&gt;&lt;D xsi:type="xsd:long"&gt;44300&lt;/D&gt;&lt;D xsi:type="xsd:long"&gt;44299&lt;/D&gt;&lt;D xsi:type="xsd:long"&gt;44298&lt;/D&gt;&lt;D xsi:type="xsd:long"&gt;44295&lt;/D&gt;&lt;D xsi:type="xsd:long"&gt;44294&lt;/D&gt;&lt;D xsi:type="xsd:long"&gt;44293&lt;/D&gt;&lt;D xsi:type="xsd:long"&gt;44292&lt;/D&gt;&lt;D xsi:type="xsd:long"&gt;44291&lt;/D&gt;&lt;D xsi:type="xsd:long"&gt;44287&lt;/D&gt;&lt;D xsi:type="xsd:long"&gt;44286&lt;/D&gt;&lt;D xsi:type="xsd:long"&gt;44285&lt;/D&gt;&lt;D xsi:type="xsd:long"&gt;44284&lt;/D&gt;&lt;D xsi:type="xsd:long"&gt;44281&lt;/D&gt;&lt;D xsi:type="xsd:long"&gt;44280&lt;/D&gt;&lt;D xsi:type="xsd:long"&gt;44279&lt;/D&gt;&lt;D xsi:type="xsd:long"&gt;44278&lt;/D&gt;&lt;D xsi:type="xsd:long"&gt;44277&lt;/D&gt;&lt;D xsi:type="xsd:long"&gt;44274&lt;/D&gt;&lt;D xsi:type="xsd:long"&gt;44273&lt;/D&gt;&lt;D xsi:type="xsd:long"&gt;44272&lt;/D&gt;&lt;D xsi:type="xsd:long"&gt;44271&lt;/D&gt;&lt;D xsi:type="xsd:long"&gt;44270&lt;/D&gt;&lt;D xsi:type="xsd:long"&gt;44267&lt;/D&gt;&lt;D xsi:type="xsd:long"&gt;44266&lt;/D&gt;&lt;D xsi:type="xsd:long"&gt;44265&lt;/D&gt;&lt;D xsi:type="xsd:long"&gt;44264&lt;/D&gt;&lt;D xsi:type="xsd:long"&gt;44263&lt;/D&gt;&lt;D xsi:type="xsd:long"&gt;44260&lt;/D&gt;&lt;D xsi:type="xsd:long"&gt;44259&lt;/D&gt;&lt;D xsi:type="xsd:long"&gt;44258&lt;/D&gt;&lt;D xsi:type="xsd:long"&gt;44257&lt;/D&gt;&lt;D xsi:type="xsd:long"&gt;44256&lt;/D&gt;&lt;D xsi:type="xsd:long"&gt;44253&lt;/D&gt;&lt;D xsi:type="xsd:long"&gt;44252&lt;/D&gt;&lt;D xsi:type="xsd:long"&gt;44251&lt;/D&gt;&lt;D xsi:type="xsd:long"&gt;44250&lt;/D&gt;&lt;D xsi:type="xsd:long"&gt;44249&lt;/D&gt;&lt;D xsi:type="xsd:long"&gt;44246&lt;/D&gt;&lt;D xsi:type="xsd:long"&gt;44245&lt;/D&gt;&lt;D xsi:type="xsd:long"&gt;44244&lt;/D&gt;&lt;D xsi:type="xsd:long"&gt;44243&lt;/D&gt;&lt;D xsi:type="xsd:long"&gt;44239&lt;/D&gt;&lt;D xsi:type="xsd:long"&gt;44238&lt;/D&gt;&lt;D xsi:type="xsd:long"&gt;44237&lt;/D&gt;&lt;D xsi:type="xsd:long"&gt;44236&lt;/D&gt;&lt;D xsi:type="xsd:long"&gt;44235&lt;/D&gt;&lt;D xsi:type="xsd:long"&gt;44232&lt;/D&gt;&lt;D xsi:type="xsd:long"&gt;44231&lt;/D&gt;&lt;D xsi:type="xsd:long"&gt;44230&lt;/D&gt;&lt;D xsi:type="xsd:long"&gt;44229&lt;/D&gt;&lt;D xsi:type="xsd:long"&gt;44228&lt;/D&gt;&lt;D xsi:type="xsd:long"&gt;44225&lt;/D&gt;&lt;D xsi:type="xsd:long"&gt;44224&lt;/D&gt;&lt;D xsi:type="xsd:long"&gt;44223&lt;/D&gt;&lt;D xsi:type="xsd:long"&gt;44222&lt;/D&gt;&lt;D xsi:type="xsd:long"&gt;44221&lt;/D&gt;&lt;D xsi:type="xsd:long"&gt;44218&lt;/D&gt;&lt;D xsi:type="xsd:long"&gt;44217&lt;/D&gt;&lt;D xsi:type="xsd:long"&gt;44216&lt;/D&gt;&lt;D xsi:type="xsd:long"&gt;44215&lt;/D&gt;&lt;D xsi:type="xsd:long"&gt;44214&lt;/D&gt;&lt;D xsi:type="xsd:long"&gt;44211&lt;/D&gt;&lt;D xsi:type="xsd:long"&gt;44210&lt;/D&gt;&lt;D xsi:type="xsd:long"&gt;44209&lt;/D&gt;&lt;D xsi:type="xsd:long"&gt;44208&lt;/D&gt;&lt;D xsi:type="xsd:long"&gt;44207&lt;/D&gt;&lt;D xsi:type="xsd:long"&gt;44204&lt;/D&gt;&lt;D xsi:type="xsd:long"&gt;44203&lt;/D&gt;&lt;D xsi:type="xsd:long"&gt;44202&lt;/D&gt;&lt;D xsi:type="xsd:long"&gt;44201&lt;/D&gt;&lt;D xsi:type="xsd:long"&gt;44200&lt;/D&gt;&lt;D xsi:type="xsd:long"&gt;44196&lt;/D&gt;&lt;D xsi:type="xsd:long"&gt;44195&lt;/D&gt;&lt;D xsi:type="xsd:long"&gt;44194&lt;/D&gt;&lt;D xsi:type="xsd:long"&gt;44189&lt;/D&gt;&lt;D xsi:type="xsd:long"&gt;44188&lt;/D&gt;&lt;D xsi:type="xsd:long"&gt;44187&lt;/D&gt;&lt;D xsi:type="xsd:long"&gt;44186&lt;/D&gt;&lt;D xsi:type="xsd:long"&gt;44183&lt;/D&gt;&lt;D xsi:type="xsd:long"&gt;44182&lt;/D&gt;&lt;D xsi:type="xsd:long"&gt;44181&lt;/D&gt;&lt;D xsi:type="xsd:long"&gt;44180&lt;/D&gt;&lt;D xsi:type="xsd:long"&gt;44179&lt;/D&gt;&lt;D xsi:type="xsd:long"&gt;44176&lt;/D&gt;&lt;D xsi:type="xsd:long"&gt;44175&lt;/D&gt;&lt;D xsi:type="xsd:long"&gt;44174&lt;/D&gt;&lt;D xsi:type="xsd:long"&gt;44173&lt;/D&gt;&lt;D xsi:type="xsd:long"&gt;44172&lt;/D&gt;&lt;D xsi:type="xsd:long"&gt;44169&lt;/D&gt;&lt;D xsi:type="xsd:long"&gt;44168&lt;/D&gt;&lt;D xsi:type="xsd:long"&gt;44167&lt;/D&gt;&lt;D xsi:type="xsd:long"&gt;44166&lt;/D&gt;&lt;D xsi:type="xsd:long"&gt;44165&lt;/D&gt;&lt;D xsi:type="xsd:long"&gt;44162&lt;/D&gt;&lt;D xsi:type="xsd:long"&gt;44161&lt;/D&gt;&lt;D xsi:type="xsd:long"&gt;44160&lt;/D&gt;&lt;D xsi:type="xsd:long"&gt;44159&lt;/D&gt;&lt;D xsi:type="xsd:long"&gt;44158&lt;/D&gt;&lt;D xsi:type="xsd:long"&gt;44155&lt;/D&gt;&lt;D xsi:type="xsd:long"&gt;44154&lt;/D&gt;&lt;D xsi:type="xsd:long"&gt;44153&lt;/D&gt;&lt;D xsi:type="xsd:long"&gt;44152&lt;/D&gt;&lt;D xsi:type="xsd:long"&gt;44151&lt;/D&gt;&lt;D xsi:type="xsd:long"&gt;44148&lt;/D&gt;&lt;D xsi:type="xsd:long"&gt;44147&lt;/D&gt;&lt;D xsi:type="xsd:long"&gt;44146&lt;/D&gt;&lt;D xsi:type="xsd:long"&gt;44145&lt;/D&gt;&lt;D xsi:type="xsd:long"&gt;44144&lt;/D&gt;&lt;D xsi:type="xsd:long"&gt;44141&lt;/D&gt;&lt;D xsi:type="xsd:long"&gt;44140&lt;/D&gt;&lt;D xsi:type="xsd:long"&gt;44139&lt;/D&gt;&lt;D xsi:type="xsd:long"&gt;44138&lt;/D&gt;&lt;D xsi:type="xsd:long"&gt;44137&lt;/D&gt;&lt;D xsi:type="xsd:long"&gt;44134&lt;/D&gt;&lt;D xsi:type="xsd:long"&gt;44133&lt;/D&gt;&lt;D xsi:type="xsd:long"&gt;44132&lt;/D&gt;&lt;D xsi:type="xsd:long"&gt;44131&lt;/D&gt;&lt;D xsi:type="xsd:long"&gt;44130&lt;/D&gt;&lt;D xsi:type="xsd:long"&gt;44127&lt;/D&gt;&lt;D xsi:type="xsd:long"&gt;44126&lt;/D&gt;&lt;D xsi:type="xsd:long"&gt;44125&lt;/D&gt;&lt;D xsi:type="xsd:long"&gt;44124&lt;/D&gt;&lt;D xsi:type="xsd:long"&gt;44123&lt;/D&gt;&lt;D xsi:type="xsd:long"&gt;44120&lt;/D&gt;&lt;D xsi:type="xsd:long"&gt;44119&lt;/D&gt;&lt;D xsi:type="xsd:long"&gt;44118&lt;/D&gt;&lt;D xsi:type="xsd:long"&gt;44117&lt;/D&gt;&lt;D xsi:type="xsd:long"&gt;44113&lt;/D&gt;&lt;D xsi:type="xsd:long"&gt;44112&lt;/D&gt;&lt;D xsi:type="xsd:long"&gt;44111&lt;/D&gt;&lt;D xsi:type="xsd:long"&gt;44110&lt;/D&gt;&lt;D xsi:type="xsd:long"&gt;44109&lt;/D&gt;&lt;D xsi:type="xsd:long"&gt;44106&lt;/D&gt;&lt;D xsi:type="xsd:long"&gt;44105&lt;/D&gt;&lt;D xsi:type="xsd:long"&gt;44104&lt;/D&gt;&lt;D xsi:type="xsd:long"&gt;44103&lt;/D&gt;&lt;D xsi:type="xsd:long"&gt;44102&lt;/D&gt;&lt;D xsi:type="xsd:long"&gt;44099&lt;/D&gt;&lt;D xsi:type="xsd:long"&gt;44098&lt;/D&gt;&lt;D xsi:type="xsd:long"&gt;44097&lt;/D&gt;&lt;D xsi:type="xsd:long"&gt;44096&lt;/D&gt;&lt;D xsi:type="xsd:long"&gt;44095&lt;/D&gt;&lt;D xsi:type="xsd:long"&gt;44092&lt;/D&gt;&lt;D xsi:type="xsd:long"&gt;44091&lt;/D&gt;&lt;D xsi:type="xsd:long"&gt;44090&lt;/D&gt;&lt;D xsi:type="xsd:long"&gt;44089&lt;/D&gt;&lt;D xsi:type="xsd:long"&gt;44088&lt;/D&gt;&lt;D xsi:type="xsd:long"&gt;44085&lt;/D&gt;&lt;D xsi:type="xsd:long"&gt;44084&lt;/D&gt;&lt;D xsi:type="xsd:long"&gt;44083&lt;/D&gt;&lt;D xsi:type="xsd:long"&gt;44082&lt;/D&gt;&lt;D xsi:type="xsd:long"&gt;44078&lt;/D&gt;&lt;D xsi:type="xsd:long"&gt;44077&lt;/D&gt;&lt;D xsi:type="xsd:long"&gt;44076&lt;/D&gt;&lt;D xsi:type="xsd:long"&gt;44075&lt;/D&gt;&lt;D xsi:type="xsd:long"&gt;44074&lt;/D&gt;&lt;D xsi:type="xsd:long"&gt;44071&lt;/D&gt;&lt;/FQL&gt;&lt;FQL&gt;&lt;Q&gt;CPG-CA^FG_PRICE(0,-3AY,D,CAD)&lt;/Q&gt;&lt;R&gt;754&lt;/R&gt;&lt;C&gt;1&lt;/C&gt;&lt;D xsi:type="xsd:double"&gt;11.07&lt;/D&gt;&lt;D xsi:type="xsd:double"&gt;11.01&lt;/D&gt;&lt;D xsi:type="xsd:double"&gt;10.84&lt;/D&gt;&lt;D xsi:type="xsd:double"&gt;10.7&lt;/D&gt;&lt;D xsi:type="xsd:double"&gt;10.78&lt;/D&gt;&lt;D xsi:type="xsd:double"&gt;11.05&lt;/D&gt;&lt;D xsi:type="xsd:double"&gt;11.16&lt;/D&gt;&lt;D xsi:type="xsd:double"&gt;11.18&lt;/D&gt;&lt;D xsi:type="xsd:double"&gt;11.21&lt;/D&gt;&lt;D xsi:type="xsd:double"&gt;11.16&lt;/D&gt;&lt;D xsi:type="xsd:double"&gt;11.05&lt;/D&gt;&lt;D xsi:type="xsd:double"&gt;11.1&lt;/D&gt;&lt;D xsi:type="xsd:double"&gt;11.33&lt;/D&gt;&lt;D xsi:type="xsd:double"&gt;11.45&lt;/D&gt;&lt;D xsi:type="xsd:double"&gt;11.28&lt;/D&gt;&lt;D xsi:type="xsd:double"&gt;11.35&lt;/D&gt;&lt;D xsi:type="xsd:double"&gt;11.08&lt;/D&gt;&lt;D xsi:type="xsd:double"&gt;10.95&lt;/D&gt;&lt;D xsi:type="xsd:double"&gt;10.9&lt;/D&gt;&lt;D xsi:type="xsd:double"&gt;10.65&lt;/D&gt;&lt;D xsi:type="xsd:double"&gt;10.78&lt;/D&gt;&lt;D xsi:type="xsd:double"&gt;10.69&lt;/D&gt;&lt;D xsi:type="xsd:double"&gt;10.61&lt;/D&gt;&lt;D xsi:type="xsd:double"&gt;10.3&lt;/D&gt;&lt;D xsi:type="xsd:double"&gt;10.75&lt;/D&gt;&lt;D xsi:type="xsd:double"&gt;10.41&lt;/D&gt;&lt;D xsi:type="xsd:double"&gt;10.29&lt;/D&gt;&lt;D xsi:type="xsd:double"&gt;10.24&lt;/D&gt;&lt;D xsi:type="xsd:double"&gt;9.99&lt;/D&gt;&lt;D xsi:type="xsd:double"&gt;9.79&lt;/D&gt;&lt;D xsi:type="xsd:double"&gt;9.8&lt;/D&gt;&lt;D xsi:type="xsd:double"&gt;9.37&lt;/D&gt;&lt;D xsi:type="xsd:double"&gt;9.34&lt;/D&gt;&lt;D xsi:type="xsd:double"&gt;9.69&lt;/D&gt;&lt;D xsi:type="xsd:double"&gt;9.58&lt;/D&gt;&lt;D xsi:type="xsd:double"&gt;9.47&lt;/D&gt;&lt;D xsi:type="xsd:double"&gt;9.21&lt;/D&gt;&lt;D xsi:type="xsd:double"&gt;9.13&lt;/D&gt;&lt;D xsi:type="xsd:double"&gt;8.81&lt;/D&gt;&lt;D xsi:type="xsd:double"&gt;8.99&lt;/D&gt;&lt;D xsi:type="xsd:double"&gt;9.04&lt;/D&gt;&lt;D xsi:type="xsd:double"&gt;8.92&lt;/D&gt;&lt;D xsi:type="xsd:double"&gt;8.84&lt;/D&gt;&lt;D xsi:type="xsd:double"&gt;8.67&lt;/D&gt;&lt;D xsi:type="xsd:double"&gt;8.55&lt;/D&gt;&lt;D xsi:type="xsd:double"&gt;8.59&lt;/D&gt;&lt;D xsi:type="xsd:double"&gt;8.36&lt;/D&gt;&lt;D xsi:type="xsd:double"&gt;8.54&lt;/D&gt;&lt;D xsi:type="xsd:double"&gt;8.82&lt;/D&gt;&lt;D xsi:type="xsd:double"&gt;8.64&lt;/D&gt;&lt;D xsi:type="xsd:double"&gt;8.85&lt;/D&gt;&lt;D xsi:type="xsd:double"&gt;8.92&lt;/D&gt;&lt;D xsi:type="xsd:double"&gt;8.9&lt;/D&gt;&lt;D xsi:type="xsd:double"&gt;8.84&lt;/D&gt;&lt;D xsi:type="xsd:double"&gt;9.08&lt;/D&gt;&lt;D xsi:type="xsd:double"&gt;8.96&lt;/D&gt;&lt;D xsi:type="xsd:double"&gt;9.27&lt;/D&gt;&lt;D xsi:type="xsd:double"&gt;9.25&lt;/D&gt;&lt;D xsi:type="xsd:double"&gt;9.38&lt;/D&gt;&lt;D xsi:type="xsd:double"&gt;9.25&lt;/D&gt;&lt;D xsi:type="xsd:double"&gt;9.12&lt;/D&gt;&lt;D xsi:type="xsd:double"&gt;9.03&lt;/D&gt;&lt;D xsi:type="xsd:double"&gt;8.71&lt;/D&gt;&lt;D xsi:type="xsd:double"&gt;8.56&lt;/D&gt;&lt;D xsi:type="xsd:double"&gt;8.87&lt;/D&gt;&lt;D xsi:type="xsd:double"&gt;9.05&lt;/D&gt;&lt;D xsi:type="xsd:double"&gt;8.89&lt;/D&gt;&lt;D xsi:type="xsd:double"&gt;8.8&lt;/D&gt;&lt;D xsi:type="xsd:double"&gt;9.16&lt;/D&gt;&lt;D xsi:type="xsd:double"&gt;9.25&lt;/D&gt;&lt;D xsi:type="xsd:double"&gt;9.1&lt;/D&gt;&lt;D xsi:type="xsd:double"&gt;9.07&lt;/D&gt;&lt;D xsi:type="xsd:double"&gt;8.96&lt;/D&gt;&lt;D xsi:type="xsd:double"&gt;8.84&lt;/D&gt;&lt;D xsi:type="xsd:double"&gt;9.06&lt;/D&gt;&lt;D xsi:type="xsd:double"&gt;9.13&lt;/D&gt;&lt;D xsi:type="xsd:double"&gt;9.13&lt;/D&gt;&lt;D xsi:type="xsd:double"&gt;9.18&lt;/D&gt;&lt;D xsi:type="xsd:double"&gt;9.34&lt;/D&gt;&lt;D xsi:type="xsd:double"&gt;9.33&lt;/D&gt;&lt;D xsi:type="xsd:double"&gt;9.38&lt;/D&gt;&lt;D xsi:type="xsd:double"&gt;9.11&lt;/D&gt;&lt;D xsi:type="xsd:double"&gt;9.13&lt;/D&gt;&lt;D xsi:type="xsd:double"&gt;9.36&lt;/D&gt;&lt;D xsi:type="xsd:double"&gt;9.84&lt;/D&gt;&lt;D xsi:type="xsd:double"&gt;10.02&lt;/D&gt;&lt;D xsi:type="xsd:double"&gt;9.77&lt;/D&gt;&lt;D xsi:type="xsd:double"&gt;9.75&lt;/D&gt;&lt;D xsi:type="xsd:double"&gt;9.92&lt;/D&gt;&lt;D xsi:type="xsd:double"&gt;10.24&lt;/D&gt;&lt;D xsi:type="xsd:double"&gt;9.97&lt;/D&gt;&lt;D xsi:type="xsd:double"&gt;9.97&lt;/D&gt;&lt;D xsi:type="xsd:double"&gt;10.27&lt;/D&gt;&lt;D xsi:type="xsd:double"&gt;10.47&lt;/D&gt;&lt;D xsi:type="xsd:double"&gt;10.36&lt;/D&gt;&lt;D xsi:type="xsd:double"&gt;10.39&lt;/D&gt;&lt;D xsi:type="xsd:double"&gt;10.36&lt;/D&gt;&lt;D xsi:type="xsd:double"&gt;10.33&lt;/D&gt;&lt;D xsi:type="xsd:double"&gt;10.25&lt;/D&gt;&lt;D xsi:type="xsd:double"&gt;10.18&lt;/D&gt;&lt;D xsi:type="xsd:double"&gt;9.99&lt;/D&gt;&lt;D xsi:type="xsd:double"&gt;10.13&lt;/D&gt;&lt;D xsi:type="xsd:double"&gt;10.1&lt;/D&gt;&lt;D xsi:type="xsd:double"&gt;10.17&lt;/D&gt;&lt;D xsi:type="xsd:double"&gt;9.54&lt;/D&gt;&lt;D xsi:type="xsd:double"&gt;9.4&lt;/D&gt;&lt;D xsi:type="xsd:double"&gt;9.37&lt;/D&gt;&lt;D xsi:type="xsd:double"&gt;9.01&lt;/D&gt;&lt;D xsi:type="xsd:double"&gt;9.06&lt;/D&gt;&lt;D xsi:type="xsd:double"&gt;8.85&lt;/D&gt;&lt;D xsi:type="xsd:double"&gt;9.02&lt;/D&gt;&lt;D xsi:type="xsd:double"&gt;9.08&lt;/D&gt;&lt;D xsi:type="xsd:double"&gt;8.8&lt;/D&gt;&lt;D xsi:type="xsd:double"&gt;8.19&lt;/D&gt;&lt;D xsi:type="xsd:double"&gt;7.98&lt;/D&gt;&lt;D xsi:type="xsd:double"&gt;8.18&lt;/D&gt;&lt;D xsi:type="xsd:double"&gt;8.02&lt;/D&gt;&lt;D xsi:type="xsd:double"&gt;8.68&lt;/D&gt;&lt;D xsi:type="xsd:double"&gt;8.91&lt;/D&gt;&lt;D xsi:type="xsd:double"&gt;9.34&lt;/D&gt;&lt;D xsi:type="xsd:double"&gt;9.56&lt;/D&gt;&lt;D xsi:type="xsd:double"&gt;9.67&lt;/D&gt;&lt;D xsi:type="xsd:double"&gt;9.66&lt;/D&gt;&lt;D xsi:type="xsd:double"&gt;9.87&lt;/D&gt;&lt;D xsi:type="xsd:double"&gt;9.96&lt;/D&gt;&lt;D xsi:type="xsd:double"&gt;9.88&lt;/D&gt;&lt;D xsi:type="xsd:double"&gt;9.63&lt;/D&gt;&lt;D xsi:type="xsd:double"&gt;9.33&lt;/D&gt;&lt;D xsi:type="xsd:double"&gt;9.5&lt;/D&gt;&lt;D xsi:type="xsd:double"&gt;9.47&lt;/D&gt;&lt;D xsi:type="xsd:double"&gt;9.37&lt;/D&gt;&lt;D xsi:type="xsd:double"&gt;9.03&lt;/D&gt;&lt;D xsi:type="xsd:double"&gt;9.08&lt;/D&gt;&lt;D xsi:type="xsd:double"&gt;9.26&lt;/D&gt;&lt;D xsi:type="xsd:double"&gt;9.65&lt;/D&gt;&lt;D xsi:type="xsd:double"&gt;9.77&lt;/D&gt;&lt;D xsi:type="xsd:double"&gt;10.07&lt;/D&gt;&lt;D xsi:type="xsd:double"&gt;9.91&lt;/D&gt;&lt;D xsi:type="xsd:double"&gt;9.88&lt;/D&gt;&lt;D xsi:type="xsd:double"&gt;9.57&lt;/D&gt;&lt;D xsi:type="xsd:double"&gt;9.74&lt;/D&gt;&lt;D xsi:type="xsd:double"&gt;9.7&lt;/D&gt;&lt;D xsi:type="xsd:double"&gt;9.26&lt;/D&gt;&lt;D xsi:type="xsd:double"&gt;9.31&lt;/D&gt;&lt;D xsi:type="xsd:double"&gt;9.28&lt;/D&gt;&lt;D xsi:type="xsd:double"&gt;9.61&lt;/D&gt;&lt;D xsi:type="xsd:double"&gt;9.94&lt;/D&gt;&lt;D xsi:type="xsd:double"&gt;9.79&lt;/D&gt;&lt;D xsi:type="xsd:double"&gt;9.96&lt;/D&gt;&lt;D xsi:type="xsd:double"&gt;9.97&lt;/D&gt;&lt;D xsi:type="xsd:double"&gt;9.71&lt;/D&gt;&lt;D xsi:type="xsd:double"&gt;9.8&lt;/D&gt;&lt;D xsi:type="xsd:double"&gt;10.01&lt;/D&gt;&lt;D xsi:type="xsd:double"&gt;9.82&lt;/D&gt;&lt;D xsi:type="xsd:double"&gt;9.74&lt;/D&gt;&lt;D xsi:type="xsd:double"&gt;9.57&lt;/D&gt;&lt;D xsi:type="xsd:double"&gt;9.67&lt;/D&gt;&lt;D xsi:type="xsd:double"&gt;9.61&lt;/D&gt;&lt;D xsi:type="xsd:double"&gt;9.58&lt;/D&gt;&lt;D xsi:type="xsd:double"&gt;9.52&lt;/D&gt;&lt;D xsi:type="xsd:double"&gt;9.23&lt;/D&gt;&lt;D xsi:type="xsd:double"&gt;9.2&lt;/D&gt;&lt;D xsi:type="xsd:double"&gt;9.23&lt;/D&gt;&lt;D xsi:type="xsd:double"&gt;8.99&lt;/D&gt;&lt;D xsi:type="xsd:double"&gt;8.91&lt;/D&gt;&lt;D xsi:type="xsd:double"&gt;8.76&lt;/D&gt;&lt;D xsi:type="xsd:double"&gt;8.9&lt;/D&gt;&lt;D xsi:type="xsd:double"&gt;9.66&lt;/D&gt;&lt;D xsi:type="xsd:double"&gt;9.5&lt;/D&gt;&lt;D xsi:type="xsd:double"&gt;9.36&lt;/D&gt;&lt;D xsi:type="xsd:double"&gt;9.59&lt;/D&gt;&lt;D xsi:type="xsd:double"&gt;9.17&lt;/D&gt;&lt;D xsi:type="xsd:double"&gt;9.42&lt;/D&gt;&lt;D xsi:type="xsd:double"&gt;9.09&lt;/D&gt;&lt;D xsi:type="xsd:double"&gt;8.94&lt;/D&gt;&lt;D xsi:type="xsd:double"&gt;9.07&lt;/D&gt;&lt;D xsi:type="xsd:double"&gt;9.27&lt;/D&gt;&lt;D xsi:type="xsd:double"&gt;9.49&lt;/D&gt;&lt;D xsi:type="xsd:double"&gt;9.25&lt;/D&gt;&lt;D xsi:type="xsd:double"&gt;9.11&lt;/D&gt;&lt;D xsi:type="xsd:double"&gt;8.91&lt;/D&gt;&lt;D xsi:type="xsd:double"&gt;9.02&lt;/D&gt;&lt;D xsi:type="xsd:double"&gt;9.22&lt;/D&gt;&lt;D xsi:type="xsd:double"&gt;9.39&lt;/D&gt;&lt;D xsi:type="xsd:double"&gt;9.84&lt;/D&gt;&lt;D xsi:type="xsd:double"&gt;10.25&lt;/D&gt;&lt;D xsi:type="xsd:double"&gt;10.24&lt;/D&gt;&lt;D xsi:type="xsd:double"&gt;10.45&lt;/D&gt;&lt;D xsi:type="xsd:double"&gt;10.49&lt;/D&gt;&lt;D xsi:type="xsd:double"&gt;10.26&lt;/D&gt;&lt;D xsi:type="xsd:double"&gt;10.44&lt;/D&gt;&lt;D xsi:type="xsd:double"&gt;10.52&lt;/D&gt;&lt;D xsi:type="xsd:double"&gt;10.54&lt;/D&gt;&lt;D xsi:type="xsd:double"&gt;10.78&lt;/D&gt;&lt;D xsi:type="xsd:double"&gt;10.5&lt;/D&gt;&lt;D xsi:type="xsd:double"&gt;10.73&lt;/D&gt;&lt;D xsi:type="xsd:double"&gt;10.84&lt;/D&gt;&lt;D xsi:type="xsd:double"&gt;11.02&lt;/D&gt;&lt;D xsi:type="xsd:double"&gt;11.4&lt;/D&gt;&lt;D xsi:type="xsd:double"&gt;11.03&lt;/D&gt;&lt;D xsi:type="xsd:double"&gt;11.29&lt;/D&gt;&lt;D xsi:type="xsd:double"&gt;10.76&lt;/D&gt;&lt;D xsi:type="xsd:double"&gt;10.4&lt;/D&gt;&lt;D xsi:type="xsd:double"&gt;11.21&lt;/D&gt;&lt;D xsi:type="xsd:double"&gt;11.25&lt;/D&gt;&lt;D xsi:type="xsd:double"&gt;11.12&lt;/D&gt;&lt;D xsi:type="xsd:double"&gt;10.92&lt;/D&gt;&lt;D xsi:type="xsd:double"&gt;10.72&lt;/D&gt;&lt;D xsi:type="xsd:double"&gt;10.88&lt;/D&gt;&lt;D xsi:type="xsd:double"&gt;10.65&lt;/D&gt;&lt;D xsi:type="xsd:double"&gt;10.36&lt;/D&gt;&lt;D xsi:type="xsd:double"&gt;10.75&lt;/D&gt;&lt;D xsi:type="xsd:double"&gt;10.66&lt;/D&gt;&lt;D xsi:type="xsd:double"&gt;10.48&lt;/D&gt;&lt;D xsi:type="xsd:double"&gt;10.4&lt;/D&gt;&lt;D xsi:type="xsd:double"&gt;10.24&lt;/D&gt;&lt;D xsi:type="xsd:double"&gt;10.01&lt;/D&gt;&lt;D xsi:type="xsd:double"&gt;9.95&lt;/D&gt;&lt;D xsi:type="xsd:double"&gt;9.52&lt;/D&gt;&lt;D xsi:type="xsd:double"&gt;9.55&lt;/D&gt;&lt;D xsi:type="xsd:double"&gt;9.4&lt;/D&gt;&lt;D xsi:type="xsd:double"&gt;9.89&lt;/D&gt;&lt;D xsi:type="xsd:double"&gt;9.52&lt;/D&gt;&lt;D xsi:type="xsd:double"&gt;9.59&lt;/D&gt;&lt;D xsi:type="xsd:double"&gt;10.26&lt;/D&gt;&lt;D xsi:type="xsd:double"&gt;10.23&lt;/D&gt;&lt;D xsi:type="xsd:double"&gt;9.91&lt;/D&gt;&lt;D xsi:type="xsd:double"&gt;9.54&lt;/D&gt;&lt;D xsi:type="xsd:double"&gt;9.11&lt;/D&gt;&lt;D xsi:type="xsd:double"&gt;8.5&lt;/D&gt;&lt;D xsi:type="xsd:double"&gt;8.46&lt;/D&gt;&lt;D xsi:type="xsd:double"&gt;8.45&lt;/D&gt;&lt;D xsi:type="xsd:double"&gt;7.97&lt;/D&gt;&lt;D xsi:type="xsd:double"&gt;7.62&lt;/D&gt;&lt;D xsi:type="xsd:double"&gt;7.98&lt;/D&gt;&lt;D xsi:type="xsd:double"&gt;8.83&lt;/D&gt;&lt;D xsi:type="xsd:double"&gt;9.12&lt;/D&gt;&lt;D xsi:type="xsd:double"&gt;9.24&lt;/D&gt;&lt;D xsi:type="xsd:double"&gt;9.27&lt;/D&gt;&lt;D xsi:type="xsd:double"&gt;9.2&lt;/D&gt;&lt;D xsi:type="xsd:double"&gt;9.22&lt;/D&gt;&lt;D xsi:type="xsd:double"&gt;9.6&lt;/D&gt;&lt;D xsi:type="xsd:double"&gt;9.4&lt;/D&gt;&lt;D xsi:type="xsd:double"&gt;9.52&lt;/D&gt;&lt;D xsi:type="xsd:double"&gt;9.25&lt;/D&gt;&lt;D xsi:type="xsd:double"&gt;9.08&lt;/D&gt;&lt;D xsi:type="xsd:double"&gt;9.04&lt;/D&gt;&lt;D xsi:type="xsd:double"&gt;9.52&lt;/D&gt;&lt;D xsi:type="xsd:double"&gt;9.79&lt;/D&gt;&lt;D xsi:type="xsd:double"&gt;9.55&lt;/D&gt;&lt;D xsi:type="xsd:double"&gt;9.98&lt;/D&gt;&lt;D xsi:type="xsd:double"&gt;10.05&lt;/D&gt;&lt;D xsi:type="xsd:double"&gt;10.65&lt;/D&gt;&lt;D xsi:type="xsd:double"&gt;10.28&lt;/D&gt;&lt;D xsi:type="xsd:double"&gt;10.26&lt;/D&gt;&lt;D xsi:type="xsd:double"&gt;10.51&lt;/D&gt;&lt;D xsi:type="xsd:double"&gt;10.29&lt;/D&gt;&lt;D xsi:type="xsd:double"&gt;9.88&lt;/D&gt;&lt;D xsi:type="xsd:double"&gt;9.91&lt;/D&gt;&lt;D xsi:type="xsd:double"&gt;10&lt;/D&gt;&lt;D xsi:type="xsd:double"&gt;9.61&lt;/D&gt;&lt;D xsi:type="xsd:double"&gt;9.37&lt;/D&gt;&lt;D xsi:type="xsd:double"&gt;9.65&lt;/D&gt;&lt;D xsi:type="xsd:double"&gt;9.8&lt;/D&gt;&lt;D xsi:type="xsd:double"&gt;9.74&lt;/D&gt;&lt;D xsi:type="xsd:double"&gt;9.24&lt;/D&gt;&lt;D xsi:type="xsd:double"&gt;9.14&lt;/D&gt;&lt;D xsi:type="xsd:double"&gt;9.18&lt;/D&gt;&lt;D xsi:type="xsd:double"&gt;9.08&lt;/D&gt;&lt;D xsi:type="xsd:double"&gt;8.6&lt;/D&gt;&lt;D xsi:type="xsd:double"&gt;9.18&lt;/D&gt;&lt;D xsi:type="xsd:double"&gt;9.89&lt;/D&gt;&lt;D xsi:type="xsd:double"&gt;10.13&lt;/D&gt;&lt;D xsi:type="xsd:double"&gt;9.88&lt;/D&gt;&lt;D xsi:type="xsd:double"&gt;9.57&lt;/D&gt;&lt;D xsi:type="xsd:double"&gt;9.42&lt;/D&gt;&lt;D xsi:type="xsd:double"&gt;9.41&lt;/D&gt;&lt;D xsi:type="xsd:double"&gt;8.93&lt;/D&gt;&lt;D xsi:type="xsd:double"&gt;9.17&lt;/D&gt;&lt;D xsi:type="xsd:double"&gt;9.57&lt;/D&gt;&lt;D xsi:type="xsd:double"&gt;9.45&lt;/D&gt;&lt;D xsi:type="xsd:double"&gt;9.13&lt;/D&gt;&lt;D xsi:type="xsd:double"&gt;8.64&lt;/D&gt;&lt;D xsi:type="xsd:double"&gt;8.44&lt;/D&gt;&lt;D xsi:type="xsd:double"&gt;8.62&lt;/D&gt;&lt;D xsi:type="xsd:double"&gt;8.6&lt;/D&gt;&lt;D xsi:type="xsd:double"&gt;9.02&lt;/D&gt;&lt;D xsi:type="xsd:double"&gt;9.15&lt;/D&gt;&lt;D xsi:type="xsd:double"&gt;9.43&lt;/D&gt;&lt;D xsi:type="xsd:double"&gt;8.34&lt;/D&gt;&lt;D xsi:type="xsd:double"&gt;8.84&lt;/D&gt;&lt;D xsi:type="xsd:double"&gt;9.62&lt;/D&gt;&lt;D xsi:type="xsd:double"&gt;9.15&lt;/D&gt;&lt;D xsi:type="xsd:double"&gt;9.37&lt;/D&gt;&lt;D xsi:type="xsd:double"&gt;10.14&lt;/D&gt;&lt;D xsi:type="xsd:double"&gt;9.65&lt;/D&gt;&lt;D xsi:type="xsd:double"&gt;9.07&lt;/D&gt;&lt;D xsi:type="xsd:double"&gt;8.74&lt;/D&gt;&lt;D xsi:type="xsd:double"&gt;9.83&lt;/D&gt;&lt;D xsi:type="xsd:double"&gt;10.8&lt;/D&gt;&lt;D xsi:type="xsd:double"&gt;10.57&lt;/D&gt;&lt;D xsi:type="xsd:double"&gt;10.25&lt;/D&gt;&lt;D xsi:type="xsd:double"&gt;11.06&lt;/D&gt;&lt;D xsi:type="xsd:double"&gt;11.83&lt;/D&gt;&lt;D xsi:type="xsd:double"&gt;12.01&lt;/D&gt;&lt;D xsi:type="xsd:double"&gt;12.51&lt;/D&gt;&lt;D xsi:type="xsd:double"&gt;13.1&lt;/D&gt;&lt;D xsi:type="xsd:double"&gt;13.25&lt;/D&gt;&lt;D xsi:type="xsd:double"&gt;13.46&lt;/D&gt;&lt;D xsi:type="xsd:double"&gt;13.01&lt;/D&gt;&lt;D xsi:type="xsd:double"&gt;12.34&lt;/D&gt;&lt;D xsi:type="xsd:double"&gt;12.08&lt;/D&gt;&lt;D xsi:type="xsd:double"&gt;11.82&lt;/D&gt;&lt;D xsi:type="xsd:double"&gt;11.35&lt;/D&gt;&lt;D xsi:type="xsd:double"&gt;11.2&lt;/D&gt;&lt;D xsi:type="xsd:double"&gt;11.35&lt;/D&gt;&lt;D xsi:type="xsd:double"&gt;11.19&lt;/D&gt;&lt;D xsi:type="xsd:double"&gt;10.96&lt;/D&gt;&lt;D xsi:type="xsd:double"&gt;10.8&lt;/D&gt;&lt;D xsi:type="xsd:double"&gt;10.31&lt;/D&gt;&lt;D xsi:type="xsd:double"&gt;9.71&lt;/D&gt;&lt;D xsi:type="xsd:double"&gt;9.76&lt;/D&gt;&lt;D xsi:type="xsd:double"&gt;9.58&lt;/D&gt;&lt;D xsi:type="xsd:double"&gt;9.81&lt;/D&gt;&lt;D xsi:type="xsd:double"&gt;9.59&lt;/D&gt;&lt;D xsi:type="xsd:double"&gt;9.19&lt;/D&gt;&lt;D xsi:type="xsd:double"&gt;8.77&lt;/D&gt;&lt;D xsi:type="xsd:double"&gt;8.66&lt;/D&gt;&lt;D xsi:type="xsd:double"&gt;8.5&lt;/D&gt;&lt;D xsi:type="xsd:double"&gt;8.4&lt;/D&gt;&lt;D xsi:type="xsd:double"&gt;9.54&lt;/D&gt;&lt;D xsi:type="xsd:double"&gt;9.46&lt;/D&gt;&lt;D xsi:type="xsd:double"&gt;9.62&lt;/D&gt;&lt;D xsi:type="xsd:double"&gt;9.28&lt;/D&gt;&lt;D xsi:type="xsd:double"&gt;8.9&lt;/D&gt;&lt;D xsi:type="xsd:double"&gt;8.9&lt;/D&gt;&lt;D xsi:type="xsd:double"&gt;9.12&lt;/D&gt;&lt;D xsi:type="xsd:double"&gt;8.73&lt;/D&gt;&lt;D xsi:type="xsd:double"&gt;8.55&lt;/D&gt;&lt;D xsi:type="xsd:double"&gt;8.53&lt;/D&gt;&lt;D xsi:type="xsd:double"&gt;8.93&lt;/D&gt;&lt;D xsi:type="xsd:double"&gt;9.39&lt;/D&gt;&lt;D xsi:type="xsd:double"&gt;9.8&lt;/D&gt;&lt;D xsi:type="xsd:double"&gt;9.65&lt;/D&gt;&lt;D xsi:type="xsd:double"&gt;9.98&lt;/D&gt;&lt;D xsi:type="xsd:double"&gt;9.44&lt;/D&gt;&lt;D xsi:type="xsd:double"&gt;9.28&lt;/D&gt;&lt;D xsi:type="xsd:double"&gt;9.01&lt;/D&gt;&lt;D xsi:type="xsd:double"&gt;8.86&lt;/D&gt;&lt;D xsi:type="xsd:double"&gt;9.18&lt;/D&gt;&lt;D xsi:type="xsd:double"&gt;8.78&lt;/D&gt;&lt;D xsi:type="xsd:double"&gt;8.59&lt;/D&gt;&lt;D xsi:type="xsd:double"&gt;8.96&lt;/D&gt;&lt;D xsi:type="xsd:double"&gt;9.52&lt;/D&gt;&lt;D xsi:type="xsd:double"&gt;9.21&lt;/D&gt;&lt;D xsi:type="xsd:double"&gt;9.06&lt;/D&gt;&lt;D xsi:type="xsd:double"&gt;9.24&lt;/D&gt;&lt;D xsi:type="xsd:double"&gt;9.31&lt;/D&gt;&lt;D xsi:type="xsd:double"&gt;9.37&lt;/D&gt;&lt;D xsi:type="xsd:double"&gt;9.76&lt;/D&gt;&lt;D xsi:type="xsd:double"&gt;9.41&lt;/D&gt;&lt;D xsi:type="xsd:double"&gt;9.4&lt;/D&gt;&lt;D xsi:type="xsd:double"&gt;9.22&lt;/D&gt;&lt;D xsi:type="xsd:double"&gt;9.18&lt;/D&gt;&lt;D xsi:type="xsd:double"&gt;8.74&lt;/D&gt;&lt;D xsi:type="xsd:double"&gt;8.85&lt;/D&gt;&lt;D xsi:type="xsd:double"&gt;8.51&lt;/D&gt;&lt;D xsi:type="xsd:double"&gt;8.45&lt;/D&gt;&lt;D xsi:type="xsd:double"&gt;8.53&lt;/D&gt;&lt;D xsi:type="xsd:double"&gt;9.2&lt;/D&gt;&lt;D xsi:type="xsd:double"&gt;9.37&lt;/D&gt;&lt;D xsi:type="xsd:double"&gt;9.3&lt;/D&gt;&lt;D xsi:type="xsd:double"&gt;9.69&lt;/D&gt;&lt;D xsi:type="xsd:double"&gt;9.73&lt;/D&gt;&lt;D xsi:type="xsd:double"&gt;9.51&lt;/D&gt;&lt;D xsi:type="xsd:double"&gt;9.22&lt;/D&gt;&lt;D xsi:type="xsd:double"&gt;9.46&lt;/D&gt;&lt;D xsi:type="xsd:double"&gt;9.35&lt;/D&gt;&lt;D xsi:type="xsd:double"&gt;9.07&lt;/D&gt;&lt;D xsi:type="xsd:double"&gt;8.75&lt;/D&gt;&lt;D xsi:type="xsd:double"&gt;8.28&lt;/D&gt;&lt;D xsi:type="xsd:double"&gt;8.25&lt;/D&gt;&lt;D xsi:type="xsd:double"&gt;8.18&lt;/D&gt;&lt;D xsi:type="xsd:double"&gt;8.24&lt;/D&gt;&lt;D xsi:type="xsd:double"&gt;8.56&lt;/D&gt;&lt;D xsi:type="xsd:double"&gt;8.47&lt;/D&gt;&lt;D xsi:type="xsd:double"&gt;8.45&lt;/D&gt;&lt;D xsi:type="xsd:double"&gt;8.37&lt;/D&gt;&lt;D xsi:type="xsd:double"&gt;8.55&lt;/D&gt;&lt;D xsi:type="xsd:double"&gt;8.25&lt;/D&gt;&lt;D xsi:type="xsd:double"&gt;8.18&lt;/D&gt;&lt;D xsi:type="xsd:double"&gt;7.87&lt;/D&gt;&lt;D xsi:type="xsd:double"&gt;8.34&lt;/D&gt;&lt;D xsi:type="xsd:double"&gt;8.44&lt;/D&gt;&lt;D xsi:type="xsd:double"&gt;8.48&lt;/D&gt;&lt;D xsi:type="xsd:double"&gt;8.52&lt;/D&gt;&lt;D xsi:type="xsd:double"&gt;8.52&lt;/D&gt;&lt;D xsi:type="xsd:double"&gt;8.19&lt;/D&gt;&lt;D xsi:type="xsd:double"&gt;8.17&lt;/D&gt;&lt;D xsi:type="xsd:double"&gt;8.15&lt;/D&gt;&lt;D xsi:type="xsd:double"&gt;8.18&lt;/D&gt;&lt;D xsi:type="xsd:double"&gt;8.19&lt;/D&gt;&lt;D xsi:type="xsd:double"&gt;7.77&lt;/D&gt;&lt;D xsi:type="xsd:double"&gt;7.69&lt;/D&gt;&lt;D xsi:type="xsd:double"&gt;8&lt;/D&gt;&lt;D xsi:type="xsd:double"&gt;8.17&lt;/D&gt;&lt;D xsi:type="xsd:double"&gt;8.17&lt;/D&gt;&lt;D xsi:type="xsd:double"&gt;8.36&lt;/D&gt;&lt;D xsi:type="xsd:double"&gt;8.32&lt;/D&gt;</t>
        </r>
      </text>
    </comment>
    <comment ref="A13" authorId="0" shapeId="0" xr:uid="{E32083EE-6572-46A8-8DB7-3962EEB9F457}">
      <text>
        <r>
          <rPr>
            <b/>
            <sz val="9"/>
            <color indexed="81"/>
            <rFont val="Tahoma"/>
            <family val="2"/>
          </rPr>
          <t>&lt;D xsi:type="xsd:double"&gt;8.03&lt;/D&gt;&lt;D xsi:type="xsd:double"&gt;8.45&lt;/D&gt;&lt;D xsi:type="xsd:double"&gt;8.06&lt;/D&gt;&lt;D xsi:type="xsd:double"&gt;7.84&lt;/D&gt;&lt;D xsi:type="xsd:double"&gt;7.7&lt;/D&gt;&lt;D xsi:type="xsd:double"&gt;7.63&lt;/D&gt;&lt;D xsi:type="xsd:double"&gt;7.44&lt;/D&gt;&lt;D xsi:type="xsd:double"&gt;7.2&lt;/D&gt;&lt;D xsi:type="xsd:double"&gt;6.75&lt;/D&gt;&lt;D xsi:type="xsd:double"&gt;6.65&lt;/D&gt;&lt;D xsi:type="xsd:double"&gt;6.64&lt;/D&gt;&lt;D xsi:type="xsd:double"&gt;6.19&lt;/D&gt;&lt;D xsi:type="xsd:double"&gt;6.13&lt;/D&gt;&lt;D xsi:type="xsd:double"&gt;6.09&lt;/D&gt;&lt;D xsi:type="xsd:double"&gt;5.98&lt;/D&gt;&lt;D xsi:type="xsd:double"&gt;5.7&lt;/D&gt;&lt;D xsi:type="xsd:double"&gt;5.69&lt;/D&gt;&lt;D xsi:type="xsd:double"&gt;6&lt;/D&gt;&lt;D xsi:type="xsd:double"&gt;6.04&lt;/D&gt;&lt;D xsi:type="xsd:double"&gt;6.07&lt;/D&gt;&lt;D xsi:type="xsd:double"&gt;6.45&lt;/D&gt;&lt;D xsi:type="xsd:double"&gt;6.74&lt;/D&gt;&lt;D xsi:type="xsd:double"&gt;6.73&lt;/D&gt;&lt;D xsi:type="xsd:double"&gt;6.72&lt;/D&gt;&lt;D xsi:type="xsd:double"&gt;6.73&lt;/D&gt;&lt;D xsi:type="xsd:double"&gt;6.14&lt;/D&gt;&lt;D xsi:type="xsd:double"&gt;5.69&lt;/D&gt;&lt;D xsi:type="xsd:double"&gt;5.62&lt;/D&gt;&lt;D xsi:type="xsd:double"&gt;5.48&lt;/D&gt;&lt;D xsi:type="xsd:double"&gt;5.5&lt;/D&gt;&lt;D xsi:type="xsd:double"&gt;5.73&lt;/D&gt;&lt;D xsi:type="xsd:double"&gt;5.64&lt;/D&gt;&lt;D xsi:type="xsd:double"&gt;6.17&lt;/D&gt;&lt;D xsi:type="xsd:double"&gt;6.18&lt;/D&gt;&lt;D xsi:type="xsd:double"&gt;6.16&lt;/D&gt;&lt;D xsi:type="xsd:double"&gt;5.78&lt;/D&gt;&lt;D xsi:type="xsd:double"&gt;5.56&lt;/D&gt;&lt;D xsi:type="xsd:double"&gt;5.83&lt;/D&gt;&lt;D xsi:type="xsd:double"&gt;5.78&lt;/D&gt;&lt;D xsi:type="xsd:double"&gt;5.88&lt;/D&gt;&lt;D xsi:type="xsd:double"&gt;5.86&lt;/D&gt;&lt;D xsi:type="xsd:double"&gt;5.89&lt;/D&gt;&lt;D xsi:type="xsd:double"&gt;5.85&lt;/D&gt;&lt;D xsi:type="xsd:double"&gt;5.86&lt;/D&gt;&lt;D xsi:type="xsd:double"&gt;6.08&lt;/D&gt;&lt;D xsi:type="xsd:double"&gt;6.02&lt;/D&gt;&lt;D xsi:type="xsd:double"&gt;6.05&lt;/D&gt;&lt;D xsi:type="xsd:double"&gt;6&lt;/D&gt;&lt;D xsi:type="xsd:double"&gt;6.03&lt;/D&gt;&lt;D xsi:type="xsd:double"&gt;6.15&lt;/D&gt;&lt;D xsi:type="xsd:double"&gt;6.32&lt;/D&gt;&lt;D xsi:type="xsd:double"&gt;6.22&lt;/D&gt;&lt;D xsi:type="xsd:double"&gt;6.2&lt;/D&gt;&lt;D xsi:type="xsd:double"&gt;6.06&lt;/D&gt;&lt;D xsi:type="xsd:double"&gt;6.27&lt;/D&gt;&lt;D xsi:type="xsd:double"&gt;6.3&lt;/D&gt;&lt;D xsi:type="xsd:double"&gt;6.23&lt;/D&gt;&lt;D xsi:type="xsd:double"&gt;6.12&lt;/D&gt;&lt;D xsi:type="xsd:double"&gt;6.27&lt;/D&gt;&lt;D xsi:type="xsd:double"&gt;6.16&lt;/D&gt;&lt;D xsi:type="xsd:double"&gt;6.16&lt;/D&gt;&lt;D xsi:type="xsd:double"&gt;6.28&lt;/D&gt;&lt;D xsi:type="xsd:double"&gt;6.34&lt;/D&gt;&lt;D xsi:type="xsd:double"&gt;6.08&lt;/D&gt;&lt;D xsi:type="xsd:double"&gt;6.2&lt;/D&gt;&lt;D xsi:type="xsd:double"&gt;6.41&lt;/D&gt;&lt;D xsi:type="xsd:double"&gt;6.3&lt;/D&gt;&lt;D xsi:type="xsd:double"&gt;6.12&lt;/D&gt;&lt;D xsi:type="xsd:double"&gt;6.33&lt;/D&gt;&lt;D xsi:type="xsd:double"&gt;6.17&lt;/D&gt;&lt;D xsi:type="xsd:double"&gt;5.98&lt;/D&gt;&lt;D xsi:type="xsd:double"&gt;5.84&lt;/D&gt;&lt;D xsi:type="xsd:double"&gt;5.81&lt;/D&gt;&lt;D xsi:type="xsd:double"&gt;5.74&lt;/D&gt;&lt;D xsi:type="xsd:double"&gt;5.88&lt;/D&gt;&lt;D xsi:type="xsd:double"&gt;5.34&lt;/D&gt;&lt;D xsi:type="xsd:double"&gt;5.16&lt;/D&gt;&lt;D xsi:type="xsd:double"&gt;5.01&lt;/D&gt;&lt;D xsi:type="xsd:double"&gt;4.84&lt;/D&gt;&lt;D xsi:type="xsd:double"&gt;4.79&lt;/D&gt;&lt;D xsi:type="xsd:double"&gt;4.97&lt;/D&gt;&lt;D xsi:type="xsd:double"&gt;5.07&lt;/D&gt;&lt;D xsi:type="xsd:double"&gt;5.33&lt;/D&gt;&lt;D xsi:type="xsd:double"&gt;5.01&lt;/D&gt;&lt;D xsi:type="xsd:double"&gt;4.92&lt;/D&gt;&lt;D xsi:type="xsd:double"&gt;4.3&lt;/D&gt;&lt;D xsi:type="xsd:double"&gt;4.34&lt;/D&gt;&lt;D xsi:type="xsd:double"&gt;4.33&lt;/D&gt;&lt;D xsi:type="xsd:double"&gt;4.46&lt;/D&gt;&lt;D xsi:type="xsd:double"&gt;4.51&lt;/D&gt;&lt;D xsi:type="xsd:double"&gt;4.59&lt;/D&gt;&lt;D xsi:type="xsd:double"&gt;4.46&lt;/D&gt;&lt;D xsi:type="xsd:double"&gt;4.53&lt;/D&gt;&lt;D xsi:type="xsd:double"&gt;4.49&lt;/D&gt;&lt;D xsi:type="xsd:double"&gt;4.5&lt;/D&gt;&lt;D xsi:type="xsd:double"&gt;4.35&lt;/D&gt;&lt;D xsi:type="xsd:double"&gt;4.36&lt;/D&gt;&lt;D xsi:type="xsd:double"&gt;4.29&lt;/D&gt;&lt;D xsi:type="xsd:double"&gt;4.13&lt;/D&gt;&lt;D xsi:type="xsd:double"&gt;3.87&lt;/D&gt;&lt;D xsi:type="xsd:double"&gt;3.82&lt;/D&gt;&lt;D xsi:type="xsd:double"&gt;3.96&lt;/D&gt;&lt;D xsi:type="xsd:double"&gt;4.11&lt;/D&gt;&lt;D xsi:type="xsd:double"&gt;4.2&lt;/D&gt;&lt;D xsi:type="xsd:double"&gt;4.37&lt;/D&gt;&lt;D xsi:type="xsd:double"&gt;4.5&lt;/D&gt;&lt;D xsi:type="xsd:double"&gt;4.53&lt;/D&gt;&lt;D xsi:type="xsd:double"&gt;4.53&lt;/D&gt;&lt;D xsi:type="xsd:double"&gt;4.3&lt;/D&gt;&lt;D xsi:type="xsd:double"&gt;4.5&lt;/D&gt;&lt;D xsi:type="xsd:double"&gt;4.53&lt;/D&gt;&lt;D xsi:type="xsd:double"&gt;4.45&lt;/D&gt;&lt;D xsi:type="xsd:double"&gt;4.81&lt;/D&gt;&lt;D xsi:type="xsd:double"&gt;4.56&lt;/D&gt;&lt;D xsi:type="xsd:double"&gt;4.51&lt;/D&gt;&lt;D xsi:type="xsd:double"&gt;4.33&lt;/D&gt;&lt;D xsi:type="xsd:double"&gt;4.27&lt;/D&gt;&lt;D xsi:type="xsd:double"&gt;4.41&lt;/D&gt;&lt;D xsi:type="xsd:double"&gt;4.26&lt;/D&gt;&lt;D xsi:type="xsd:double"&gt;4.26&lt;/D&gt;&lt;D xsi:type="xsd:double"&gt;4.26&lt;/D&gt;&lt;D xsi:type="xsd:double"&gt;4.09&lt;/D&gt;&lt;D xsi:type="xsd:double"&gt;4.05&lt;/D&gt;&lt;D xsi:type="xsd:double"&gt;4.26&lt;/D&gt;&lt;D xsi:type="xsd:double"&gt;4.5&lt;/D&gt;&lt;D xsi:type="xsd:double"&gt;4.64&lt;/D&gt;&lt;D xsi:type="xsd:double"&gt;4.91&lt;/D&gt;&lt;D xsi:type="xsd:double"&gt;4.88&lt;/D&gt;&lt;D xsi:type="xsd:double"&gt;4.98&lt;/D&gt;&lt;D xsi:type="xsd:double"&gt;4.94&lt;/D&gt;&lt;D xsi:type="xsd:double"&gt;5.01&lt;/D&gt;&lt;D xsi:type="xsd:double"&gt;5.27&lt;/D&gt;&lt;D xsi:type="xsd:double"&gt;5.61&lt;/D&gt;&lt;D xsi:type="xsd:double"&gt;5.5&lt;/D&gt;&lt;D xsi:type="xsd:double"&gt;5.61&lt;/D&gt;&lt;D xsi:type="xsd:double"&gt;5.53&lt;/D&gt;&lt;D xsi:type="xsd:double"&gt;5.52&lt;/D&gt;&lt;D xsi:type="xsd:double"&gt;5.75&lt;/D&gt;&lt;D xsi:type="xsd:double"&gt;5.71&lt;/D&gt;&lt;D xsi:type="xsd:double"&gt;5.69&lt;/D&gt;&lt;D xsi:type="xsd:double"&gt;5.6&lt;/D&gt;&lt;D xsi:type="xsd:double"&gt;5.68&lt;/D&gt;&lt;D xsi:type="xsd:double"&gt;5.22&lt;/D&gt;&lt;D xsi:type="xsd:double"&gt;5.31&lt;/D&gt;&lt;D xsi:type="xsd:double"&gt;5.64&lt;/D&gt;&lt;D xsi:type="xsd:double"&gt;5.72&lt;/D&gt;&lt;D xsi:type="xsd:double"&gt;5.6&lt;/D&gt;&lt;D xsi:type="xsd:double"&gt;5.66&lt;/D&gt;&lt;D xsi:type="xsd:double"&gt;5.57&lt;/D&gt;&lt;D xsi:type="xsd:double"&gt;5.53&lt;/D&gt;&lt;D xsi:type="xsd:double"&gt;5.64&lt;/D&gt;&lt;D xsi:type="xsd:double"&gt;5.64&lt;/D&gt;&lt;D xsi:type="xsd:double"&gt;5.8&lt;/D&gt;&lt;D xsi:type="xsd:double"&gt;5.73&lt;/D&gt;&lt;D xsi:type="xsd:double"&gt;5.72&lt;/D&gt;&lt;D xsi:type="xsd:double"&gt;5.39&lt;/D&gt;&lt;D xsi:type="xsd:double"&gt;5.06&lt;/D&gt;&lt;D xsi:type="xsd:double"&gt;4.94&lt;/D&gt;&lt;D xsi:type="xsd:double"&gt;4.84&lt;/D&gt;&lt;D xsi:type="xsd:double"&gt;4.74&lt;/D&gt;&lt;D xsi:type="xsd:double"&gt;4.62&lt;/D&gt;&lt;D xsi:type="xsd:double"&gt;4.77&lt;/D&gt;&lt;D xsi:type="xsd:double"&gt;4.72&lt;/D&gt;&lt;D xsi:type="xsd:double"&gt;4.89&lt;/D&gt;&lt;D xsi:type="xsd:double"&gt;5.01&lt;/D&gt;&lt;D xsi:type="xsd:double"&gt;5.05&lt;/D&gt;&lt;D xsi:type="xsd:double"&gt;4.87&lt;/D&gt;&lt;D xsi:type="xsd:double"&gt;4.73&lt;/D&gt;&lt;D xsi:type="xsd:double"&gt;5.06&lt;/D&gt;&lt;D xsi:type="xsd:double"&gt;5.08&lt;/D&gt;&lt;D xsi:type="xsd:double"&gt;5.22&lt;/D&gt;&lt;D xsi:type="xsd:double"&gt;5.27&lt;/D&gt;&lt;D xsi:type="xsd:double"&gt;5.18&lt;/D&gt;&lt;D xsi:type="xsd:double"&gt;5.18&lt;/D&gt;&lt;D xsi:type="xsd:double"&gt;5.03&lt;/D&gt;&lt;D xsi:type="xsd:double"&gt;5.05&lt;/D&gt;&lt;D xsi:type="xsd:double"&gt;4.85&lt;/D&gt;&lt;D xsi:type="xsd:double"&gt;4.95&lt;/D&gt;&lt;D xsi:type="xsd:double"&gt;4.95&lt;/D&gt;&lt;D xsi:type="xsd:double"&gt;4.63&lt;/D&gt;&lt;D xsi:type="xsd:double"&gt;4.59&lt;/D&gt;&lt;D xsi:type="xsd:double"&gt;4.52&lt;/D&gt;&lt;D xsi:type="xsd:double"&gt;4.59&lt;/D&gt;&lt;D xsi:type="xsd:double"&gt;4.55&lt;/D&gt;&lt;D xsi:type="xsd:double"&gt;4.58&lt;/D&gt;&lt;D xsi:type="xsd:double"&gt;4.78&lt;/D&gt;&lt;D xsi:type="xsd:double"&gt;4.8&lt;/D&gt;&lt;D xsi:type="xsd:double"&gt;4.94&lt;/D&gt;&lt;D xsi:type="xsd:double"&gt;5.05&lt;/D&gt;&lt;D xsi:type="xsd:double"&gt;4.78&lt;/D&gt;&lt;D xsi:type="xsd:double"&gt;4.86&lt;/D&gt;&lt;D xsi:type="xsd:double"&gt;4.92&lt;/D&gt;&lt;D xsi:type="xsd:double"&gt;4.97&lt;/D&gt;&lt;D xsi:type="xsd:double"&gt;5&lt;/D&gt;&lt;D xsi:type="xsd:double"&gt;5.07&lt;/D&gt;&lt;D xsi:type="xsd:double"&gt;5.17&lt;/D&gt;&lt;D xsi:type="xsd:double"&gt;5.46&lt;/D&gt;&lt;D xsi:type="xsd:double"&gt;5.24&lt;/D&gt;&lt;D xsi:type="xsd:double"&gt;5.16&lt;/D&gt;&lt;D xsi:type="xsd:double"&gt;5.17&lt;/D&gt;&lt;D xsi:type="xsd:double"&gt;5.24&lt;/D&gt;&lt;D xsi:type="xsd:double"&gt;5.01&lt;/D&gt;&lt;D xsi:type="xsd:double"&gt;5.15&lt;/D&gt;&lt;D xsi:type="xsd:double"&gt;4.92&lt;/D&gt;&lt;D xsi:type="xsd:double"&gt;5.25&lt;/D&gt;&lt;D xsi:type="xsd:double"&gt;5.43&lt;/D&gt;&lt;D xsi:type="xsd:double"&gt;5.14&lt;/D&gt;&lt;D xsi:type="xsd:double"&gt;5.61&lt;/D&gt;&lt;D xsi:type="xsd:double"&gt;5.38&lt;/D&gt;&lt;D xsi:type="xsd:double"&gt;5.65&lt;/D&gt;&lt;D xsi:type="xsd:double"&gt;5.7&lt;/D&gt;&lt;D xsi:type="xsd:double"&gt;5.7&lt;/D&gt;&lt;D xsi:type="xsd:double"&gt;5.76&lt;/D&gt;&lt;D xsi:type="xsd:double"&gt;5.44&lt;/D&gt;&lt;D xsi:type="xsd:double"&gt;5.41&lt;/D&gt;&lt;D xsi:type="xsd:double"&gt;5.5&lt;/D&gt;&lt;D xsi:type="xsd:double"&gt;5.08&lt;/D&gt;&lt;D xsi:type="xsd:double"&gt;4.91&lt;/D&gt;&lt;D xsi:type="xsd:double"&gt;4.84&lt;/D&gt;&lt;D xsi:type="xsd:double"&gt;4.71&lt;/D&gt;&lt;D xsi:type="xsd:double"&gt;4.67&lt;/D&gt;&lt;D xsi:type="xsd:double"&gt;4.81&lt;/D&gt;&lt;D xsi:type="xsd:double"&gt;5.09&lt;/D&gt;&lt;D xsi:type="xsd:double"&gt;4.99&lt;/D&gt;&lt;D xsi:type="xsd:double"&gt;4.87&lt;/D&gt;&lt;D xsi:type="xsd:double"&gt;4.59&lt;/D&gt;&lt;D xsi:type="xsd:double"&gt;4.62&lt;/D&gt;&lt;D xsi:type="xsd:double"&gt;4.18&lt;/D&gt;&lt;D xsi:type="xsd:double"&gt;4.17&lt;/D&gt;&lt;D xsi:type="xsd:double"&gt;4.09&lt;/D&gt;&lt;D xsi:type="xsd:double"&gt;3.94&lt;/D&gt;&lt;D xsi:type="xsd:double"&gt;4.02&lt;/D&gt;&lt;D xsi:type="xsd:double"&gt;4.02&lt;/D&gt;&lt;D xsi:type="xsd:double"&gt;4.11&lt;/D&gt;&lt;D xsi:type="xsd:double"&gt;4.09&lt;/D&gt;&lt;D xsi:type="xsd:double"&gt;4.03&lt;/D&gt;&lt;D xsi:type="xsd:double"&gt;4.05&lt;/D&gt;&lt;D xsi:type="xsd:double"&gt;3.88&lt;/D&gt;&lt;D xsi:type="xsd:double"&gt;3.88&lt;/D&gt;&lt;D xsi:type="xsd:double"&gt;3.52&lt;/D&gt;&lt;D xsi:type="xsd:double"&gt;3.61&lt;/D&gt;&lt;D xsi:type="xsd:double"&gt;3.57&lt;/D&gt;&lt;D xsi:type="xsd:double"&gt;3.52&lt;/D&gt;&lt;D xsi:type="xsd:double"&gt;3.8&lt;/D&gt;&lt;D xsi:type="xsd:double"&gt;3.8&lt;/D&gt;&lt;D xsi:type="xsd:double"&gt;3.99&lt;/D&gt;&lt;D xsi:type="xsd:double"&gt;4.07&lt;/D&gt;&lt;D xsi:type="xsd:double"&gt;3.87&lt;/D&gt;&lt;D xsi:type="xsd:double"&gt;3.65&lt;/D&gt;&lt;D xsi:type="xsd:double"&gt;3.71&lt;/D&gt;&lt;D xsi:type="xsd:double"&gt;3.9&lt;/D&gt;&lt;D xsi:type="xsd:double"&gt;3.58&lt;/D&gt;&lt;D xsi:type="xsd:double"&gt;3.6&lt;/D&gt;&lt;D xsi:type="xsd:double"&gt;3.43&lt;/D&gt;&lt;D xsi:type="xsd:double"&gt;3.47&lt;/D&gt;&lt;D xsi:type="xsd:double"&gt;3.49&lt;/D&gt;&lt;D xsi:type="xsd:double"&gt;3.39&lt;/D&gt;&lt;D xsi:type="xsd:double"&gt;3.32&lt;/D&gt;&lt;D xsi:type="xsd:double"&gt;3.03&lt;/D&gt;&lt;D xsi:type="xsd:double"&gt;2.97&lt;/D&gt;&lt;D xsi:type="xsd:double"&gt;3.04&lt;/D&gt;&lt;D xsi:type="xsd:double"&gt;2.95&lt;/D&gt;&lt;D xsi:type="xsd:double"&gt;2.99&lt;/D&gt;&lt;D xsi:type="xsd:double"&gt;3.05&lt;/D&gt;&lt;D xsi:type="xsd:double"&gt;2.8&lt;/D&gt;&lt;D xsi:type="xsd:double"&gt;2.91&lt;/D&gt;&lt;D xsi:type="xsd:double"&gt;3.1&lt;/D&gt;&lt;D xsi:type="xsd:double"&gt;3.07&lt;/D&gt;&lt;D xsi:type="xsd:double"&gt;3.03&lt;/D&gt;&lt;D xsi:type="xsd:double"&gt;3.06&lt;/D&gt;&lt;D xsi:type="xsd:double"&gt;3.04&lt;/D&gt;&lt;D xsi:type="xsd:double"&gt;3.09&lt;/D&gt;&lt;D xsi:type="xsd:double"&gt;3.05&lt;/D&gt;&lt;D xsi:type="xsd:double"&gt;2.88&lt;/D&gt;&lt;D xsi:type="xsd:double"&gt;2.94&lt;/D&gt;&lt;D xsi:type="xsd:double"&gt;2.75&lt;/D&gt;&lt;D xsi:type="xsd:double"&gt;2.67&lt;/D&gt;&lt;D xsi:type="xsd:double"&gt;2.43&lt;/D&gt;&lt;D xsi:type="xsd:double"&gt;2.35&lt;/D&gt;&lt;D xsi:type="xsd:double"&gt;2.31&lt;/D&gt;&lt;D xsi:type="xsd:double"&gt;2.33&lt;/D&gt;&lt;D xsi:type="xsd:double"&gt;2.58&lt;/D&gt;&lt;D xsi:type="xsd:double"&gt;2.55&lt;/D&gt;&lt;D xsi:type="xsd:double"&gt;2.6&lt;/D&gt;&lt;D xsi:type="xsd:double"&gt;2.61&lt;/D&gt;&lt;D xsi:type="xsd:double"&gt;2.37&lt;/D&gt;&lt;D xsi:type="xsd:double"&gt;2.21&lt;/D&gt;&lt;D xsi:type="xsd:double"&gt;2.17&lt;/D&gt;&lt;D xsi:type="xsd:double"&gt;2.16&lt;/D&gt;&lt;D xsi:type="xsd:double"&gt;2.14&lt;/D&gt;&lt;D xsi:type="xsd:double"&gt;2.1&lt;/D&gt;&lt;D xsi:type="xsd:double"&gt;2&lt;/D&gt;&lt;D xsi:type="xsd:double"&gt;1.93&lt;/D&gt;&lt;D xsi:type="xsd:double"&gt;2.07&lt;/D&gt;&lt;D xsi:type="xsd:double"&gt;2.01&lt;/D&gt;&lt;D xsi:type="xsd:double"&gt;1.93&lt;/D&gt;&lt;D xsi:type="xsd:double"&gt;1.61&lt;/D&gt;&lt;D xsi:type="xsd:double"&gt;1.69&lt;/D&gt;&lt;D xsi:type="xsd:double"&gt;1.68&lt;/D&gt;&lt;D xsi:type="xsd:double"&gt;1.72&lt;/D&gt;&lt;D xsi:type="xsd:double"&gt;1.7&lt;/D&gt;&lt;D xsi:type="xsd:double"&gt;1.66&lt;/D&gt;&lt;D xsi:type="xsd:double"&gt;1.66&lt;/D&gt;&lt;D xsi:type="xsd:double"&gt;1.57&lt;/D&gt;&lt;D xsi:type="xsd:double"&gt;1.67&lt;/D&gt;&lt;D xsi:type="xsd:double"&gt;1.69&lt;/D&gt;&lt;D xsi:type="xsd:double"&gt;1.75&lt;/D&gt;&lt;D xsi:type="xsd:double"&gt;1.78&lt;/D&gt;&lt;D xsi:type="xsd:double"&gt;1.69&lt;/D&gt;&lt;D xsi:type="xsd:double"&gt;1.71&lt;/D&gt;&lt;D xsi:type="xsd:double"&gt;1.64&lt;/D&gt;&lt;D xsi:type="xsd:double"&gt;1.64&lt;/D&gt;&lt;D xsi:type="xsd:double"&gt;1.67&lt;/D&gt;&lt;D xsi:type="xsd:double"&gt;1.71&lt;/D&gt;&lt;D xsi:type="xsd:double"&gt;1.72&lt;/D&gt;&lt;D xsi:type="xsd:double"&gt;1.79&lt;/D&gt;&lt;D xsi:type="xsd:double"&gt;1.83&lt;/D&gt;&lt;D xsi:type="xsd:double"&gt;1.69&lt;/D&gt;&lt;D xsi:type="xsd:double"&gt;1.63&lt;/D&gt;&lt;D xsi:type="xsd:double"&gt;1.63&lt;/D&gt;&lt;D xsi:type="xsd:double"&gt;1.56&lt;/D&gt;&lt;D xsi:type="xsd:double"&gt;1.53&lt;/D&gt;&lt;D xsi:type="xsd:double"&gt;1.61&lt;/D&gt;&lt;D xsi:type="xsd:double"&gt;1.6&lt;/D&gt;&lt;D xsi:type="xsd:double"&gt;1.71&lt;/D&gt;&lt;D xsi:type="xsd:double"&gt;1.64&lt;/D&gt;&lt;D xsi:type="xsd:double"&gt;1.7&lt;/D&gt;&lt;D xsi:type="xsd:double"&gt;1.7&lt;/D&gt;&lt;D xsi:type="xsd:double"&gt;1.78&lt;/D&gt;&lt;D xsi:type="xsd:double"&gt;1.75&lt;/D&gt;&lt;D xsi:type="xsd:double"&gt;1.85&lt;/D&gt;&lt;D xsi:type="xsd:double"&gt;1.9&lt;/D&gt;&lt;D xsi:type="xsd:double"&gt;1.93&lt;/D&gt;&lt;D xsi:type="xsd:double"&gt;1.8&lt;/D&gt;&lt;D xsi:type="xsd:double"&gt;1.77&lt;/D&gt;&lt;D xsi:type="xsd:double"&gt;1.84&lt;/D&gt;&lt;D xsi:type="xsd:double"&gt;1.87&lt;/D&gt;&lt;D xsi:type="xsd:double"&gt;1.94&lt;/D&gt;&lt;D xsi:type="xsd:double"&gt;1.91&lt;/D&gt;&lt;D xsi:type="xsd:double"&gt;2.09&lt;/D&gt;&lt;D xsi:type="xsd:double"&gt;2.14&lt;/D&gt;&lt;D xsi:type="xsd:double"&gt;2.19&lt;/D&gt;&lt;D xsi:type="xsd:double"&gt;2.31&lt;/D&gt;&lt;D xsi:type="xsd:double"&gt;2.29&lt;/D&gt;&lt;D xsi:type="xsd:double"&gt;2.39&lt;/D&gt;&lt;/FQL&gt;&lt;FQL&gt;&lt;Q&gt;CPG-CA^JULIAN(FG_PRICE(0,-3AY,D,CAD).DATES)&lt;/Q&gt;&lt;R&gt;754&lt;/R&gt;&lt;C&gt;1&lt;/C&gt;&lt;D xsi:type="xsd:long"&gt;45168&lt;/D&gt;&lt;D xsi:type="xsd:long"&gt;45167&lt;/D&gt;&lt;D xsi:type="xsd:long"&gt;45166&lt;/D&gt;&lt;D xsi:type="xsd:long"&gt;45163&lt;/D&gt;&lt;D xsi:type="xsd:long"&gt;45162&lt;/D&gt;&lt;D xsi:type="xsd:long"&gt;45161&lt;/D&gt;&lt;D xsi:type="xsd:long"&gt;45160&lt;/D&gt;&lt;D xsi:type="xsd:long"&gt;45159&lt;/D&gt;&lt;D xsi:type="xsd:long"&gt;45156&lt;/D&gt;&lt;D xsi:type="xsd:long"&gt;45155&lt;/D&gt;&lt;D xsi:type="xsd:long"&gt;45154&lt;/D&gt;&lt;D xsi:type="xsd:long"&gt;45153&lt;/D&gt;&lt;D xsi:type="xsd:long"&gt;45152&lt;/D&gt;&lt;D xsi:type="xsd:long"&gt;45149&lt;/D&gt;&lt;D xsi:type="xsd:long"&gt;45148&lt;/D&gt;&lt;D xsi:type="xsd:long"&gt;45147&lt;/D&gt;&lt;D xsi:type="xsd:long"&gt;45146&lt;/D&gt;&lt;D xsi:type="xsd:long"&gt;45142&lt;/D&gt;&lt;D xsi:type="xsd:long"&gt;45141&lt;/D&gt;&lt;D xsi:type="xsd:long"&gt;45140&lt;/D&gt;&lt;D xsi:type="xsd:long"&gt;45139&lt;/D&gt;&lt;D xsi:type="xsd:long"&gt;45138&lt;/D&gt;&lt;D xsi:type="xsd:long"&gt;45135&lt;/D&gt;&lt;D xsi:type="xsd:long"&gt;45134&lt;/D&gt;&lt;D xsi:type="xsd:long"&gt;45133&lt;/D&gt;&lt;D xsi:type="xsd:long"&gt;45132&lt;/D&gt;&lt;D xsi:type="xsd:long"&gt;45131&lt;/D&gt;&lt;D xsi:type="xsd:long"&gt;45128&lt;/D&gt;&lt;D xsi:type="xsd:long"&gt;45127&lt;/D&gt;&lt;D xsi:type="xsd:long"&gt;45126&lt;/D&gt;&lt;D xsi:type="xsd:long"&gt;45125&lt;/D&gt;&lt;D xsi:type="xsd:long"&gt;45124&lt;/D&gt;&lt;D xsi:type="xsd:long"&gt;45121&lt;/D&gt;&lt;D xsi:type="xsd:long"&gt;45120&lt;/D&gt;&lt;D xsi:type="xsd:long"&gt;45119&lt;/D&gt;&lt;D xsi:type="xsd:long"&gt;45118&lt;/D&gt;&lt;D xsi:type="xsd:long"&gt;45117&lt;/D&gt;&lt;D xsi:type="xsd:long"&gt;45114&lt;/D&gt;&lt;D xsi:type="xsd:long"&gt;45113&lt;/D&gt;&lt;D xsi:type="xsd:long"&gt;45112&lt;/D&gt;&lt;D xsi:type="xsd:long"&gt;45111&lt;/D&gt;&lt;D xsi:type="xsd:long"&gt;45107&lt;/D&gt;&lt;D xsi:type="xsd:long"&gt;45106&lt;/D&gt;&lt;D xsi:type="xsd:long"&gt;45105&lt;/D&gt;&lt;D xsi:type="xsd:long"&gt;45104&lt;/D&gt;&lt;D xsi:type="xsd:long"&gt;45103&lt;/D&gt;&lt;D xsi:type="xsd:long"&gt;45100&lt;/D&gt;&lt;D xsi:type="xsd:long"&gt;45099&lt;/D&gt;&lt;D xsi:type="xsd:long"&gt;45098&lt;/D&gt;&lt;D xsi:type="xsd:long"&gt;45097&lt;/D&gt;&lt;D xsi:type="xsd:long"&gt;45096&lt;/D&gt;&lt;D xsi:type="xsd:long"&gt;45093&lt;/D&gt;&lt;D xsi:type="xsd:long"&gt;45092&lt;/D&gt;&lt;D xsi:type="xsd:long"&gt;45091&lt;/D&gt;&lt;D xsi:type="xsd:long"&gt;45090&lt;/D&gt;&lt;D xsi:type="xsd:long"&gt;45089&lt;/D&gt;&lt;D xsi:type="xsd:long"&gt;45086&lt;/D&gt;&lt;D xsi:type="xsd:long"&gt;45085&lt;/D&gt;&lt;D xsi:type="xsd:long"&gt;45084&lt;/D&gt;&lt;D xsi:type="xsd:long"&gt;45083&lt;/D&gt;&lt;D xsi:type="xsd:long"&gt;45082&lt;/D&gt;&lt;D xsi:type="xsd:long"&gt;45079&lt;/D&gt;&lt;D xsi:type="xsd:long"&gt;45078&lt;/D&gt;&lt;D xsi:type="xsd:long"&gt;45077&lt;/D&gt;&lt;D xsi:type="xsd:long"&gt;45076&lt;/D&gt;&lt;D xsi:type="xsd:long"&gt;45075&lt;/D&gt;&lt;D xsi:type="xsd:long"&gt;45072&lt;/D&gt;&lt;D xsi:type="xsd:long"&gt;45071&lt;/D&gt;&lt;D xsi:type="xsd:long"&gt;45070&lt;/D&gt;&lt;D xsi:type="xsd:long"&gt;45069&lt;/D&gt;&lt;D xsi:type="xsd:long"&gt;45065&lt;/D&gt;&lt;D xsi:type="xsd:long"&gt;45064&lt;/D&gt;&lt;D xsi:type="xsd:long"&gt;45063&lt;/D&gt;&lt;D xsi:type="xsd:long"&gt;45062&lt;/D&gt;&lt;D xsi:type="xsd:long"&gt;45061&lt;/D&gt;&lt;D xsi:type="xsd:long"&gt;45058&lt;/D&gt;&lt;D xsi:type="xsd:long"&gt;45057&lt;/D&gt;&lt;D xsi:type="xsd:long"&gt;45056&lt;/D&gt;&lt;D xsi:type="xsd:long"&gt;45055&lt;/D&gt;&lt;D xsi:type="xsd:long"&gt;45054&lt;/D&gt;&lt;D xsi:type="xsd:long"&gt;45051&lt;/D&gt;&lt;D xsi:type="xsd:long"&gt;45050&lt;/D&gt;&lt;D xsi:type="xsd:long"&gt;45049&lt;/D&gt;&lt;D xsi:type="xsd:long"&gt;45048&lt;/D&gt;&lt;D xsi:type="xsd:long"&gt;45047&lt;/D&gt;&lt;D xsi:type="xsd:long"&gt;45044&lt;/D&gt;&lt;D xsi:type="xsd:long"&gt;45043&lt;/D&gt;&lt;D xsi:type="xsd:long"&gt;45042&lt;/D&gt;&lt;D xsi:type="xsd:long"&gt;45041&lt;/D&gt;&lt;D xsi:type="xsd:long"&gt;45040&lt;/D&gt;&lt;D xsi:type="xsd:long"&gt;45037&lt;/D&gt;&lt;D xsi:type="xsd:long"&gt;45036&lt;/D&gt;&lt;D xsi:type="xsd:long"&gt;45035&lt;/D&gt;&lt;D xsi:type="xsd:long"&gt;45034&lt;/D&gt;&lt;D xsi:type="xsd:long"&gt;45033&lt;/D&gt;&lt;D xsi:type="xsd:long"&gt;45030&lt;/D&gt;&lt;D xsi:type="xsd:long"&gt;45029&lt;/D&gt;&lt;D xsi:type="xsd:long"&gt;45028&lt;/D&gt;&lt;D xsi:type="xsd:long"&gt;45027&lt;/D&gt;&lt;D xsi:type="xsd:long"&gt;45026&lt;/D&gt;&lt;D xsi:type="xsd:long"&gt;45022&lt;/D&gt;&lt;D xsi:type="xsd:long"&gt;45021&lt;/D&gt;&lt;D xsi:type="xsd:long"&gt;45020&lt;/D&gt;&lt;D xsi:type="xsd:long"&gt;45019&lt;/D&gt;&lt;D xsi:type="xsd:long"&gt;45016&lt;/D&gt;&lt;D xsi:type="xsd:long"&gt;45015&lt;/D&gt;&lt;D xsi:type="xsd:long"&gt;45014&lt;/D&gt;&lt;D xsi:type="xsd:long"&gt;45013&lt;/D&gt;&lt;D xsi:type="xsd:long"&gt;45012&lt;/D&gt;&lt;D xsi:type="xsd:long"&gt;45009&lt;/D&gt;&lt;D xsi:type="xsd:long"&gt;45008&lt;/D&gt;&lt;D xsi:type="xsd:long"&gt;45007&lt;/D&gt;&lt;D xsi:type="xsd:long"&gt;45006&lt;/D&gt;&lt;D xsi:type="xsd:long"&gt;45005&lt;/D&gt;&lt;D xsi:type="xsd:long"&gt;45002&lt;/D&gt;&lt;D xsi:type="xsd:long"&gt;45001&lt;/D&gt;&lt;D xsi:type="xsd:long"&gt;45000&lt;/D&gt;&lt;D xsi:type="xsd:long"&gt;44999&lt;/D&gt;&lt;D xsi:type="xsd:long"&gt;44998&lt;/D&gt;&lt;D xsi:type="xsd:long"&gt;44995&lt;/D&gt;&lt;D xsi:type="xsd:long"&gt;44994&lt;/D&gt;&lt;D xsi:type="xsd:long"&gt;44993&lt;/D&gt;&lt;D xsi:type="xsd:long"&gt;44992&lt;/D&gt;&lt;D xsi:type="xsd:long"&gt;44991&lt;/D&gt;&lt;D xsi:type="xsd:long"&gt;44988&lt;/D&gt;&lt;D xsi:type="xsd:long"&gt;44987&lt;/D&gt;&lt;D xsi:type="xsd:long"&gt;44986&lt;/D&gt;&lt;D xsi:type="xsd:long"&gt;44985&lt;/D&gt;&lt;D xsi:type="xsd:long"&gt;44984&lt;/D&gt;&lt;D xsi:type="xsd:long"&gt;44981&lt;/D&gt;&lt;D xsi:type="xsd:long"&gt;44980&lt;/D&gt;&lt;D xsi:type="xsd:long"&gt;44979&lt;/D&gt;&lt;D xsi:type="xsd:long"&gt;44978&lt;/D&gt;&lt;D xsi:type="xsd:long"&gt;44974&lt;/D&gt;&lt;D xsi:type="xsd:long"&gt;44973&lt;/D&gt;&lt;D xsi:type="xsd:long"&gt;44972&lt;/D&gt;&lt;D xsi:type="xsd:long"&gt;44971&lt;/D&gt;&lt;D xsi:type="xsd:long"&gt;44970&lt;/D&gt;&lt;D xsi:type="xsd:long"&gt;44967&lt;/D&gt;&lt;D xsi:type="xsd:long"&gt;44966&lt;/D&gt;&lt;D xsi:type="xsd:long"&gt;44965&lt;/D&gt;&lt;D xsi:type="xsd:long"&gt;44964&lt;/D&gt;&lt;D xsi:type="xsd:long"&gt;44963&lt;/D&gt;&lt;D xsi:type="xsd:long"&gt;44960&lt;/D&gt;&lt;D xsi:type="xsd:long"&gt;44959&lt;/D&gt;&lt;D xsi:type="xsd:long"&gt;44958&lt;/D&gt;&lt;D xsi:type="xsd:long"&gt;44957&lt;/D&gt;&lt;D xsi:type="xsd:long"&gt;44956&lt;/D&gt;&lt;D xsi:type="xsd:long"&gt;44953&lt;/D&gt;&lt;D xsi:type="xsd:long"&gt;44952&lt;/D&gt;&lt;D xsi:type="xsd:long"&gt;44951&lt;/D&gt;&lt;D xsi:type="xsd:long"&gt;44950&lt;/D&gt;&lt;D xsi:type="xsd:long"&gt;44949&lt;/D&gt;&lt;D xsi:type="xsd:long"&gt;44946&lt;/D&gt;&lt;D xsi:type="xsd:long"&gt;44945&lt;/D&gt;&lt;D xsi:type="xsd:long"&gt;44944&lt;/D&gt;&lt;D xsi:type="xsd:long"&gt;44943&lt;/D&gt;&lt;D xsi:type="xsd:long"&gt;44942&lt;/D&gt;&lt;D xsi:type="xsd:long"&gt;44939&lt;/D&gt;&lt;D xsi:type="xsd:long"&gt;44938&lt;/D&gt;&lt;D xsi:type="xsd:long"&gt;44937&lt;/D&gt;&lt;D xsi:type="xsd:long"&gt;44936&lt;/D&gt;&lt;D xsi:type="xsd:long"&gt;44935&lt;/D&gt;&lt;D xsi:type="xsd:long"&gt;44932&lt;/D&gt;&lt;D xsi:type="xsd:long"&gt;44931&lt;/D&gt;&lt;D xsi:type="xsd:long"&gt;44930&lt;/D&gt;&lt;D xsi:type="xsd:long"&gt;44929&lt;/D&gt;&lt;D xsi:type="xsd:long"&gt;44925&lt;/D&gt;&lt;D xsi:type="xsd:long"&gt;44924&lt;/D&gt;&lt;D xsi:type="xsd:long"&gt;44923&lt;/D&gt;&lt;D xsi:type="xsd:long"&gt;44918&lt;/D&gt;&lt;D xsi:type="xsd:long"&gt;44917&lt;/D&gt;&lt;D xsi:type="xsd:long"&gt;44916&lt;/D&gt;&lt;D xsi:type="xsd:long"&gt;44915&lt;/D&gt;&lt;D xsi:type="xsd:long"&gt;44914&lt;/D&gt;&lt;D xsi:type="xsd:long"&gt;44911&lt;/D&gt;&lt;D xsi:type="xsd:long"&gt;44910&lt;/D&gt;&lt;D xsi:type="xsd:long"&gt;44909&lt;/D&gt;&lt;D xsi:type="xsd:long"&gt;44908&lt;/D&gt;&lt;D xsi:type="xsd:long"&gt;44907&lt;/D&gt;&lt;D xsi:type="xsd:long"&gt;44904&lt;/D&gt;&lt;D xsi:type="xsd:long"&gt;44903&lt;/D&gt;&lt;D xsi:type="xsd:long"&gt;44902&lt;/D&gt;&lt;D xsi:type="xsd:long"&gt;44901&lt;/D&gt;&lt;D xsi:type="xsd:long"&gt;44900&lt;/D&gt;&lt;D xsi:type="xsd:long"&gt;44897&lt;/D&gt;&lt;D xsi:type="xsd:long"&gt;44896&lt;/D&gt;&lt;D xsi:type="xsd:long"&gt;44895&lt;/D&gt;&lt;D xsi:type="xsd:long"&gt;44894&lt;/D&gt;&lt;D xsi:type="xsd:long"&gt;44893&lt;/D&gt;&lt;D xsi:type="xsd:long"&gt;44890&lt;/D&gt;&lt;D xsi:type="xsd:long"&gt;44889&lt;/D&gt;&lt;D xsi:type="xsd:long"&gt;44888&lt;/D&gt;&lt;D xsi:type="xsd:long"&gt;44887&lt;/D&gt;&lt;D xsi:type="xsd:long"&gt;44886&lt;/D&gt;&lt;D xsi:type="xsd:long"&gt;44883&lt;/D&gt;&lt;D xsi:type="xsd:long"&gt;44882&lt;/D&gt;&lt;D xsi:type="xsd:long"&gt;44881&lt;/D&gt;&lt;D xsi:type="xsd:long"&gt;44880&lt;/D&gt;&lt;D xsi:type="xsd:long"&gt;44879&lt;/D&gt;&lt;D xsi:type="xsd:long"&gt;44876&lt;/D&gt;&lt;D xsi:type="xsd:long"&gt;44875&lt;/D&gt;&lt;D xsi:type="xsd:long"&gt;44874&lt;/D&gt;&lt;D xsi:type="xsd:long"&gt;44873&lt;/D&gt;&lt;D xsi:type="xsd:long"&gt;44872&lt;/D&gt;&lt;D xsi:type="xsd:long"&gt;44869&lt;/D&gt;&lt;D xsi:type="xsd:long"&gt;44868&lt;/D&gt;&lt;D xsi:type="xsd:long"&gt;44867&lt;/D&gt;&lt;D xsi:type="xsd:long"&gt;44866&lt;/D&gt;&lt;D xsi:type="xsd:long"&gt;44865&lt;/D&gt;&lt;D xsi:type="xsd:long"&gt;44862&lt;/D&gt;&lt;D xsi:type="xsd:long"&gt;44861&lt;/D&gt;&lt;D xsi:type="xsd:long"&gt;44860&lt;/D&gt;&lt;D xsi:type="xsd:long"&gt;44859&lt;/D&gt;&lt;D xsi:type="xsd:long"&gt;44858&lt;/D&gt;&lt;D xsi:type="xsd:long"&gt;44855&lt;/D&gt;&lt;D xsi:type="xsd:long"&gt;44854&lt;/D&gt;&lt;D xsi:type="xsd:long"&gt;44853&lt;/D&gt;&lt;D xsi:type="xsd:long"&gt;44852&lt;/D&gt;&lt;D xsi:type="xsd:long"&gt;44851&lt;/D&gt;&lt;D xsi:type="xsd:long"&gt;44848&lt;/D&gt;&lt;D xsi:type="xsd:long"&gt;44847&lt;/D&gt;&lt;D xsi:type="xsd:long"&gt;44846&lt;/D&gt;&lt;D xsi:type="xsd:long"&gt;44845&lt;/D&gt;&lt;D xsi:type="xsd:long"&gt;44841&lt;/D&gt;&lt;D xsi:type="xsd:long"&gt;44840&lt;/D&gt;&lt;D xsi:type="xsd:long"&gt;44839&lt;/D&gt;&lt;D xsi:type="xsd:long"&gt;44838&lt;/D&gt;&lt;D xsi:type="xsd:long"&gt;44837&lt;/D&gt;&lt;D xsi:type="xsd:long"&gt;44834&lt;/D&gt;&lt;D xsi:type="xsd:long"&gt;44833&lt;/D&gt;&lt;D xsi:type="xsd:long"&gt;44832&lt;/D&gt;&lt;D xsi:type="xsd:long"&gt;44831&lt;/D&gt;&lt;D xsi:type="xsd:long"&gt;44830&lt;/D&gt;&lt;D xsi:type="xsd:long"&gt;44827&lt;/D&gt;&lt;D xsi:type="xsd:long"&gt;44826&lt;/D&gt;&lt;D xsi:type="xsd:long"&gt;44825&lt;/D&gt;&lt;D xsi:type="xsd:long"&gt;44824&lt;/D&gt;&lt;D xsi:type="xsd:long"&gt;44823&lt;/D&gt;&lt;D xsi:type="xsd:long"&gt;44820&lt;/D&gt;&lt;D xsi:type="xsd:long"&gt;44819&lt;/D&gt;&lt;D xsi:type="xsd:long"&gt;44818&lt;/D&gt;&lt;D xsi:type="xsd:long"&gt;44817&lt;/D&gt;&lt;D xsi:type="xsd:long"&gt;44816&lt;/D&gt;&lt;D xsi:type="xsd:long"&gt;44813&lt;/D&gt;&lt;D xsi:type="xsd:long"&gt;44812&lt;/D&gt;&lt;D xsi:type="xsd:long"&gt;44811&lt;/D&gt;&lt;D xsi:type="xsd:long"&gt;44810&lt;/D&gt;&lt;D xsi:type="xsd:long"&gt;44806&lt;/D&gt;&lt;D xsi:type="xsd:long"&gt;44805&lt;/D&gt;&lt;D xsi:type="xsd:long"&gt;44804&lt;/D&gt;&lt;D xsi:type="xsd:long"&gt;44803&lt;/D&gt;&lt;D xsi:type="xsd:long"&gt;44802&lt;/D&gt;&lt;D xsi:type="xsd:long"&gt;44799&lt;/D&gt;&lt;D xsi:type="xsd:long"&gt;44798&lt;/D&gt;&lt;D xsi:type="xsd:long"&gt;44797&lt;/D&gt;&lt;D xsi:type="xsd:long"&gt;44796&lt;/D&gt;&lt;D xsi:type="xsd:long"&gt;44795&lt;/D&gt;&lt;D xsi:type="xsd:long"&gt;44792&lt;/D&gt;&lt;D xsi:type="xsd:long"&gt;44791&lt;/D&gt;&lt;D xsi:type="xsd:long"&gt;44790&lt;/D&gt;&lt;D xsi:type="xsd:long"&gt;44789&lt;/D&gt;&lt;D xsi:type="xsd:long"&gt;44788&lt;/D&gt;&lt;D xsi:type="xsd:long"&gt;44785&lt;/D&gt;&lt;D xsi:type="xsd:long"&gt;44784&lt;/D&gt;&lt;D xsi:type="xsd:long"&gt;44783&lt;/D&gt;&lt;D xsi:type="xsd:long"&gt;44782&lt;/D&gt;&lt;D xsi:type="xsd:long"&gt;44781&lt;/D&gt;&lt;D xsi:type="xsd:long"&gt;44778&lt;/D&gt;&lt;D xsi:type="xsd:long"&gt;44777&lt;/D&gt;&lt;D xsi:type="xsd:long"&gt;44776&lt;/D&gt;&lt;D xsi:type="xsd:long"&gt;44775&lt;/D&gt;&lt;D xsi:type="xsd:long"&gt;44771&lt;/D&gt;&lt;D xsi:type="xsd:long"&gt;44770&lt;/D&gt;&lt;D xsi:type="xsd:long"&gt;44769&lt;/D&gt;&lt;D xsi:type="xsd:long"&gt;44768&lt;/D&gt;&lt;D xsi:type="xsd:long"&gt;44767&lt;/D&gt;&lt;D xsi:type="xsd:long"&gt;44764&lt;/D&gt;&lt;D xsi:type="xsd:long"&gt;44763&lt;/D&gt;&lt;D xsi:type="xsd:long"&gt;44762&lt;/D&gt;&lt;D xsi:type="xsd:long"&gt;44761&lt;/D&gt;&lt;D xsi:type="xsd:long"&gt;44760&lt;/D&gt;&lt;D xsi:type="xsd:long"&gt;44757&lt;/D&gt;&lt;D xsi:type="xsd:long"&gt;44756&lt;/D&gt;&lt;D xsi:type="xsd:long"&gt;44755&lt;/D&gt;&lt;D xsi:type="xsd:long"&gt;44754&lt;/D&gt;&lt;D xsi:type="xsd:long"&gt;44753&lt;/D&gt;&lt;D xsi:type="xsd:long"&gt;44750&lt;/D&gt;&lt;D xsi:type="xsd:long"&gt;44749&lt;/D&gt;&lt;D xsi:type="xsd:long"&gt;44748&lt;/D&gt;&lt;D xsi:type="xsd:long"&gt;44747&lt;/D&gt;&lt;D xsi:type="xsd:long"&gt;44746&lt;/D&gt;&lt;D xsi:type="xsd:long"&gt;44742&lt;/D&gt;&lt;D xsi:type="xsd:long"&gt;44741&lt;/D&gt;&lt;D xsi:type="xsd:long"&gt;44740&lt;/D&gt;&lt;D xsi:type="xsd:long"&gt;44739&lt;/D&gt;&lt;D xsi:type="xsd:long"&gt;44736&lt;/D&gt;&lt;D xsi:type="xsd:long"&gt;44735&lt;/D&gt;&lt;D xsi:type="xsd:long"&gt;44734&lt;/D&gt;&lt;D xsi:type="xsd:long"&gt;44733&lt;/D&gt;&lt;D xsi:type="xsd:long"&gt;44732&lt;/D&gt;&lt;D xsi:type="xsd:long"&gt;44729&lt;/D&gt;&lt;D xsi:type="xsd:long"&gt;44728&lt;/D&gt;&lt;D xsi:type="xsd:long"&gt;44727&lt;/D&gt;&lt;D xsi:type="xsd:long"&gt;44726&lt;/D&gt;&lt;D xsi:type="xsd:long"&gt;44725&lt;/D&gt;&lt;D xsi:type="xsd:long"&gt;44722&lt;/D&gt;&lt;D xsi:type="xsd:long"&gt;44721&lt;/D&gt;&lt;D xsi:type="xsd:long"&gt;44720&lt;/D&gt;&lt;D xsi:type="xsd:long"&gt;44719&lt;/D&gt;&lt;D xsi:type="xsd:long"&gt;44718&lt;/D&gt;&lt;D xsi:type="xsd:long"&gt;44715&lt;/D&gt;&lt;D xsi:type="xsd:long"&gt;44714&lt;/D&gt;&lt;D xsi:type="xsd:long"&gt;44713&lt;/D&gt;&lt;D xsi:type="xsd:long"&gt;44712&lt;/D&gt;&lt;D xsi:type="xsd:long"&gt;44711&lt;/D&gt;&lt;D xsi:type="xsd:long"&gt;44708&lt;/D&gt;&lt;D xsi:type="xsd:long"&gt;44707&lt;/D&gt;&lt;D xsi:type="xsd:long"&gt;44706&lt;/D&gt;&lt;D xsi:type="xsd:long"&gt;44705&lt;/D&gt;&lt;D xsi:type="xsd:long"&gt;44701&lt;/D&gt;&lt;D xsi:type="xsd:long"&gt;44700&lt;/D&gt;&lt;D xsi:type="xsd:long"&gt;44699&lt;/D&gt;&lt;D xsi:type="xsd:long"&gt;44698&lt;/D&gt;&lt;D xsi:type="xsd:long"&gt;44697&lt;/D&gt;&lt;D xsi:type="xsd:long"&gt;44694&lt;/D&gt;&lt;D xsi:type="xsd:long"&gt;44693&lt;/D&gt;&lt;D xsi:type="xsd:long"&gt;44692&lt;/D&gt;&lt;D xsi:type="xsd:long"&gt;44691&lt;/D&gt;&lt;D xsi:type="xsd:long"&gt;44690&lt;/D&gt;&lt;D xsi:type="xsd:long"&gt;44687&lt;/D&gt;&lt;D xsi:type="xsd:long"&gt;44686&lt;/D&gt;&lt;D xsi:type="xsd:long"&gt;44685&lt;/D&gt;&lt;D xsi:type="xsd:long"&gt;44684&lt;/D&gt;&lt;D xsi:type="xsd:long"&gt;44683&lt;/D&gt;&lt;D xsi:type="xsd:long"&gt;44680&lt;/D&gt;&lt;D xsi:type="xsd:long"&gt;44679&lt;/D&gt;&lt;D xsi:type="xsd:long"&gt;44678&lt;/D&gt;&lt;D xsi:type="xsd:long"&gt;44677&lt;/D&gt;&lt;D xsi:type="xsd:long"&gt;44676&lt;/D&gt;&lt;D xsi:type="xsd:long"&gt;44673&lt;/D&gt;&lt;D xsi:type="xsd:long"&gt;44672&lt;/D&gt;&lt;D xsi:type="xsd:long"&gt;44671&lt;/D&gt;&lt;D xsi:type="xsd:long"&gt;44670&lt;/D&gt;&lt;D xsi:type="xsd:long"&gt;44669&lt;/D&gt;&lt;D xsi:type="xsd:long"&gt;44665&lt;/D&gt;&lt;D xsi:type="xsd:long"&gt;44664&lt;/D&gt;&lt;D xsi:type="xsd:long"&gt;44663&lt;/D&gt;&lt;D xsi:type="xsd:long"&gt;44662&lt;/D&gt;&lt;D xsi:type="xsd:long"&gt;44659&lt;/D&gt;&lt;D xsi:type="xsd:long"&gt;44658&lt;/D&gt;&lt;D xsi:type="xsd:long"&gt;44657&lt;/D&gt;&lt;D xsi:type="xsd:long"&gt;44656&lt;/D&gt;&lt;D xsi:type="xsd:long"&gt;44655&lt;/D&gt;&lt;D xsi:type="xsd:long"&gt;44652&lt;/D&gt;&lt;D xsi:type="xsd:long"&gt;44651&lt;/D&gt;&lt;D xsi:type="xsd:long"&gt;44650&lt;/D&gt;&lt;D xsi:type="xsd:long"&gt;44649&lt;/D&gt;&lt;D xsi:type="xsd:long"&gt;44648&lt;/D&gt;&lt;D xsi:type="xsd:long"&gt;44645&lt;/D&gt;&lt;D xsi:type="xsd:long"&gt;44644&lt;/D&gt;&lt;D xsi:type="xsd:long"&gt;44643&lt;/D&gt;&lt;D xsi:type="xsd:long"&gt;44642&lt;/D&gt;&lt;D xsi:type="xsd:long"&gt;44641&lt;/D&gt;&lt;D xsi:type="xsd:long"&gt;44638&lt;/D&gt;&lt;D xsi:type="xsd:long"&gt;44637&lt;/D&gt;&lt;D xsi:type="xsd:long"&gt;44636&lt;/D&gt;&lt;D xsi:type="xsd:long"&gt;44635&lt;/D&gt;&lt;D xsi:type="xsd:long"&gt;44634&lt;/D&gt;&lt;D xsi:type="xsd:long"&gt;44631&lt;/D&gt;&lt;D xsi:type="xsd:long"&gt;44630&lt;/D&gt;&lt;D xsi:type="xsd:long"&gt;44629&lt;/D&gt;&lt;D xsi:type="xsd:long"&gt;44628&lt;/D&gt;&lt;D xsi:type="xsd:long"&gt;44627&lt;/D&gt;&lt;D xsi:type="xsd:long"&gt;44624&lt;/D&gt;&lt;D xsi:type="xsd:long"&gt;44623&lt;/D&gt;&lt;D xsi:type="xsd:long"&gt;44622&lt;/D&gt;&lt;D xsi:type="xsd:long"&gt;44621&lt;/D&gt;&lt;D xsi:type="xsd:long"&gt;44620&lt;/D&gt;&lt;D xsi:type="xsd:long"&gt;44617&lt;/D&gt;&lt;D xsi:type="xsd:long"&gt;44616&lt;/D&gt;&lt;D xsi:type="xsd:long"&gt;44615&lt;/D&gt;&lt;D xsi:type="xsd:long"&gt;44614&lt;/D&gt;&lt;D xsi:type="xsd:long"&gt;44610&lt;/D&gt;&lt;D xsi:type="xsd:long"&gt;44609&lt;/D&gt;&lt;D xsi:type="xsd:long"&gt;44608&lt;/D&gt;&lt;D xsi:type="xsd:long"&gt;44607&lt;/D&gt;&lt;D xsi:type="xsd:long"&gt;44606&lt;/D&gt;&lt;D xsi:type="xsd:long"&gt;44603&lt;/D&gt;&lt;D xsi:type="xsd:long"&gt;44602&lt;/D&gt;&lt;D xsi:type="xsd:long"&gt;44601&lt;/D&gt;&lt;D xsi:type="xsd:long"&gt;44600&lt;/D&gt;&lt;D xsi:type="xsd:long"&gt;44599&lt;/D&gt;&lt;D xsi:type="xsd:long"&gt;44596&lt;/D&gt;&lt;D xsi:type="xsd:long"&gt;44595&lt;/D&gt;&lt;D xsi:type="xsd:long"&gt;44594&lt;/D&gt;&lt;D xsi:type="xsd:long"&gt;44593&lt;/D&gt;&lt;D xsi:type="xsd:long"&gt;44592&lt;/D&gt;&lt;D xsi:type="xsd:long"&gt;44589&lt;/D&gt;&lt;D xsi:type="xsd:long"&gt;44588&lt;/D&gt;&lt;D xsi:type="xsd:long"&gt;44587&lt;/D&gt;&lt;D xsi:type="xsd:long"&gt;44586&lt;/D&gt;&lt;D xsi:type="xsd:long"&gt;44585&lt;/D&gt;&lt;D xsi:type="xsd:long"&gt;44582&lt;/D&gt;&lt;D xsi:type="xsd:long"&gt;44581&lt;/D&gt;&lt;D xsi:type="xsd:long"&gt;44580&lt;/D&gt;&lt;D xsi:type="xsd:long"&gt;44579&lt;/D&gt;&lt;D xsi:type="xsd:long"&gt;44578&lt;/D&gt;&lt;D xsi:type="xsd:long"&gt;44575&lt;/D&gt;&lt;D xsi:type="xsd:long"&gt;44574&lt;/D&gt;&lt;D xsi:type="xsd:long"&gt;44573&lt;/D&gt;&lt;D xsi:type="xsd:long"&gt;44572&lt;/D&gt;&lt;D xsi:type="xsd:long"&gt;44571&lt;/D&gt;&lt;D xsi:type="xsd:long"&gt;44568&lt;/D&gt;&lt;D xsi:type="xsd:long"&gt;44567&lt;/D&gt;&lt;D xsi:type="xsd:long"&gt;44566&lt;/D&gt;&lt;D xsi:type="xsd:long"&gt;44565&lt;/D&gt;&lt;D xsi:type="xsd:long"&gt;44561&lt;/D&gt;&lt;D xsi:type="xsd:long"&gt;44560&lt;/D&gt;&lt;D xsi:type="xsd:long"&gt;44559&lt;/D&gt;&lt;D xsi:type="xsd:long"&gt;44554&lt;/D&gt;&lt;D xsi:type="xsd:long"&gt;44553&lt;/D&gt;&lt;D xsi:type="xsd:long"&gt;44552&lt;/D&gt;&lt;D xsi:type="xsd:long"&gt;44551&lt;/D&gt;&lt;D xsi:type="xsd:long"&gt;44550&lt;/D&gt;&lt;D xsi:type="xsd:long"&gt;44547&lt;/D&gt;&lt;D xsi:type="xsd:long"&gt;44546&lt;/D&gt;&lt;D xsi:type="xsd:long"&gt;44545&lt;/D&gt;&lt;D xsi:type="xsd:long"&gt;44544&lt;/D&gt;&lt;D xsi:type="xsd:long"&gt;44543&lt;/D&gt;&lt;D xsi:type="xsd:long"&gt;44540&lt;/D&gt;&lt;D xsi:type="xsd:long"&gt;44539&lt;/D&gt;&lt;D xsi:type="xsd:long"&gt;44538&lt;/D&gt;&lt;D xsi:type="xsd:long"&gt;44537&lt;/D&gt;&lt;D xsi:type="xsd:long"&gt;44536&lt;/D&gt;&lt;D xsi:type="xsd:long"&gt;44533&lt;/D&gt;&lt;D xsi:type="xsd:long"&gt;44532&lt;/D&gt;&lt;D xsi:type="xsd:long"&gt;44531&lt;/D&gt;&lt;D xsi:type="xsd:long"&gt;44530&lt;/D&gt;&lt;D xsi:type="xsd:long"&gt;44529&lt;/D&gt;&lt;D xsi:type="xsd:long"&gt;44526&lt;/D&gt;&lt;D xsi:type="xsd:long"&gt;44525&lt;/D&gt;&lt;D xsi:type="xsd:long"&gt;44524&lt;/D&gt;&lt;D xsi:type="xsd:long"&gt;44523&lt;/D&gt;&lt;D xsi:type="xsd:long"&gt;44522&lt;/D&gt;&lt;D xsi:type="xsd:long"&gt;44519&lt;/D&gt;&lt;D xsi:type="xsd:long"&gt;44518&lt;/D&gt;&lt;D xsi:type="xsd:long"&gt;44517&lt;/D&gt;&lt;D xsi:type="xsd:long"&gt;44516&lt;/D&gt;&lt;D xsi:type="xsd:long"&gt;44515&lt;/D&gt;&lt;D xsi:type="xsd:long"&gt;44512&lt;/D&gt;&lt;D xsi:type="xsd:long"&gt;44511&lt;/D&gt;&lt;D xsi:type="xsd:long"&gt;44510&lt;/D&gt;&lt;D xsi:type="xsd:long"&gt;44509&lt;/D&gt;&lt;D xsi:type="xsd:long"&gt;44508&lt;/D&gt;&lt;D xsi:type="xsd:long"&gt;44505&lt;/D&gt;&lt;D xsi:type="xsd:long"&gt;44504&lt;/D&gt;&lt;D xsi:type="xsd:long"&gt;44503&lt;/D&gt;&lt;D xsi:type="xsd:long"&gt;44502&lt;/D&gt;&lt;D xsi:type="xsd:long"&gt;44501&lt;/D&gt;&lt;D xsi:type="xsd:long"&gt;44498&lt;/D&gt;&lt;D xsi:type="xsd:long"&gt;44497&lt;/D&gt;&lt;D xsi:type="xsd:long"&gt;44496&lt;/D&gt;&lt;D xsi:type="xsd:long"&gt;44495&lt;/D&gt;&lt;D xsi:type="xsd:long"&gt;44494&lt;/D&gt;&lt;D xsi:type="xsd:long"&gt;44491&lt;/D&gt;&lt;D xsi:type="xsd:long"&gt;44490&lt;/D&gt;&lt;D xsi:type="xsd:long"&gt;44489&lt;/D&gt;&lt;D xsi:type="xsd:long"&gt;44488&lt;/D&gt;&lt;D xsi:type="xsd:long"&gt;44487&lt;/D&gt;&lt;D xsi:type="xsd:long"&gt;44484&lt;/D&gt;&lt;D xsi:type="xsd:long"&gt;44483&lt;/D&gt;&lt;D xsi:type="xsd:long"&gt;44482&lt;/D&gt;&lt;D xsi:type="xsd:long"&gt;44481&lt;/D&gt;&lt;D xsi:type="xsd:long"&gt;44477&lt;/D&gt;&lt;D xsi:type="xsd:long"&gt;44476&lt;/D&gt;&lt;D xsi:type="xsd:long"&gt;44475&lt;/D&gt;&lt;D xsi:type="xsd:long"&gt;44474&lt;/D&gt;&lt;D xsi:type="xsd:long"&gt;44473&lt;/D&gt;&lt;D xsi:type="xsd:long"&gt;44470&lt;/D&gt;&lt;D xsi:type="xsd:long"&gt;44469&lt;/D&gt;&lt;D xsi:type="xsd:long"&gt;44468&lt;/D&gt;&lt;D xsi:type="xsd:long"&gt;44467&lt;/D&gt;&lt;D xsi:type="xsd:long"&gt;44466&lt;/D&gt;&lt;D xsi:type="xsd:long"&gt;44463&lt;/D&gt;&lt;D xsi:type="xsd:long"&gt;44462&lt;/D&gt;&lt;D xsi:type="xsd:long"&gt;44461&lt;/D&gt;&lt;D xsi:type="xsd:long"&gt;44460&lt;/D&gt;&lt;D xsi:type="xsd:long"&gt;44459&lt;/D&gt;&lt;D xsi:type="xsd:long"&gt;44456&lt;/D&gt;&lt;D xsi:type="xsd:long"&gt;44455&lt;/D&gt;&lt;D xsi:type="xsd:long"&gt;44454&lt;/D&gt;&lt;D xsi:type="xsd:long"&gt;44453&lt;/D&gt;&lt;D xsi:type="xsd:long"&gt;44452&lt;/D&gt;&lt;D xsi:type="xsd:long"&gt;44449&lt;/D&gt;&lt;D xsi:type="xsd:long"&gt;44448&lt;/D&gt;&lt;D xsi:type="xsd:long"&gt;44447&lt;/D&gt;&lt;D xsi:type="xsd:long"&gt;44446&lt;/D&gt;&lt;D xsi:type="xsd:long"&gt;44442&lt;/D&gt;&lt;D xsi:type="xsd:long"&gt;44441&lt;/D&gt;&lt;D xsi:type="xsd:long"&gt;44440&lt;/D&gt;&lt;D xsi:type="xsd:long"&gt;44439&lt;/D&gt;&lt;D xsi:type="xsd:long"&gt;44438&lt;/D&gt;&lt;D xsi:type="xsd:long"&gt;44435&lt;/D&gt;&lt;D xsi:type="xsd:long"&gt;44434&lt;/D&gt;&lt;D xsi:type="xsd:long"&gt;44433&lt;/D&gt;&lt;D xsi:type="xsd:long"&gt;44432&lt;/D&gt;&lt;D xsi:type="xsd:long"&gt;44431&lt;/D&gt;&lt;D xsi:type="xsd:long"&gt;44428&lt;/D&gt;&lt;D xsi:type="xsd:long"&gt;44427&lt;/D&gt;&lt;D xsi:type="xsd:long"&gt;44426&lt;/D&gt;&lt;D xsi:type="xsd:long"&gt;44425&lt;/D&gt;&lt;D xsi:type="xsd:long"&gt;44424&lt;/D&gt;&lt;D xsi:type="xsd:long"&gt;44421&lt;/D&gt;&lt;D xsi:type="xsd:long"&gt;44420&lt;/D&gt;&lt;D xsi:type="xsd:long"&gt;44419&lt;/D&gt;&lt;D xsi:type="xsd:long"&gt;44418&lt;/D&gt;&lt;D xsi:type="xsd:long"&gt;44417&lt;/D&gt;&lt;D xsi:type="xsd:long"&gt;44414&lt;/D&gt;&lt;D xsi:type="xsd:long"&gt;44413&lt;/D&gt;&lt;D xsi:type="xsd:long"&gt;44412&lt;/D&gt;&lt;D xsi:type="xsd:long"&gt;44411&lt;/D&gt;&lt;D xsi:type="xsd:long"&gt;44407&lt;/D&gt;&lt;D xsi:type="xsd:long"&gt;44406&lt;/D&gt;&lt;D xsi:type="xsd:long"&gt;44405&lt;/D&gt;&lt;D xsi:type="xsd:long"&gt;44404&lt;/D&gt;&lt;D xsi:type="xsd:long"&gt;44403&lt;/D&gt;&lt;D xsi:type="xsd:long"&gt;44400&lt;/D&gt;&lt;D xsi:type="xsd:long"&gt;44399&lt;/D&gt;&lt;D xsi:type="xsd:long"&gt;44398&lt;/D&gt;&lt;D xsi:type="xsd:long"&gt;44397&lt;/D&gt;&lt;D xsi:type="xsd:long"&gt;44396&lt;/D&gt;&lt;D xsi:type="xsd:long"&gt;44393&lt;/D&gt;&lt;D xsi:type="xsd:long"&gt;44392&lt;/D&gt;&lt;D xsi:type="xsd:long"&gt;44391&lt;/D&gt;&lt;D xsi:type="xsd:long"&gt;44390&lt;/D&gt;&lt;D xsi:type="xsd:long"&gt;44389&lt;/D&gt;&lt;D xsi:type="xsd:long"&gt;44386&lt;/D&gt;&lt;D xsi:type="xsd:long"&gt;44385&lt;/D&gt;&lt;D xsi:type="xsd:long"&gt;44384&lt;/D&gt;&lt;D xsi:type="xsd:long"&gt;44383&lt;/D&gt;&lt;D xsi:type="xsd:long"&gt;44382&lt;/D&gt;&lt;D xsi:type="xsd:long"&gt;44379&lt;/D&gt;&lt;D xsi:type="xsd:long"&gt;44377&lt;/D&gt;&lt;D xsi:type="xsd:long"&gt;44376&lt;/D&gt;&lt;D xsi:type="xsd:long"&gt;44375&lt;/D&gt;&lt;D xsi:type="xsd:long"&gt;44372&lt;/D&gt;&lt;D xsi:type="xsd:long"&gt;44371&lt;/D&gt;&lt;D xsi:type="xsd:long"&gt;44370&lt;/D&gt;&lt;D xsi:type="xsd:long"&gt;44369&lt;/D&gt;&lt;D xsi:type="xsd:long"&gt;44368&lt;/D&gt;&lt;D xsi:type="xsd:long"&gt;44365&lt;/D&gt;&lt;D xsi:type="xsd:long"&gt;44364&lt;/D&gt;&lt;D xsi:type="xsd:long"&gt;44363&lt;/D&gt;&lt;D xsi:type="xsd:long"&gt;44362&lt;/D&gt;&lt;D xsi:type="xsd:long"&gt;44361&lt;/D&gt;&lt;D xsi:type="xsd:long"&gt;44358&lt;/D&gt;&lt;D xsi:type="xsd:long"&gt;44357&lt;/D&gt;&lt;D xsi:type="xsd:long"&gt;44356&lt;/D&gt;&lt;D xsi:type="xsd:long"&gt;44355&lt;/D&gt;&lt;D xsi:type="xsd:long"&gt;44354&lt;/D&gt;&lt;D xsi:type="xsd:long"&gt;44351&lt;/D&gt;&lt;D xsi:type="xsd:long"&gt;44350&lt;/D&gt;&lt;D xsi:type="xsd:long"&gt;44349&lt;/D&gt;&lt;D xsi:type="xsd:long"&gt;44348&lt;/D&gt;&lt;D xsi:type="xsd:long"&gt;44347&lt;/D&gt;&lt;D xsi:type="xsd:long"&gt;44344&lt;/D&gt;&lt;D xsi:type="xsd:long"&gt;44343&lt;/D&gt;&lt;D xsi:type="xsd:long"&gt;44342&lt;/D&gt;&lt;D xsi:type="xsd:long"&gt;44341&lt;/D&gt;&lt;D xsi:type="xsd:long"&gt;44337&lt;/D&gt;&lt;D xsi:type="xsd:long"&gt;44336&lt;/D&gt;&lt;D xsi:type="xsd:long"&gt;44335&lt;/D&gt;&lt;D xsi:type="xsd:long"&gt;44334&lt;/D&gt;&lt;D xsi:type="xsd:long"&gt;44333&lt;/D&gt;&lt;D xsi:type="xsd:long"&gt;44330&lt;/D&gt;&lt;D xsi:type="xsd:long"&gt;44329&lt;/D&gt;&lt;D xsi:type="xsd:long"&gt;44328&lt;/D&gt;&lt;D xsi:type="xsd:long"&gt;44327&lt;/D&gt;&lt;D xsi:type="xsd:long"&gt;44326&lt;/D&gt;&lt;D xsi:type="xsd:long"&gt;44323&lt;/D&gt;&lt;D xsi:type="xsd:long"&gt;44322&lt;/D&gt;&lt;D xsi:type="xsd:long"&gt;44321&lt;/D&gt;&lt;D xsi:type="xsd:long"&gt;44320&lt;/D&gt;&lt;D xsi:type="xsd:long"&gt;44319&lt;/D&gt;&lt;D xsi:type="xsd:long"&gt;44316&lt;/D&gt;&lt;D xsi:type="xsd:long"&gt;44315&lt;/D&gt;&lt;D xsi:type="xsd:long"&gt;44314&lt;/D&gt;&lt;D xsi:type="xsd:long"&gt;44313&lt;/D&gt;&lt;D xsi:type="xsd:long"&gt;44312&lt;/D&gt;&lt;D xsi:type="xsd:long"&gt;44309&lt;/D&gt;&lt;D xsi:type="xsd:long"&gt;44308&lt;/D&gt;&lt;D xsi:type="xsd:long"&gt;44307&lt;/D&gt;&lt;D xsi:type="xsd:long"&gt;44306&lt;/D&gt;&lt;D xsi:type="xsd:long"&gt;44305&lt;/D&gt;&lt;D xsi:type="xsd:long"&gt;44302&lt;/D&gt;&lt;D xsi:type="xsd:long"&gt;44301&lt;/D&gt;&lt;D xsi:type="xsd:long"&gt;44300&lt;/D&gt;&lt;D xsi:type="xsd:long"&gt;44299&lt;/D&gt;&lt;D xsi:type="xsd:long"&gt;44298&lt;/D&gt;&lt;D xsi:type="xsd:long"&gt;44295&lt;/D&gt;&lt;D xsi:type="xsd:long"&gt;44294&lt;/D&gt;&lt;D xsi:type="xsd:long"&gt;44293&lt;/D&gt;&lt;D xsi:type="xsd:long"&gt;44292&lt;/D&gt;&lt;D xsi:type="xsd:long"&gt;44291&lt;/D&gt;&lt;D xsi:type="xsd:long"&gt;44287&lt;/D&gt;&lt;D xsi:type="xsd:long"&gt;44286&lt;/D&gt;&lt;D xsi:type="xsd:long"&gt;44285&lt;/D&gt;&lt;D xsi:type="xsd:long"&gt;44284&lt;/D&gt;&lt;D xsi:type="xsd:long"&gt;44281&lt;/D&gt;&lt;D xsi:type="xsd:long"&gt;44280&lt;/D&gt;&lt;D xsi:type="xsd:long"&gt;44279&lt;/D&gt;&lt;D xsi:type="xsd:long"&gt;44278&lt;/D&gt;&lt;D xsi:type="xsd:long"&gt;44277&lt;/D&gt;&lt;D xsi:type="xsd:long"&gt;44274&lt;/D&gt;&lt;D xsi:type="xsd:long"&gt;44273&lt;/D&gt;&lt;D xsi:type="xsd:long"&gt;44272&lt;/D&gt;&lt;D xsi:type="xsd:long"&gt;44271&lt;/D&gt;&lt;D xsi:type="xsd:long"&gt;44270&lt;/D&gt;&lt;D xsi:type="xsd:long"&gt;44267&lt;/D&gt;&lt;D xsi:type="xsd:long"&gt;44266&lt;/D&gt;&lt;D xsi:type="xsd:long"&gt;44265&lt;/D&gt;&lt;D xsi:type="xsd:long"&gt;44264&lt;/D&gt;&lt;D xsi:type="xsd:long"&gt;44263&lt;/D&gt;&lt;D xsi:type="xsd:long"&gt;44260&lt;/D&gt;&lt;D xsi:type="xsd:long"&gt;44259&lt;/D&gt;&lt;D xsi:type="xsd:long"&gt;44258&lt;/D&gt;&lt;D xsi:type="xsd:long"&gt;44257&lt;/D&gt;&lt;D xsi:type="xsd:long"&gt;44256&lt;/D&gt;&lt;D xsi:type="xsd:long"&gt;44253&lt;/D&gt;&lt;D xsi:type="xsd:long"&gt;44252&lt;/D&gt;&lt;D xsi:type="xsd:long"&gt;44251&lt;/D&gt;&lt;D xsi:type="xsd:long"&gt;44250&lt;/D&gt;&lt;D xsi:type="xsd:long"&gt;44249&lt;/D&gt;&lt;D xsi:type="xsd:long"&gt;44246&lt;/D&gt;&lt;D xsi:type="xsd:long"&gt;44245&lt;/D&gt;&lt;D xsi:type="xsd:long"&gt;44244&lt;/D&gt;&lt;D xsi:type="xsd:long"&gt;44243&lt;/D&gt;&lt;D xsi:type="xsd:long"&gt;44239&lt;/D&gt;&lt;D xsi:type="xsd:long"&gt;44238&lt;/D&gt;&lt;D xsi:type="xsd:long"&gt;44237&lt;/D&gt;&lt;D xsi:type="xsd:long"&gt;44236&lt;/D&gt;&lt;D xsi:type="xsd:long"&gt;44235&lt;/D&gt;&lt;D xsi:type="xsd:long"&gt;44232&lt;/D&gt;&lt;D xsi:type="xsd:long"&gt;44231&lt;/D&gt;&lt;D xsi:type="xsd:long"&gt;44230&lt;/D&gt;&lt;D xsi:type="xsd:long"&gt;44229&lt;/D&gt;&lt;D xsi:type="xsd:long"&gt;44228&lt;/D&gt;&lt;D xsi:type="xsd:long"&gt;44225&lt;/D&gt;&lt;D xsi:type="xsd:long"&gt;44224&lt;/D&gt;&lt;D xsi:type="xsd:long"&gt;44223&lt;/D&gt;&lt;D xsi:type="xsd:long"&gt;44222&lt;/D&gt;&lt;D xsi:type="xsd:long"&gt;44221&lt;/D&gt;&lt;D xsi:type="xsd:long"&gt;44218&lt;/D&gt;&lt;D xsi:type="xsd:long"&gt;44217&lt;/D&gt;&lt;D xsi:type="xsd:long"&gt;44216&lt;/D&gt;&lt;D xsi:type="xsd:long"&gt;44215&lt;/D&gt;&lt;D xsi:type="xsd:long"&gt;44214&lt;/D&gt;&lt;D xsi:type="xsd:long"&gt;44211&lt;/D&gt;&lt;D xsi:type="xsd:long"&gt;44210&lt;/D&gt;&lt;D xsi:type="xsd:long"&gt;44209&lt;/D&gt;&lt;D xsi:type="xsd:long"&gt;44208&lt;/D&gt;&lt;D xsi:type="xsd:long"&gt;44207&lt;/D&gt;&lt;D xsi:type="xsd:long"&gt;44204&lt;/D&gt;&lt;D xsi:type="xsd:long"&gt;44203&lt;/D&gt;&lt;D xsi:type="xsd:long"&gt;44202&lt;/D&gt;&lt;D xsi:type="xsd:long"&gt;44201&lt;/D&gt;&lt;D xsi:</t>
        </r>
      </text>
    </comment>
    <comment ref="A14" authorId="0" shapeId="0" xr:uid="{3E772CB6-28A1-4D65-9849-125AA8FBD498}">
      <text>
        <r>
          <rPr>
            <b/>
            <sz val="9"/>
            <color indexed="81"/>
            <rFont val="Tahoma"/>
            <family val="2"/>
          </rPr>
          <t>type="xsd:long"&gt;44200&lt;/D&gt;&lt;D xsi:type="xsd:long"&gt;44196&lt;/D&gt;&lt;D xsi:type="xsd:long"&gt;44195&lt;/D&gt;&lt;D xsi:type="xsd:long"&gt;44194&lt;/D&gt;&lt;D xsi:type="xsd:long"&gt;44189&lt;/D&gt;&lt;D xsi:type="xsd:long"&gt;44188&lt;/D&gt;&lt;D xsi:type="xsd:long"&gt;44187&lt;/D&gt;&lt;D xsi:type="xsd:long"&gt;44186&lt;/D&gt;&lt;D xsi:type="xsd:long"&gt;44183&lt;/D&gt;&lt;D xsi:type="xsd:long"&gt;44182&lt;/D&gt;&lt;D xsi:type="xsd:long"&gt;44181&lt;/D&gt;&lt;D xsi:type="xsd:long"&gt;44180&lt;/D&gt;&lt;D xsi:type="xsd:long"&gt;44179&lt;/D&gt;&lt;D xsi:type="xsd:long"&gt;44176&lt;/D&gt;&lt;D xsi:type="xsd:long"&gt;44175&lt;/D&gt;&lt;D xsi:type="xsd:long"&gt;44174&lt;/D&gt;&lt;D xsi:type="xsd:long"&gt;44173&lt;/D&gt;&lt;D xsi:type="xsd:long"&gt;44172&lt;/D&gt;&lt;D xsi:type="xsd:long"&gt;44169&lt;/D&gt;&lt;D xsi:type="xsd:long"&gt;44168&lt;/D&gt;&lt;D xsi:type="xsd:long"&gt;44167&lt;/D&gt;&lt;D xsi:type="xsd:long"&gt;44166&lt;/D&gt;&lt;D xsi:type="xsd:long"&gt;44165&lt;/D&gt;&lt;D xsi:type="xsd:long"&gt;44162&lt;/D&gt;&lt;D xsi:type="xsd:long"&gt;44161&lt;/D&gt;&lt;D xsi:type="xsd:long"&gt;44160&lt;/D&gt;&lt;D xsi:type="xsd:long"&gt;44159&lt;/D&gt;&lt;D xsi:type="xsd:long"&gt;44158&lt;/D&gt;&lt;D xsi:type="xsd:long"&gt;44155&lt;/D&gt;&lt;D xsi:type="xsd:long"&gt;44154&lt;/D&gt;&lt;D xsi:type="xsd:long"&gt;44153&lt;/D&gt;&lt;D xsi:type="xsd:long"&gt;44152&lt;/D&gt;&lt;D xsi:type="xsd:long"&gt;44151&lt;/D&gt;&lt;D xsi:type="xsd:long"&gt;44148&lt;/D&gt;&lt;D xsi:type="xsd:long"&gt;44147&lt;/D&gt;&lt;D xsi:type="xsd:long"&gt;44146&lt;/D&gt;&lt;D xsi:type="xsd:long"&gt;44145&lt;/D&gt;&lt;D xsi:type="xsd:long"&gt;44144&lt;/D&gt;&lt;D xsi:type="xsd:long"&gt;44141&lt;/D&gt;&lt;D xsi:type="xsd:long"&gt;44140&lt;/D&gt;&lt;D xsi:type="xsd:long"&gt;44139&lt;/D&gt;&lt;D xsi:type="xsd:long"&gt;44138&lt;/D&gt;&lt;D xsi:type="xsd:long"&gt;44137&lt;/D&gt;&lt;D xsi:type="xsd:long"&gt;44134&lt;/D&gt;&lt;D xsi:type="xsd:long"&gt;44133&lt;/D&gt;&lt;D xsi:type="xsd:long"&gt;44132&lt;/D&gt;&lt;D xsi:type="xsd:long"&gt;44131&lt;/D&gt;&lt;D xsi:type="xsd:long"&gt;44130&lt;/D&gt;&lt;D xsi:type="xsd:long"&gt;44127&lt;/D&gt;&lt;D xsi:type="xsd:long"&gt;44126&lt;/D&gt;&lt;D xsi:type="xsd:long"&gt;44125&lt;/D&gt;&lt;D xsi:type="xsd:long"&gt;44124&lt;/D&gt;&lt;D xsi:type="xsd:long"&gt;44123&lt;/D&gt;&lt;D xsi:type="xsd:long"&gt;44120&lt;/D&gt;&lt;D xsi:type="xsd:long"&gt;44119&lt;/D&gt;&lt;D xsi:type="xsd:long"&gt;44118&lt;/D&gt;&lt;D xsi:type="xsd:long"&gt;44117&lt;/D&gt;&lt;D xsi:type="xsd:long"&gt;44113&lt;/D&gt;&lt;D xsi:type="xsd:long"&gt;44112&lt;/D&gt;&lt;D xsi:type="xsd:long"&gt;44111&lt;/D&gt;&lt;D xsi:type="xsd:long"&gt;44110&lt;/D&gt;&lt;D xsi:type="xsd:long"&gt;44109&lt;/D&gt;&lt;D xsi:type="xsd:long"&gt;44106&lt;/D&gt;&lt;D xsi:type="xsd:long"&gt;44105&lt;/D&gt;&lt;D xsi:type="xsd:long"&gt;44104&lt;/D&gt;&lt;D xsi:type="xsd:long"&gt;44103&lt;/D&gt;&lt;D xsi:type="xsd:long"&gt;44102&lt;/D&gt;&lt;D xsi:type="xsd:long"&gt;44099&lt;/D&gt;&lt;D xsi:type="xsd:long"&gt;44098&lt;/D&gt;&lt;D xsi:type="xsd:long"&gt;44097&lt;/D&gt;&lt;D xsi:type="xsd:long"&gt;44096&lt;/D&gt;&lt;D xsi:type="xsd:long"&gt;44095&lt;/D&gt;&lt;D xsi:type="xsd:long"&gt;44092&lt;/D&gt;&lt;D xsi:type="xsd:long"&gt;44091&lt;/D&gt;&lt;D xsi:type="xsd:long"&gt;44090&lt;/D&gt;&lt;D xsi:type="xsd:long"&gt;44089&lt;/D&gt;&lt;D xsi:type="xsd:long"&gt;44088&lt;/D&gt;&lt;D xsi:type="xsd:long"&gt;44085&lt;/D&gt;&lt;D xsi:type="xsd:long"&gt;44084&lt;/D&gt;&lt;D xsi:type="xsd:long"&gt;44083&lt;/D&gt;&lt;D xsi:type="xsd:long"&gt;44082&lt;/D&gt;&lt;D xsi:type="xsd:long"&gt;44078&lt;/D&gt;&lt;D xsi:type="xsd:long"&gt;44077&lt;/D&gt;&lt;D xsi:type="xsd:long"&gt;44076&lt;/D&gt;&lt;D xsi:type="xsd:long"&gt;44075&lt;/D&gt;&lt;D xsi:type="xsd:long"&gt;44074&lt;/D&gt;&lt;D xsi:type="xsd:long"&gt;44071&lt;/D&gt;&lt;/FQL&gt;&lt;FQL&gt;&lt;Q&gt;ERF-CA^FG_PRICE(0,-3AY,D,CAD)&lt;/Q&gt;&lt;R&gt;754&lt;/R&gt;&lt;C&gt;1&lt;/C&gt;&lt;D xsi:type="xsd:double"&gt;23.09&lt;/D&gt;&lt;D xsi:type="xsd:double"&gt;23.12&lt;/D&gt;&lt;D xsi:type="xsd:double"&gt;22.9&lt;/D&gt;&lt;D xsi:type="xsd:double"&gt;22.8&lt;/D&gt;&lt;D xsi:type="xsd:double"&gt;22.55&lt;/D&gt;&lt;D xsi:type="xsd:double"&gt;22.63&lt;/D&gt;&lt;D xsi:type="xsd:double"&gt;22.8&lt;/D&gt;&lt;D xsi:type="xsd:double"&gt;22.79&lt;/D&gt;&lt;D xsi:type="xsd:double"&gt;22.96&lt;/D&gt;&lt;D xsi:type="xsd:double"&gt;22.8&lt;/D&gt;&lt;D xsi:type="xsd:double"&gt;22.41&lt;/D&gt;&lt;D xsi:type="xsd:double"&gt;22.01&lt;/D&gt;&lt;D xsi:type="xsd:double"&gt;22.23&lt;/D&gt;&lt;D xsi:type="xsd:double"&gt;22.57&lt;/D&gt;&lt;D xsi:type="xsd:double"&gt;22.3&lt;/D&gt;&lt;D xsi:type="xsd:double"&gt;22.98&lt;/D&gt;&lt;D xsi:type="xsd:double"&gt;22.76&lt;/D&gt;&lt;D xsi:type="xsd:double"&gt;22.38&lt;/D&gt;&lt;D xsi:type="xsd:double"&gt;22.14&lt;/D&gt;&lt;D xsi:type="xsd:double"&gt;21.88&lt;/D&gt;&lt;D xsi:type="xsd:double"&gt;22.19&lt;/D&gt;&lt;D xsi:type="xsd:double"&gt;22.06&lt;/D&gt;&lt;D xsi:type="xsd:double"&gt;21.83&lt;/D&gt;&lt;D xsi:type="xsd:double"&gt;21.31&lt;/D&gt;&lt;D xsi:type="xsd:double"&gt;21.51&lt;/D&gt;&lt;D xsi:type="xsd:double"&gt;21.48&lt;/D&gt;&lt;D xsi:type="xsd:double"&gt;21.43&lt;/D&gt;&lt;D xsi:type="xsd:double"&gt;21.14&lt;/D&gt;&lt;D xsi:type="xsd:double"&gt;20.83&lt;/D&gt;&lt;D xsi:type="xsd:double"&gt;20.67&lt;/D&gt;&lt;D xsi:type="xsd:double"&gt;20.62&lt;/D&gt;&lt;D xsi:type="xsd:double"&gt;19.71&lt;/D&gt;&lt;D xsi:type="xsd:double"&gt;19.81&lt;/D&gt;&lt;D xsi:type="xsd:double"&gt;20.21&lt;/D&gt;&lt;D xsi:type="xsd:double"&gt;19.85&lt;/D&gt;&lt;D xsi:type="xsd:double"&gt;19.84&lt;/D&gt;&lt;D xsi:type="xsd:double"&gt;19.66&lt;/D&gt;&lt;D xsi:type="xsd:double"&gt;19.55&lt;/D&gt;&lt;D xsi:type="xsd:double"&gt;18.74&lt;/D&gt;&lt;D xsi:type="xsd:double"&gt;19.06&lt;/D&gt;&lt;D xsi:type="xsd:double"&gt;19.48&lt;/D&gt;&lt;D xsi:type="xsd:double"&gt;19.2&lt;/D&gt;&lt;D xsi:type="xsd:double"&gt;19.19&lt;/D&gt;&lt;D xsi:type="xsd:double"&gt;18.84&lt;/D&gt;&lt;D xsi:type="xsd:double"&gt;18.68&lt;/D&gt;&lt;D xsi:type="xsd:double"&gt;18.61&lt;/D&gt;&lt;D xsi:type="xsd:double"&gt;18.3&lt;/D&gt;&lt;D xsi:type="xsd:double"&gt;18.48&lt;/D&gt;&lt;D xsi:type="xsd:double"&gt;18.86&lt;/D&gt;&lt;D xsi:type="xsd:double"&gt;18.7&lt;/D&gt;&lt;D xsi:type="xsd:double"&gt;18.94&lt;/D&gt;&lt;D xsi:type="xsd:double"&gt;19.09&lt;/D&gt;&lt;D xsi:type="xsd:double"&gt;19.07&lt;/D&gt;&lt;D xsi:type="xsd:double"&gt;18.93&lt;/D&gt;&lt;D xsi:type="xsd:double"&gt;19.26&lt;/D&gt;&lt;D xsi:type="xsd:double"&gt;19.1&lt;/D&gt;&lt;D xsi:type="xsd:double"&gt;19.67&lt;/D&gt;&lt;D xsi:type="xsd:double"&gt;19.74&lt;/D&gt;&lt;D xsi:type="xsd:double"&gt;20.13&lt;/D&gt;&lt;D xsi:type="xsd:double"&gt;19.6&lt;/D&gt;&lt;D xsi:type="xsd:double"&gt;19.35&lt;/D&gt;&lt;D xsi:type="xsd:double"&gt;19.79&lt;/D&gt;&lt;D xsi:type="xsd:double"&gt;18.83&lt;/D&gt;&lt;D xsi:type="xsd:double"&gt;18.72&lt;/D&gt;&lt;D xsi:type="xsd:double"&gt;19.24&lt;/D&gt;&lt;D xsi:type="xsd:double"&gt;19.72&lt;/D&gt;&lt;D xsi:type="xsd:double"&gt;19.97&lt;/D&gt;&lt;D xsi:type="xsd:double"&gt;19.75&lt;/D&gt;&lt;D xsi:type="xsd:double"&gt;19.98&lt;/D&gt;&lt;D xsi:type="xsd:double"&gt;20.01&lt;/D&gt;&lt;D xsi:type="xsd:double"&gt;19.89&lt;/D&gt;&lt;D xsi:type="xsd:double"&gt;19.53&lt;/D&gt;&lt;D xsi:type="xsd:double"&gt;19.26&lt;/D&gt;&lt;D xsi:type="xsd:double"&gt;18.83&lt;/D&gt;&lt;D xsi:type="xsd:double"&gt;19.19&lt;/D&gt;&lt;D xsi:type="xsd:double"&gt;19.06&lt;/D&gt;&lt;D xsi:type="xsd:double"&gt;18.97&lt;/D&gt;&lt;D xsi:type="xsd:double"&gt;19.16&lt;/D&gt;&lt;D xsi:type="xsd:double"&gt;19.59&lt;/D&gt;&lt;D xsi:type="xsd:double"&gt;19.71&lt;/D&gt;&lt;D xsi:type="xsd:double"&gt;19.54&lt;/D&gt;&lt;D xsi:type="xsd:double"&gt;18.84&lt;/D&gt;&lt;D xsi:type="xsd:double"&gt;19&lt;/D&gt;&lt;D xsi:type="xsd:double"&gt;19.18&lt;/D&gt;&lt;D xsi:type="xsd:double"&gt;20.04&lt;/D&gt;&lt;D xsi:type="xsd:double"&gt;20.26&lt;/D&gt;&lt;D xsi:type="xsd:double"&gt;19.57&lt;/D&gt;&lt;D xsi:type="xsd:double"&gt;19.59&lt;/D&gt;&lt;D xsi:type="xsd:double"&gt;19.84&lt;/D&gt;&lt;D xsi:type="xsd:double"&gt;20.48&lt;/D&gt;&lt;D xsi:type="xsd:double"&gt;19.87&lt;/D&gt;&lt;D xsi:type="xsd:double"&gt;19.71&lt;/D&gt;&lt;D xsi:type="xsd:double"&gt;19.77&lt;/D&gt;&lt;D xsi:type="xsd:double"&gt;20.04&lt;/D&gt;&lt;D xsi:type="xsd:double"&gt;20.37&lt;/D&gt;&lt;D xsi:type="xsd:double"&gt;20.65&lt;/D&gt;&lt;D xsi:type="xsd:double"&gt;20.57&lt;/D&gt;&lt;D xsi:type="xsd:double"&gt;20.65&lt;/D&gt;&lt;D xsi:type="xsd:double"&gt;20.61&lt;/D&gt;&lt;D xsi:type="xsd:double"&gt;20.64&lt;/D&gt;&lt;D xsi:type="xsd:double"&gt;20.09&lt;/D&gt;&lt;D xsi:type="xsd:double"&gt;20.26&lt;/D&gt;&lt;D xsi:type="xsd:double"&gt;20.34&lt;/D&gt;&lt;D xsi:type="xsd:double"&gt;20.73&lt;/D&gt;&lt;D xsi:type="xsd:double"&gt;19.48&lt;/D&gt;&lt;D xsi:type="xsd:double"&gt;19.55&lt;/D&gt;&lt;D xsi:type="xsd:double"&gt;19.68&lt;/D&gt;&lt;D xsi:type="xsd:double"&gt;19.51&lt;/D&gt;&lt;D xsi:type="xsd:double"&gt;19.57&lt;/D&gt;&lt;D xsi:type="xsd:double"&gt;19.22&lt;/D&gt;&lt;D xsi:type="xsd:double"&gt;19.16&lt;/D&gt;&lt;D xsi:type="xsd:double"&gt;19.38&lt;/D&gt;&lt;D xsi:type="xsd:double"&gt;19.33&lt;/D&gt;&lt;D xsi:type="xsd:double"&gt;18.69&lt;/D&gt;&lt;D xsi:type="xsd:double"&gt;17.95&lt;/D&gt;&lt;D xsi:type="xsd:double"&gt;18.37&lt;/D&gt;&lt;D xsi:type="xsd:double"&gt;18.19&lt;/D&gt;&lt;D xsi:type="xsd:double"&gt;19.87&lt;/D&gt;&lt;D xsi:type="xsd:double"&gt;20.17&lt;/D&gt;&lt;D xsi:type="xsd:double"&gt;21.41&lt;/D&gt;&lt;D xsi:type="xsd:double"&gt;21.98&lt;/D&gt;&lt;D xsi:type="xsd:double"&gt;22.24&lt;/D&gt;&lt;D xsi:type="xsd:double"&gt;22.04&lt;/D&gt;&lt;D xsi:type="xsd:double"&gt;22.04&lt;/D&gt;&lt;D xsi:type="xsd:double"&gt;22.48&lt;/D&gt;&lt;D xsi:type="xsd:double"&gt;22.25&lt;/D&gt;&lt;D xsi:type="xsd:double"&gt;22.23&lt;/D&gt;&lt;D xsi:type="xsd:double"&gt;21.65&lt;/D&gt;&lt;D xsi:type="xsd:double"&gt;21.75&lt;/D&gt;&lt;D xsi:type="xsd:double"&gt;21.83&lt;/D&gt;&lt;D xsi:type="xsd:double"&gt;21.67&lt;/D&gt;&lt;D xsi:type="xsd:double"&gt;21.02&lt;/D&gt;&lt;D xsi:type="xsd:double"&gt;21.13&lt;/D&gt;&lt;D xsi:type="xsd:double"&gt;21.3&lt;/D&gt;&lt;D xsi:type="xsd:double"&gt;22.56&lt;/D&gt;&lt;D xsi:type="xsd:double"&gt;22.76&lt;/D&gt;&lt;D xsi:type="xsd:double"&gt;23.65&lt;/D&gt;&lt;D xsi:type="xsd:double"&gt;23.37&lt;/D&gt;&lt;D xsi:type="xsd:double"&gt;23.46&lt;/D&gt;&lt;D xsi:type="xsd:double"&gt;22.74&lt;/D&gt;&lt;D xsi:type="xsd:double"&gt;23.19&lt;/D&gt;&lt;D xsi:type="xsd:double"&gt;23.3&lt;/D&gt;&lt;D xsi:type="xsd:double"&gt;22.07&lt;/D&gt;&lt;D xsi:type="xsd:double"&gt;22.41&lt;/D&gt;&lt;D xsi:type="xsd:double"&gt;21.98&lt;/D&gt;&lt;D xsi:type="xsd:double"&gt;22.67&lt;/D&gt;&lt;D xsi:type="xsd:double"&gt;23.61&lt;/D&gt;&lt;D xsi:type="xsd:double"&gt;23.38&lt;/D&gt;&lt;D xsi:type="xsd:double"&gt;23.84&lt;/D&gt;&lt;D xsi:type="xsd:double"&gt;23.96&lt;/D&gt;&lt;D xsi:type="xsd:double"&gt;23.42&lt;/D&gt;&lt;D xsi:type="xsd:double"&gt;23.49&lt;/D&gt;&lt;D xsi:type="xsd:double"&gt;23.75&lt;/D&gt;&lt;D xsi:type="xsd:double"&gt;23.68&lt;/D&gt;&lt;D xsi:type="xsd:double"&gt;23.95&lt;/D&gt;&lt;D xsi:type="xsd:double"&gt;23.42&lt;/D&gt;&lt;D xsi:type="xsd:double"&gt;23.54&lt;/D&gt;&lt;D xsi:type="xsd:double"&gt;23.18&lt;/D&gt;&lt;D xsi:type="xsd:double"&gt;23.25&lt;/D&gt;&lt;D xsi:type="xsd:double"&gt;23.23&lt;/D&gt;&lt;D xsi:type="xsd:double"&gt;22.54&lt;/D&gt;&lt;D xsi:type="xsd:double"&gt;22.23&lt;/D&gt;&lt;D xsi:type="xsd:double"&gt;22.03&lt;/D&gt;&lt;D xsi:type="xsd:double"&gt;21.87&lt;/D&gt;&lt;D xsi:type="xsd:double"&gt;21.73&lt;/D&gt;&lt;D xsi:type="xsd:double"&gt;21.74&lt;/D&gt;&lt;D xsi:type="xsd:double"&gt;22.15&lt;/D&gt;&lt;D xsi:type="xsd:double"&gt;23.9&lt;/D&gt;&lt;D xsi:type="xsd:double"&gt;23.59&lt;/D&gt;&lt;D xsi:type="xsd:double"&gt;23.03&lt;/D&gt;&lt;D xsi:type="xsd:double"&gt;23.93&lt;/D&gt;&lt;D xsi:type="xsd:double"&gt;22.85&lt;/D&gt;&lt;D xsi:type="xsd:double"&gt;23.75&lt;/D&gt;&lt;D xsi:type="xsd:double"&gt;22.7&lt;/D&gt;&lt;D xsi:type="xsd:double"&gt;22.34&lt;/D&gt;&lt;D xsi:type="xsd:double"&gt;22.5&lt;/D&gt;&lt;D xsi:type="xsd:double"&gt;22.89&lt;/D&gt;&lt;D xsi:type="xsd:double"&gt;22.93&lt;/D&gt;&lt;D xsi:type="xsd:double"&gt;22.71&lt;/D&gt;&lt;D xsi:type="xsd:double"&gt;22.55&lt;/D&gt;&lt;D xsi:type="xsd:double"&gt;22.03&lt;/D&gt;&lt;D xsi:type="xsd:double"&gt;22.71&lt;/D&gt;&lt;D xsi:type="xsd:double"&gt;22.65&lt;/D&gt;&lt;D xsi:type="xsd:double"&gt;22.86&lt;/D&gt;&lt;D xsi:type="xsd:double"&gt;23.42&lt;/D&gt;&lt;D xsi:type="xsd:double"&gt;24.44&lt;/D&gt;&lt;D xsi:type="xsd:double"&gt;24.06&lt;/D&gt;&lt;D xsi:type="xsd:double"&gt;25.01&lt;/D&gt;&lt;D xsi:type="xsd:double"&gt;25.05&lt;/D&gt;&lt;D xsi:type="xsd:double"&gt;24.59&lt;/D&gt;&lt;D xsi:type="xsd:double"&gt;24.64&lt;/D&gt;&lt;D xsi:type="xsd:double"&gt;25&lt;/D&gt;&lt;D xsi:type="xsd:double"&gt;24.77&lt;/D&gt;&lt;D xsi:type="xsd:double"&gt;25.16&lt;/D&gt;&lt;D xsi:type="xsd:double"&gt;24.27&lt;/D&gt;&lt;D xsi:type="xsd:double"&gt;25.06&lt;/D&gt;&lt;D xsi:type="xsd:double"&gt;24.48&lt;/D&gt;&lt;D xsi:type="xsd:double"&gt;24.48&lt;/D&gt;&lt;D xsi:type="xsd:double"&gt;25.47&lt;/D&gt;&lt;D xsi:type="xsd:double"&gt;24.81&lt;/D&gt;&lt;D xsi:type="xsd:double"&gt;24.88&lt;/D&gt;&lt;D xsi:type="xsd:double"&gt;23.96&lt;/D&gt;&lt;D xsi:type="xsd:double"&gt;23.74&lt;/D&gt;&lt;D xsi:type="xsd:double"&gt;25.18&lt;/D&gt;&lt;D xsi:type="xsd:double"&gt;25.29&lt;/D&gt;&lt;D xsi:type="xsd:double"&gt;24.66&lt;/D&gt;&lt;D xsi:type="xsd:double"&gt;23.72&lt;/D&gt;&lt;D xsi:type="xsd:double"&gt;23.39&lt;/D&gt;&lt;D xsi:type="xsd:double"&gt;23.58&lt;/D&gt;&lt;D xsi:type="xsd:double"&gt;23.62&lt;/D&gt;&lt;D xsi:type="xsd:double"&gt;23.05&lt;/D&gt;&lt;D xsi:type="xsd:double"&gt;23.12&lt;/D&gt;&lt;D xsi:type="xsd:double"&gt;23.51&lt;/D&gt;&lt;D xsi:type="xsd:double"&gt;23.08&lt;/D&gt;&lt;D xsi:type="xsd:double"&gt;23.51&lt;/D&gt;&lt;D xsi:type="xsd:double"&gt;22.9&lt;/D&gt;&lt;D xsi:type="xsd:double"&gt;22.84&lt;/D&gt;&lt;D xsi:type="xsd:double"&gt;22.42&lt;/D&gt;&lt;D xsi:type="xsd:double"&gt;21.5&lt;/D&gt;&lt;D xsi:type="xsd:double"&gt;21.43&lt;/D&gt;&lt;D xsi:type="xsd:double"&gt;20.94&lt;/D&gt;&lt;D xsi:type="xsd:double"&gt;21.85&lt;/D&gt;&lt;D xsi:type="xsd:double"&gt;21.51&lt;/D&gt;&lt;D xsi:type="xsd:double"&gt;21.29&lt;/D&gt;&lt;D xsi:type="xsd:double"&gt;22.25&lt;/D&gt;&lt;D xsi:type="xsd:double"&gt;22.18&lt;/D&gt;&lt;D xsi:type="xsd:double"&gt;21.32&lt;/D&gt;&lt;D xsi:type="xsd:double"&gt;20.77&lt;/D&gt;&lt;D xsi:type="xsd:double"&gt;20.45&lt;/D&gt;&lt;D xsi:type="xsd:double"&gt;19.56&lt;/D&gt;&lt;D xsi:type="xsd:double"&gt;19.5&lt;/D&gt;&lt;D xsi:type="xsd:double"&gt;19.33&lt;/D&gt;&lt;D xsi:type="xsd:double"&gt;17.82&lt;/D&gt;&lt;D xsi:type="xsd:double"&gt;17.19&lt;/D&gt;&lt;D xsi:type="xsd:double"&gt;18.16&lt;/D&gt;&lt;D xsi:type="xsd:double"&gt;19.65&lt;/D&gt;&lt;D xsi:type="xsd:double"&gt;20.13&lt;/D&gt;&lt;D xsi:type="xsd:double"&gt;20.73&lt;/D&gt;&lt;D xsi:type="xsd:double"&gt;20.68&lt;/D&gt;&lt;D xsi:type="xsd:double"&gt;20.47&lt;/D&gt;&lt;D xsi:type="xsd:double"&gt;20.78&lt;/D&gt;&lt;D xsi:type="xsd:double"&gt;21.09&lt;/D&gt;&lt;D xsi:type="xsd:double"&gt;20.22&lt;/D&gt;&lt;D xsi:type="xsd:double"&gt;20.18&lt;/D&gt;&lt;D xsi:type="xsd:double"&gt;19.87&lt;/D&gt;&lt;D xsi:type="xsd:double"&gt;19.32&lt;/D&gt;&lt;D xsi:type="xsd:double"&gt;18.87&lt;/D&gt;&lt;D xsi:type="xsd:double"&gt;19.95&lt;/D&gt;&lt;D xsi:type="xsd:double"&gt;20.41&lt;/D&gt;&lt;D xsi:type="xsd:double"&gt;19.76&lt;/D&gt;&lt;D xsi:type="xsd:double"&gt;20.24&lt;/D&gt;&lt;D xsi:type="xsd:double"&gt;20.09&lt;/D&gt;&lt;D xsi:type="xsd:double"&gt;21.19&lt;/D&gt;&lt;D xsi:type="xsd:double"&gt;20.52&lt;/D&gt;&lt;D xsi:type="xsd:double"&gt;20.42&lt;/D&gt;&lt;D xsi:type="xsd:double"&gt;20.54&lt;/D&gt;&lt;D xsi:type="xsd:double"&gt;20&lt;/D&gt;&lt;D xsi:type="xsd:double"&gt;19.32&lt;/D&gt;&lt;D xsi:type="xsd:double"&gt;19.19&lt;/D&gt;&lt;D xsi:type="xsd:double"&gt;19.16&lt;/D&gt;&lt;D xsi:type="xsd:double"&gt;18.56&lt;/D&gt;&lt;D xsi:type="xsd:double"&gt;18.06&lt;/D&gt;&lt;D xsi:type="xsd:double"&gt;18.41&lt;/D&gt;&lt;D xsi:type="xsd:double"&gt;18.61&lt;/D&gt;&lt;D xsi:type="xsd:double"&gt;18.13&lt;/D&gt;&lt;D xsi:type="xsd:double"&gt;17.32&lt;/D&gt;&lt;D xsi:type="xsd:double"&gt;17.25&lt;/D&gt;&lt;D xsi:type="xsd:double"&gt;17.13&lt;/D&gt;&lt;D xsi:type="xsd:double"&gt;16.96&lt;/D&gt;&lt;D xsi:type="xsd:double"&gt;15.63&lt;/D&gt;&lt;D xsi:type="xsd:double"&gt;16.53&lt;/D&gt;&lt;D xsi:type="xsd:double"&gt;17.57&lt;/D&gt;&lt;D xsi:type="xsd:double"&gt;17.87&lt;/D&gt;&lt;D xsi:type="xsd:double"&gt;17.58&lt;/D&gt;&lt;D xsi:type="xsd:double"&gt;17.16&lt;/D&gt;&lt;D xsi:type="xsd:double"&gt;16.83&lt;/D&gt;&lt;D xsi:type="xsd:double"&gt;16.91&lt;/D&gt;&lt;D xsi:type="xsd:double"&gt;16.12&lt;/D&gt;&lt;D xsi:type="xsd:double"&gt;16.64&lt;/D&gt;&lt;D xsi:type="xsd:double"&gt;17.18&lt;/D&gt;&lt;D xsi:type="xsd:double"&gt;17.09&lt;/D&gt;&lt;D xsi:type="xsd:double"&gt;16.51&lt;/D&gt;&lt;D xsi:type="xsd:double"&gt;15.7&lt;/D&gt;&lt;D xsi:type="xsd:double"&gt;15.31&lt;/D&gt;&lt;D xsi:type="xsd:double"&gt;15.65&lt;/D&gt;&lt;D xsi:type="xsd:double"&gt;15.66&lt;/D&gt;&lt;D xsi:type="xsd:double"&gt;16.39&lt;/D&gt;&lt;D xsi:type="xsd:double"&gt;16.6&lt;/D&gt;&lt;D xsi:type="xsd:double"&gt;16.79&lt;/D&gt;&lt;D xsi:type="xsd:double"&gt;15.57&lt;/D&gt;&lt;D xsi:type="xsd:double"&gt;16.3&lt;/D&gt;&lt;D xsi:type="xsd:double"&gt;18.06&lt;/D&gt;&lt;D xsi:type="xsd:double"&gt;17.01&lt;/D&gt;&lt;D xsi:type="xsd:double"&gt;17.88&lt;/D&gt;&lt;D xsi:type="xsd:double"&gt;18.83&lt;/D&gt;&lt;D xsi:type="xsd:double"&gt;17.78&lt;/D&gt;&lt;D xsi:type="xsd:double"&gt;16.72&lt;/D&gt;&lt;D xsi:type="xsd:double"&gt;16.23&lt;/D&gt;&lt;D xsi:type="xsd:double"&gt;17.93&lt;/D&gt;&lt;D xsi:type="xsd:double"&gt;19.39&lt;/D&gt;&lt;D xsi:type="xsd:double"&gt;18.88&lt;/D&gt;&lt;D xsi:type="xsd:double"&gt;18.35&lt;/D&gt;&lt;D xsi:type="xsd:double"&gt;19.94&lt;/D&gt;&lt;D xsi:type="xsd:double"&gt;21.28&lt;/D&gt;&lt;D xsi:type="xsd:double"&gt;21.32&lt;/D&gt;&lt;D xsi:type="xsd:double"&gt;21.63&lt;/D&gt;&lt;D xsi:type="xsd:double"&gt;22.49&lt;/D&gt;&lt;D xsi:type="xsd:double"&gt;22.62&lt;/D&gt;&lt;D xsi:type="xsd:double"&gt;22.63&lt;/D&gt;&lt;D xsi:type="xsd:double"&gt;21.92&lt;/D&gt;&lt;D xsi:type="xsd:double"&gt;21.19&lt;/D&gt;&lt;D xsi:type="xsd:double"&gt;20.19&lt;/D&gt;&lt;D xsi:type="xsd:double"&gt;19.41&lt;/D&gt;&lt;D xsi:type="xsd:double"&gt;19.2&lt;/D&gt;&lt;D xsi:type="xsd:double"&gt;18.76&lt;/D&gt;&lt;D xsi:type="xsd:double"&gt;19.38&lt;/D&gt;&lt;D xsi:type="xsd:double"&gt;19.07&lt;/D&gt;&lt;D xsi:type="xsd:double"&gt;18.64&lt;/D&gt;&lt;D xsi:type="xsd:double"&gt;18.16&lt;/D&gt;&lt;D xsi:type="xsd:double"&gt;17.09&lt;/D&gt;&lt;D xsi:type="xsd:double"&gt;16.25&lt;/D&gt;&lt;D xsi:type="xsd:double"&gt;16.11&lt;/D&gt;&lt;D xsi:type="xsd:double"&gt;16.2&lt;/D&gt;&lt;D xsi:type="xsd:double"&gt;16.68&lt;/D&gt;&lt;D xsi:type="xsd:double"&gt;16.53&lt;/D&gt;&lt;D xsi:type="xsd:double"&gt;16.1&lt;/D&gt;&lt;D xsi:type="xsd:double"&gt;15.29&lt;/D&gt;&lt;D xsi:type="xsd:double"&gt;15.65&lt;/D&gt;&lt;D xsi:type="xsd:double"&gt;15.07&lt;/D&gt;&lt;D xsi:type="xsd:double"&gt;14.95&lt;/D&gt;&lt;D xsi:type="xsd:double"&gt;16.96&lt;/D&gt;&lt;D xsi:type="xsd:double"&gt;16.75&lt;/D&gt;&lt;D xsi:type="xsd:double"&gt;17.22&lt;/D&gt;&lt;D xsi:type="xsd:double"&gt;16.41&lt;/D&gt;&lt;D xsi:type="xsd:double"&gt;15.59&lt;/D&gt;&lt;D xsi:type="xsd:double"&gt;15.74&lt;/D&gt;&lt;D xsi:type="xsd:double"&gt;16.22&lt;/D&gt;&lt;D xsi:type="xsd:double"&gt;15.52&lt;/D&gt;&lt;D xsi:type="xsd:double"&gt;15.39&lt;/D&gt;&lt;D xsi:type="xsd:double"&gt;15.39&lt;/D&gt;&lt;D xsi:type="xsd:double"&gt;15.93&lt;/D&gt;&lt;D xsi:type="xsd:double"&gt;16.47&lt;/D&gt;&lt;D xsi:type="xsd:double"&gt;17.29&lt;/D&gt;&lt;D xsi:type="xsd:double"&gt;17.1&lt;/D&gt;&lt;D xsi:type="xsd:double"&gt;17.45&lt;/D&gt;&lt;D xsi:type="xsd:double"&gt;16.99&lt;/D&gt;&lt;D xsi:type="xsd:double"&gt;16.96&lt;/D&gt;&lt;D xsi:type="xsd:double"&gt;16.49&lt;/D&gt;&lt;D xsi:type="xsd:double"&gt;16.02&lt;/D&gt;&lt;D xsi:type="xsd:double"&gt;16.78&lt;/D&gt;&lt;D xsi:type="xsd:double"&gt;16.12&lt;/D&gt;&lt;D xsi:type="xsd:double"&gt;15.51&lt;/D&gt;&lt;D xsi:type="xsd:double"&gt;15.75&lt;/D&gt;&lt;D xsi:type="xsd:double"&gt;16.41&lt;/D&gt;&lt;D xsi:type="xsd:double"&gt;15.99&lt;/D&gt;&lt;D xsi:type="xsd:double"&gt;15.84&lt;/D&gt;&lt;D xsi:type="xsd:double"&gt;16.41&lt;/D&gt;&lt;D xsi:type="xsd:double"&gt;16.43&lt;/D&gt;&lt;D xsi:type="xsd:double"&gt;16.6&lt;/D&gt;&lt;D xsi:type="xsd:double"&gt;17.25&lt;/D&gt;&lt;D xsi:type="xsd:double"&gt;16.72&lt;/D&gt;&lt;D xsi:type="xsd:double"&gt;16.52&lt;/D&gt;&lt;D xsi:type="xsd:double"&gt;16.13&lt;/D&gt;&lt;D xsi:type="xsd:double"&gt;16.38&lt;/D&gt;&lt;D xsi:type="xsd:double"&gt;15.6&lt;/D&gt;&lt;D xsi:type="xsd:double"&gt;16.03&lt;/D&gt;&lt;D xsi:type="xsd:double"&gt;15.51&lt;/D&gt;&lt;D xsi:type="xsd:double"&gt;15.66&lt;/D&gt;&lt;D xsi:type="xsd:double"&gt;16.05&lt;/D&gt;&lt;D xsi:type="xsd:double"&gt;16.85&lt;/D&gt;&lt;D xsi:type="xsd:double"&gt;17.34&lt;/D&gt;&lt;D xsi:type="xsd:double"&gt;17.21&lt;/D&gt;&lt;D xsi:type="xsd:double"&gt;17.96&lt;/D&gt;&lt;D xsi:type="xsd:double"&gt;17.85&lt;/D&gt;&lt;D xsi:type="xsd:double"&gt;17.2&lt;/D&gt;&lt;D xsi:type="xsd:double"&gt;16.03&lt;/D&gt;&lt;D xsi:type="xsd:double"&gt;16.64&lt;/D&gt;&lt;D xsi:type="xsd:double"&gt;16.78&lt;/D&gt;&lt;D xsi:type="xsd:double"&gt;16.2&lt;/D&gt;&lt;D xsi:type="xsd:double"&gt;15.55&lt;/D&gt;&lt;D xsi:type="xsd:double"&gt;15.29&lt;/D&gt;&lt;D xsi:type="xsd:double"&gt;14.98&lt;/D&gt;&lt;D xsi:type="xsd:double"&gt;14.74&lt;/D&gt;&lt;D xsi:type="xsd:double"&gt;14.81&lt;/D&gt;&lt;D xsi:type="xsd:double"&gt;15.16&lt;/D&gt;&lt;D xsi:type="xsd:double"&gt;15.25&lt;/D&gt;&lt;D xsi:type="xsd:double"&gt;15.27&lt;/D&gt;&lt;D xsi:type="xsd:double"&gt;15.11&lt;/D&gt;&lt;D xsi:type="xsd:double"&gt;15.39&lt;/D&gt;&lt;D xsi:type="xsd:double"&gt;14.71&lt;/D&gt;&lt;D xsi:type="xsd:double"&gt;14.77&lt;/D&gt;&lt;D xsi:type="xsd:double"&gt;14.39&lt;/D&gt;&lt;D xsi:type="xsd:double"&gt;15.11&lt;/D&gt;&lt;D xsi:type="xsd:double"&gt;15.41&lt;/D&gt;&lt;D xsi:type="xsd:double"&gt;15.36&lt;/D&gt;&lt;D xsi:type="xsd:double"&gt;15.48&lt;/D&gt;&lt;D xsi:type="xsd:double"&gt;15.25&lt;/D&gt;&lt;D xsi:type="xsd:double"&gt;14.72&lt;/D&gt;&lt;D xsi:type="xsd:double"&gt;14.29&lt;/D&gt;&lt;D xsi:type="xsd:double"&gt;14.05&lt;/D&gt;&lt;D xsi:type="xsd:double"&gt;14.18&lt;/D&gt;&lt;D xsi:type="xsd:double"&gt;14.37&lt;/D&gt;&lt;D xsi:type="xsd:double"&gt;13.8&lt;/D&gt;&lt;D xsi:type="xsd:double"&gt;13.76&lt;/D&gt;&lt;D xsi:type="xsd:double"&gt;14.23&lt;/D&gt;&lt;D xsi:type="xsd:double"&gt;14.51&lt;/D&gt;&lt;D xsi:type="xsd:double"&gt;14.67&lt;/D&gt;&lt;D xsi:type="xsd:double"&gt;15.3&lt;/D&gt;&lt;D xsi:type="xsd:double"&gt;14.99&lt;/D&gt;&lt;D xsi:type="xsd:double"&gt;14.18&lt;/D&gt;&lt;D xsi:type="xsd:double"&gt;14.64&lt;/D&gt;&lt;D xsi:type="xsd:double"&gt;14.24&lt;/D&gt;&lt;D xsi:type="xsd:double"&gt;14.08&lt;/D&gt;&lt;D xsi:type="xsd:double"&gt;14.07&lt;/D&gt;&lt;D xsi:type="xsd:double"&gt;14.17&lt;/D&gt;&lt;D xsi:type="xsd:double"&gt;13.57&lt;/D&gt;&lt;D xsi:type="xsd:double"&gt;13.92&lt;/D&gt;&lt;D xsi:type="xsd:double"&gt;13.34&lt;/D&gt;&lt;D xsi:type="xsd:double"&gt;13.2&lt;/D&gt;&lt;D xsi:type="xsd:double"&gt;13.45&lt;/D&gt;&lt;D xsi:type="xsd:double"&gt;12.92&lt;/D&gt;&lt;D xsi:type="xsd:double"&gt;12.95&lt;/D&gt;&lt;D xsi:type="xsd:double"&gt;12.71&lt;/D&gt;&lt;D xsi:type="xsd:double"&gt;12.56&lt;/D&gt;&lt;D xsi:type="xsd:double"&gt;11.81&lt;/D&gt;&lt;D xsi:type="xsd:double"&gt;11.77&lt;/D&gt;&lt;D xsi:type="xsd:double"&gt;12.49&lt;/D&gt;&lt;D xsi:type="xsd:double"&gt;12.49&lt;/D&gt;&lt;D xsi:type="xsd:double"&gt;12.4&lt;/D&gt;&lt;D xsi:type="xsd:double"&gt;12.92&lt;/D&gt;&lt;D xsi:type="xsd:double"&gt;13.66&lt;/D&gt;&lt;D xsi:type="xsd:double"&gt;13.29&lt;/D&gt;&lt;D xsi:type="xsd:double"&gt;13.42&lt;/D&gt;&lt;D xsi:type="xsd:double"&gt;13.49&lt;/D&gt;&lt;D xsi:type="xsd:double"&gt;12.65&lt;/D&gt;&lt;D xsi:type="xsd:double"&gt;12.28&lt;/D&gt;&lt;D xsi:type="xsd:double"&gt;12.13&lt;/D&gt;&lt;D xsi:type="xsd:double"&gt;11.91&lt;/D&gt;&lt;D xsi:type="xsd:double"&gt;12.07&lt;/D&gt;&lt;D xsi:type="xsd:double"&gt;12.57&lt;/D&gt;&lt;D xsi:type="xsd:double"&gt;12.42&lt;/D&gt;&lt;D xsi:type="xsd:double"&gt;13.38&lt;/D&gt;&lt;D xsi:type="xsd:double"&gt;13.43&lt;/D&gt;&lt;D xsi:type="xsd:double"&gt;13.4&lt;/D&gt;&lt;D xsi:type="xsd:double"&gt;12.43&lt;/D&gt;&lt;D xsi:type="xsd:double"&gt;12.08&lt;/D&gt;&lt;D xsi:type="xsd:double"&gt;12.78&lt;/D&gt;&lt;D xsi:type="xsd:double"&gt;12.39&lt;/D&gt;&lt;D xsi:type="xsd:double"&gt;12.62&lt;/D&gt;&lt;D xsi:type="xsd:double"&gt;12.74&lt;/D&gt;&lt;D xsi:type="xsd:double"&gt;12.69&lt;/D&gt;&lt;D xsi:type="xsd:double"&gt;12.83&lt;/D&gt;&lt;D xsi:type="xsd:double"&gt;12.63&lt;/D&gt;&lt;D xsi:type="xsd:double"&gt;13.29&lt;/D&gt;&lt;D xsi:type="xsd:double"&gt;12.95&lt;/D&gt;&lt;D xsi:type="xsd:double"&gt;12.7&lt;/D&gt;&lt;D xsi:type="xsd:double"&gt;11.85&lt;/D&gt;&lt;D xsi:type="xsd:double"&gt;11.73&lt;/D&gt;&lt;D xsi:type="xsd:double"&gt;11.98&lt;/D&gt;&lt;D xsi:type="xsd:double"&gt;12.01&lt;/D&gt;&lt;D xsi:type="xsd:double"&gt;11.72&lt;/D&gt;&lt;D xsi:type="xsd:double"&gt;11.75&lt;/D&gt;&lt;D xsi:type="xsd:double"&gt;11.32&lt;/D&gt;&lt;D xsi:type="xsd:double"&gt;11.82&lt;/D&gt;&lt;D xsi:type="xsd:double"&gt;11.83&lt;/D&gt;&lt;D xsi:type="xsd:double"&gt;11.55&lt;/D&gt;&lt;D xsi:type="xsd:double"&gt;11.5&lt;/D&gt;&lt;D xsi:type="xsd:double"&gt;11.63&lt;/D&gt;&lt;D xsi:type="xsd:double"&gt;11.23&lt;/D&gt;&lt;D xsi:type="xsd:double"&gt;11.29&lt;/D&gt;&lt;D xsi:type="xsd:double"&gt;11.5&lt;/D&gt;&lt;D xsi:type="xsd:double"&gt;11.48&lt;/D&gt;&lt;D xsi:type="xsd:double"&gt;10.9&lt;/D&gt;&lt;D xsi:type="xsd:double"&gt;10.92&lt;/D&gt;&lt;D xsi:type="xsd:double"&gt;11.15&lt;/D&gt;&lt;D xsi:type="xsd:double"&gt;11.02&lt;/D&gt;&lt;D xsi:type="xsd:double"&gt;10.64&lt;/D&gt;&lt;D xsi:type="xsd:double"&gt;10.64&lt;/D&gt;&lt;D xsi:type="xsd:double"&gt;10.55&lt;/D&gt;&lt;D xsi:type="xsd:double"&gt;10.13&lt;/D&gt;&lt;D xsi:type="xsd:double"&gt;10.14&lt;/D&gt;&lt;D xsi:type="xsd:double"&gt;10.18&lt;/D&gt;&lt;D xsi:type="xsd:double"&gt;10&lt;/D&gt;&lt;D xsi:type="xsd:double"&gt;10.02&lt;/D&gt;&lt;D xsi:type="xsd:double"&gt;9.09&lt;/D&gt;&lt;D xsi:type="xsd:double"&gt;8.67&lt;/D&gt;&lt;D xsi:type="xsd:double"&gt;8.29&lt;/D&gt;&lt;D xsi:type="xsd:double"&gt;8.04&lt;/D&gt;&lt;D xsi:type="xsd:double"&gt;7.77&lt;/D&gt;&lt;D xsi:type="xsd:double"&gt;8.16&lt;/D&gt;&lt;D xsi:type="xsd:double"&gt;8.31&lt;/D&gt;&lt;D xsi:type="xsd:double"&gt;8.37&lt;/D&gt;&lt;D xsi:type="xsd:double"&gt;7.86&lt;/D&gt;&lt;D xsi:type="xsd:double"&gt;7.93&lt;/D&gt;&lt;D xsi:type="xsd:double"&gt;7.44&lt;/D&gt;&lt;D xsi:type="xsd:double"&gt;7.47&lt;/D&gt;&lt;D xsi:type="xsd:double"&gt;7.46&lt;/D&gt;&lt;D xsi:type="xsd:double"&gt;7.65&lt;/D&gt;&lt;D xsi:type="xsd:double"&gt;7.69&lt;/D&gt;&lt;D xsi:type="xsd:double"&gt;7.72&lt;/D&gt;&lt;D xsi:type="xsd:double"&gt;7.33&lt;/D&gt;&lt;D xsi:type="xsd:double"&gt;7.46&lt;/D&gt;&lt;D xsi:type="xsd:double"&gt;7.27&lt;/D&gt;&lt;D xsi:type="xsd:double"&gt;7.36&lt;/D&gt;&lt;D xsi:type="xsd:double"&gt;7.09&lt;/D&gt;&lt;D xsi:type="xsd:double"&gt;7&lt;/D&gt;&lt;D xsi:type="xsd:double"&gt;6.91&lt;/D&gt;&lt;D xsi:type="xsd:double"&gt;6.79&lt;/D&gt;&lt;D xsi:type="xsd:double"&gt;6.35&lt;/D&gt;&lt;D xsi:type="xsd:double"&gt;6.29&lt;/D&gt;&lt;D xsi:type="xsd:double"&gt;6.59&lt;/D&gt;&lt;D xsi:type="xsd:double"&gt;6.76&lt;/D&gt;&lt;D xsi:type="xsd:double"&gt;6.83&lt;/D&gt;&lt;D xsi:type="xsd:double"&gt;7.13&lt;/D&gt;&lt;D xsi:type="xsd:double"&gt;7.25&lt;/D&gt;&lt;D xsi:type="xsd:double"&gt;7.37&lt;/D&gt;&lt;D xsi:type="xsd:double"&gt;7.41&lt;/D&gt;&lt;D xsi:type="xsd:double"&gt;7.16&lt;/D&gt;&lt;D xsi:type="xsd:double"&gt;7.42&lt;/D&gt;&lt;D xsi:type="xsd:double"&gt;7.27&lt;/D&gt;&lt;D xsi:type="xsd:double"&gt;7.19&lt;/D&gt;&lt;D xsi:type="xsd:double"&gt;7.78&lt;/D&gt;&lt;D xsi:type="xsd:double"&gt;7.77&lt;/D&gt;&lt;D xsi:type="xsd:double"&gt;7.7&lt;/D&gt;&lt;D xsi:type="xsd:double"&gt;7.72&lt;/D&gt;&lt;D xsi:type="xsd:double"&gt;7.59&lt;/D&gt;&lt;D xsi:type="xsd:double"&gt;7.87&lt;/D&gt;&lt;D xsi:type="xsd:double"&gt;7.66&lt;/D&gt;&lt;D xsi:type="xsd:double"&gt;7.7&lt;/D&gt;&lt;D xsi:type="xsd:double"&gt;7.68&lt;/D&gt;&lt;D xsi:type="xsd:double"&gt;7.52&lt;/D&gt;&lt;D xsi:type="xsd:double"&gt;7.4&lt;/D&gt;&lt;D xsi:type="xsd:double"&gt;7.71&lt;/D&gt;&lt;D xsi:type="xsd:double"&gt;8.04&lt;/D&gt;&lt;D xsi:type="xsd:double"&gt;8.24&lt;/D&gt;&lt;D xsi:type="xsd:double"&gt;8.47&lt;/D&gt;&lt;D xsi:type="xsd:double"&gt;8.57&lt;/D&gt;&lt;D xsi:type="xsd:double"&gt;8.58&lt;/D&gt;&lt;D xsi:type="xsd:double"&gt;8.42&lt;/D&gt;&lt;D xsi:type="xsd:double"&gt;8.34&lt;/D&gt;&lt;D xsi:type="xsd:double"&gt;8.6&lt;/D&gt;&lt;D xsi:type="xsd:double"&gt;8.99&lt;/D&gt;&lt;D xsi:type="xsd:double"&gt;8.77&lt;/D&gt;&lt;D xsi:type="xsd:double"&gt;8.91&lt;/D&gt;&lt;D xsi:type="xsd:double"&gt;8.78&lt;/D&gt;&lt;D xsi:type="xsd:double"&gt;8.65&lt;/D&gt;&lt;D xsi:type="xsd:double"&gt;9.22&lt;/D&gt;&lt;D xsi:type="xsd:double"&gt;9.14&lt;/D&gt;&lt;D xsi:type="xsd:double"&gt;8.94&lt;/D&gt;&lt;D xsi:type="xsd:double"&gt;8.75&lt;/D&gt;&lt;D xsi:type="xsd:double"&gt;8.88&lt;/D&gt;&lt;D xsi:type="xsd:double"&gt;8.2&lt;/D&gt;&lt;D xsi:type="xsd:double"&gt;8.34&lt;/D&gt;&lt;D xsi:type="xsd:double"&gt;8.83&lt;/D&gt;&lt;D xsi:type="xsd:double"&gt;8.76&lt;/D&gt;&lt;D xsi:type="xsd:double"&gt;8.49&lt;/D&gt;&lt;D xsi:type="xsd:double"&gt;8.61&lt;/D&gt;&lt;D xsi:type="xsd:double"&gt;8.65&lt;/D&gt;&lt;D xsi:type="xsd:double"&gt;8.51&lt;/D&gt;&lt;D xsi:type="xsd:double"&gt;8.6&lt;/D&gt;&lt;D xsi:type="xsd:double"&gt;8.48&lt;/D&gt;&lt;D xsi:type="xsd:double"&gt;8.59&lt;/D&gt;&lt;D xsi:type="xsd:double"&gt;8.58&lt;/D&gt;&lt;D xsi:type="xsd:double"&gt;8.87&lt;/D&gt;&lt;D xsi:type="xsd:double"&gt;8.62&lt;/D&gt;&lt;D xsi:type="xsd:double"&gt;8.15&lt;/D&gt;&lt;D xsi:type="xsd:double"&gt;7.9&lt;/D&gt;&lt;D xsi:type="xsd:double"&gt;7.69&lt;/D&gt;&lt;D xsi:type="xsd:double"&gt;7.53&lt;/D&gt;&lt;D xsi:type="xsd:double"&gt;7.23&lt;/D&gt;&lt;D xsi:type="xsd:double"&gt;7.31&lt;/D&gt;&lt;D xsi:type="xsd:double"&gt;7.23&lt;/D&gt;&lt;D xsi:type="xsd:double"&gt;7.46&lt;/D&gt;&lt;D xsi:type="xsd:double"&gt;7.66&lt;/D&gt;&lt;D xsi:type="xsd:double"&gt;7.73&lt;/D&gt;&lt;D xsi:type="xsd:double"&gt;7.5&lt;/D&gt;&lt;D xsi:type="xsd:double"&gt;7.3&lt;/D&gt;&lt;D xsi:type="xsd:double"&gt;7.55&lt;/D&gt;&lt;D xsi:type="xsd:double"&gt;7.39&lt;/D&gt;&lt;D xsi:type="xsd:double"&gt;7.52&lt;/D&gt;&lt;D xsi:type="xsd:double"&gt;7.39&lt;/D&gt;&lt;D xsi:type="xsd:double"&gt;7.01&lt;/D&gt;&lt;D xsi:type="xsd:double"&gt;7.14&lt;/D&gt;&lt;D xsi:type="xsd:double"&gt;6.9&lt;/D&gt;&lt;D xsi:type="xsd:double"&gt;6.84&lt;/D&gt;&lt;D xsi:type="xsd:double"&gt;6.61&lt;/D&gt;&lt;D xsi:type="xsd:double"&gt;6.79&lt;/D&gt;&lt;D xsi:type="xsd:double"&gt;6.77&lt;/D&gt;&lt;D xsi:type="xsd:double"&gt;6.47&lt;/D&gt;&lt;D xsi:type="xsd:double"&gt;6.42&lt;/D&gt;&lt;D xsi:type="xsd:double"&gt;6.41&lt;/D&gt;&lt;D xsi:type="xsd:double"&gt;6.29&lt;/D&gt;&lt;D xsi:type="xsd:double"&gt;6.41&lt;/D&gt;&lt;D xsi:type="xsd:double"&gt;6.35&lt;/D&gt;&lt;D xsi:type="xsd:double"&gt;6.55&lt;/D&gt;&lt;D xsi:type="xsd:double"&gt;6.64&lt;/D&gt;&lt;D xsi:type="xsd:double"&gt;6.78&lt;/D&gt;&lt;D xsi:type="xsd:double"&gt;7&lt;/D&gt;&lt;D xsi:type="xsd:double"&gt;6.71&lt;/D&gt;&lt;D xsi:type="xsd:double"&gt;6.81&lt;/D&gt;&lt;D xsi:type="xsd:double"&gt;6.87&lt;/D&gt;&lt;D xsi:type="xsd:double"&gt;6.58&lt;/D&gt;&lt;D xsi:type="xsd:double"&gt;6.17&lt;/D&gt;&lt;D xsi:type="xsd:double"&gt;6.28&lt;/D&gt;&lt;D xsi:type="xsd:double"&gt;6.3&lt;/D&gt;&lt;D xsi:type="xsd:double"&gt;6.59&lt;/D&gt;&lt;D xsi:type="xsd:double"&gt;6.31&lt;/D&gt;&lt;D xsi:type="xsd:double"&gt;6.35&lt;/D&gt;&lt;D xsi:type="xsd:double"&gt;6.38&lt;/D&gt;&lt;D xsi:type="xsd:double"&gt;6.47&lt;/D&gt;&lt;D xsi:type="xsd:double"&gt;6.2&lt;/D&gt;&lt;D xsi:type="xsd:double"&gt;6.52&lt;/D&gt;&lt;D xsi:type="xsd:double"&gt;6.3&lt;/D&gt;&lt;D xsi:type="xsd:double"&gt;6.55&lt;/D&gt;&lt;D xsi:type="xsd:double"&gt;6.89&lt;/D&gt;&lt;D xsi:type="xsd:double"&gt;6.6&lt;/D&gt;&lt;D xsi:type="xsd:double"&gt;7.21&lt;/D&gt;&lt;D xsi:type="xsd:double"&gt;6.69&lt;/D&gt;&lt;D xsi:type="xsd:double"&gt;6.92&lt;/D&gt;&lt;D xsi:type="xsd:double"&gt;7.09&lt;/D&gt;&lt;D xsi:type="xsd:double"&gt;7.11&lt;/D&gt;&lt;D xsi:type="xsd:double"&gt;6.88&lt;/D&gt;&lt;D xsi:type="xsd:double"&gt;6.49&lt;/D&gt;&lt;D xsi:type="xsd:double"&gt;6.61&lt;/D&gt;&lt;D xsi:type="xsd:double"&gt;6.79&lt;/D&gt;&lt;D xsi:type="xsd:double"&gt;6.43&lt;/D&gt;&lt;D xsi:type="xsd:double"&gt;6.17&lt;/D&gt;&lt;D xsi:type="xsd:double"&gt;6.07&lt;/D&gt;&lt;D xsi:type="xsd:double"&gt;6.04&lt;/D&gt;&lt;D xsi:type="xsd:double"&gt;6.16&lt;/D&gt;&lt;D xsi:type="xsd:double"&gt;6.28&lt;/D&gt;&lt;D xsi:type="xsd:double"&gt;6.57&lt;/D&gt;&lt;D xsi:type="xsd:double"&gt;6.45&lt;/D&gt;&lt;D xsi:type="xsd:double"&gt;6.21&lt;/D&gt;&lt;D xsi:type="xsd:double"&gt;5.62&lt;/D&gt;&lt;D xsi:type="xsd:double"&gt;5.66&lt;/D&gt;&lt;D xsi:type="xsd:double"&gt;5.83&lt;/D&gt;&lt;D xsi:type="xsd:double"&gt;5.8&lt;/D&gt;&lt;D xsi:type="xsd:double"&gt;6&lt;/D&gt;&lt;D xsi:type="xsd:double"&gt;5.94&lt;/D&gt;&lt;D xsi:type="xsd:double"&gt;5.87&lt;/D&gt;&lt;D xsi:type="xsd:double"&gt;5.26&lt;/D&gt;&lt;D xsi:type="xsd:double"&gt;5.11&lt;/D&gt;&lt;D xsi:type="xsd:double"&gt;4.8&lt;/D&gt;&lt;D xsi:type="xsd:double"&gt;4.71&lt;/D&gt;&lt;D xsi:type="xsd:double"&gt;4.65&lt;/D&gt;&lt;D xsi:type="xsd:double"&gt;4.29&lt;/D&gt;&lt;D xsi:type="xsd:double"&gt;4.22&lt;/D&gt;&lt;D xsi:type="xsd:double"&gt;3.96&lt;/D&gt;&lt;D xsi:type="xsd:double"&gt;4.13&lt;/D&gt;&lt;D xsi:type="xsd:double"&gt;4.19&lt;/D&gt;&lt;D xsi:type="xsd:double"&gt;4.15&lt;/D&gt;&lt;D xsi:type="xsd:double"&gt;4.28&lt;/D&gt;&lt;D xsi:type="xsd:double"&gt;4.26&lt;/D&gt;&lt;D xsi:type="xsd:double"&gt;4.41&lt;/D&gt;&lt;D xsi:type="xsd:double"&gt;4.59&lt;/D&gt;&lt;D xsi:type="xsd:double"&gt;4.65&lt;/D&gt;&lt;D xsi:type="xsd:double"&gt;4.52&lt;/D&gt;&lt;D xsi:type="xsd:double"&gt;4.64&lt;/D&gt;&lt;D xsi:type="xsd:double"&gt;4.82&lt;/D&gt;&lt;D xsi:type="xsd:double"&gt;4.66&lt;/D&gt;&lt;D xsi:type="xsd:double"&gt;4.78&lt;/D&gt;&lt;D xsi:type="xsd:double"&gt;4.56&lt;/D&gt;&lt;D xsi:type="xsd:double"&gt;4.52&lt;/D&gt;&lt;D xsi:type="xsd:double"&gt;4.61&lt;/D&gt;&lt;D xsi:type="xsd:double"&gt;4.46&lt;/D&gt;&lt;D xsi:type="xsd:double"&gt;4.34&lt;/D&gt;&lt;D xsi:type="xsd:double"&gt;4.05&lt;/D&gt;&lt;D xsi:type="xsd:double"&gt;3.98&lt;/D&gt;&lt;D xsi:type="xsd:double"&gt;4.06&lt;/D&gt;&lt;D xsi:type="xsd:double"&gt;4&lt;/D&gt;&lt;D xsi:type="xsd:double"&gt;4.03&lt;/D&gt;&lt;D xsi:type="xsd:double"&gt;4.04&lt;/D&gt;&lt;D xsi:type="xsd:double"&gt;3.76&lt;/D&gt;&lt;D xsi:type="xsd:double"&gt;3.97&lt;/D&gt;&lt;D xsi:type="xsd:double"&gt;4.28&lt;/D&gt;&lt;D xsi:type="xsd:double"&gt;4.25&lt;/D&gt;&lt;D xsi:type="xsd:double"&gt;4.24&lt;/D&gt;&lt;D xsi:type="xsd:double"&gt;4.38&lt;/D&gt;&lt;D xsi:type="xsd:double"&gt;4.31&lt;/D&gt;&lt;D xsi:type="xsd:double"&gt;4.25&lt;/D&gt;&lt;D xsi:type="xsd:double"&gt;4.22&lt;/D&gt;&lt;D xsi:type="xsd:double"&gt;3.84&lt;/D&gt;&lt;D xsi:type="xsd:double"&gt;3.9&lt;/D&gt;&lt;D xsi:type="xsd:double"&gt;3.75&lt;/D&gt;&lt;D xsi:type="xsd:double"&gt;3.76&lt;/D&gt;&lt;D xsi:type="xsd:double"&gt;3.5&lt;/D&gt;&lt;D xsi:type="xsd:double"&gt;3.48&lt;/D&gt;&lt;D xsi:type="xsd:double"&gt;3.25&lt;/D&gt;&lt;D xsi:type="xsd:double"&gt;3.3&lt;/D&gt;&lt;D xsi:type="xsd:double"&gt;3.59&lt;/D&gt;&lt;D xsi:type="xsd:double"&gt;3.54&lt;/D&gt;&lt;D xsi:type="xsd:double"&gt;3.59&lt;/D&gt;&lt;D xsi:type="xsd:double"&gt;3.62&lt;/D&gt;&lt;D xsi:type="xsd:double"&gt;3.35&lt;/D&gt;&lt;D xsi:type="xsd:double"&gt;3.04&lt;/D&gt;&lt;D xsi:type="xsd:double"&gt;3.09&lt;/D&gt;&lt;D xsi:type="xsd:double"&gt;3.09&lt;/D&gt;&lt;D xsi:type="xsd:double"&gt;3.09&lt;/D&gt;&lt;D xsi:type="xsd:double"&gt;2.97&lt;/D&gt;&lt;D xsi:type="xsd:double"&gt;2.73&lt;/D&gt;&lt;D xsi:type="xsd:double"&gt;2.71&lt;/D&gt;&lt;D xsi:type="xsd:double"&gt;2.94&lt;/D&gt;&lt;D xsi:type="xsd:double"&gt;2.89&lt;/D&gt;&lt;D xsi:type="xsd:double"&gt;2.59&lt;/D&gt;&lt;D xsi:type="xsd:double"&gt;2.23&lt;/D&gt;&lt;D xsi:type="xsd:double"&gt;2.35&lt;/D&gt;&lt;D xsi:type="xsd:double"&gt;2.4&lt;/D&gt;&lt;D xsi:type="xsd:double"&gt;2.46&lt;/D&gt;&lt;D xsi:type="xsd:double"&gt;2.46&lt;/D&gt;&lt;D xsi:type="xsd:double"&gt;2.42&lt;/D&gt;&lt;D xsi:type="xsd:double"&gt;2.46&lt;/D&gt;&lt;D xsi:type="xsd:double"&gt;2.39&lt;/D&gt;&lt;D xsi:type="xsd:double"&gt;2.52&lt;/D&gt;&lt;D xsi:type="xsd:double"&gt;2.54&lt;/D&gt;&lt;D xsi:type="xsd:double"&gt;2.69&lt;/D&gt;&lt;D xsi:type="xsd:double"&gt;2.74&lt;/D&gt;&lt;D xsi:type="xsd:double"&gt;2.6&lt;/D&gt;&lt;D xsi:type="xsd:double"&gt;2.64&lt;/D&gt;&lt;D xsi:type="xsd:double"&gt;2.53&lt;/D&gt;&lt;D xsi:type="xsd:double"&gt;2.55&lt;/D&gt;&lt;D xsi:type="xsd:double"&gt;2.53&lt;/D&gt;&lt;D xsi:type="xsd:double"&gt;2.46&lt;/D&gt;&lt;D xsi:type="xsd:double"&gt;2.52&lt;/D&gt;&lt;D xsi:type="xsd:double"&gt;2.67&lt;/D&gt;&lt;D xsi:type="xsd:double"&gt;2.77&lt;/D&gt;&lt;D xsi:type="xsd:double"&gt;2.58&lt;/D&gt;&lt;D xsi:type="xsd:double"&gt;2.55&lt;/D&gt;&lt;D xsi:type="xsd:double"&gt;2.59&lt;/D&gt;&lt;D xsi:type="xsd:double"&gt;2.46&lt;/D&gt;&lt;D xsi:type="xsd:double"&gt;2.39&lt;/D&gt;&lt;D xsi:type="xsd:double"&gt;2.44&lt;/D&gt;&lt;D xsi:type="xsd:double"&gt;2.43&lt;/D&gt;&lt;D xsi:type="xsd:double"&gt;2.54&lt;/D&gt;&lt;D xsi:type="xsd:double"&gt;2.38&lt;/D&gt;&lt;D xsi:type="xsd:double"&gt;2.43&lt;/D&gt;&lt;D xsi:type="xsd:double"&gt;2.37&lt;/D&gt;&lt;D xsi:type="xsd:double"&gt;2.43&lt;/D&gt;&lt;D xsi:type="xsd:double"&gt;2.47&lt;/D&gt;&lt;D xsi:type="xsd:double"&gt;2.64&lt;/D&gt;&lt;D xsi:type="xsd:double"&gt;2.68&lt;/D&gt;&lt;D xsi:type="xsd:double"&gt;2.7&lt;/D&gt;&lt;D xsi:type="xsd:double"&gt;2.52&lt;/D&gt;&lt;D xsi:type="xsd:double"&gt;2.51&lt;/D&gt;&lt;D xsi:type="xsd:double"&gt;2.5&lt;/D&gt;&lt;D xsi:type="xsd:double"&gt;2.58&lt;/D&gt;&lt;D xsi:type="xsd:double"&gt;2.82&lt;/D&gt;&lt;D xsi:type="xsd:double"&gt;2.89&lt;/D&gt;&lt;D xsi:type="xsd:double"&gt;3.17&lt;/D&gt;&lt;D xsi:type="xsd:double"&gt;3.24&lt;/D&gt;&lt;D xsi:type="xsd:double"&gt;3.3&lt;/D&gt;&lt;D xsi:type="xsd:double"&gt;3.55&lt;/D&gt;&lt;D xsi:type="xsd:double"&gt;3.46&lt;/D&gt;&lt;D xsi:type="xsd:double"&gt;3.66&lt;/D&gt;&lt;/FQL&gt;&lt;FQL&gt;&lt;Q&gt;ERF-CA^JULIAN(FG_PRICE(0,-3AY,D,CAD).DATES)&lt;/Q&gt;&lt;R&gt;754&lt;/R&gt;&lt;C&gt;1&lt;/C&gt;&lt;D xsi:type="xsd:long"&gt;45168&lt;/D&gt;&lt;D xsi:type="xsd:long"&gt;45167&lt;/D&gt;&lt;D xsi:type="xsd:long"&gt;45166&lt;/D&gt;&lt;D xsi:type="xsd:long"&gt;45163&lt;/D&gt;&lt;D xsi:type="xsd:long"&gt;45162&lt;/D&gt;&lt;D xsi:type="xsd:long"&gt;45161&lt;/D&gt;&lt;D xsi:type="xsd:long"&gt;45160&lt;/D&gt;&lt;D xsi:type="xsd:long"&gt;45159&lt;/D&gt;&lt;D xsi:type="xsd:long"&gt;45156&lt;/D&gt;&lt;D xsi:type="xsd:long"&gt;45155&lt;/D&gt;&lt;D xsi:type="xsd:long"&gt;45154&lt;/D&gt;&lt;D xsi:type="xsd:long"&gt;45153&lt;/D&gt;&lt;D xsi:type="xsd:long"&gt;45152&lt;/D&gt;&lt;D xsi:type="xsd:long"&gt;45149&lt;/D&gt;&lt;D xsi:type="xsd:long"&gt;45148&lt;/D&gt;&lt;D xsi:type="xsd:long"&gt;45147&lt;/D&gt;&lt;D xsi:type="xsd:long"&gt;45146&lt;/D&gt;&lt;D xsi:type="xsd:long"&gt;45142&lt;/D&gt;&lt;D xsi:type="xsd:long"&gt;45141&lt;/D&gt;&lt;D xsi:type="xsd:long"&gt;45140&lt;/D&gt;&lt;D xsi:type="xsd:long"&gt;45139&lt;/D&gt;&lt;D xsi:type="xsd:long"&gt;45138&lt;/D&gt;&lt;D xsi:type="xsd:long"&gt;45135&lt;/D&gt;&lt;D xsi:type="xsd:long"&gt;45134&lt;/D&gt;&lt;D xsi:type="xsd:long"&gt;45133&lt;/D&gt;&lt;D xsi:type="xsd:long"&gt;45132&lt;/D&gt;&lt;D xsi:type="xsd:long"&gt;45131&lt;/D&gt;&lt;D xsi:type="xsd:long"&gt;45128&lt;/D&gt;&lt;D xsi:type="xsd:long"&gt;45127&lt;/D&gt;&lt;D xsi:type="xsd:long"&gt;45126&lt;/D&gt;&lt;D xsi:type="xsd:long"&gt;45125&lt;/D&gt;&lt;D xsi:type="xsd:long"&gt;45124&lt;/D&gt;&lt;D xsi:type="xsd:long"&gt;45121&lt;/D&gt;&lt;D xsi:type="xsd:long"&gt;45120&lt;/D&gt;&lt;D xsi:type="xsd:long"&gt;45119&lt;/D&gt;&lt;D xsi:type="xsd:long"&gt;45118&lt;/D&gt;&lt;D xsi:type="xsd:long"&gt;45117&lt;/D&gt;&lt;D xsi:type="xsd:long"&gt;45114&lt;/D&gt;&lt;D xsi:type="xsd:long"&gt;45113&lt;/D&gt;&lt;D xsi:type="xsd:long"&gt;45112&lt;/D&gt;&lt;D xsi:type="xsd:long"&gt;45111&lt;/D&gt;&lt;D xsi:type="xsd:long"&gt;45107&lt;/D&gt;&lt;D xsi:type="xsd:long"&gt;45106&lt;/D&gt;&lt;D xsi:type="xsd:long"&gt;45105&lt;/D&gt;&lt;D xsi:type="xsd:long"&gt;45104&lt;/D&gt;&lt;D xsi:type="xsd:long"&gt;45103&lt;/D&gt;&lt;D xsi:type="xsd:long"&gt;45100&lt;/D&gt;&lt;D xsi:type="xsd:long"&gt;45099&lt;/D&gt;&lt;D xsi:type="xsd:long"&gt;45098&lt;/D&gt;&lt;D xsi:type="xsd:long"&gt;45097&lt;/D&gt;&lt;D xsi:type="xsd:long"&gt;45096&lt;/D&gt;&lt;D xsi:type="xsd:long"&gt;45093&lt;/D&gt;&lt;D xsi:type="xsd:long"&gt;45092&lt;/D&gt;&lt;D xsi:type="xsd:long"&gt;45091&lt;/D&gt;&lt;D xsi:type="xsd:long"&gt;45090&lt;/D&gt;&lt;D xsi:type="xsd:long"&gt;45089&lt;/D&gt;&lt;D xsi:type="xsd:long"&gt;45086&lt;/D&gt;&lt;D xsi:type="xsd:long"&gt;45085&lt;/D&gt;&lt;D xsi:type="xsd:long"&gt;45084&lt;/D&gt;&lt;D xsi:type="xsd:long"&gt;45083&lt;/D&gt;&lt;D xsi:type="xsd:long"&gt;45082&lt;/D&gt;&lt;D xsi:type="xsd:long"&gt;45079&lt;/D&gt;&lt;D xsi:type="xsd:long"&gt;45078&lt;/D&gt;&lt;D xsi:type="xsd:long"&gt;45077&lt;/D&gt;&lt;D xsi:type="xsd:long"&gt;45076&lt;/D&gt;&lt;D xsi:type="xsd:long"&gt;45075&lt;/D&gt;&lt;D xsi:type="xsd:long"&gt;45072&lt;/D&gt;&lt;D xsi:type="xsd:long"&gt;45071&lt;/D&gt;&lt;D xsi:type="xsd:long"&gt;45070&lt;/D&gt;&lt;D xsi:type="xsd:long"&gt;45069&lt;/D&gt;&lt;D xsi:type="xsd:long"&gt;45065&lt;/D&gt;&lt;D xsi:type="xsd:long"&gt;45064&lt;/D&gt;&lt;D xsi:type="xsd:long"&gt;45063&lt;/D&gt;&lt;D xsi:type="xsd:long"&gt;45062&lt;/D&gt;&lt;D xsi:type="xsd:long"&gt;45061&lt;/D&gt;&lt;D xsi:type="xsd:long"&gt;45058&lt;/D&gt;&lt;D xsi:type="xsd:long"&gt;45057&lt;/D&gt;&lt;D xsi:type="xsd:long"&gt;45056&lt;/D&gt;&lt;D xsi:type="xsd:long"&gt;45055&lt;/D&gt;&lt;D xsi:type="xsd:long"&gt;45054&lt;/D&gt;&lt;D xsi:type="xsd:long"&gt;45051&lt;/D&gt;&lt;D xsi:type="xsd:long"&gt;45050&lt;/D&gt;&lt;D xsi:type="xsd:long"&gt;45049&lt;/D&gt;&lt;D xsi:type="xsd:long"&gt;45048&lt;/D&gt;&lt;D xsi:type="xsd:long"&gt;45047&lt;/D&gt;&lt;D xsi:type="xsd:long"&gt;45044&lt;/D&gt;&lt;D xsi:type="xsd:long"&gt;45043&lt;/D&gt;&lt;D xsi:type="xsd:long"&gt;45042&lt;/D&gt;&lt;D xsi:type="xsd:long"&gt;45041&lt;/D&gt;&lt;D xsi:type="xsd:long"&gt;45040&lt;/D&gt;&lt;D xsi:type="xsd:long"&gt;45037&lt;/D&gt;&lt;D xsi:type="xsd:long"&gt;45036&lt;/D&gt;&lt;D xsi:type="xsd:long"&gt;45035&lt;/D&gt;&lt;D xsi:type="xsd:long"&gt;45034&lt;/D&gt;&lt;D xsi:type="xsd:long"&gt;45033&lt;/D&gt;&lt;D xsi:type="xsd:long"&gt;45030&lt;/D&gt;&lt;D xsi:type="xsd:long"&gt;45029&lt;/D&gt;&lt;D xsi:type="xsd:long"&gt;45028&lt;/D&gt;&lt;D xsi:type="xsd:long"&gt;45027&lt;/D&gt;&lt;D xsi:type="xsd:long"&gt;45026&lt;/D&gt;&lt;D xsi:type="xsd:long"&gt;45022&lt;/D&gt;&lt;D xsi:type="xsd:long"&gt;45021&lt;/D&gt;&lt;D xsi:type="xsd:long"&gt;45020&lt;/D&gt;&lt;D xsi:type="xsd:long"&gt;45019&lt;/D&gt;&lt;D xsi:type="xsd:long"&gt;45016&lt;/D&gt;&lt;D xsi:type="xsd:long"&gt;45015&lt;/D&gt;&lt;D xsi:type="xsd:long"&gt;45014&lt;/D&gt;&lt;D xsi:type="xsd:long"&gt;45013&lt;/D&gt;&lt;D xsi:type="xsd:long"&gt;45012&lt;/D&gt;&lt;D xsi:type="xsd:long"&gt;45009&lt;/D&gt;&lt;D xsi:type="xsd:long"&gt;45008&lt;/D&gt;&lt;D xsi:type="xsd:long"&gt;45007&lt;/D&gt;&lt;D xsi:type="xsd:long"&gt;45006&lt;/D&gt;&lt;D xsi:type="xsd:long"&gt;45005&lt;/D&gt;&lt;D xsi:type="xsd:long"&gt;45002&lt;/D&gt;&lt;D xsi:type="xsd:long"&gt;45001&lt;/D&gt;&lt;D xsi:type="xsd:long"&gt;45000&lt;/D&gt;&lt;D xsi:type="xsd:long"&gt;44999&lt;/D&gt;&lt;D xsi:type="xsd:long"&gt;44998&lt;/D&gt;&lt;D xsi:type="xsd:long"&gt;44995&lt;/D&gt;&lt;D xsi:type="xsd:long"&gt;44994&lt;/D&gt;&lt;D xsi:type="xsd:long"&gt;44993&lt;/D&gt;&lt;D xsi:type="xsd:long"&gt;44992&lt;/D&gt;&lt;D xsi:type="xsd:long"&gt;44991&lt;/D&gt;&lt;D xsi:type="xsd:long"&gt;44988&lt;/D&gt;&lt;D xsi:type="xsd:long"&gt;44987&lt;/D&gt;&lt;D xsi:type="xsd:long"&gt;44986&lt;/D&gt;&lt;D xsi:type="xsd:long"&gt;44985&lt;/D&gt;&lt;D xsi:type="xsd:long"&gt;44984&lt;/D&gt;&lt;D xsi:type="xsd:long"&gt;44981&lt;/D&gt;&lt;D xsi:type="xsd:long"&gt;44980&lt;/D&gt;&lt;D xsi:type="xsd:long"&gt;44979&lt;/D&gt;&lt;D xsi:type="xsd:long"&gt;44978&lt;/D&gt;&lt;D xsi:type="xsd:long"&gt;44974&lt;/D&gt;&lt;D xsi:type="xsd:long"&gt;44973&lt;/D&gt;&lt;D xsi:type="xsd:long"&gt;44972&lt;/D&gt;&lt;D xsi:type="xsd:long"&gt;44971&lt;/D&gt;&lt;D xsi:type="xsd:long"&gt;44970&lt;/D&gt;&lt;D xsi:type="xsd:long"&gt;44967&lt;/D&gt;&lt;D xsi:type="xsd:long"&gt;44966&lt;/D&gt;&lt;D xsi:type="xsd:long"&gt;44965&lt;/D&gt;&lt;D xsi:type="xsd:long"&gt;44964&lt;/D&gt;&lt;D xsi:type="xsd:long</t>
        </r>
      </text>
    </comment>
    <comment ref="A15" authorId="0" shapeId="0" xr:uid="{35774004-AF9D-446F-9775-3DDBEC486E50}">
      <text>
        <r>
          <rPr>
            <b/>
            <sz val="9"/>
            <color indexed="81"/>
            <rFont val="Tahoma"/>
            <family val="2"/>
          </rPr>
          <t>"&gt;44963&lt;/D&gt;&lt;D xsi:type="xsd:long"&gt;44960&lt;/D&gt;&lt;D xsi:type="xsd:long"&gt;44959&lt;/D&gt;&lt;D xsi:type="xsd:long"&gt;44958&lt;/D&gt;&lt;D xsi:type="xsd:long"&gt;44957&lt;/D&gt;&lt;D xsi:type="xsd:long"&gt;44956&lt;/D&gt;&lt;D xsi:type="xsd:long"&gt;44953&lt;/D&gt;&lt;D xsi:type="xsd:long"&gt;44952&lt;/D&gt;&lt;D xsi:type="xsd:long"&gt;44951&lt;/D&gt;&lt;D xsi:type="xsd:long"&gt;44950&lt;/D&gt;&lt;D xsi:type="xsd:long"&gt;44949&lt;/D&gt;&lt;D xsi:type="xsd:long"&gt;44946&lt;/D&gt;&lt;D xsi:type="xsd:long"&gt;44945&lt;/D&gt;&lt;D xsi:type="xsd:long"&gt;44944&lt;/D&gt;&lt;D xsi:type="xsd:long"&gt;44943&lt;/D&gt;&lt;D xsi:type="xsd:long"&gt;44942&lt;/D&gt;&lt;D xsi:type="xsd:long"&gt;44939&lt;/D&gt;&lt;D xsi:type="xsd:long"&gt;44938&lt;/D&gt;&lt;D xsi:type="xsd:long"&gt;44937&lt;/D&gt;&lt;D xsi:type="xsd:long"&gt;44936&lt;/D&gt;&lt;D xsi:type="xsd:long"&gt;44935&lt;/D&gt;&lt;D xsi:type="xsd:long"&gt;44932&lt;/D&gt;&lt;D xsi:type="xsd:long"&gt;44931&lt;/D&gt;&lt;D xsi:type="xsd:long"&gt;44930&lt;/D&gt;&lt;D xsi:type="xsd:long"&gt;44929&lt;/D&gt;&lt;D xsi:type="xsd:long"&gt;44925&lt;/D&gt;&lt;D xsi:type="xsd:long"&gt;44924&lt;/D&gt;&lt;D xsi:type="xsd:long"&gt;44923&lt;/D&gt;&lt;D xsi:type="xsd:long"&gt;44918&lt;/D&gt;&lt;D xsi:type="xsd:long"&gt;44917&lt;/D&gt;&lt;D xsi:type="xsd:long"&gt;44916&lt;/D&gt;&lt;D xsi:type="xsd:long"&gt;44915&lt;/D&gt;&lt;D xsi:type="xsd:long"&gt;44914&lt;/D&gt;&lt;D xsi:type="xsd:long"&gt;44911&lt;/D&gt;&lt;D xsi:type="xsd:long"&gt;44910&lt;/D&gt;&lt;D xsi:type="xsd:long"&gt;44909&lt;/D&gt;&lt;D xsi:type="xsd:long"&gt;44908&lt;/D&gt;&lt;D xsi:type="xsd:long"&gt;44907&lt;/D&gt;&lt;D xsi:type="xsd:long"&gt;44904&lt;/D&gt;&lt;D xsi:type="xsd:long"&gt;44903&lt;/D&gt;&lt;D xsi:type="xsd:long"&gt;44902&lt;/D&gt;&lt;D xsi:type="xsd:long"&gt;44901&lt;/D&gt;&lt;D xsi:type="xsd:long"&gt;44900&lt;/D&gt;&lt;D xsi:type="xsd:long"&gt;44897&lt;/D&gt;&lt;D xsi:type="xsd:long"&gt;44896&lt;/D&gt;&lt;D xsi:type="xsd:long"&gt;44895&lt;/D&gt;&lt;D xsi:type="xsd:long"&gt;44894&lt;/D&gt;&lt;D xsi:type="xsd:long"&gt;44893&lt;/D&gt;&lt;D xsi:type="xsd:long"&gt;44890&lt;/D&gt;&lt;D xsi:type="xsd:long"&gt;44889&lt;/D&gt;&lt;D xsi:type="xsd:long"&gt;44888&lt;/D&gt;&lt;D xsi:type="xsd:long"&gt;44887&lt;/D&gt;&lt;D xsi:type="xsd:long"&gt;44886&lt;/D&gt;&lt;D xsi:type="xsd:long"&gt;44883&lt;/D&gt;&lt;D xsi:type="xsd:long"&gt;44882&lt;/D&gt;&lt;D xsi:type="xsd:long"&gt;44881&lt;/D&gt;&lt;D xsi:type="xsd:long"&gt;44880&lt;/D&gt;&lt;D xsi:type="xsd:long"&gt;44879&lt;/D&gt;&lt;D xsi:type="xsd:long"&gt;44876&lt;/D&gt;&lt;D xsi:type="xsd:long"&gt;44875&lt;/D&gt;&lt;D xsi:type="xsd:long"&gt;44874&lt;/D&gt;&lt;D xsi:type="xsd:long"&gt;44873&lt;/D&gt;&lt;D xsi:type="xsd:long"&gt;44872&lt;/D&gt;&lt;D xsi:type="xsd:long"&gt;44869&lt;/D&gt;&lt;D xsi:type="xsd:long"&gt;44868&lt;/D&gt;&lt;D xsi:type="xsd:long"&gt;44867&lt;/D&gt;&lt;D xsi:type="xsd:long"&gt;44866&lt;/D&gt;&lt;D xsi:type="xsd:long"&gt;44865&lt;/D&gt;&lt;D xsi:type="xsd:long"&gt;44862&lt;/D&gt;&lt;D xsi:type="xsd:long"&gt;44861&lt;/D&gt;&lt;D xsi:type="xsd:long"&gt;44860&lt;/D&gt;&lt;D xsi:type="xsd:long"&gt;44859&lt;/D&gt;&lt;D xsi:type="xsd:long"&gt;44858&lt;/D&gt;&lt;D xsi:type="xsd:long"&gt;44855&lt;/D&gt;&lt;D xsi:type="xsd:long"&gt;44854&lt;/D&gt;&lt;D xsi:type="xsd:long"&gt;44853&lt;/D&gt;&lt;D xsi:type="xsd:long"&gt;44852&lt;/D&gt;&lt;D xsi:type="xsd:long"&gt;44851&lt;/D&gt;&lt;D xsi:type="xsd:long"&gt;44848&lt;/D&gt;&lt;D xsi:type="xsd:long"&gt;44847&lt;/D&gt;&lt;D xsi:type="xsd:long"&gt;44846&lt;/D&gt;&lt;D xsi:type="xsd:long"&gt;44845&lt;/D&gt;&lt;D xsi:type="xsd:long"&gt;44841&lt;/D&gt;&lt;D xsi:type="xsd:long"&gt;44840&lt;/D&gt;&lt;D xsi:type="xsd:long"&gt;44839&lt;/D&gt;&lt;D xsi:type="xsd:long"&gt;44838&lt;/D&gt;&lt;D xsi:type="xsd:long"&gt;44837&lt;/D&gt;&lt;D xsi:type="xsd:long"&gt;44834&lt;/D&gt;&lt;D xsi:type="xsd:long"&gt;44833&lt;/D&gt;&lt;D xsi:type="xsd:long"&gt;44832&lt;/D&gt;&lt;D xsi:type="xsd:long"&gt;44831&lt;/D&gt;&lt;D xsi:type="xsd:long"&gt;44830&lt;/D&gt;&lt;D xsi:type="xsd:long"&gt;44827&lt;/D&gt;&lt;D xsi:type="xsd:long"&gt;44826&lt;/D&gt;&lt;D xsi:type="xsd:long"&gt;44825&lt;/D&gt;&lt;D xsi:type="xsd:long"&gt;44824&lt;/D&gt;&lt;D xsi:type="xsd:long"&gt;44823&lt;/D&gt;&lt;D xsi:type="xsd:long"&gt;44820&lt;/D&gt;&lt;D xsi:type="xsd:long"&gt;44819&lt;/D&gt;&lt;D xsi:type="xsd:long"&gt;44818&lt;/D&gt;&lt;D xsi:type="xsd:long"&gt;44817&lt;/D&gt;&lt;D xsi:type="xsd:long"&gt;44816&lt;/D&gt;&lt;D xsi:type="xsd:long"&gt;44813&lt;/D&gt;&lt;D xsi:type="xsd:long"&gt;44812&lt;/D&gt;&lt;D xsi:type="xsd:long"&gt;44811&lt;/D&gt;&lt;D xsi:type="xsd:long"&gt;44810&lt;/D&gt;&lt;D xsi:type="xsd:long"&gt;44806&lt;/D&gt;&lt;D xsi:type="xsd:long"&gt;44805&lt;/D&gt;&lt;D xsi:type="xsd:long"&gt;44804&lt;/D&gt;&lt;D xsi:type="xsd:long"&gt;44803&lt;/D&gt;&lt;D xsi:type="xsd:long"&gt;44802&lt;/D&gt;&lt;D xsi:type="xsd:long"&gt;44799&lt;/D&gt;&lt;D xsi:type="xsd:long"&gt;44798&lt;/D&gt;&lt;D xsi:type="xsd:long"&gt;44797&lt;/D&gt;&lt;D xsi:type="xsd:long"&gt;44796&lt;/D&gt;&lt;D xsi:type="xsd:long"&gt;44795&lt;/D&gt;&lt;D xsi:type="xsd:long"&gt;44792&lt;/D&gt;&lt;D xsi:type="xsd:long"&gt;44791&lt;/D&gt;&lt;D xsi:type="xsd:long"&gt;44790&lt;/D&gt;&lt;D xsi:type="xsd:long"&gt;44789&lt;/D&gt;&lt;D xsi:type="xsd:long"&gt;44788&lt;/D&gt;&lt;D xsi:type="xsd:long"&gt;44785&lt;/D&gt;&lt;D xsi:type="xsd:long"&gt;44784&lt;/D&gt;&lt;D xsi:type="xsd:long"&gt;44783&lt;/D&gt;&lt;D xsi:type="xsd:long"&gt;44782&lt;/D&gt;&lt;D xsi:type="xsd:long"&gt;44781&lt;/D&gt;&lt;D xsi:type="xsd:long"&gt;44778&lt;/D&gt;&lt;D xsi:type="xsd:long"&gt;44777&lt;/D&gt;&lt;D xsi:type="xsd:long"&gt;44776&lt;/D&gt;&lt;D xsi:type="xsd:long"&gt;44775&lt;/D&gt;&lt;D xsi:type="xsd:long"&gt;44771&lt;/D&gt;&lt;D xsi:type="xsd:long"&gt;44770&lt;/D&gt;&lt;D xsi:type="xsd:long"&gt;44769&lt;/D&gt;&lt;D xsi:type="xsd:long"&gt;44768&lt;/D&gt;&lt;D xsi:type="xsd:long"&gt;44767&lt;/D&gt;&lt;D xsi:type="xsd:long"&gt;44764&lt;/D&gt;&lt;D xsi:type="xsd:long"&gt;44763&lt;/D&gt;&lt;D xsi:type="xsd:long"&gt;44762&lt;/D&gt;&lt;D xsi:type="xsd:long"&gt;44761&lt;/D&gt;&lt;D xsi:type="xsd:long"&gt;44760&lt;/D&gt;&lt;D xsi:type="xsd:long"&gt;44757&lt;/D&gt;&lt;D xsi:type="xsd:long"&gt;44756&lt;/D&gt;&lt;D xsi:type="xsd:long"&gt;44755&lt;/D&gt;&lt;D xsi:type="xsd:long"&gt;44754&lt;/D&gt;&lt;D xsi:type="xsd:long"&gt;44753&lt;/D&gt;&lt;D xsi:type="xsd:long"&gt;44750&lt;/D&gt;&lt;D xsi:type="xsd:long"&gt;44749&lt;/D&gt;&lt;D xsi:type="xsd:long"&gt;44748&lt;/D&gt;&lt;D xsi:type="xsd:long"&gt;44747&lt;/D&gt;&lt;D xsi:type="xsd:long"&gt;44746&lt;/D&gt;&lt;D xsi:type="xsd:long"&gt;44742&lt;/D&gt;&lt;D xsi:type="xsd:long"&gt;44741&lt;/D&gt;&lt;D xsi:type="xsd:long"&gt;44740&lt;/D&gt;&lt;D xsi:type="xsd:long"&gt;44739&lt;/D&gt;&lt;D xsi:type="xsd:long"&gt;44736&lt;/D&gt;&lt;D xsi:type="xsd:long"&gt;44735&lt;/D&gt;&lt;D xsi:type="xsd:long"&gt;44734&lt;/D&gt;&lt;D xsi:type="xsd:long"&gt;44733&lt;/D&gt;&lt;D xsi:type="xsd:long"&gt;44732&lt;/D&gt;&lt;D xsi:type="xsd:long"&gt;44729&lt;/D&gt;&lt;D xsi:type="xsd:long"&gt;44728&lt;/D&gt;&lt;D xsi:type="xsd:long"&gt;44727&lt;/D&gt;&lt;D xsi:type="xsd:long"&gt;44726&lt;/D&gt;&lt;D xsi:type="xsd:long"&gt;44725&lt;/D&gt;&lt;D xsi:type="xsd:long"&gt;44722&lt;/D&gt;&lt;D xsi:type="xsd:long"&gt;44721&lt;/D&gt;&lt;D xsi:type="xsd:long"&gt;44720&lt;/D&gt;&lt;D xsi:type="xsd:long"&gt;44719&lt;/D&gt;&lt;D xsi:type="xsd:long"&gt;44718&lt;/D&gt;&lt;D xsi:type="xsd:long"&gt;44715&lt;/D&gt;&lt;D xsi:type="xsd:long"&gt;44714&lt;/D&gt;&lt;D xsi:type="xsd:long"&gt;44713&lt;/D&gt;&lt;D xsi:type="xsd:long"&gt;44712&lt;/D&gt;&lt;D xsi:type="xsd:long"&gt;44711&lt;/D&gt;&lt;D xsi:type="xsd:long"&gt;44708&lt;/D&gt;&lt;D xsi:type="xsd:long"&gt;44707&lt;/D&gt;&lt;D xsi:type="xsd:long"&gt;44706&lt;/D&gt;&lt;D xsi:type="xsd:long"&gt;44705&lt;/D&gt;&lt;D xsi:type="xsd:long"&gt;44701&lt;/D&gt;&lt;D xsi:type="xsd:long"&gt;44700&lt;/D&gt;&lt;D xsi:type="xsd:long"&gt;44699&lt;/D&gt;&lt;D xsi:type="xsd:long"&gt;44698&lt;/D&gt;&lt;D xsi:type="xsd:long"&gt;44697&lt;/D&gt;&lt;D xsi:type="xsd:long"&gt;44694&lt;/D&gt;&lt;D xsi:type="xsd:long"&gt;44693&lt;/D&gt;&lt;D xsi:type="xsd:long"&gt;44692&lt;/D&gt;&lt;D xsi:type="xsd:long"&gt;44691&lt;/D&gt;&lt;D xsi:type="xsd:long"&gt;44690&lt;/D&gt;&lt;D xsi:type="xsd:long"&gt;44687&lt;/D&gt;&lt;D xsi:type="xsd:long"&gt;44686&lt;/D&gt;&lt;D xsi:type="xsd:long"&gt;44685&lt;/D&gt;&lt;D xsi:type="xsd:long"&gt;44684&lt;/D&gt;&lt;D xsi:type="xsd:long"&gt;44683&lt;/D&gt;&lt;D xsi:type="xsd:long"&gt;44680&lt;/D&gt;&lt;D xsi:type="xsd:long"&gt;44679&lt;/D&gt;&lt;D xsi:type="xsd:long"&gt;44678&lt;/D&gt;&lt;D xsi:type="xsd:long"&gt;44677&lt;/D&gt;&lt;D xsi:type="xsd:long"&gt;44676&lt;/D&gt;&lt;D xsi:type="xsd:long"&gt;44673&lt;/D&gt;&lt;D xsi:type="xsd:long"&gt;44672&lt;/D&gt;&lt;D xsi:type="xsd:long"&gt;44671&lt;/D&gt;&lt;D xsi:type="xsd:long"&gt;44670&lt;/D&gt;&lt;D xsi:type="xsd:long"&gt;44669&lt;/D&gt;&lt;D xsi:type="xsd:long"&gt;44665&lt;/D&gt;&lt;D xsi:type="xsd:long"&gt;44664&lt;/D&gt;&lt;D xsi:type="xsd:long"&gt;44663&lt;/D&gt;&lt;D xsi:type="xsd:long"&gt;44662&lt;/D&gt;&lt;D xsi:type="xsd:long"&gt;44659&lt;/D&gt;&lt;D xsi:type="xsd:long"&gt;44658&lt;/D&gt;&lt;D xsi:type="xsd:long"&gt;44657&lt;/D&gt;&lt;D xsi:type="xsd:long"&gt;44656&lt;/D&gt;&lt;D xsi:type="xsd:long"&gt;44655&lt;/D&gt;&lt;D xsi:type="xsd:long"&gt;44652&lt;/D&gt;&lt;D xsi:type="xsd:long"&gt;44651&lt;/D&gt;&lt;D xsi:type="xsd:long"&gt;44650&lt;/D&gt;&lt;D xsi:type="xsd:long"&gt;44649&lt;/D&gt;&lt;D xsi:type="xsd:long"&gt;44648&lt;/D&gt;&lt;D xsi:type="xsd:long"&gt;44645&lt;/D&gt;&lt;D xsi:type="xsd:long"&gt;44644&lt;/D&gt;&lt;D xsi:type="xsd:long"&gt;44643&lt;/D&gt;&lt;D xsi:type="xsd:long"&gt;44642&lt;/D&gt;&lt;D xsi:type="xsd:long"&gt;44641&lt;/D&gt;&lt;D xsi:type="xsd:long"&gt;44638&lt;/D&gt;&lt;D xsi:type="xsd:long"&gt;44637&lt;/D&gt;&lt;D xsi:type="xsd:long"&gt;44636&lt;/D&gt;&lt;D xsi:type="xsd:long"&gt;44635&lt;/D&gt;&lt;D xsi:type="xsd:long"&gt;44634&lt;/D&gt;&lt;D xsi:type="xsd:long"&gt;44631&lt;/D&gt;&lt;D xsi:type="xsd:long"&gt;44630&lt;/D&gt;&lt;D xsi:type="xsd:long"&gt;44629&lt;/D&gt;&lt;D xsi:type="xsd:long"&gt;44628&lt;/D&gt;&lt;D xsi:type="xsd:long"&gt;44627&lt;/D&gt;&lt;D xsi:type="xsd:long"&gt;44624&lt;/D&gt;&lt;D xsi:type="xsd:long"&gt;44623&lt;/D&gt;&lt;D xsi:type="xsd:long"&gt;44622&lt;/D&gt;&lt;D xsi:type="xsd:long"&gt;44621&lt;/D&gt;&lt;D xsi:type="xsd:long"&gt;44620&lt;/D&gt;&lt;D xsi:type="xsd:long"&gt;44617&lt;/D&gt;&lt;D xsi:type="xsd:long"&gt;44616&lt;/D&gt;&lt;D xsi:type="xsd:long"&gt;44615&lt;/D&gt;&lt;D xsi:type="xsd:long"&gt;44614&lt;/D&gt;&lt;D xsi:type="xsd:long"&gt;44610&lt;/D&gt;&lt;D xsi:type="xsd:long"&gt;44609&lt;/D&gt;&lt;D xsi:type="xsd:long"&gt;44608&lt;/D&gt;&lt;D xsi:type="xsd:long"&gt;44607&lt;/D&gt;&lt;D xsi:type="xsd:long"&gt;44606&lt;/D&gt;&lt;D xsi:type="xsd:long"&gt;44603&lt;/D&gt;&lt;D xsi:type="xsd:long"&gt;44602&lt;/D&gt;&lt;D xsi:type="xsd:long"&gt;44601&lt;/D&gt;&lt;D xsi:type="xsd:long"&gt;44600&lt;/D&gt;&lt;D xsi:type="xsd:long"&gt;44599&lt;/D&gt;&lt;D xsi:type="xsd:long"&gt;44596&lt;/D&gt;&lt;D xsi:type="xsd:long"&gt;44595&lt;/D&gt;&lt;D xsi:type="xsd:long"&gt;44594&lt;/D&gt;&lt;D xsi:type="xsd:long"&gt;44593&lt;/D&gt;&lt;D xsi:type="xsd:long"&gt;44592&lt;/D&gt;&lt;D xsi:type="xsd:long"&gt;44589&lt;/D&gt;&lt;D xsi:type="xsd:long"&gt;44588&lt;/D&gt;&lt;D xsi:type="xsd:long"&gt;44587&lt;/D&gt;&lt;D xsi:type="xsd:long"&gt;44586&lt;/D&gt;&lt;D xsi:type="xsd:long"&gt;44585&lt;/D&gt;&lt;D xsi:type="xsd:long"&gt;44582&lt;/D&gt;&lt;D xsi:type="xsd:long"&gt;44581&lt;/D&gt;&lt;D xsi:type="xsd:long"&gt;44580&lt;/D&gt;&lt;D xsi:type="xsd:long"&gt;44579&lt;/D&gt;&lt;D xsi:type="xsd:long"&gt;44578&lt;/D&gt;&lt;D xsi:type="xsd:long"&gt;44575&lt;/D&gt;&lt;D xsi:type="xsd:long"&gt;44574&lt;/D&gt;&lt;D xsi:type="xsd:long"&gt;44573&lt;/D&gt;&lt;D xsi:type="xsd:long"&gt;44572&lt;/D&gt;&lt;D xsi:type="xsd:long"&gt;44571&lt;/D&gt;&lt;D xsi:type="xsd:long"&gt;44568&lt;/D&gt;&lt;D xsi:type="xsd:long"&gt;44567&lt;/D&gt;&lt;D xsi:type="xsd:long"&gt;44566&lt;/D&gt;&lt;D xsi:type="xsd:long"&gt;44565&lt;/D&gt;&lt;D xsi:type="xsd:long"&gt;44561&lt;/D&gt;&lt;D xsi:type="xsd:long"&gt;44560&lt;/D&gt;&lt;D xsi:type="xsd:long"&gt;44559&lt;/D&gt;&lt;D xsi:type="xsd:long"&gt;44554&lt;/D&gt;&lt;D xsi:type="xsd:long"&gt;44553&lt;/D&gt;&lt;D xsi:type="xsd:long"&gt;44552&lt;/D&gt;&lt;D xsi:type="xsd:long"&gt;44551&lt;/D&gt;&lt;D xsi:type="xsd:long"&gt;44550&lt;/D&gt;&lt;D xsi:type="xsd:long"&gt;44547&lt;/D&gt;&lt;D xsi:type="xsd:long"&gt;44546&lt;/D&gt;&lt;D xsi:type="xsd:long"&gt;44545&lt;/D&gt;&lt;D xsi:type="xsd:long"&gt;44544&lt;/D&gt;&lt;D xsi:type="xsd:long"&gt;44543&lt;/D&gt;&lt;D xsi:type="xsd:long"&gt;44540&lt;/D&gt;&lt;D xsi:type="xsd:long"&gt;44539&lt;/D&gt;&lt;D xsi:type="xsd:long"&gt;44538&lt;/D&gt;&lt;D xsi:type="xsd:long"&gt;44537&lt;/D&gt;&lt;D xsi:type="xsd:long"&gt;44536&lt;/D&gt;&lt;D xsi:type="xsd:long"&gt;44533&lt;/D&gt;&lt;D xsi:type="xsd:long"&gt;44532&lt;/D&gt;&lt;D xsi:type="xsd:long"&gt;44531&lt;/D&gt;&lt;D xsi:type="xsd:long"&gt;44530&lt;/D&gt;&lt;D xsi:type="xsd:long"&gt;44529&lt;/D&gt;&lt;D xsi:type="xsd:long"&gt;44526&lt;/D&gt;&lt;D xsi:type="xsd:long"&gt;44525&lt;/D&gt;&lt;D xsi:type="xsd:long"&gt;44524&lt;/D&gt;&lt;D xsi:type="xsd:long"&gt;44523&lt;/D&gt;&lt;D xsi:type="xsd:long"&gt;44522&lt;/D&gt;&lt;D xsi:type="xsd:long"&gt;44519&lt;/D&gt;&lt;D xsi:type="xsd:long"&gt;44518&lt;/D&gt;&lt;D xsi:type="xsd:long"&gt;44517&lt;/D&gt;&lt;D xsi:type="xsd:long"&gt;44516&lt;/D&gt;&lt;D xsi:type="xsd:long"&gt;44515&lt;/D&gt;&lt;D xsi:type="xsd:long"&gt;44512&lt;/D&gt;&lt;D xsi:type="xsd:long"&gt;44511&lt;/D&gt;&lt;D xsi:type="xsd:long"&gt;44510&lt;/D&gt;&lt;D xsi:type="xsd:long"&gt;44509&lt;/D&gt;&lt;D xsi:type="xsd:long"&gt;44508&lt;/D&gt;&lt;D xsi:type="xsd:long"&gt;44505&lt;/D&gt;&lt;D xsi:type="xsd:long"&gt;44504&lt;/D&gt;&lt;D xsi:type="xsd:long"&gt;44503&lt;/D&gt;&lt;D xsi:type="xsd:long"&gt;44502&lt;/D&gt;&lt;D xsi:type="xsd:long"&gt;44501&lt;/D&gt;&lt;D xsi:type="xsd:long"&gt;44498&lt;/D&gt;&lt;D xsi:type="xsd:long"&gt;44497&lt;/D&gt;&lt;D xsi:type="xsd:long"&gt;44496&lt;/D&gt;&lt;D xsi:type="xsd:long"&gt;44495&lt;/D&gt;&lt;D xsi:type="xsd:long"&gt;44494&lt;/D&gt;&lt;D xsi:type="xsd:long"&gt;44491&lt;/D&gt;&lt;D xsi:type="xsd:long"&gt;44490&lt;/D&gt;&lt;D xsi:type="xsd:long"&gt;44489&lt;/D&gt;&lt;D xsi:type="xsd:long"&gt;44488&lt;/D&gt;&lt;D xsi:type="xsd:long"&gt;44487&lt;/D&gt;&lt;D xsi:type="xsd:long"&gt;44484&lt;/D&gt;&lt;D xsi:type="xsd:long"&gt;44483&lt;/D&gt;&lt;D xsi:type="xsd:long"&gt;44482&lt;/D&gt;&lt;D xsi:type="xsd:long"&gt;44481&lt;/D&gt;&lt;D xsi:type="xsd:long"&gt;44477&lt;/D&gt;&lt;D xsi:type="xsd:long"&gt;44476&lt;/D&gt;&lt;D xsi:type="xsd:long"&gt;44475&lt;/D&gt;&lt;D xsi:type="xsd:long"&gt;44474&lt;/D&gt;&lt;D xsi:type="xsd:long"&gt;44473&lt;/D&gt;&lt;D xsi:type="xsd:long"&gt;44470&lt;/D&gt;&lt;D xsi:type="xsd:long"&gt;44469&lt;/D&gt;&lt;D xsi:type="xsd:long"&gt;44468&lt;/D&gt;&lt;D xsi:type="xsd:long"&gt;44467&lt;/D&gt;&lt;D xsi:type="xsd:long"&gt;44466&lt;/D&gt;&lt;D xsi:type="xsd:long"&gt;44463&lt;/D&gt;&lt;D xsi:type="xsd:long"&gt;44462&lt;/D&gt;&lt;D xsi:type="xsd:long"&gt;44461&lt;/D&gt;&lt;D xsi:type="xsd:long"&gt;44460&lt;/D&gt;&lt;D xsi:type="xsd:long"&gt;44459&lt;/D&gt;&lt;D xsi:type="xsd:long"&gt;44456&lt;/D&gt;&lt;D xsi:type="xsd:long"&gt;44455&lt;/D&gt;&lt;D xsi:type="xsd:long"&gt;44454&lt;/D&gt;&lt;D xsi:type="xsd:long"&gt;44453&lt;/D&gt;&lt;D xsi:type="xsd:long"&gt;44452&lt;/D&gt;&lt;D xsi:type="xsd:long"&gt;44449&lt;/D&gt;&lt;D xsi:type="xsd:long"&gt;44448&lt;/D&gt;&lt;D xsi:type="xsd:long"&gt;44447&lt;/D&gt;&lt;D xsi:type="xsd:long"&gt;44446&lt;/D&gt;&lt;D xsi:type="xsd:long"&gt;44442&lt;/D&gt;&lt;D xsi:type="xsd:long"&gt;44441&lt;/D&gt;&lt;D xsi:type="xsd:long"&gt;44440&lt;/D&gt;&lt;D xsi:type="xsd:long"&gt;44439&lt;/D&gt;&lt;D xsi:type="xsd:long"&gt;44438&lt;/D&gt;&lt;D xsi:type="xsd:long"&gt;44435&lt;/D&gt;&lt;D xsi:type="xsd:long"&gt;44434&lt;/D&gt;&lt;D xsi:type="xsd:long"&gt;44433&lt;/D&gt;&lt;D xsi:type="xsd:long"&gt;44432&lt;/D&gt;&lt;D xsi:type="xsd:long"&gt;44431&lt;/D&gt;&lt;D xsi:type="xsd:long"&gt;44428&lt;/D&gt;&lt;D xsi:type="xsd:long"&gt;44427&lt;/D&gt;&lt;D xsi:type="xsd:long"&gt;44426&lt;/D&gt;&lt;D xsi:type="xsd:long"&gt;44425&lt;/D&gt;&lt;D xsi:type="xsd:long"&gt;44424&lt;/D&gt;&lt;D xsi:type="xsd:long"&gt;44421&lt;/D&gt;&lt;D xsi:type="xsd:long"&gt;44420&lt;/D&gt;&lt;D xsi:type="xsd:long"&gt;44419&lt;/D&gt;&lt;D xsi:type="xsd:long"&gt;44418&lt;/D&gt;&lt;D xsi:type="xsd:long"&gt;44417&lt;/D&gt;&lt;D xsi:type="xsd:long"&gt;44414&lt;/D&gt;&lt;D xsi:type="xsd:long"&gt;44413&lt;/D&gt;&lt;D xsi:type="xsd:long"&gt;44412&lt;/D&gt;&lt;D xsi:type="xsd:long"&gt;44411&lt;/D&gt;&lt;D xsi:type="xsd:long"&gt;44407&lt;/D&gt;&lt;D xsi:type="xsd:long"&gt;44406&lt;/D&gt;&lt;D xsi:type="xsd:long"&gt;44405&lt;/D&gt;&lt;D xsi:type="xsd:long"&gt;44404&lt;/D&gt;&lt;D xsi:type="xsd:long"&gt;44403&lt;/D&gt;&lt;D xsi:type="xsd:long"&gt;44400&lt;/D&gt;&lt;D xsi:type="xsd:long"&gt;44399&lt;/D&gt;&lt;D xsi:type="xsd:long"&gt;44398&lt;/D&gt;&lt;D xsi:type="xsd:long"&gt;44397&lt;/D&gt;&lt;D xsi:type="xsd:long"&gt;44396&lt;/D&gt;&lt;D xsi:type="xsd:long"&gt;44393&lt;/D&gt;&lt;D xsi:type="xsd:long"&gt;44392&lt;/D&gt;&lt;D xsi:type="xsd:long"&gt;44391&lt;/D&gt;&lt;D xsi:type="xsd:long"&gt;44390&lt;/D&gt;&lt;D xsi:type="xsd:long"&gt;44389&lt;/D&gt;&lt;D xsi:type="xsd:long"&gt;44386&lt;/D&gt;&lt;D xsi:type="xsd:long"&gt;44385&lt;/D&gt;&lt;D xsi:type="xsd:long"&gt;44384&lt;/D&gt;&lt;D xsi:type="xsd:long"&gt;44383&lt;/D&gt;&lt;D xsi:type="xsd:long"&gt;44382&lt;/D&gt;&lt;D xsi:type="xsd:long"&gt;44379&lt;/D&gt;&lt;D xsi:type="xsd:long"&gt;44377&lt;/D&gt;&lt;D xsi:type="xsd:long"&gt;44376&lt;/D&gt;&lt;D xsi:type="xsd:long"&gt;44375&lt;/D&gt;&lt;D xsi:type="xsd:long"&gt;44372&lt;/D&gt;&lt;D xsi:type="xsd:long"&gt;44371&lt;/D&gt;&lt;D xsi:type="xsd:long"&gt;44370&lt;/D&gt;&lt;D xsi:type="xsd:long"&gt;44369&lt;/D&gt;&lt;D xsi:type="xsd:long"&gt;44368&lt;/D&gt;&lt;D xsi:type="xsd:long"&gt;44365&lt;/D&gt;&lt;D xsi:type="xsd:long"&gt;44364&lt;/D&gt;&lt;D xsi:type="xsd:long"&gt;44363&lt;/D&gt;&lt;D xsi:type="xsd:long"&gt;44362&lt;/D&gt;&lt;D xsi:type="xsd:long"&gt;44361&lt;/D&gt;&lt;D xsi:type="xsd:long"&gt;44358&lt;/D&gt;&lt;D xsi:type="xsd:long"&gt;44357&lt;/D&gt;&lt;D xsi:type="xsd:long"&gt;44356&lt;/D&gt;&lt;D xsi:type="xsd:long"&gt;44355&lt;/D&gt;&lt;D xsi:type="xsd:long"&gt;44354&lt;/D&gt;&lt;D xsi:type="xsd:long"&gt;44351&lt;/D&gt;&lt;D xsi:type="xsd:long"&gt;44350&lt;/D&gt;&lt;D xsi:type="xsd:long"&gt;44349&lt;/D&gt;&lt;D xsi:type="xsd:long"&gt;44348&lt;/D&gt;&lt;D xsi:type="xsd:long"&gt;44347&lt;/D&gt;&lt;D xsi:type="xsd:long"&gt;44344&lt;/D&gt;&lt;D xsi:type="xsd:long"&gt;44343&lt;/D&gt;&lt;D xsi:type="xsd:long"&gt;44342&lt;/D&gt;&lt;D xsi:type="xsd:long"&gt;44341&lt;/D&gt;&lt;D xsi:type="xsd:long"&gt;44337&lt;/D&gt;&lt;D xsi:type="xsd:long"&gt;44336&lt;/D&gt;&lt;D xsi:type="xsd:long"&gt;44335&lt;/D&gt;&lt;D xsi:type="xsd:long"&gt;44334&lt;/D&gt;&lt;D xsi:type="xsd:long"&gt;44333&lt;/D&gt;&lt;D xsi:type="xsd:long"&gt;44330&lt;/D&gt;&lt;D xsi:type="xsd:long"&gt;44329&lt;/D&gt;&lt;D xsi:type="xsd:long"&gt;44328&lt;/D&gt;&lt;D xsi:type="xsd:long"&gt;44327&lt;/D&gt;&lt;D xsi:type="xsd:long"&gt;44326&lt;/D&gt;&lt;D xsi:type="xsd:long"&gt;44323&lt;/D&gt;&lt;D xsi:type="xsd:long"&gt;44322&lt;/D&gt;&lt;D xsi:type="xsd:long"&gt;44321&lt;/D&gt;&lt;D xsi:type="xsd:long"&gt;44320&lt;/D&gt;&lt;D xsi:type="xsd:long"&gt;44319&lt;/D&gt;&lt;D xsi:type="xsd:long"&gt;44316&lt;/D&gt;&lt;D xsi:type="xsd:long"&gt;44315&lt;/D&gt;&lt;D xsi:type="xsd:long"&gt;44314&lt;/D&gt;&lt;D xsi:type="xsd:long"&gt;44313&lt;/D&gt;&lt;D xsi:type="xsd:long"&gt;44312&lt;/D&gt;&lt;D xsi:type="xsd:long"&gt;44309&lt;/D&gt;&lt;D xsi:type="xsd:long"&gt;44308&lt;/D&gt;&lt;D xsi:type="xsd:long"&gt;44307&lt;/D&gt;&lt;D xsi:type="xsd:long"&gt;44306&lt;/D&gt;&lt;D xsi:type="xsd:long"&gt;44305&lt;/D&gt;&lt;D xsi:type="xsd:long"&gt;44302&lt;/D&gt;&lt;D xsi:type="xsd:long"&gt;44301&lt;/D&gt;&lt;D xsi:type="xsd:long"&gt;44300&lt;/D&gt;&lt;D xsi:type="xsd:long"&gt;44299&lt;/D&gt;&lt;D xsi:type="xsd:long"&gt;44298&lt;/D&gt;&lt;D xsi:type="xsd:long"&gt;44295&lt;/D&gt;&lt;D xsi:type="xsd:long"&gt;44294&lt;/D&gt;&lt;D xsi:type="xsd:long"&gt;44293&lt;/D&gt;&lt;D xsi:type="xsd:long"&gt;44292&lt;/D&gt;&lt;D xsi:type="xsd:long"&gt;44291&lt;/D&gt;&lt;D xsi:type="xsd:long"&gt;44287&lt;/D&gt;&lt;D xsi:type="xsd:long"&gt;44286&lt;/D&gt;&lt;D xsi:type="xsd:long"&gt;44285&lt;/D&gt;&lt;D xsi:type="xsd:long"&gt;44284&lt;/D&gt;&lt;D xsi:type="xsd:long"&gt;44281&lt;/D&gt;&lt;D xsi:type="xsd:long"&gt;44280&lt;/D&gt;&lt;D xsi:type="xsd:long"&gt;44279&lt;/D&gt;&lt;D xsi:type="xsd:long"&gt;44278&lt;/D&gt;&lt;D xsi:type="xsd:long"&gt;44277&lt;/D&gt;&lt;D xsi:type="xsd:long"&gt;44274&lt;/D&gt;&lt;D xsi:type="xsd:long"&gt;44273&lt;/D&gt;&lt;D xsi:type="xsd:long"&gt;44272&lt;/D&gt;&lt;D xsi:type="xsd:long"&gt;44271&lt;/D&gt;&lt;D xsi:type="xsd:long"&gt;44270&lt;/D&gt;&lt;D xsi:type="xsd:long"&gt;44267&lt;/D&gt;&lt;D xsi:type="xsd:long"&gt;44266&lt;/D&gt;&lt;D xsi:type="xsd:long"&gt;44265&lt;/D&gt;&lt;D xsi:type="xsd:long"&gt;44264&lt;/D&gt;&lt;D xsi:type="xsd:long"&gt;44263&lt;/D&gt;&lt;D xsi:type="xsd:long"&gt;44260&lt;/D&gt;&lt;D xsi:type="xsd:long"&gt;44259&lt;/D&gt;&lt;D xsi:type="xsd:long"&gt;44258&lt;/D&gt;&lt;D xsi:type="xsd:long"&gt;44257&lt;/D&gt;&lt;D xsi:type="xsd:long"&gt;44256&lt;/D&gt;&lt;D xsi:type="xsd:long"&gt;44253&lt;/D&gt;&lt;D xsi:type="xsd:long"&gt;44252&lt;/D&gt;&lt;D xsi:type="xsd:long"&gt;44251&lt;/D&gt;&lt;D xsi:type="xsd:long"&gt;44250&lt;/D&gt;&lt;D xsi:type="xsd:long"&gt;44249&lt;/D&gt;&lt;D xsi:type="xsd:long"&gt;44246&lt;/D&gt;&lt;D xsi:type="xsd:long"&gt;44245&lt;/D&gt;&lt;D xsi:type="xsd:long"&gt;44244&lt;/D&gt;&lt;D xsi:type="xsd:long"&gt;44243&lt;/D&gt;&lt;D xsi:type="xsd:long"&gt;44239&lt;/D&gt;&lt;D xsi:type="xsd:long"&gt;44238&lt;/D&gt;&lt;D xsi:type="xsd:long"&gt;44237&lt;/D&gt;&lt;D xsi:type="xsd:long"&gt;44236&lt;/D&gt;&lt;D xsi:type="xsd:long"&gt;44235&lt;/D&gt;&lt;D xsi:type="xsd:long"&gt;44232&lt;/D&gt;&lt;D xsi:type="xsd:long"&gt;44231&lt;/D&gt;&lt;D xsi:type="xsd:long"&gt;44230&lt;/D&gt;&lt;D xsi:type="xsd:long"&gt;44229&lt;/D&gt;&lt;D xsi:type="xsd:long"&gt;44228&lt;/D&gt;&lt;D xsi:type="xsd:long"&gt;44225&lt;/D&gt;&lt;D xsi:type="xsd:long"&gt;44224&lt;/D&gt;&lt;D xsi:type="xsd:long"&gt;44223&lt;/D&gt;&lt;D xsi:type="xsd:long"&gt;44222&lt;/D&gt;&lt;D xsi:type="xsd:long"&gt;44221&lt;/D&gt;&lt;D xsi:type="xsd:long"&gt;44218&lt;/D&gt;&lt;D xsi:type="xsd:long"&gt;44217&lt;/D&gt;&lt;D xsi:type="xsd:long"&gt;44216&lt;/D&gt;&lt;D xsi:type="xsd:long"&gt;44215&lt;/D&gt;&lt;D xsi:type="xsd:long"&gt;44214&lt;/D&gt;&lt;D xsi:type="xsd:long"&gt;44211&lt;/D&gt;&lt;D xsi:type="xsd:long"&gt;44210&lt;/D&gt;&lt;D xsi:type="xsd:long"&gt;44209&lt;/D&gt;&lt;D xsi:type="xsd:long"&gt;44208&lt;/D&gt;&lt;D xsi:type="xsd:long"&gt;44207&lt;/D&gt;&lt;D xsi:type="xsd:long"&gt;44204&lt;/D&gt;&lt;D xsi:type="xsd:long"&gt;44203&lt;/D&gt;&lt;D xsi:type="xsd:long"&gt;44202&lt;/D&gt;&lt;D xsi:type="xsd:long"&gt;44201&lt;/D&gt;&lt;D xsi:type="xsd:long"&gt;44200&lt;/D&gt;&lt;D xsi:type="xsd:long"&gt;44196&lt;/D&gt;&lt;D xsi:type="xsd:long"&gt;44195&lt;/D&gt;&lt;D xsi:type="xsd:long"&gt;44194&lt;/D&gt;&lt;D xsi:type="xsd:long"&gt;44189&lt;/D&gt;&lt;D xsi:type="xsd:long"&gt;44188&lt;/D&gt;&lt;D xsi:type="xsd:long"&gt;44187&lt;/D&gt;&lt;D xsi:type="xsd:long"&gt;44186&lt;/D&gt;&lt;D xsi:type="xsd:long"&gt;44183&lt;/D&gt;&lt;D xsi:type="xsd:long"&gt;44182&lt;/D&gt;&lt;D xsi:type="xsd:long"&gt;44181&lt;/D&gt;&lt;D xsi:type="xsd:long"&gt;44180&lt;/D&gt;&lt;D xsi:type="xsd:long"&gt;44179&lt;/D&gt;&lt;D xsi:type="xsd:long"&gt;44176&lt;/D&gt;&lt;D xsi:type="xsd:long"&gt;44175&lt;/D&gt;&lt;D xsi:type="xsd:long"&gt;44174&lt;/D&gt;&lt;D xsi:type="xsd:long"&gt;44173&lt;/D&gt;&lt;D xsi:type="xsd:long"&gt;44172&lt;/D&gt;&lt;D xsi:type="xsd:long"&gt;44169&lt;/D&gt;&lt;D xsi:type="xsd:long"&gt;44168&lt;/D&gt;&lt;D xsi:type="xsd:long"&gt;44167&lt;/D&gt;&lt;D xsi:type="xsd:long"&gt;44166&lt;/D&gt;&lt;D xsi:type="xsd:long"&gt;44165&lt;/D&gt;&lt;D xsi:type="xsd:long"&gt;44162&lt;/D&gt;&lt;D xsi:type="xsd:long"&gt;44161&lt;/D&gt;&lt;D xsi:type="xsd:long"&gt;44160&lt;/D&gt;&lt;D xsi:type="xsd:long"&gt;44159&lt;/D&gt;&lt;D xsi:type="xsd:long"&gt;44158&lt;/D&gt;&lt;D xsi:type="xsd:long"&gt;44155&lt;/D&gt;&lt;D xsi:type="xsd:long"&gt;44154&lt;/D&gt;&lt;D xsi:type="xsd:long"&gt;44153&lt;/D&gt;&lt;D xsi:type="xsd:long"&gt;44152&lt;/D&gt;&lt;D xsi:type="xsd:long"&gt;44151&lt;/D&gt;&lt;D xsi:type="xsd:long"&gt;44148&lt;/D&gt;&lt;D xsi:type="xsd:long"&gt;44147&lt;/D&gt;&lt;D xsi:type="xsd:long"&gt;44146&lt;/D&gt;&lt;D xsi:type="xsd:long"&gt;44145&lt;/D&gt;&lt;D xsi:type="xsd:long"&gt;44144&lt;/D&gt;&lt;D xsi:type="xsd:long"&gt;44141&lt;/D&gt;&lt;D xsi:type="xsd:long"&gt;44140&lt;/D&gt;&lt;D xsi:type="xsd:long"&gt;44139&lt;/D&gt;&lt;D xsi:type="xsd:long"&gt;44138&lt;/D&gt;&lt;D xsi:type="xsd:long"&gt;44137&lt;/D&gt;&lt;D xsi:type="xsd:long"&gt;44134&lt;/D&gt;&lt;D xsi:type="xsd:long"&gt;44133&lt;/D&gt;&lt;D xsi:type="xsd:long"&gt;44132&lt;/D&gt;&lt;D xsi:type="xsd:long"&gt;44131&lt;/D&gt;&lt;D xsi:type="xsd:long"&gt;44130&lt;/D&gt;&lt;D xsi:type="xsd:long"&gt;44127&lt;/D&gt;&lt;D xsi:type="xsd:long"&gt;44126&lt;/D&gt;&lt;D xsi:type="xsd:long"&gt;44125&lt;/D&gt;&lt;D xsi:type="xsd:long"&gt;44124&lt;/D&gt;&lt;D xsi:type="xsd:long"&gt;44123&lt;/D&gt;&lt;D xsi:type="xsd:long"&gt;44120&lt;/D&gt;&lt;D xsi:type="xsd:long"&gt;44119&lt;/D&gt;&lt;D xsi:type="xsd:long"&gt;44118&lt;/D&gt;&lt;D xsi:type="xsd:long"&gt;44117&lt;/D&gt;&lt;D xsi:type="xsd:long"&gt;44113&lt;/D&gt;&lt;D xsi:type="xsd:long"&gt;44112&lt;/D&gt;&lt;D xsi:type="xsd:long"&gt;44111&lt;/D&gt;&lt;D xsi:type="xsd:long"&gt;44110&lt;/D&gt;&lt;D xsi:type="xsd:long"&gt;44109&lt;/D&gt;&lt;D xsi:type="xsd:long"&gt;44106&lt;/D&gt;&lt;D xsi:type="xsd:long"&gt;44105&lt;/D&gt;&lt;D xsi:type="xsd:long"&gt;44104&lt;/D&gt;&lt;D xsi:type="xsd:long"&gt;44103&lt;/D&gt;&lt;D xsi:type="xsd:long"&gt;44102&lt;/D&gt;&lt;D xsi:type="xsd:long"&gt;44099&lt;/D&gt;&lt;D xsi:type="xsd:long"&gt;44098&lt;/D&gt;&lt;D xsi:type="xsd:long"&gt;44097&lt;/D&gt;&lt;D xsi:type="xsd:long"&gt;44096&lt;/D&gt;&lt;D xsi:type="xsd:long"&gt;44095&lt;/D&gt;&lt;D xsi:type="xsd:long"&gt;44092&lt;/D&gt;&lt;D xsi:type="xsd:long"&gt;44091&lt;/D&gt;&lt;D xsi:type="xsd:long"&gt;44090&lt;/D&gt;&lt;D xsi:type="xsd:long"&gt;44089&lt;/D&gt;&lt;D xsi:type="xsd:long"&gt;44088&lt;/D&gt;&lt;D xsi:type="xsd:long"&gt;44085&lt;/D&gt;&lt;D xsi:type="xsd:long"&gt;44084&lt;/D&gt;&lt;D xsi:type="xsd:long"&gt;44083&lt;/D&gt;&lt;D xsi:type="xsd:long"&gt;44082&lt;/D&gt;&lt;D xsi:type="xsd:long"&gt;44078&lt;/D&gt;&lt;D xsi:type="xsd:long"&gt;44077&lt;/D&gt;&lt;D xsi:type="xsd:long"&gt;44076&lt;/D&gt;&lt;D xsi:type="xsd:long"&gt;44075&lt;/D&gt;&lt;D xsi:type="xsd:long"&gt;44074&lt;/D&gt;&lt;D xsi:type="xsd:long"&gt;44071&lt;/D&gt;&lt;/FQL&gt;&lt;FQL&gt;&lt;Q&gt;ERF-CA^FG_COMPANY_NAME()&lt;/Q&gt;&lt;R&gt;1&lt;/R&gt;&lt;C&gt;1&lt;/C&gt;&lt;D xsi:type="xsd:string"&gt;Enerplus Corporation&lt;/D&gt;&lt;/FQL&gt;&lt;FQL&gt;&lt;Q&gt;CPG-CA^P_PRICE(0,-3AY,D,CAD)&lt;/Q&gt;&lt;R&gt;754&lt;/R&gt;&lt;C&gt;1&lt;/C&gt;&lt;D xsi:type="xsd:double"&gt;11.07&lt;/D&gt;&lt;D xsi:type="xsd:double"&gt;11.01&lt;/D&gt;&lt;D xsi:type="xsd:double"&gt;10.84&lt;/D&gt;&lt;D xsi:type="xsd:double"&gt;10.7&lt;/D&gt;&lt;D xsi:type="xsd:double"&gt;10.78&lt;/D&gt;&lt;D xsi:type="xsd:double"&gt;11.05&lt;/D&gt;&lt;D xsi:type="xsd:double"&gt;11.16&lt;/D&gt;&lt;D xsi:type="xsd:double"&gt;11.18&lt;/D&gt;&lt;D xsi:type="xsd:double"&gt;11.21&lt;/D&gt;&lt;D xsi:type="xsd:double"&gt;11.16&lt;/D&gt;&lt;D xsi:type="xsd:double"&gt;11.05&lt;/D&gt;&lt;D xsi:type="xsd:double"&gt;11.1&lt;/D&gt;&lt;D xsi:type="xsd:double"&gt;11.33&lt;/D&gt;&lt;D xsi:type="xsd:double"&gt;11.45&lt;/D&gt;&lt;D xsi:type="xsd:double"&gt;11.28&lt;/D&gt;&lt;D xsi:type="xsd:double"&gt;11.35&lt;/D&gt;&lt;D xsi:type="xsd:double"&gt;11.08&lt;/D&gt;&lt;D xsi:type="xsd:double"&gt;10.95&lt;/D&gt;&lt;D xsi:type="xsd:double"&gt;10.9&lt;/D&gt;&lt;D xsi:type="xsd:double"&gt;10.65&lt;/D&gt;&lt;D xsi:type="xsd:double"&gt;10.78&lt;/D&gt;&lt;D xsi:type="xsd:double"&gt;10.69&lt;/D&gt;&lt;D xsi:type="xsd:double"&gt;10.61&lt;/D&gt;&lt;D xsi:type="xsd:double"&gt;10.3&lt;/D&gt;&lt;D xsi:type="xsd:double"&gt;10.75&lt;/D&gt;&lt;D xsi:type="xsd:double"&gt;10.41&lt;/D&gt;&lt;D xsi:type="xsd:double"&gt;10.29&lt;/D&gt;&lt;D xsi:type="xsd:double"&gt;10.24&lt;/D&gt;&lt;D xsi:type="xsd:double"&gt;9.99&lt;/D&gt;&lt;D xsi:type="xsd:double"&gt;9.79&lt;/D&gt;&lt;D xsi:type="xsd:double"&gt;9.8&lt;/D&gt;&lt;D xsi:type="xsd:double"&gt;9.37&lt;/D&gt;&lt;D xsi:type="xsd:double"&gt;9.34&lt;/D&gt;&lt;D xsi:type="xsd:double"&gt;9.69&lt;/D&gt;&lt;D xsi:type="xsd:double"&gt;9.58&lt;/D&gt;&lt;D xsi:type="xsd:double"&gt;9.47&lt;/D&gt;&lt;D xsi:type="xsd:double"&gt;9.21&lt;/D&gt;&lt;D xsi:type="xsd:double"&gt;9.13&lt;/D&gt;&lt;D xsi:type="xsd:double"&gt;8.81&lt;/D&gt;&lt;D xsi:type="xsd:double"&gt;8.99&lt;/D&gt;&lt;D xsi:type="xsd:double"&gt;9.04&lt;/D&gt;&lt;D xsi:type="xsd:double"&gt;8.92&lt;/D&gt;&lt;D xsi:type="xsd:double"&gt;8.84&lt;/D&gt;&lt;D xsi:type="xsd:double"&gt;8.67&lt;/D&gt;&lt;D xsi:type="xsd:double"&gt;8.55&lt;/D&gt;&lt;D xsi:type="xsd:double"&gt;8.59&lt;/D&gt;&lt;D xsi:type="xsd:double"&gt;8.36&lt;/D&gt;&lt;D xsi:type="xsd:double"&gt;8.54&lt;/D&gt;&lt;D xsi:type="xsd:double"&gt;8.82&lt;/D&gt;&lt;D xsi:type="xsd:double"&gt;8.64&lt;/D&gt;&lt;D xsi:type="xsd:double"&gt;8.85&lt;/D&gt;&lt;D xsi:type="xsd:double"&gt;8.92&lt;/D&gt;&lt;D xsi:type="xsd:double"&gt;8.9&lt;/D&gt;&lt;D xsi:type="xsd:double"&gt;8.84&lt;/D&gt;&lt;D xsi:type="xsd:double"&gt;9.08&lt;/D&gt;&lt;D xsi:type="xsd:double"&gt;8.96&lt;/D&gt;&lt;D xsi:type="xsd:double"&gt;9.27&lt;/D&gt;&lt;D xsi:type="xsd:double"&gt;9.25&lt;/D&gt;&lt;D xsi:type="xsd:double"&gt;9.38&lt;/D&gt;&lt;D xsi:type="xsd:double"&gt;9.25&lt;/D&gt;&lt;D xsi:type="xsd:double"&gt;9.12&lt;/D&gt;&lt;D xsi:type="xsd:double"&gt;9.03&lt;/D&gt;&lt;D xsi:type="xsd:double"&gt;8.71&lt;/D&gt;&lt;D xsi:type="xsd:double"&gt;8.56&lt;/D&gt;&lt;D xsi:type="xsd:double"&gt;8.87&lt;/D&gt;&lt;D xsi:type="xsd:double"&gt;9.05&lt;/D&gt;&lt;D xsi:type="xsd:double"&gt;8.89&lt;/D&gt;&lt;D xsi:type="xsd:double"&gt;8.8&lt;/D&gt;&lt;D xsi:type="xsd:double"&gt;9.16&lt;/D&gt;&lt;D xsi:type="xsd:double"&gt;9.25&lt;/D&gt;&lt;D xsi:type="xsd:double"&gt;9.1&lt;/D&gt;&lt;D xsi:type="xsd:double"&gt;9.07&lt;/D&gt;&lt;D xsi:type="xsd:double"&gt;8.96&lt;/D&gt;&lt;D xsi:type="xsd:double"&gt;8.84&lt;/D&gt;&lt;D xsi:type="xsd:double"&gt;9.06&lt;/D&gt;&lt;D xsi:type="xsd:double"&gt;9.13&lt;/D&gt;&lt;D xsi:type="xsd:double"&gt;9.13&lt;/D&gt;&lt;D xsi:type="xsd:double"&gt;9.18&lt;/D&gt;&lt;D xsi:type="xsd:double"&gt;9.34&lt;/D&gt;&lt;D xsi:type="xsd:double"&gt;9.33&lt;/D&gt;&lt;D xsi:type="xsd:double"&gt;9.38&lt;/D&gt;&lt;D xsi:type="xsd:double"&gt;9.11&lt;/D&gt;&lt;D xsi:type="xsd:double"&gt;9.13&lt;/D&gt;&lt;D xsi:type="xsd:double"&gt;9.36&lt;/D&gt;&lt;D xsi:type="xsd:double"&gt;9.84&lt;/D&gt;&lt;D xsi:type="xsd:double"&gt;10.02&lt;/D&gt;&lt;D xsi:type="xsd:double"&gt;9.77&lt;/D&gt;&lt;D xsi:type="xsd:double"&gt;9.75&lt;/D&gt;&lt;D xsi:type="xsd:double"&gt;9.92&lt;/D&gt;&lt;D xsi:type="xsd:double"&gt;10.24&lt;/D&gt;&lt;D xsi:type="xsd:double"&gt;9.97&lt;/D&gt;&lt;D xsi:type="xsd:double"&gt;9.97&lt;/D&gt;&lt;D xsi:type="xsd:double"&gt;10.27&lt;/D&gt;&lt;D xsi:type="xsd:double"&gt;10.47&lt;/D&gt;&lt;D xsi:type="xsd:double"&gt;10.36&lt;/D&gt;&lt;D xsi:type="xsd:double"&gt;10.39&lt;/D&gt;&lt;D xsi:type="xsd:double"&gt;10.36&lt;/D&gt;&lt;D xsi:type="xsd:double"&gt;10.33&lt;/D&gt;&lt;D xsi:type="xsd:double"&gt;10.25&lt;/D&gt;&lt;D xsi:type="xsd:double"&gt;10.18&lt;/D&gt;&lt;D xsi:type="xsd:double"&gt;9.99&lt;/D&gt;&lt;D xsi:type="xsd:double"&gt;10.13&lt;/D&gt;&lt;D xsi:type="xsd:double"&gt;10.1&lt;/D&gt;&lt;D xsi:type="xsd:double"&gt;10.17&lt;/D&gt;&lt;D xsi:type="xsd:double"&gt;9.54&lt;/D&gt;&lt;D xsi:type="xsd:double"&gt;9.4&lt;/D&gt;&lt;D xsi:type="xsd:double"&gt;9.37&lt;/D&gt;&lt;D xsi:type="xsd:double"&gt;9.01&lt;/D&gt;&lt;D xsi:type="xsd:double"&gt;9.06&lt;/D&gt;&lt;D xsi:type="xsd:double"&gt;8.85&lt;/D&gt;&lt;D xsi:type="xsd:double"&gt;9.02&lt;/D&gt;&lt;D xsi:type="xsd:double"&gt;9.08&lt;/D&gt;&lt;D xsi:type="xsd:double"&gt;8.8&lt;/D&gt;&lt;D xsi:type="xsd:double"&gt;8.19&lt;/D&gt;&lt;D xsi:type="xsd:double"&gt;7.98&lt;/D&gt;&lt;D xsi:type="xsd:double"&gt;8.18&lt;/D&gt;&lt;D xsi:type="xsd:double"&gt;8.02&lt;/D&gt;&lt;D xsi:type="xsd:double"&gt;8.68&lt;/D&gt;&lt;D xsi:type="xsd:double"&gt;8.91&lt;/D&gt;&lt;D xsi:type="xsd:double"&gt;9.34&lt;/D&gt;&lt;D xsi:type="xsd:double"&gt;9.56&lt;/D&gt;&lt;D xsi:type="xsd:double"&gt;9.67&lt;/D&gt;&lt;D xsi:type="xsd:double"&gt;9.66&lt;/D&gt;&lt;D xsi:type="xsd:double"&gt;9.87&lt;/D&gt;&lt;D xsi:type="xsd:double"&gt;9.96&lt;/D&gt;&lt;D xsi:type="xsd:double"&gt;9.88&lt;/D&gt;&lt;D xsi:type="xsd:double"&gt;9.63&lt;/D&gt;&lt;D xsi:type="xsd:double"&gt;9.33&lt;/D&gt;&lt;D xsi:type="xsd:double"&gt;9.5&lt;/D&gt;&lt;D xsi:type="xsd:double"&gt;9.47&lt;/D&gt;&lt;D xsi:type="xsd:double"&gt;9.37&lt;/D&gt;&lt;D xsi:type="xsd:double"&gt;9.03&lt;/D&gt;&lt;D xsi:type="xsd:double"&gt;9.08&lt;/D&gt;&lt;D xsi:type="xsd:double"&gt;9.26&lt;/D&gt;&lt;D xsi:type="xsd:double"&gt;9.65&lt;/D&gt;&lt;D xsi:type="xsd:double"&gt;9.77&lt;/D&gt;&lt;D xsi:type="xsd:double"&gt;10.07&lt;/D&gt;&lt;D xsi:type="xsd:double"&gt;9.91&lt;/D&gt;&lt;D xsi:type="xsd:double"&gt;9.88&lt;/D&gt;&lt;D xsi:type="xsd:double"&gt;9.57&lt;/D&gt;&lt;D xsi:type="xsd:double"&gt;9.74&lt;/D&gt;&lt;D xsi:type="xsd:double"&gt;9.7&lt;/D&gt;&lt;D xsi:type="xsd:double"&gt;9.26&lt;/D&gt;&lt;D xsi:type="xsd:double"&gt;9.31&lt;/D&gt;&lt;D xsi:type="xsd:double"&gt;9.28&lt;/D&gt;&lt;D xsi:type="xsd:double"&gt;9.61&lt;/D&gt;&lt;D xsi:type="xsd:double"&gt;9.94&lt;/D&gt;&lt;D xsi:type="xsd:double"&gt;9.79&lt;/D&gt;&lt;D xsi:type="xsd:double"&gt;9.96&lt;/D&gt;&lt;D xsi:type="xsd:double"&gt;9.97&lt;/D&gt;&lt;D xsi:type="xsd:double"&gt;9.71&lt;/D&gt;&lt;D xsi:type="xsd:double"&gt;9.8&lt;/D&gt;&lt;D xsi:type="xsd:double"&gt;10.01&lt;/D&gt;&lt;D xsi:type="xsd:double"&gt;9.82&lt;/D&gt;&lt;D xsi:type="xsd:double"&gt;9.74&lt;/D&gt;&lt;D xsi:type="xsd:double"&gt;9.57&lt;/D&gt;&lt;D xsi:type="xsd:double"&gt;9.67&lt;/D&gt;&lt;D xsi:type="xsd:double"&gt;9.61&lt;/D&gt;&lt;D xsi:type="xsd:double"&gt;9.58&lt;/D&gt;&lt;D xsi:type="xsd:double"&gt;9.52&lt;/D&gt;&lt;D xsi:type="xsd:double"&gt;9.23&lt;/D&gt;&lt;D xsi:type="xsd:double"&gt;9.2&lt;/D&gt;&lt;D xsi:type="xsd:double"&gt;9.23&lt;/D&gt;&lt;D xsi:type="xsd:double"&gt;8.99&lt;/D&gt;&lt;D xsi:type="xsd:double"&gt;8.91&lt;/D&gt;&lt;D xsi:type="xsd:double"&gt;8.76&lt;/D&gt;&lt;D xsi:type="xsd:double"&gt;8.9&lt;/D&gt;&lt;D xsi:type="xsd:double"&gt;9.66&lt;/D&gt;&lt;D xsi:type="xsd:double"&gt;9.5&lt;/D&gt;&lt;D xsi:type="xsd:double"&gt;9.36&lt;/D&gt;&lt;D xsi:type="xsd:double"&gt;9.59&lt;/D&gt;&lt;D xsi:type="xsd:double"&gt;9.17&lt;/D&gt;&lt;D xsi:type="xsd:double"&gt;9.42&lt;/D&gt;&lt;D xsi:type="xsd:double"&gt;9.09&lt;/D&gt;&lt;D xsi:type="xsd:double"&gt;8.94&lt;/D&gt;&lt;D xsi:type="xsd:double"&gt;9.07&lt;/D&gt;&lt;D xsi:type="xsd:double"&gt;9.27&lt;/D&gt;&lt;D xsi:type="xsd:double"&gt;9.49&lt;/D&gt;&lt;D xsi:type="xsd:double"&gt;9.25&lt;/D&gt;&lt;D xsi:type="xsd:double"&gt;9.11&lt;/D&gt;&lt;D xsi:type="xsd:double"&gt;8.91&lt;/D&gt;&lt;D xsi:type="xsd:double"&gt;9.02&lt;/D&gt;&lt;D xsi:type="xsd:double"&gt;9.22&lt;/D&gt;&lt;D xsi:type="xsd:double"&gt;9.39&lt;/D&gt;&lt;D xsi:type="xsd:double"&gt;9.84&lt;/D&gt;&lt;D xsi:type="xsd:double"&gt;10.25&lt;/D&gt;&lt;D xsi:type="xsd:double"&gt;10.24&lt;/D&gt;&lt;D xsi:type="xsd:double"&gt;10.45&lt;/D&gt;&lt;D xsi:type="xsd:double"&gt;10.49&lt;/D&gt;&lt;D xsi:type="xsd:double"&gt;10.26&lt;/D&gt;&lt;D xsi:type="xsd:double"&gt;10.44&lt;/D&gt;&lt;D xsi:type="xsd:double"&gt;10.52&lt;/D&gt;&lt;D xsi:type="xsd:double"&gt;10.54&lt;/D&gt;&lt;D xsi:type="xsd:double"&gt;10.78&lt;/D&gt;&lt;D xsi:type="xsd:double"&gt;10.5&lt;/D&gt;&lt;D xsi:type="xsd:double"&gt;10.73&lt;/D&gt;&lt;D xsi:type="xsd:double"&gt;10.84&lt;/D&gt;&lt;D xsi:type="xsd:double"&gt;11.02&lt;/D&gt;&lt;D xsi:type="xsd:double"&gt;11.4&lt;/D&gt;&lt;D xsi:type="xsd:double"&gt;11.03&lt;/D&gt;&lt;D xsi:type="xsd:double"&gt;11.29&lt;/D&gt;&lt;D xsi:type="xsd:double"&gt;10.76&lt;/D&gt;&lt;D xsi:type="xsd:double"&gt;10.4&lt;/D&gt;&lt;D xsi:type="xsd:double"&gt;11.21&lt;/D&gt;&lt;D xsi:type="xsd:double"&gt;11.25&lt;/D&gt;&lt;D xsi:type="xsd:double"&gt;11.12&lt;/D&gt;&lt;D xsi:type="xsd:double"&gt;10.92&lt;/D&gt;&lt;D xsi:type="xsd:double"&gt;10.72&lt;/D&gt;&lt;D xsi:type="xsd:double"&gt;10.88&lt;/D&gt;&lt;D xsi:type="xsd:double"&gt;10.65&lt;/D&gt;&lt;D xsi:type="xsd:double"&gt;10.36&lt;/D&gt;&lt;D xsi:type="xsd:double"&gt;10.75&lt;/D&gt;&lt;D xsi:type="xsd:double"&gt;10.66&lt;/D&gt;&lt;D xsi:type="xsd:double"&gt;10.48&lt;/D&gt;&lt;D xsi:type="xsd:double"&gt;10.4&lt;/D&gt;&lt;D xsi:type="xsd:double"&gt;10.24&lt;/D&gt;&lt;D xsi:type="xsd:double"&gt;10.01&lt;/D&gt;&lt;D xsi:type="xsd:double"&gt;9.95&lt;/D&gt;&lt;D xsi:type="xsd:double"&gt;9.52&lt;/D&gt;&lt;D xsi:type="xsd:double"&gt;9.55&lt;/D&gt;&lt;D xsi:type="xsd:double"&gt;9.4&lt;/D&gt;&lt;D xsi:type="xsd:double"&gt;9.89&lt;/D&gt;&lt;D xsi:type="xsd:double"&gt;9.52&lt;/D&gt;&lt;D xsi:type="xsd:double"&gt;9.59&lt;/D&gt;&lt;D xsi:type="xsd:double"&gt;10.26&lt;/D&gt;&lt;D xsi:type="xsd:double"&gt;10.23&lt;/D&gt;&lt;D xsi:type="xsd:double"&gt;9.91&lt;/D&gt;&lt;D xsi:type="xsd:double"&gt;9.54&lt;/D&gt;&lt;D xsi:type="xsd:double"&gt;9.11&lt;/D&gt;&lt;D xsi:type="xsd:double"&gt;8.5&lt;/D&gt;&lt;D xsi:type="xsd:double"&gt;8.46&lt;/D&gt;&lt;D xsi:type="xsd:double"&gt;8.45&lt;/D&gt;&lt;D xsi:type="xsd:double"&gt;7.97&lt;/D&gt;&lt;D xsi:type="xsd:double"&gt;7.62&lt;/D&gt;&lt;D xsi:type="xsd:double"&gt;7.98&lt;/D&gt;&lt;D xsi:type="xsd:double"&gt;8.83&lt;/D&gt;&lt;D xsi:type="xsd:double"&gt;9.12&lt;/D&gt;&lt;D xsi:type="xsd:double"&gt;9.24&lt;/D&gt;&lt;D xsi:type="xsd:double"&gt;9.27&lt;/D&gt;&lt;D xsi:type="xsd:double"&gt;9.2&lt;/D&gt;&lt;D xsi:type="xsd:double"&gt;9.22&lt;/D&gt;&lt;D xsi:type="xsd:double"&gt;9.6&lt;/D&gt;&lt;D xsi:type="xsd:double"&gt;9.4&lt;/D&gt;&lt;D xsi:type="xsd:double"&gt;9.52&lt;/D&gt;&lt;D xsi:type="xsd:double"&gt;9.25&lt;/D&gt;&lt;D xsi:type="xsd:double"&gt;9.08&lt;/D&gt;&lt;D xsi:type="xsd:double"&gt;9.04&lt;/D&gt;&lt;D xsi:type="xsd:double"&gt;9.52&lt;/D&gt;&lt;D xsi:type="xsd:double"&gt;9.79&lt;/D&gt;&lt;D xsi:type="xsd:double"&gt;9.55&lt;/D&gt;&lt;D xsi:type="xsd:double"&gt;9.98&lt;/D&gt;&lt;D xsi:type="xsd:double"&gt;10.05&lt;/D&gt;&lt;D xsi:type="xsd:double"&gt;10.65&lt;/D&gt;&lt;D xsi:type="xsd:double"&gt;10.28&lt;/D&gt;&lt;D xsi:type="xsd:double"&gt;10.26&lt;/D&gt;&lt;D xsi:type="xsd:double"&gt;10.51&lt;/D&gt;&lt;D xsi:type="xsd:double"&gt;10.29&lt;/D&gt;&lt;D xsi:type="xsd:double"&gt;9.88&lt;/D&gt;&lt;D xsi:type="xsd:double"&gt;9.91&lt;/D&gt;&lt;D xsi:type="xsd:double"&gt;10&lt;/D&gt;&lt;D xsi:type="xsd:double"&gt;9.61&lt;/D&gt;&lt;D xsi:type="xsd:double"&gt;9.37&lt;/D&gt;&lt;D xsi:type="xsd:double"&gt;9.65&lt;/D&gt;&lt;D xsi:type="xsd:double"&gt;9.8&lt;/D&gt;&lt;D xsi:type="xsd:double"&gt;9.74&lt;/D&gt;&lt;D xsi:type="xsd:double"&gt;9.24&lt;/D&gt;&lt;D xsi:type="xsd:double"&gt;9.14&lt;/D&gt;&lt;D xsi:type="xsd:double"&gt;9.18&lt;/D&gt;&lt;D xsi:type="xsd:double"&gt;9.08&lt;/D&gt;&lt;D xsi:type="xsd:double"&gt;8.6&lt;/D&gt;&lt;D xsi:type="xsd:double"&gt;9.18&lt;/D&gt;&lt;D xsi:type="xsd:double"&gt;9.89&lt;/D&gt;&lt;D xsi:type="xsd:double"&gt;10.13&lt;/D&gt;&lt;D xsi:type="xsd:double"&gt;9.88&lt;/D&gt;&lt;D xsi:type="xsd:double"&gt;9.57&lt;/D&gt;&lt;D xsi:type="xsd:double"&gt;9.42&lt;/D&gt;&lt;D xsi:type="xsd:double"&gt;9.41&lt;/D&gt;&lt;D xsi:type="xsd:double"&gt;8.93&lt;/D&gt;&lt;D xsi:type="xsd:double"&gt;9.17&lt;/D&gt;&lt;D xsi:type="xsd:double"&gt;9.57&lt;/D&gt;&lt;D xsi:type="xsd:double"&gt;9.45&lt;/D&gt;&lt;D xsi:type="xsd:double"&gt;9.13&lt;/D&gt;&lt;D xsi:type="xsd:double"&gt;8.64&lt;/D&gt;&lt;D xsi:type="xsd:double"&gt;8.44&lt;/D&gt;&lt;D xsi:type="xsd:double"&gt;8.62&lt;/D&gt;&lt;D xsi:type="xsd:double"&gt;8.6&lt;/D&gt;&lt;D xsi:type="xsd:double"&gt;9.02&lt;/D&gt;&lt;D xsi:type="xsd:double"&gt;9.15&lt;/D&gt;&lt;D xsi:type="xsd:double"&gt;9.43&lt;/D&gt;&lt;D xsi:type="xsd:double"&gt;8.34&lt;/D&gt;&lt;D xsi:type="xsd:double"&gt;8.84&lt;/D&gt;&lt;D xsi:type="xsd:double"&gt;9.62&lt;/D&gt;&lt;D xsi:type="xsd:double"&gt;9.15&lt;/D&gt;&lt;D xsi:type="xsd:double"&gt;9.37&lt;/D&gt;&lt;D xsi:type="xsd:double"&gt;10.14&lt;/D&gt;&lt;D xsi:type="xsd:double"&gt;9.65&lt;/D&gt;&lt;D xsi:type="xsd:double"&gt;9.07&lt;/D&gt;&lt;D xsi:type="xsd:double"&gt;8.74&lt;/D&gt;&lt;D xsi:type="xsd:double"&gt;9.83&lt;/D&gt;&lt;D xsi:type="xsd:double"&gt;10.8&lt;/D&gt;&lt;D xsi:type="xsd:double"&gt;10.57&lt;/D&gt;&lt;D xsi:type="xsd:double"&gt;10.25&lt;/D&gt;&lt;D xsi:type="xsd:double"&gt;11.06&lt;/D&gt;&lt;D xsi:type="xsd:double"&gt;11.83&lt;/D&gt;&lt;D xsi:type="xsd:double"&gt;12.01&lt;/D&gt;&lt;D xsi:type="xsd:double"&gt;12.51&lt;/D&gt;&lt;D xsi:type="xsd:double"&gt;13.1&lt;/D&gt;&lt;D xsi:type="xsd:double"&gt;13.25&lt;/D&gt;&lt;D xsi:type="xsd:double"&gt;13.46&lt;/D&gt;&lt;D xsi:type="xsd:double"&gt;13.01&lt;/D&gt;&lt;D xsi:type="xsd:double"&gt;12.34&lt;/D&gt;&lt;D xsi:type="xsd:double"&gt;12.08&lt;/D&gt;&lt;D xsi:type="xsd:double"&gt;11.82&lt;/D&gt;&lt;D xsi:type="xsd:double"&gt;11.35&lt;/D&gt;&lt;D xsi:type="xsd:double"&gt;11.2&lt;/D&gt;&lt;D xsi:type="xsd:double"&gt;11.35&lt;/D&gt;&lt;D xsi:type="xsd:double"&gt;11.19&lt;/D&gt;&lt;D xsi:type="xsd:double"&gt;10.96&lt;/D&gt;&lt;D xsi:type="xsd:double"&gt;10.8&lt;/D&gt;&lt;D xsi:type="xsd:double"&gt;10.31&lt;/D&gt;&lt;D xsi:type="xsd:double"&gt;9.71&lt;/D&gt;&lt;D xsi:type="xsd:double"&gt;9.76&lt;/D&gt;&lt;D xsi:type="xsd:double"&gt;9.58&lt;/D&gt;&lt;D xsi:type="xsd:double"&gt;9.81&lt;/D&gt;&lt;D xsi:type="xsd:double"&gt;9.59&lt;/D&gt;&lt;D xsi:type="xsd:double"&gt;9.19&lt;/D&gt;&lt;D xsi:type="xsd:double"&gt;8.77&lt;/D&gt;&lt;D xsi:type="xsd:double"&gt;8.66&lt;/D&gt;&lt;D xsi:type="xsd:double"&gt;8.5&lt;/D&gt;&lt;D xsi:type="xsd:double"&gt;8.4&lt;/D&gt;&lt;D xsi:type="xsd:double"&gt;9.54&lt;/D&gt;&lt;D xsi:type="xsd:double"&gt;9.46&lt;/D&gt;&lt;D xsi:type="xsd:double"&gt;9.62&lt;/D&gt;&lt;D xsi:type="xsd:double"&gt;9.28&lt;/D&gt;&lt;D xsi:type="xsd:double"&gt;8.9&lt;/D&gt;&lt;D xsi:type="xsd:double"&gt;8.9&lt;/D&gt;&lt;D xsi:type="xsd:double"&gt;9.12&lt;/D&gt;&lt;D xsi:type="xsd:double"&gt;8.73&lt;/D&gt;&lt;D xsi:type="xsd:double"&gt;8.55&lt;/D&gt;&lt;D xsi:type="xsd:double"&gt;8.53&lt;/D&gt;&lt;D xsi:type="xsd:double"&gt;8.93&lt;/D&gt;&lt;D xsi:type="xsd:double"&gt;9.39&lt;/D&gt;&lt;D xsi:type="xsd:double"&gt;9.8&lt;/D&gt;&lt;D xsi:type="xsd:double"&gt;9.65&lt;/D&gt;&lt;D xsi:type="xsd:double"&gt;9.98&lt;/D&gt;&lt;D xsi:type="xsd:double"&gt;9.44&lt;/D&gt;&lt;D xsi:type="xsd:double"&gt;9.28&lt;/D&gt;&lt;D xsi:type="xsd:double"&gt;9.01&lt;/D&gt;&lt;D xsi:type="xsd:double"&gt;8.86&lt;/D&gt;&lt;D xsi:type="xsd:double"&gt;9.18&lt;/D&gt;&lt;D xsi:type="xsd:double"&gt;8.78&lt;/D&gt;&lt;D xsi:type="xsd:double"&gt;8.59&lt;/D&gt;&lt;D xsi:type="xsd:double"&gt;8.96&lt;/D&gt;&lt;D xsi:type="xsd:double"&gt;9.52&lt;/D&gt;&lt;D xsi:type="xsd:double"&gt;9.21&lt;/D&gt;&lt;D xsi:type="xsd:double"&gt;9.06&lt;/D&gt;&lt;D xsi:type="xsd:double"&gt;9.24&lt;/D&gt;&lt;D xsi:type="xsd:double"&gt;9.31&lt;/D&gt;&lt;D xsi:type="xsd:double"&gt;9.37&lt;/D&gt;&lt;D xsi:type="xsd:double"&gt;9.76&lt;/D&gt;&lt;D xsi:type="xsd:double"&gt;9.41&lt;/D&gt;&lt;D xsi:type="xsd:double"&gt;9.4&lt;/D&gt;&lt;D xsi:type="xsd:double"&gt;9.22&lt;/D&gt;&lt;D xsi:type="xsd:double"&gt;9.18&lt;/D&gt;&lt;D xsi:type="xsd:double"&gt;8.74&lt;/D&gt;&lt;D xsi:type="xsd:double"&gt;8.85&lt;/D&gt;&lt;D xsi:type="xsd:double"&gt;8.51&lt;/D&gt;&lt;D xsi:type="xsd:double"&gt;8.45&lt;/D&gt;&lt;D xsi:type="xsd:double"&gt;8.53&lt;/D&gt;&lt;D xsi:type="xsd:double"&gt;9.2&lt;/D&gt;&lt;D xsi:type="xsd:double"&gt;9.37&lt;/D&gt;&lt;D xsi:type="xsd:double"&gt;9.3&lt;/D&gt;&lt;D xsi:type="xsd:double"&gt;9.69&lt;/D&gt;&lt;D xsi:type="xsd:double"&gt;9.73&lt;/D&gt;&lt;D xsi:type="xsd:double"&gt;9.51&lt;/D&gt;&lt;D xsi:type="xsd:double"&gt;9.22&lt;/D&gt;&lt;D xsi:type="xsd:double"&gt;9.46&lt;/D&gt;&lt;D xsi:type="xsd:double"&gt;9.35&lt;/D&gt;&lt;D xsi:type="xsd:double"&gt;9.07&lt;/D&gt;&lt;D xsi:type="xsd:double"&gt;8.75&lt;/D&gt;&lt;D xsi:type="xsd:double"&gt;8.28&lt;/D&gt;&lt;D xsi:type="xsd:double"&gt;8.25&lt;/D&gt;&lt;D xsi:type="xsd:double"&gt;8.18&lt;/D&gt;&lt;D xsi:type="xsd:double"&gt;8.24&lt;/D&gt;&lt;D xsi:type="xsd:double"&gt;8.56&lt;/D&gt;&lt;D xsi:type="xsd:double"&gt;8.47&lt;/D&gt;&lt;D xsi:type="xsd:double"&gt;8.45&lt;/D&gt;&lt;D xsi:type="xsd:double"&gt;8.37&lt;/D&gt;&lt;D xsi:type="xsd:double"&gt;8.55&lt;/D&gt;&lt;D xsi:type="xsd:double"&gt;8.25&lt;/D&gt;&lt;D xsi:type="xsd:double"&gt;8.18&lt;/D&gt;&lt;D xsi:type="xsd:double"&gt;7.87&lt;/D&gt;&lt;D xsi:type="xsd:double"&gt;8.34&lt;/D&gt;</t>
        </r>
      </text>
    </comment>
    <comment ref="A16" authorId="0" shapeId="0" xr:uid="{E1CECC52-4A62-4862-8284-7F0726C32DE3}">
      <text>
        <r>
          <rPr>
            <b/>
            <sz val="9"/>
            <color indexed="81"/>
            <rFont val="Tahoma"/>
            <family val="2"/>
          </rPr>
          <t>&lt;D xsi:type="xsd:double"&gt;8.44&lt;/D&gt;&lt;D xsi:type="xsd:double"&gt;8.48&lt;/D&gt;&lt;D xsi:type="xsd:double"&gt;8.52&lt;/D&gt;&lt;D xsi:type="xsd:double"&gt;8.52&lt;/D&gt;&lt;D xsi:type="xsd:double"&gt;8.19&lt;/D&gt;&lt;D xsi:type="xsd:double"&gt;8.17&lt;/D&gt;&lt;D xsi:type="xsd:double"&gt;8.15&lt;/D&gt;&lt;D xsi:type="xsd:double"&gt;8.18&lt;/D&gt;&lt;D xsi:type="xsd:double"&gt;8.19&lt;/D&gt;&lt;D xsi:type="xsd:double"&gt;7.77&lt;/D&gt;&lt;D xsi:type="xsd:double"&gt;7.69&lt;/D&gt;&lt;D xsi:type="xsd:double"&gt;8&lt;/D&gt;&lt;D xsi:type="xsd:double"&gt;8.17&lt;/D&gt;&lt;D xsi:type="xsd:double"&gt;8.17&lt;/D&gt;&lt;D xsi:type="xsd:double"&gt;8.36&lt;/D&gt;&lt;D xsi:type="xsd:double"&gt;8.32&lt;/D&gt;&lt;D xsi:type="xsd:double"&gt;8.03&lt;/D&gt;&lt;D xsi:type="xsd:double"&gt;8.45&lt;/D&gt;&lt;D xsi:type="xsd:double"&gt;8.06&lt;/D&gt;&lt;D xsi:type="xsd:double"&gt;7.84&lt;/D&gt;&lt;D xsi:type="xsd:double"&gt;7.7&lt;/D&gt;&lt;D xsi:type="xsd:double"&gt;7.63&lt;/D&gt;&lt;D xsi:type="xsd:double"&gt;7.44&lt;/D&gt;&lt;D xsi:type="xsd:double"&gt;7.2&lt;/D&gt;&lt;D xsi:type="xsd:double"&gt;6.75&lt;/D&gt;&lt;D xsi:type="xsd:double"&gt;6.65&lt;/D&gt;&lt;D xsi:type="xsd:double"&gt;6.64&lt;/D&gt;&lt;D xsi:type="xsd:double"&gt;6.19&lt;/D&gt;&lt;D xsi:type="xsd:double"&gt;6.13&lt;/D&gt;&lt;D xsi:type="xsd:double"&gt;6.09&lt;/D&gt;&lt;D xsi:type="xsd:double"&gt;5.98&lt;/D&gt;&lt;D xsi:type="xsd:double"&gt;5.7&lt;/D&gt;&lt;D xsi:type="xsd:double"&gt;5.69&lt;/D&gt;&lt;D xsi:type="xsd:double"&gt;6&lt;/D&gt;&lt;D xsi:type="xsd:double"&gt;6.04&lt;/D&gt;&lt;D xsi:type="xsd:double"&gt;6.07&lt;/D&gt;&lt;D xsi:type="xsd:double"&gt;6.45&lt;/D&gt;&lt;D xsi:type="xsd:double"&gt;6.74&lt;/D&gt;&lt;D xsi:type="xsd:double"&gt;6.73&lt;/D&gt;&lt;D xsi:type="xsd:double"&gt;6.72&lt;/D&gt;&lt;D xsi:type="xsd:double"&gt;6.73&lt;/D&gt;&lt;D xsi:type="xsd:double"&gt;6.14&lt;/D&gt;&lt;D xsi:type="xsd:double"&gt;5.69&lt;/D&gt;&lt;D xsi:type="xsd:double"&gt;5.62&lt;/D&gt;&lt;D xsi:type="xsd:double"&gt;5.48&lt;/D&gt;&lt;D xsi:type="xsd:double"&gt;5.5&lt;/D&gt;&lt;D xsi:type="xsd:double"&gt;5.73&lt;/D&gt;&lt;D xsi:type="xsd:double"&gt;5.64&lt;/D&gt;&lt;D xsi:type="xsd:double"&gt;6.17&lt;/D&gt;&lt;D xsi:type="xsd:double"&gt;6.18&lt;/D&gt;&lt;D xsi:type="xsd:double"&gt;6.16&lt;/D&gt;&lt;D xsi:type="xsd:double"&gt;5.78&lt;/D&gt;&lt;D xsi:type="xsd:double"&gt;5.56&lt;/D&gt;&lt;D xsi:type="xsd:double"&gt;5.83&lt;/D&gt;&lt;D xsi:type="xsd:double"&gt;5.78&lt;/D&gt;&lt;D xsi:type="xsd:double"&gt;5.88&lt;/D&gt;&lt;D xsi:type="xsd:double"&gt;5.86&lt;/D&gt;&lt;D xsi:type="xsd:double"&gt;5.89&lt;/D&gt;&lt;D xsi:type="xsd:double"&gt;5.85&lt;/D&gt;&lt;D xsi:type="xsd:double"&gt;5.86&lt;/D&gt;&lt;D xsi:type="xsd:double"&gt;6.08&lt;/D&gt;&lt;D xsi:type="xsd:double"&gt;6.02&lt;/D&gt;&lt;D xsi:type="xsd:double"&gt;6.05&lt;/D&gt;&lt;D xsi:type="xsd:double"&gt;6&lt;/D&gt;&lt;D xsi:type="xsd:double"&gt;6.03&lt;/D&gt;&lt;D xsi:type="xsd:double"&gt;6.15&lt;/D&gt;&lt;D xsi:type="xsd:double"&gt;6.32&lt;/D&gt;&lt;D xsi:type="xsd:double"&gt;6.22&lt;/D&gt;&lt;D xsi:type="xsd:double"&gt;6.2&lt;/D&gt;&lt;D xsi:type="xsd:double"&gt;6.06&lt;/D&gt;&lt;D xsi:type="xsd:double"&gt;6.27&lt;/D&gt;&lt;D xsi:type="xsd:double"&gt;6.3&lt;/D&gt;&lt;D xsi:type="xsd:double"&gt;6.23&lt;/D&gt;&lt;D xsi:type="xsd:double"&gt;6.12&lt;/D&gt;&lt;D xsi:type="xsd:double"&gt;6.27&lt;/D&gt;&lt;D xsi:type="xsd:double"&gt;6.16&lt;/D&gt;&lt;D xsi:type="xsd:double"&gt;6.16&lt;/D&gt;&lt;D xsi:type="xsd:double"&gt;6.28&lt;/D&gt;&lt;D xsi:type="xsd:double"&gt;6.34&lt;/D&gt;&lt;D xsi:type="xsd:double"&gt;6.08&lt;/D&gt;&lt;D xsi:type="xsd:double"&gt;6.2&lt;/D&gt;&lt;D xsi:type="xsd:double"&gt;6.41&lt;/D&gt;&lt;D xsi:type="xsd:double"&gt;6.3&lt;/D&gt;&lt;D xsi:type="xsd:double"&gt;6.12&lt;/D&gt;&lt;D xsi:type="xsd:double"&gt;6.33&lt;/D&gt;&lt;D xsi:type="xsd:double"&gt;6.17&lt;/D&gt;&lt;D xsi:type="xsd:double"&gt;5.98&lt;/D&gt;&lt;D xsi:type="xsd:double"&gt;5.84&lt;/D&gt;&lt;D xsi:type="xsd:double"&gt;5.81&lt;/D&gt;&lt;D xsi:type="xsd:double"&gt;5.74&lt;/D&gt;&lt;D xsi:type="xsd:double"&gt;5.88&lt;/D&gt;&lt;D xsi:type="xsd:double"&gt;5.34&lt;/D&gt;&lt;D xsi:type="xsd:double"&gt;5.16&lt;/D&gt;&lt;D xsi:type="xsd:double"&gt;5.01&lt;/D&gt;&lt;D xsi:type="xsd:double"&gt;4.84&lt;/D&gt;&lt;D xsi:type="xsd:double"&gt;4.79&lt;/D&gt;&lt;D xsi:type="xsd:double"&gt;4.97&lt;/D&gt;&lt;D xsi:type="xsd:double"&gt;5.07&lt;/D&gt;&lt;D xsi:type="xsd:double"&gt;5.33&lt;/D&gt;&lt;D xsi:type="xsd:double"&gt;5.01&lt;/D&gt;&lt;D xsi:type="xsd:double"&gt;4.92&lt;/D&gt;&lt;D xsi:type="xsd:double"&gt;4.3&lt;/D&gt;&lt;D xsi:type="xsd:double"&gt;4.34&lt;/D&gt;&lt;D xsi:type="xsd:double"&gt;4.33&lt;/D&gt;&lt;D xsi:type="xsd:double"&gt;4.46&lt;/D&gt;&lt;D xsi:type="xsd:double"&gt;4.51&lt;/D&gt;&lt;D xsi:type="xsd:double"&gt;4.59&lt;/D&gt;&lt;D xsi:type="xsd:double"&gt;4.46&lt;/D&gt;&lt;D xsi:type="xsd:double"&gt;4.53&lt;/D&gt;&lt;D xsi:type="xsd:double"&gt;4.49&lt;/D&gt;&lt;D xsi:type="xsd:double"&gt;4.5&lt;/D&gt;&lt;D xsi:type="xsd:double"&gt;4.35&lt;/D&gt;&lt;D xsi:type="xsd:double"&gt;4.36&lt;/D&gt;&lt;D xsi:type="xsd:double"&gt;4.29&lt;/D&gt;&lt;D xsi:type="xsd:double"&gt;4.13&lt;/D&gt;&lt;D xsi:type="xsd:double"&gt;3.87&lt;/D&gt;&lt;D xsi:type="xsd:double"&gt;3.82&lt;/D&gt;&lt;D xsi:type="xsd:double"&gt;3.96&lt;/D&gt;&lt;D xsi:type="xsd:double"&gt;4.11&lt;/D&gt;&lt;D xsi:type="xsd:double"&gt;4.2&lt;/D&gt;&lt;D xsi:type="xsd:double"&gt;4.37&lt;/D&gt;&lt;D xsi:type="xsd:double"&gt;4.5&lt;/D&gt;&lt;D xsi:type="xsd:double"&gt;4.53&lt;/D&gt;&lt;D xsi:type="xsd:double"&gt;4.53&lt;/D&gt;&lt;D xsi:type="xsd:double"&gt;4.3&lt;/D&gt;&lt;D xsi:type="xsd:double"&gt;4.5&lt;/D&gt;&lt;D xsi:type="xsd:double"&gt;4.53&lt;/D&gt;&lt;D xsi:type="xsd:double"&gt;4.45&lt;/D&gt;&lt;D xsi:type="xsd:double"&gt;4.81&lt;/D&gt;&lt;D xsi:type="xsd:double"&gt;4.56&lt;/D&gt;&lt;D xsi:type="xsd:double"&gt;4.51&lt;/D&gt;&lt;D xsi:type="xsd:double"&gt;4.33&lt;/D&gt;&lt;D xsi:type="xsd:double"&gt;4.27&lt;/D&gt;&lt;D xsi:type="xsd:double"&gt;4.41&lt;/D&gt;&lt;D xsi:type="xsd:double"&gt;4.26&lt;/D&gt;&lt;D xsi:type="xsd:double"&gt;4.26&lt;/D&gt;&lt;D xsi:type="xsd:double"&gt;4.26&lt;/D&gt;&lt;D xsi:type="xsd:double"&gt;4.09&lt;/D&gt;&lt;D xsi:type="xsd:double"&gt;4.05&lt;/D&gt;&lt;D xsi:type="xsd:double"&gt;4.26&lt;/D&gt;&lt;D xsi:type="xsd:double"&gt;4.5&lt;/D&gt;&lt;D xsi:type="xsd:double"&gt;4.64&lt;/D&gt;&lt;D xsi:type="xsd:double"&gt;4.91&lt;/D&gt;&lt;D xsi:type="xsd:double"&gt;4.88&lt;/D&gt;&lt;D xsi:type="xsd:double"&gt;4.98&lt;/D&gt;&lt;D xsi:type="xsd:double"&gt;4.94&lt;/D&gt;&lt;D xsi:type="xsd:double"&gt;5.01&lt;/D&gt;&lt;D xsi:type="xsd:double"&gt;5.27&lt;/D&gt;&lt;D xsi:type="xsd:double"&gt;5.61&lt;/D&gt;&lt;D xsi:type="xsd:double"&gt;5.5&lt;/D&gt;&lt;D xsi:type="xsd:double"&gt;5.61&lt;/D&gt;&lt;D xsi:type="xsd:double"&gt;5.53&lt;/D&gt;&lt;D xsi:type="xsd:double"&gt;5.52&lt;/D&gt;&lt;D xsi:type="xsd:double"&gt;5.75&lt;/D&gt;&lt;D xsi:type="xsd:double"&gt;5.71&lt;/D&gt;&lt;D xsi:type="xsd:double"&gt;5.69&lt;/D&gt;&lt;D xsi:type="xsd:double"&gt;5.6&lt;/D&gt;&lt;D xsi:type="xsd:double"&gt;5.68&lt;/D&gt;&lt;D xsi:type="xsd:double"&gt;5.22&lt;/D&gt;&lt;D xsi:type="xsd:double"&gt;5.31&lt;/D&gt;&lt;D xsi:type="xsd:double"&gt;5.64&lt;/D&gt;&lt;D xsi:type="xsd:double"&gt;5.72&lt;/D&gt;&lt;D xsi:type="xsd:double"&gt;5.6&lt;/D&gt;&lt;D xsi:type="xsd:double"&gt;5.66&lt;/D&gt;&lt;D xsi:type="xsd:double"&gt;5.57&lt;/D&gt;&lt;D xsi:type="xsd:double"&gt;5.53&lt;/D&gt;&lt;D xsi:type="xsd:double"&gt;5.64&lt;/D&gt;&lt;D xsi:type="xsd:double"&gt;5.64&lt;/D&gt;&lt;D xsi:type="xsd:double"&gt;5.8&lt;/D&gt;&lt;D xsi:type="xsd:double"&gt;5.73&lt;/D&gt;&lt;D xsi:type="xsd:double"&gt;5.72&lt;/D&gt;&lt;D xsi:type="xsd:double"&gt;5.39&lt;/D&gt;&lt;D xsi:type="xsd:double"&gt;5.06&lt;/D&gt;&lt;D xsi:type="xsd:double"&gt;4.94&lt;/D&gt;&lt;D xsi:type="xsd:double"&gt;4.84&lt;/D&gt;&lt;D xsi:type="xsd:double"&gt;4.74&lt;/D&gt;&lt;D xsi:type="xsd:double"&gt;4.62&lt;/D&gt;&lt;D xsi:type="xsd:double"&gt;4.77&lt;/D&gt;&lt;D xsi:type="xsd:double"&gt;4.72&lt;/D&gt;&lt;D xsi:type="xsd:double"&gt;4.89&lt;/D&gt;&lt;D xsi:type="xsd:double"&gt;5.01&lt;/D&gt;&lt;D xsi:type="xsd:double"&gt;5.05&lt;/D&gt;&lt;D xsi:type="xsd:double"&gt;4.87&lt;/D&gt;&lt;D xsi:type="xsd:double"&gt;4.73&lt;/D&gt;&lt;D xsi:type="xsd:double"&gt;5.06&lt;/D&gt;&lt;D xsi:type="xsd:double"&gt;5.08&lt;/D&gt;&lt;D xsi:type="xsd:double"&gt;5.22&lt;/D&gt;&lt;D xsi:type="xsd:double"&gt;5.27&lt;/D&gt;&lt;D xsi:type="xsd:double"&gt;5.18&lt;/D&gt;&lt;D xsi:type="xsd:double"&gt;5.18&lt;/D&gt;&lt;D xsi:type="xsd:double"&gt;5.03&lt;/D&gt;&lt;D xsi:type="xsd:double"&gt;5.05&lt;/D&gt;&lt;D xsi:type="xsd:double"&gt;4.85&lt;/D&gt;&lt;D xsi:type="xsd:double"&gt;4.95&lt;/D&gt;&lt;D xsi:type="xsd:double"&gt;4.95&lt;/D&gt;&lt;D xsi:type="xsd:double"&gt;4.63&lt;/D&gt;&lt;D xsi:type="xsd:double"&gt;4.59&lt;/D&gt;&lt;D xsi:type="xsd:double"&gt;4.52&lt;/D&gt;&lt;D xsi:type="xsd:double"&gt;4.59&lt;/D&gt;&lt;D xsi:type="xsd:double"&gt;4.55&lt;/D&gt;&lt;D xsi:type="xsd:double"&gt;4.58&lt;/D&gt;&lt;D xsi:type="xsd:double"&gt;4.78&lt;/D&gt;&lt;D xsi:type="xsd:double"&gt;4.8&lt;/D&gt;&lt;D xsi:type="xsd:double"&gt;4.94&lt;/D&gt;&lt;D xsi:type="xsd:double"&gt;5.05&lt;/D&gt;&lt;D xsi:type="xsd:double"&gt;4.78&lt;/D&gt;&lt;D xsi:type="xsd:double"&gt;4.86&lt;/D&gt;&lt;D xsi:type="xsd:double"&gt;4.92&lt;/D&gt;&lt;D xsi:type="xsd:double"&gt;4.97&lt;/D&gt;&lt;D xsi:type="xsd:double"&gt;5&lt;/D&gt;&lt;D xsi:type="xsd:double"&gt;5.07&lt;/D&gt;&lt;D xsi:type="xsd:double"&gt;5.17&lt;/D&gt;&lt;D xsi:type="xsd:double"&gt;5.46&lt;/D&gt;&lt;D xsi:type="xsd:double"&gt;5.24&lt;/D&gt;&lt;D xsi:type="xsd:double"&gt;5.16&lt;/D&gt;&lt;D xsi:type="xsd:double"&gt;5.17&lt;/D&gt;&lt;D xsi:type="xsd:double"&gt;5.24&lt;/D&gt;&lt;D xsi:type="xsd:double"&gt;5.01&lt;/D&gt;&lt;D xsi:type="xsd:double"&gt;5.15&lt;/D&gt;&lt;D xsi:type="xsd:double"&gt;4.92&lt;/D&gt;&lt;D xsi:type="xsd:double"&gt;5.25&lt;/D&gt;&lt;D xsi:type="xsd:double"&gt;5.43&lt;/D&gt;&lt;D xsi:type="xsd:double"&gt;5.14&lt;/D&gt;&lt;D xsi:type="xsd:double"&gt;5.61&lt;/D&gt;&lt;D xsi:type="xsd:double"&gt;5.38&lt;/D&gt;&lt;D xsi:type="xsd:double"&gt;5.65&lt;/D&gt;&lt;D xsi:type="xsd:double"&gt;5.7&lt;/D&gt;&lt;D xsi:type="xsd:double"&gt;5.7&lt;/D&gt;&lt;D xsi:type="xsd:double"&gt;5.76&lt;/D&gt;&lt;D xsi:type="xsd:double"&gt;5.44&lt;/D&gt;&lt;D xsi:type="xsd:double"&gt;5.41&lt;/D&gt;&lt;D xsi:type="xsd:double"&gt;5.5&lt;/D&gt;&lt;D xsi:type="xsd:double"&gt;5.08&lt;/D&gt;&lt;D xsi:type="xsd:double"&gt;4.91&lt;/D&gt;&lt;D xsi:type="xsd:double"&gt;4.84&lt;/D&gt;&lt;D xsi:type="xsd:double"&gt;4.71&lt;/D&gt;&lt;D xsi:type="xsd:double"&gt;4.67&lt;/D&gt;&lt;D xsi:type="xsd:double"&gt;4.81&lt;/D&gt;&lt;D xsi:type="xsd:double"&gt;5.09&lt;/D&gt;&lt;D xsi:type="xsd:double"&gt;4.99&lt;/D&gt;&lt;D xsi:type="xsd:double"&gt;4.87&lt;/D&gt;&lt;D xsi:type="xsd:double"&gt;4.59&lt;/D&gt;&lt;D xsi:type="xsd:double"&gt;4.62&lt;/D&gt;&lt;D xsi:type="xsd:double"&gt;4.18&lt;/D&gt;&lt;D xsi:type="xsd:double"&gt;4.17&lt;/D&gt;&lt;D xsi:type="xsd:double"&gt;4.09&lt;/D&gt;&lt;D xsi:type="xsd:double"&gt;3.94&lt;/D&gt;&lt;D xsi:type="xsd:double"&gt;4.02&lt;/D&gt;&lt;D xsi:type="xsd:double"&gt;4.02&lt;/D&gt;&lt;D xsi:type="xsd:double"&gt;4.11&lt;/D&gt;&lt;D xsi:type="xsd:double"&gt;4.09&lt;/D&gt;&lt;D xsi:type="xsd:double"&gt;4.03&lt;/D&gt;&lt;D xsi:type="xsd:double"&gt;4.05&lt;/D&gt;&lt;D xsi:type="xsd:double"&gt;3.88&lt;/D&gt;&lt;D xsi:type="xsd:double"&gt;3.88&lt;/D&gt;&lt;D xsi:type="xsd:double"&gt;3.52&lt;/D&gt;&lt;D xsi:type="xsd:double"&gt;3.61&lt;/D&gt;&lt;D xsi:type="xsd:double"&gt;3.57&lt;/D&gt;&lt;D xsi:type="xsd:double"&gt;3.52&lt;/D&gt;&lt;D xsi:type="xsd:double"&gt;3.8&lt;/D&gt;&lt;D xsi:type="xsd:double"&gt;3.8&lt;/D&gt;&lt;D xsi:type="xsd:double"&gt;3.99&lt;/D&gt;&lt;D xsi:type="xsd:double"&gt;4.07&lt;/D&gt;&lt;D xsi:type="xsd:double"&gt;3.87&lt;/D&gt;&lt;D xsi:type="xsd:double"&gt;3.65&lt;/D&gt;&lt;D xsi:type="xsd:double"&gt;3.71&lt;/D&gt;&lt;D xsi:type="xsd:double"&gt;3.9&lt;/D&gt;&lt;D xsi:type="xsd:double"&gt;3.58&lt;/D&gt;&lt;D xsi:type="xsd:double"&gt;3.6&lt;/D&gt;&lt;D xsi:type="xsd:double"&gt;3.43&lt;/D&gt;&lt;D xsi:type="xsd:double"&gt;3.47&lt;/D&gt;&lt;D xsi:type="xsd:double"&gt;3.49&lt;/D&gt;&lt;D xsi:type="xsd:double"&gt;3.39&lt;/D&gt;&lt;D xsi:type="xsd:double"&gt;3.32&lt;/D&gt;&lt;D xsi:type="xsd:double"&gt;3.03&lt;/D&gt;&lt;D xsi:type="xsd:double"&gt;2.97&lt;/D&gt;&lt;D xsi:type="xsd:double"&gt;3.04&lt;/D&gt;&lt;D xsi:type="xsd:double"&gt;2.95&lt;/D&gt;&lt;D xsi:type="xsd:double"&gt;2.99&lt;/D&gt;&lt;D xsi:type="xsd:double"&gt;3.05&lt;/D&gt;&lt;D xsi:type="xsd:double"&gt;2.8&lt;/D&gt;&lt;D xsi:type="xsd:double"&gt;2.91&lt;/D&gt;&lt;D xsi:type="xsd:double"&gt;3.1&lt;/D&gt;&lt;D xsi:type="xsd:double"&gt;3.07&lt;/D&gt;&lt;D xsi:type="xsd:double"&gt;3.03&lt;/D&gt;&lt;D xsi:type="xsd:double"&gt;3.06&lt;/D&gt;&lt;D xsi:type="xsd:double"&gt;3.04&lt;/D&gt;&lt;D xsi:type="xsd:double"&gt;3.09&lt;/D&gt;&lt;D xsi:type="xsd:double"&gt;3.05&lt;/D&gt;&lt;D xsi:type="xsd:double"&gt;2.88&lt;/D&gt;&lt;D xsi:type="xsd:double"&gt;2.94&lt;/D&gt;&lt;D xsi:type="xsd:double"&gt;2.75&lt;/D&gt;&lt;D xsi:type="xsd:double"&gt;2.67&lt;/D&gt;&lt;D xsi:type="xsd:double"&gt;2.43&lt;/D&gt;&lt;D xsi:type="xsd:double"&gt;2.35&lt;/D&gt;&lt;D xsi:type="xsd:double"&gt;2.31&lt;/D&gt;&lt;D xsi:type="xsd:double"&gt;2.33&lt;/D&gt;&lt;D xsi:type="xsd:double"&gt;2.58&lt;/D&gt;&lt;D xsi:type="xsd:double"&gt;2.55&lt;/D&gt;&lt;D xsi:type="xsd:double"&gt;2.6&lt;/D&gt;&lt;D xsi:type="xsd:double"&gt;2.61&lt;/D&gt;&lt;D xsi:type="xsd:double"&gt;2.37&lt;/D&gt;&lt;D xsi:type="xsd:double"&gt;2.21&lt;/D&gt;&lt;D xsi:type="xsd:double"&gt;2.17&lt;/D&gt;&lt;D xsi:type="xsd:double"&gt;2.16&lt;/D&gt;&lt;D xsi:type="xsd:double"&gt;2.14&lt;/D&gt;&lt;D xsi:type="xsd:double"&gt;2.1&lt;/D&gt;&lt;D xsi:type="xsd:double"&gt;2&lt;/D&gt;&lt;D xsi:type="xsd:double"&gt;1.93&lt;/D&gt;&lt;D xsi:type="xsd:double"&gt;2.07&lt;/D&gt;&lt;D xsi:type="xsd:double"&gt;2.01&lt;/D&gt;&lt;D xsi:type="xsd:double"&gt;1.93&lt;/D&gt;&lt;D xsi:type="xsd:double"&gt;1.61&lt;/D&gt;&lt;D xsi:type="xsd:double"&gt;1.69&lt;/D&gt;&lt;D xsi:type="xsd:double"&gt;1.68&lt;/D&gt;&lt;D xsi:type="xsd:double"&gt;1.72&lt;/D&gt;&lt;D xsi:type="xsd:double"&gt;1.7&lt;/D&gt;&lt;D xsi:type="xsd:double"&gt;1.66&lt;/D&gt;&lt;D xsi:type="xsd:double"&gt;1.66&lt;/D&gt;&lt;D xsi:type="xsd:double"&gt;1.57&lt;/D&gt;&lt;D xsi:type="xsd:double"&gt;1.67&lt;/D&gt;&lt;D xsi:type="xsd:double"&gt;1.69&lt;/D&gt;&lt;D xsi:type="xsd:double"&gt;1.75&lt;/D&gt;&lt;D xsi:type="xsd:double"&gt;1.78&lt;/D&gt;&lt;D xsi:type="xsd:double"&gt;1.69&lt;/D&gt;&lt;D xsi:type="xsd:double"&gt;1.71&lt;/D&gt;&lt;D xsi:type="xsd:double"&gt;1.64&lt;/D&gt;&lt;D xsi:type="xsd:double"&gt;1.64&lt;/D&gt;&lt;D xsi:type="xsd:double"&gt;1.67&lt;/D&gt;&lt;D xsi:type="xsd:double"&gt;1.71&lt;/D&gt;&lt;D xsi:type="xsd:double"&gt;1.72&lt;/D&gt;&lt;D xsi:type="xsd:double"&gt;1.79&lt;/D&gt;&lt;D xsi:type="xsd:double"&gt;1.83&lt;/D&gt;&lt;D xsi:type="xsd:double"&gt;1.69&lt;/D&gt;&lt;D xsi:type="xsd:double"&gt;1.63&lt;/D&gt;&lt;D xsi:type="xsd:double"&gt;1.63&lt;/D&gt;&lt;D xsi:type="xsd:double"&gt;1.56&lt;/D&gt;&lt;D xsi:type="xsd:double"&gt;1.53&lt;/D&gt;&lt;D xsi:type="xsd:double"&gt;1.61&lt;/D&gt;&lt;D xsi:type="xsd:double"&gt;1.6&lt;/D&gt;&lt;D xsi:type="xsd:double"&gt;1.71&lt;/D&gt;&lt;D xsi:type="xsd:double"&gt;1.64&lt;/D&gt;&lt;D xsi:type="xsd:double"&gt;1.7&lt;/D&gt;&lt;D xsi:type="xsd:double"&gt;1.7&lt;/D&gt;&lt;D xsi:type="xsd:double"&gt;1.78&lt;/D&gt;&lt;D xsi:type="xsd:double"&gt;1.75&lt;/D&gt;&lt;D xsi:type="xsd:double"&gt;1.85&lt;/D&gt;&lt;D xsi:type="xsd:double"&gt;1.9&lt;/D&gt;&lt;D xsi:type="xsd:double"&gt;1.93&lt;/D&gt;&lt;D xsi:type="xsd:double"&gt;1.8&lt;/D&gt;&lt;D xsi:type="xsd:double"&gt;1.77&lt;/D&gt;&lt;D xsi:type="xsd:double"&gt;1.84&lt;/D&gt;&lt;D xsi:type="xsd:double"&gt;1.87&lt;/D&gt;&lt;D xsi:type="xsd:double"&gt;1.94&lt;/D&gt;&lt;D xsi:type="xsd:double"&gt;1.91&lt;/D&gt;&lt;D xsi:type="xsd:double"&gt;2.09&lt;/D&gt;&lt;D xsi:type="xsd:double"&gt;2.14&lt;/D&gt;&lt;D xsi:type="xsd:double"&gt;2.19&lt;/D&gt;&lt;D xsi:type="xsd:double"&gt;2.31&lt;/D&gt;&lt;D xsi:type="xsd:double"&gt;2.29&lt;/D&gt;&lt;D xsi:type="xsd:double"&gt;2.39&lt;/D&gt;&lt;/FQL&gt;&lt;FQL&gt;&lt;Q&gt;CPG-CA^JULIAN(P_PRICE(0,-3AY,D,CAD).DATES)&lt;/Q&gt;&lt;R&gt;754&lt;/R&gt;&lt;C&gt;1&lt;/C&gt;&lt;D xsi:type="xsd:long"&gt;45168&lt;/D&gt;&lt;D xsi:type="xsd:long"&gt;45167&lt;/D&gt;&lt;D xsi:type="xsd:long"&gt;45166&lt;/D&gt;&lt;D xsi:type="xsd:long"&gt;45163&lt;/D&gt;&lt;D xsi:type="xsd:long"&gt;45162&lt;/D&gt;&lt;D xsi:type="xsd:long"&gt;45161&lt;/D&gt;&lt;D xsi:type="xsd:long"&gt;45160&lt;/D&gt;&lt;D xsi:type="xsd:long"&gt;45159&lt;/D&gt;&lt;D xsi:type="xsd:long"&gt;45156&lt;/D&gt;&lt;D xsi:type="xsd:long"&gt;45155&lt;/D&gt;&lt;D xsi:type="xsd:long"&gt;45154&lt;/D&gt;&lt;D xsi:type="xsd:long"&gt;45153&lt;/D&gt;&lt;D xsi:type="xsd:long"&gt;45152&lt;/D&gt;&lt;D xsi:type="xsd:long"&gt;45149&lt;/D&gt;&lt;D xsi:type="xsd:long"&gt;45148&lt;/D&gt;&lt;D xsi:type="xsd:long"&gt;45147&lt;/D&gt;&lt;D xsi:type="xsd:long"&gt;45146&lt;/D&gt;&lt;D xsi:type="xsd:long"&gt;45142&lt;/D&gt;&lt;D xsi:type="xsd:long"&gt;45141&lt;/D&gt;&lt;D xsi:type="xsd:long"&gt;45140&lt;/D&gt;&lt;D xsi:type="xsd:long"&gt;45139&lt;/D&gt;&lt;D xsi:type="xsd:long"&gt;45138&lt;/D&gt;&lt;D xsi:type="xsd:long"&gt;45135&lt;/D&gt;&lt;D xsi:type="xsd:long"&gt;45134&lt;/D&gt;&lt;D xsi:type="xsd:long"&gt;45133&lt;/D&gt;&lt;D xsi:type="xsd:long"&gt;45132&lt;/D&gt;&lt;D xsi:type="xsd:long"&gt;45131&lt;/D&gt;&lt;D xsi:type="xsd:long"&gt;45128&lt;/D&gt;&lt;D xsi:type="xsd:long"&gt;45127&lt;/D&gt;&lt;D xsi:type="xsd:long"&gt;45126&lt;/D&gt;&lt;D xsi:type="xsd:long"&gt;45125&lt;/D&gt;&lt;D xsi:type="xsd:long"&gt;45124&lt;/D&gt;&lt;D xsi:type="xsd:long"&gt;45121&lt;/D&gt;&lt;D xsi:type="xsd:long"&gt;45120&lt;/D&gt;&lt;D xsi:type="xsd:long"&gt;45119&lt;/D&gt;&lt;D xsi:type="xsd:long"&gt;45118&lt;/D&gt;&lt;D xsi:type="xsd:long"&gt;45117&lt;/D&gt;&lt;D xsi:type="xsd:long"&gt;45114&lt;/D&gt;&lt;D xsi:type="xsd:long"&gt;45113&lt;/D&gt;&lt;D xsi:type="xsd:long"&gt;45112&lt;/D&gt;&lt;D xsi:type="xsd:long"&gt;45111&lt;/D&gt;&lt;D xsi:type="xsd:long"&gt;45107&lt;/D&gt;&lt;D xsi:type="xsd:long"&gt;45106&lt;/D&gt;&lt;D xsi:type="xsd:long"&gt;45105&lt;/D&gt;&lt;D xsi:type="xsd:long"&gt;45104&lt;/D&gt;&lt;D xsi:type="xsd:long"&gt;45103&lt;/D&gt;&lt;D xsi:type="xsd:long"&gt;45100&lt;/D&gt;&lt;D xsi:type="xsd:long"&gt;45099&lt;/D&gt;&lt;D xsi:type="xsd:long"&gt;45098&lt;/D&gt;&lt;D xsi:type="xsd:long"&gt;45097&lt;/D&gt;&lt;D xsi:type="xsd:long"&gt;45096&lt;/D&gt;&lt;D xsi:type="xsd:long"&gt;45093&lt;/D&gt;&lt;D xsi:type="xsd:long"&gt;45092&lt;/D&gt;&lt;D xsi:type="xsd:long"&gt;45091&lt;/D&gt;&lt;D xsi:type="xsd:long"&gt;45090&lt;/D&gt;&lt;D xsi:type="xsd:long"&gt;45089&lt;/D&gt;&lt;D xsi:type="xsd:long"&gt;45086&lt;/D&gt;&lt;D xsi:type="xsd:long"&gt;45085&lt;/D&gt;&lt;D xsi:type="xsd:long"&gt;45084&lt;/D&gt;&lt;D xsi:type="xsd:long"&gt;45083&lt;/D&gt;&lt;D xsi:type="xsd:long"&gt;45082&lt;/D&gt;&lt;D xsi:type="xsd:long"&gt;45079&lt;/D&gt;&lt;D xsi:type="xsd:long"&gt;45078&lt;/D&gt;&lt;D xsi:type="xsd:long"&gt;45077&lt;/D&gt;&lt;D xsi:type="xsd:long"&gt;45076&lt;/D&gt;&lt;D xsi:type="xsd:long"&gt;45075&lt;/D&gt;&lt;D xsi:type="xsd:long"&gt;45072&lt;/D&gt;&lt;D xsi:type="xsd:long"&gt;45071&lt;/D&gt;&lt;D xsi:type="xsd:long"&gt;45070&lt;/D&gt;&lt;D xsi:type="xsd:long"&gt;45069&lt;/D&gt;&lt;D xsi:type="xsd:long"&gt;45065&lt;/D&gt;&lt;D xsi:type="xsd:long"&gt;45064&lt;/D&gt;&lt;D xsi:type="xsd:long"&gt;45063&lt;/D&gt;&lt;D xsi:type="xsd:long"&gt;45062&lt;/D&gt;&lt;D xsi:type="xsd:long"&gt;45061&lt;/D&gt;&lt;D xsi:type="xsd:long"&gt;45058&lt;/D&gt;&lt;D xsi:type="xsd:long"&gt;45057&lt;/D&gt;&lt;D xsi:type="xsd:long"&gt;45056&lt;/D&gt;&lt;D xsi:type="xsd:long"&gt;45055&lt;/D&gt;&lt;D xsi:type="xsd:long"&gt;45054&lt;/D&gt;&lt;D xsi:type="xsd:long"&gt;45051&lt;/D&gt;&lt;D xsi:type="xsd:long"&gt;45050&lt;/D&gt;&lt;D xsi:type="xsd:long"&gt;45049&lt;/D&gt;&lt;D xsi:type="xsd:long"&gt;45048&lt;/D&gt;&lt;D xsi:type="xsd:long"&gt;45047&lt;/D&gt;&lt;D xsi:type="xsd:long"&gt;45044&lt;/D&gt;&lt;D xsi:type="xsd:long"&gt;45043&lt;/D&gt;&lt;D xsi:type="xsd:long"&gt;45042&lt;/D&gt;&lt;D xsi:type="xsd:long"&gt;45041&lt;/D&gt;&lt;D xsi:type="xsd:long"&gt;45040&lt;/D&gt;&lt;D xsi:type="xsd:long"&gt;45037&lt;/D&gt;&lt;D xsi:type="xsd:long"&gt;45036&lt;/D&gt;&lt;D xsi:type="xsd:long"&gt;45035&lt;/D&gt;&lt;D xsi:type="xsd:long"&gt;45034&lt;/D&gt;&lt;D xsi:type="xsd:long"&gt;45033&lt;/D&gt;&lt;D xsi:type="xsd:long"&gt;45030&lt;/D&gt;&lt;D xsi:type="xsd:long"&gt;45029&lt;/D&gt;&lt;D xsi:type="xsd:long"&gt;45028&lt;/D&gt;&lt;D xsi:type="xsd:long"&gt;45027&lt;/D&gt;&lt;D xsi:type="xsd:long"&gt;45026&lt;/D&gt;&lt;D xsi:type="xsd:long"&gt;45022&lt;/D&gt;&lt;D xsi:type="xsd:long"&gt;45021&lt;/D&gt;&lt;D xsi:type="xsd:long"&gt;45020&lt;/D&gt;&lt;D xsi:type="xsd:long"&gt;45019&lt;/D&gt;&lt;D xsi:type="xsd:long"&gt;45016&lt;/D&gt;&lt;D xsi:type="xsd:long"&gt;45015&lt;/D&gt;&lt;D xsi:type="xsd:long"&gt;45014&lt;/D&gt;&lt;D xsi:type="xsd:long"&gt;45013&lt;/D&gt;&lt;D xsi:type="xsd:long"&gt;45012&lt;/D&gt;&lt;D xsi:type="xsd:long"&gt;45009&lt;/D&gt;&lt;D xsi:type="xsd:long"&gt;45008&lt;/D&gt;&lt;D xsi:type="xsd:long"&gt;45007&lt;/D&gt;&lt;D xsi:type="xsd:long"&gt;45006&lt;/D&gt;&lt;D xsi:type="xsd:long"&gt;45005&lt;/D&gt;&lt;D xsi:type="xsd:long"&gt;45002&lt;/D&gt;&lt;D xsi:type="xsd:long"&gt;45001&lt;/D&gt;&lt;D xsi:type="xsd:long"&gt;45000&lt;/D&gt;&lt;D xsi:type="xsd:long"&gt;44999&lt;/D&gt;&lt;D xsi:type="xsd:long"&gt;44998&lt;/D&gt;&lt;D xsi:type="xsd:long"&gt;44995&lt;/D&gt;&lt;D xsi:type="xsd:long"&gt;44994&lt;/D&gt;&lt;D xsi:type="xsd:long"&gt;44993&lt;/D&gt;&lt;D xsi:type="xsd:long"&gt;44992&lt;/D&gt;&lt;D xsi:type="xsd:long"&gt;44991&lt;/D&gt;&lt;D xsi:type="xsd:long"&gt;44988&lt;/D&gt;&lt;D xsi:type="xsd:long"&gt;44987&lt;/D&gt;&lt;D xsi:type="xsd:long"&gt;44986&lt;/D&gt;&lt;D xsi:type="xsd:long"&gt;44985&lt;/D&gt;&lt;D xsi:type="xsd:long"&gt;44984&lt;/D&gt;&lt;D xsi:type="xsd:long"&gt;44981&lt;/D&gt;&lt;D xsi:type="xsd:long"&gt;44980&lt;/D&gt;&lt;D xsi:type="xsd:long"&gt;44979&lt;/D&gt;&lt;D xsi:type="xsd:long"&gt;44978&lt;/D&gt;&lt;D xsi:type="xsd:long"&gt;44974&lt;/D&gt;&lt;D xsi:type="xsd:long"&gt;44973&lt;/D&gt;&lt;D xsi:type="xsd:long"&gt;44972&lt;/D&gt;&lt;D xsi:type="xsd:long"&gt;44971&lt;/D&gt;&lt;D xsi:type="xsd:long"&gt;44970&lt;/D&gt;&lt;D xsi:type="xsd:long"&gt;44967&lt;/D&gt;&lt;D xsi:type="xsd:long"&gt;44966&lt;/D&gt;&lt;D xsi:type="xsd:long"&gt;44965&lt;/D&gt;&lt;D xsi:type="xsd:long"&gt;44964&lt;/D&gt;&lt;D xsi:type="xsd:long"&gt;44963&lt;/D&gt;&lt;D xsi:type="xsd:long"&gt;44960&lt;/D&gt;&lt;D xsi:type="xsd:long"&gt;44959&lt;/D&gt;&lt;D xsi:type="xsd:long"&gt;44958&lt;/D&gt;&lt;D xsi:type="xsd:long"&gt;44957&lt;/D&gt;&lt;D xsi:type="xsd:long"&gt;44956&lt;/D&gt;&lt;D xsi:type="xsd:long"&gt;44953&lt;/D&gt;&lt;D xsi:type="xsd:long"&gt;44952&lt;/D&gt;&lt;D xsi:type="xsd:long"&gt;44951&lt;/D&gt;&lt;D xsi:type="xsd:long"&gt;44950&lt;/D&gt;&lt;D xsi:type="xsd:long"&gt;44949&lt;/D&gt;&lt;D xsi:type="xsd:long"&gt;44946&lt;/D&gt;&lt;D xsi:type="xsd:long"&gt;44945&lt;/D&gt;&lt;D xsi:type="xsd:long"&gt;44944&lt;/D&gt;&lt;D xsi:type="xsd:long"&gt;44943&lt;/D&gt;&lt;D xsi:type="xsd:long"&gt;44942&lt;/D&gt;&lt;D xsi:type="xsd:long"&gt;44939&lt;/D&gt;&lt;D xsi:type="xsd:long"&gt;44938&lt;/D&gt;&lt;D xsi:type="xsd:long"&gt;44937&lt;/D&gt;&lt;D xsi:type="xsd:long"&gt;44936&lt;/D&gt;&lt;D xsi:type="xsd:long"&gt;44935&lt;/D&gt;&lt;D xsi:type="xsd:long"&gt;44932&lt;/D&gt;&lt;D xsi:type="xsd:long"&gt;44931&lt;/D&gt;&lt;D xsi:type="xsd:long"&gt;44930&lt;/D&gt;&lt;D xsi:type="xsd:long"&gt;44929&lt;/D&gt;&lt;D xsi:type="xsd:long"&gt;44925&lt;/D&gt;&lt;D xsi:type="xsd:long"&gt;44924&lt;/D&gt;&lt;D xsi:type="xsd:long"&gt;44923&lt;/D&gt;&lt;D xsi:type="xsd:long"&gt;44918&lt;/D&gt;&lt;D xsi:type="xsd:long"&gt;44917&lt;/D&gt;&lt;D xsi:type="xsd:long"&gt;44916&lt;/D&gt;&lt;D xsi:type="xsd:long"&gt;44915&lt;/D&gt;&lt;D xsi:type="xsd:long"&gt;44914&lt;/D&gt;&lt;D xsi:type="xsd:long"&gt;44911&lt;/D&gt;&lt;D xsi:type="xsd:long"&gt;44910&lt;/D&gt;&lt;D xsi:type="xsd:long"&gt;44909&lt;/D&gt;&lt;D xsi:type="xsd:long"&gt;44908&lt;/D&gt;&lt;D xsi:type="xsd:long"&gt;44907&lt;/D&gt;&lt;D xsi:type="xsd:long"&gt;44904&lt;/D&gt;&lt;D xsi:type="xsd:long"&gt;44903&lt;/D&gt;&lt;D xsi:type="xsd:long"&gt;44902&lt;/D&gt;&lt;D xsi:type="xsd:long"&gt;44901&lt;/D&gt;&lt;D xsi:type="xsd:long"&gt;44900&lt;/D&gt;&lt;D xsi:type="xsd:long"&gt;44897&lt;/D&gt;&lt;D xsi:type="xsd:long"&gt;44896&lt;/D&gt;&lt;D xsi:type="xsd:long"&gt;44895&lt;/D&gt;&lt;D xsi:type="xsd:long"&gt;44894&lt;/D&gt;&lt;D xsi:type="xsd:long"&gt;44893&lt;/D&gt;&lt;D xsi:type="xsd:long"&gt;44890&lt;/D&gt;&lt;D xsi:type="xsd:long"&gt;44889&lt;/D&gt;&lt;D xsi:type="xsd:long"&gt;44888&lt;/D&gt;&lt;D xsi:type="xsd:long"&gt;44887&lt;/D&gt;&lt;D xsi:type="xsd:long"&gt;44886&lt;/D&gt;&lt;D xsi:type="xsd:long"&gt;44883&lt;/D&gt;&lt;D xsi:type="xsd:long"&gt;44882&lt;/D&gt;&lt;D xsi:type="xsd:long"&gt;44881&lt;/D&gt;&lt;D xsi:type="xsd:long"&gt;44880&lt;/D&gt;&lt;D xsi:type="xsd:long"&gt;44879&lt;/D&gt;&lt;D xsi:type="xsd:long"&gt;44876&lt;/D&gt;&lt;D xsi:type="xsd:long"&gt;44875&lt;/D&gt;&lt;D xsi:type="xsd:long"&gt;44874&lt;/D&gt;&lt;D xsi:type="xsd:long"&gt;44873&lt;/D&gt;&lt;D xsi:type="xsd:long"&gt;44872&lt;/D&gt;&lt;D xsi:type="xsd:long"&gt;44869&lt;/D&gt;&lt;D xsi:type="xsd:long"&gt;44868&lt;/D&gt;&lt;D xsi:type="xsd:long"&gt;44867&lt;/D&gt;&lt;D xsi:type="xsd:long"&gt;44866&lt;/D&gt;&lt;D xsi:type="xsd:long"&gt;44865&lt;/D&gt;&lt;D xsi:type="xsd:long"&gt;44862&lt;/D&gt;&lt;D xsi:type="xsd:long"&gt;44861&lt;/D&gt;&lt;D xsi:type="xsd:long"&gt;44860&lt;/D&gt;&lt;D xsi:type="xsd:long"&gt;44859&lt;/D&gt;&lt;D xsi:type="xsd:long"&gt;44858&lt;/D&gt;&lt;D xsi:type="xsd:long"&gt;44855&lt;/D&gt;&lt;D xsi:type="xsd:long"&gt;44854&lt;/D&gt;&lt;D xsi:type="xsd:long"&gt;44853&lt;/D&gt;&lt;D xsi:type="xsd:long"&gt;44852&lt;/D&gt;&lt;D xsi:type="xsd:long"&gt;44851&lt;/D&gt;&lt;D xsi:type="xsd:long"&gt;44848&lt;/D&gt;&lt;D xsi:type="xsd:long"&gt;44847&lt;/D&gt;&lt;D xsi:type="xsd:long"&gt;44846&lt;/D&gt;&lt;D xsi:type="xsd:long"&gt;44845&lt;/D&gt;&lt;D xsi:type="xsd:long"&gt;44841&lt;/D&gt;&lt;D xsi:type="xsd:long"&gt;44840&lt;/D&gt;&lt;D xsi:type="xsd:long"&gt;44839&lt;/D&gt;&lt;D xsi:type="xsd:long"&gt;44838&lt;/D&gt;&lt;D xsi:type="xsd:long"&gt;44837&lt;/D&gt;&lt;D xsi:type="xsd:long"&gt;44834&lt;/D&gt;&lt;D xsi:type="xsd:long"&gt;44833&lt;/D&gt;&lt;D xsi:type="xsd:long"&gt;44832&lt;/D&gt;&lt;D xsi:type="xsd:long"&gt;44831&lt;/D&gt;&lt;D xsi:type="xsd:long"&gt;44830&lt;/D&gt;&lt;D xsi:type="xsd:long"&gt;44827&lt;/D&gt;&lt;D xsi:type="xsd:long"&gt;44826&lt;/D&gt;&lt;D xsi:type="xsd:long"&gt;44825&lt;/D&gt;&lt;D xsi:type="xsd:long"&gt;44824&lt;/D&gt;&lt;D xsi:type="xsd:long"&gt;44823&lt;/D&gt;&lt;D xsi:type="xsd:long"&gt;44820&lt;/D&gt;&lt;D xsi:type="xsd:long"&gt;44819&lt;/D&gt;&lt;D xsi:type="xsd:long"&gt;44818&lt;/D&gt;&lt;D xsi:type="xsd:long"&gt;44817&lt;/D&gt;&lt;D xsi:type="xsd:long"&gt;44816&lt;/D&gt;&lt;D xsi:type="xsd:long"&gt;44813&lt;/D&gt;&lt;D xsi:type="xsd:long"&gt;44812&lt;/D&gt;&lt;D xsi:type="xsd:long"&gt;44811&lt;/D&gt;&lt;D xsi:type="xsd:long"&gt;44810&lt;/D&gt;&lt;D xsi:type="xsd:long"&gt;44806&lt;/D&gt;&lt;D xsi:type="xsd:long"&gt;44805&lt;/D&gt;&lt;D xsi:type="xsd:long"&gt;44804&lt;/D&gt;&lt;D xsi:type="xsd:long"&gt;44803&lt;/D&gt;&lt;D xsi:type="xsd:long"&gt;44802&lt;/D&gt;&lt;D xsi:type="xsd:long"&gt;44799&lt;/D&gt;&lt;D xsi:type="xsd:long"&gt;44798&lt;/D&gt;&lt;D xsi:type="xsd:long"&gt;44797&lt;/D&gt;&lt;D xsi:type="xsd:long"&gt;44796&lt;/D&gt;&lt;D xsi:type="xsd:long"&gt;44795&lt;/D&gt;&lt;D xsi:type="xsd:long"&gt;44792&lt;/D&gt;&lt;D xsi:type="xsd:long"&gt;44791&lt;/D&gt;&lt;D xsi:type="xsd:long"&gt;44790&lt;/D&gt;&lt;D xsi:type="xsd:long"&gt;44789&lt;/D&gt;&lt;D xsi:type="xsd:long"&gt;44788&lt;/D&gt;&lt;D xsi:type="xsd:long"&gt;44785&lt;/D&gt;&lt;D xsi:type="xsd:long"&gt;44784&lt;/D&gt;&lt;D xsi:type="xsd:long"&gt;44783&lt;/D&gt;&lt;D xsi:type="xsd:long"&gt;44782&lt;/D&gt;&lt;D xsi:type="xsd:long"&gt;44781&lt;/D&gt;&lt;D xsi:type="xsd:long"&gt;44778&lt;/D&gt;&lt;D xsi:type="xsd:long"&gt;44777&lt;/D&gt;&lt;D xsi:type="xsd:long"&gt;44776&lt;/D&gt;&lt;D xsi:type="xsd:long"&gt;44775&lt;/D&gt;&lt;D xsi:type="xsd:long"&gt;44771&lt;/D&gt;&lt;D xsi:type="xsd:long"&gt;44770&lt;/D&gt;&lt;D xsi:type="xsd:long"&gt;44769&lt;/D&gt;&lt;D xsi:type="xsd:long"&gt;44768&lt;/D&gt;&lt;D xsi:type="xsd:long"&gt;44767&lt;/D&gt;&lt;D xsi:type="xsd:long"&gt;44764&lt;/D&gt;&lt;D xsi:type="xsd:long"&gt;44763&lt;/D&gt;&lt;D xsi:type="xsd:long"&gt;44762&lt;/D&gt;&lt;D xsi:type="xsd:long"&gt;44761&lt;/D&gt;&lt;D xsi:type="xsd:long"&gt;44760&lt;/D&gt;&lt;D xsi:type="xsd:long"&gt;44757&lt;/D&gt;&lt;D xsi:type="xsd:long"&gt;44756&lt;/D&gt;&lt;D xsi:type="xsd:long"&gt;44755&lt;/D&gt;&lt;D xsi:type="xsd:long"&gt;44754&lt;/D&gt;&lt;D xsi:type="xsd:long"&gt;44753&lt;/D&gt;&lt;D xsi:type="xsd:long"&gt;44750&lt;/D&gt;&lt;D xsi:type="xsd:long"&gt;44749&lt;/D&gt;&lt;D xsi:type="xsd:long"&gt;44748&lt;/D&gt;&lt;D xsi:type="xsd:long"&gt;44747&lt;/D&gt;&lt;D xsi:type="xsd:long"&gt;44746&lt;/D&gt;&lt;D xsi:type="xsd:long"&gt;44742&lt;/D&gt;&lt;D xsi:type="xsd:long"&gt;44741&lt;/D&gt;&lt;D xsi:type="xsd:long"&gt;44740&lt;/D&gt;&lt;D xsi:type="xsd:long"&gt;44739&lt;/D&gt;&lt;D xsi:type="xsd:long"&gt;44736&lt;/D&gt;&lt;D xsi:type="xsd:long"&gt;44735&lt;/D&gt;&lt;D xsi:type="xsd:long"&gt;44734&lt;/D&gt;&lt;D xsi:type="xsd:long"&gt;44733&lt;/D&gt;&lt;D xsi:type="xsd:long"&gt;44732&lt;/D&gt;&lt;D xsi:type="xsd:long"&gt;44729&lt;/D&gt;&lt;D xsi:type="xsd:long"&gt;44728&lt;/D&gt;&lt;D xsi:type="xsd:long"&gt;44727&lt;/D&gt;&lt;D xsi:type="xsd:long"&gt;44726&lt;/D&gt;&lt;D xsi:type="xsd:long"&gt;44725&lt;/D&gt;&lt;D xsi:type="xsd:long"&gt;44722&lt;/D&gt;&lt;D xsi:type="xsd:long"&gt;44721&lt;/D&gt;&lt;D xsi:type="xsd:long"&gt;44720&lt;/D&gt;&lt;D xsi:type="xsd:long"&gt;44719&lt;/D&gt;&lt;D xsi:type="xsd:long"&gt;44718&lt;/D&gt;&lt;D xsi:type="xsd:long"&gt;44715&lt;/D&gt;&lt;D xsi:type="xsd:long"&gt;44714&lt;/D&gt;&lt;D xsi:type="xsd:long"&gt;44713&lt;/D&gt;&lt;D xsi:type="xsd:long"&gt;44712&lt;/D&gt;&lt;D xsi:type="xsd:long"&gt;44711&lt;/D&gt;&lt;D xsi:type="xsd:long"&gt;44708&lt;/D&gt;&lt;D xsi:type="xsd:long"&gt;44707&lt;/D&gt;&lt;D xsi:type="xsd:long"&gt;44706&lt;/D&gt;&lt;D xsi:type="xsd:long"&gt;44705&lt;/D&gt;&lt;D xsi:type="xsd:long"&gt;44701&lt;/D&gt;&lt;D xsi:type="xsd:long"&gt;44700&lt;/D&gt;&lt;D xsi:type="xsd:long"&gt;44699&lt;/D&gt;&lt;D xsi:type="xsd:long"&gt;44698&lt;/D&gt;&lt;D xsi:type="xsd:long"&gt;44697&lt;/D&gt;&lt;D xsi:type="xsd:long"&gt;44694&lt;/D&gt;&lt;D xsi:type="xsd:long"&gt;44693&lt;/D&gt;&lt;D xsi:type="xsd:long"&gt;44692&lt;/D&gt;&lt;D xsi:type="xsd:long"&gt;44691&lt;/D&gt;&lt;D xsi:type="xsd:long"&gt;44690&lt;/D&gt;&lt;D xsi:type="xsd:long"&gt;44687&lt;/D&gt;&lt;D xsi:type="xsd:long"&gt;44686&lt;/D&gt;&lt;D xsi:type="xsd:long"&gt;44685&lt;/D&gt;&lt;D xsi:type="xsd:long"&gt;44684&lt;/D&gt;&lt;D xsi:type="xsd:long"&gt;44683&lt;/D&gt;&lt;D xsi:type="xsd:long"&gt;44680&lt;/D&gt;&lt;D xsi:type="xsd:long"&gt;44679&lt;/D&gt;&lt;D xsi:type="xsd:long"&gt;44678&lt;/D&gt;&lt;D xsi:type="xsd:long"&gt;44677&lt;/D&gt;&lt;D xsi:type="xsd:long"&gt;44676&lt;/D&gt;&lt;D xsi:type="xsd:long"&gt;44673&lt;/D&gt;&lt;D xsi:type="xsd:long"&gt;44672&lt;/D&gt;&lt;D xsi:type="xsd:long"&gt;44671&lt;/D&gt;&lt;D xsi:type="xsd:long"&gt;44670&lt;/D&gt;&lt;D xsi:type="xsd:long"&gt;44669&lt;/D&gt;&lt;D xsi:type="xsd:long"&gt;44665&lt;/D&gt;&lt;D xsi:type="xsd:long"&gt;44664&lt;/D&gt;&lt;D xsi:type="xsd:long"&gt;44663&lt;/D&gt;&lt;D xsi:type="xsd:long"&gt;44662&lt;/D&gt;&lt;D xsi:type="xsd:long"&gt;44659&lt;/D&gt;&lt;D xsi:type="xsd:long"&gt;44658&lt;/D&gt;&lt;D xsi:type="xsd:long"&gt;44657&lt;/D&gt;&lt;D xsi:type="xsd:long"&gt;44656&lt;/D&gt;&lt;D xsi:type="xsd:long"&gt;44655&lt;/D&gt;&lt;D xsi:type="xsd:long"&gt;44652&lt;/D&gt;&lt;D xsi:type="xsd:long"&gt;44651&lt;/D&gt;&lt;D xsi:type="xsd:long"&gt;44650&lt;/D&gt;&lt;D xsi:type="xsd:long"&gt;44649&lt;/D&gt;&lt;D xsi:type="xsd:long"&gt;44648&lt;/D&gt;&lt;D xsi:type="xsd:long"&gt;44645&lt;/D&gt;&lt;D xsi:type="xsd:long"&gt;44644&lt;/D&gt;&lt;D xsi:type="xsd:long"&gt;44643&lt;/D&gt;&lt;D xsi:type="xsd:long"&gt;44642&lt;/D&gt;&lt;D xsi:type="xsd:long"&gt;44641&lt;/D&gt;&lt;D xsi:type="xsd:long"&gt;44638&lt;/D&gt;&lt;D xsi:type="xsd:long"&gt;44637&lt;/D&gt;&lt;D xsi:type="xsd:long"&gt;44636&lt;/D&gt;&lt;D xsi:type="xsd:long"&gt;44635&lt;/D&gt;&lt;D xsi:type="xsd:long"&gt;44634&lt;/D&gt;&lt;D xsi:type="xsd:long"&gt;44631&lt;/D&gt;&lt;D xsi:type="xsd:long"&gt;44630&lt;/D&gt;&lt;D xsi:type="xsd:long"&gt;44629&lt;/D&gt;&lt;D xsi:type="xsd:long"&gt;44628&lt;/D&gt;&lt;D xsi:type="xsd:long"&gt;44627&lt;/D&gt;&lt;D xsi:type="xsd:long"&gt;44624&lt;/D&gt;&lt;D xsi:type="xsd:long"&gt;44623&lt;/D&gt;&lt;D xsi:type="xsd:long"&gt;44622&lt;/D&gt;&lt;D xsi:type="xsd:long"&gt;44621&lt;/D&gt;&lt;D xsi:type="xsd:long"&gt;44620&lt;/D&gt;&lt;D xsi:type="xsd:long"&gt;44617&lt;/D&gt;&lt;D xsi:type="xsd:long"&gt;44616&lt;/D&gt;&lt;D xsi:type="xsd:long"&gt;44615&lt;/D&gt;&lt;D xsi:type="xsd:long"&gt;44614&lt;/D&gt;&lt;D xsi:type="xsd:long"&gt;44610&lt;/D&gt;&lt;D xsi:type="xsd:long"&gt;44609&lt;/D&gt;&lt;D xsi:type="xsd:long"&gt;44608&lt;/D&gt;&lt;D xsi:type="xsd:long"&gt;44607&lt;/D&gt;&lt;D xsi:type="xsd:long"&gt;44606&lt;/D&gt;&lt;D xsi:type="xsd:long"&gt;44603&lt;/D&gt;&lt;D xsi:type="xsd:long"&gt;44602&lt;/D&gt;&lt;D xsi:type="xsd:long"&gt;44601&lt;/D&gt;&lt;D xsi:type="xsd:long"&gt;44600&lt;/D&gt;&lt;D xsi:type="xsd:long"&gt;44599&lt;/D&gt;&lt;D xsi:type="xsd:long"&gt;44596&lt;/D&gt;&lt;D xsi:type="xsd:long"&gt;44595&lt;/D&gt;&lt;D xsi:type="xsd:long"&gt;44594&lt;/D&gt;&lt;D xsi:type="xsd:long"&gt;44593&lt;/D&gt;&lt;D xsi:type="xsd:long"&gt;44592&lt;/D&gt;&lt;D xsi:type="xsd:long"&gt;44589&lt;/D&gt;&lt;D xsi:type="xsd:long"&gt;44588&lt;/D&gt;&lt;D xsi:type="xsd:long"&gt;44587&lt;/D&gt;&lt;D xsi:type="xsd:long"&gt;44586&lt;/D&gt;&lt;D xsi:type="xsd:long"&gt;44585&lt;/D&gt;&lt;D xsi:type="xsd:long"&gt;44582&lt;/D&gt;&lt;D xsi:type="xsd:long"&gt;44581&lt;/D&gt;&lt;D xsi:type="xsd:long"&gt;44580&lt;/D&gt;&lt;D xsi:type="xsd:long"&gt;44579&lt;/D&gt;&lt;D xsi:type="xsd:long"&gt;44578&lt;/D&gt;&lt;D xsi:type="xsd:long"&gt;44575&lt;/D&gt;&lt;D xsi:type="xsd:long"&gt;44574&lt;/D&gt;&lt;D xsi:type="xsd:long"&gt;44573&lt;/D&gt;&lt;D xsi:type="xsd:long"&gt;44572&lt;/D&gt;&lt;D xsi:type="xsd:long"&gt;44571&lt;/D&gt;&lt;D xsi:type="xsd:long"&gt;44568&lt;/D&gt;&lt;D xsi:type="xsd:long"&gt;44567&lt;/D&gt;&lt;D xsi:type="xsd:long"&gt;44566&lt;/D&gt;&lt;D xsi:type="xsd:long"&gt;44565&lt;/D&gt;&lt;D xsi:type="xsd:long"&gt;44561&lt;/D&gt;&lt;D xsi:type="xsd:long"&gt;44560&lt;/D&gt;&lt;D xsi:type="xsd:long"&gt;44559&lt;/D&gt;&lt;D xsi:type="xsd:long"&gt;44554&lt;/D&gt;&lt;D xsi:type="xsd:long"&gt;44553&lt;/D&gt;&lt;D xsi:type="xsd:long"&gt;44552&lt;/D&gt;&lt;D xsi:type="xsd:long"&gt;44551&lt;/D&gt;&lt;D xsi:type="xsd:long"&gt;44550&lt;/D&gt;&lt;D xsi:type="xsd:long"&gt;44547&lt;/D&gt;&lt;D xsi:type="xsd:long"&gt;44546&lt;/D&gt;&lt;D xsi:type="xsd:long"&gt;44545&lt;/D&gt;&lt;D xsi:type="xsd:long"&gt;44544&lt;/D&gt;&lt;D xsi:type="xsd:long"&gt;44543&lt;/D&gt;&lt;D xsi:type="xsd:long"&gt;44540&lt;/D&gt;&lt;D xsi:type="xsd:long"&gt;44539&lt;/D&gt;&lt;D xsi:type="xsd:long"&gt;44538&lt;/D&gt;&lt;D xsi:type="xsd:long"&gt;44537&lt;/D&gt;&lt;D xsi:type="xsd:long"&gt;44536&lt;/D&gt;&lt;D xsi:type="xsd:long"&gt;44533&lt;/D&gt;&lt;D xsi:type="xsd:long"&gt;44532&lt;/D&gt;&lt;D xsi:type="xsd:long"&gt;44531&lt;/D&gt;&lt;D xsi:type="xsd:long"&gt;44530&lt;/D&gt;&lt;D xsi:type="xsd:long"&gt;44529&lt;/D&gt;&lt;D xsi:type="xsd:long"&gt;44526&lt;/D&gt;&lt;D xsi:type="xsd:long"&gt;44525&lt;/D&gt;&lt;D xsi:type="xsd:long"&gt;44524&lt;/D&gt;&lt;D xsi:type="xsd:long"&gt;44523&lt;/D&gt;&lt;D xsi:type="xsd:long"&gt;44522&lt;/D&gt;&lt;D xsi:type="xsd:long"&gt;44519&lt;/D&gt;&lt;D xsi:type="xsd:long"&gt;44518&lt;/D&gt;&lt;D xsi:type="xsd:long"&gt;44517&lt;/D&gt;&lt;D xsi:type="xsd:long"&gt;44516&lt;/D&gt;&lt;D xsi:type="xsd:long"&gt;44515&lt;/D&gt;&lt;D xsi:type="xsd:long"&gt;44512&lt;/D&gt;&lt;D xsi:type="xsd:long"&gt;44511&lt;/D&gt;&lt;D xsi:type="xsd:long"&gt;44510&lt;/D&gt;&lt;D xsi:type="xsd:long"&gt;44509&lt;/D&gt;&lt;D xsi:type="xsd:long"&gt;44508&lt;/D&gt;&lt;D xsi:type="xsd:long"&gt;44505&lt;/D&gt;&lt;D xsi:type="xsd:long"&gt;44504&lt;/D&gt;&lt;D xsi:type="xsd:long"&gt;44503&lt;/D&gt;&lt;D xsi:type="xsd:long"&gt;44502&lt;/D&gt;&lt;D xsi:type="xsd:long"&gt;44501&lt;/D&gt;&lt;D xsi:type="xsd:long"&gt;44498&lt;/D&gt;&lt;D xsi:type="xsd:long"&gt;44497&lt;/D&gt;&lt;D xsi:type="xsd:long"&gt;44496&lt;/D&gt;&lt;D xsi:type="xsd:long"&gt;44495&lt;/D&gt;&lt;D xsi:type="xsd:long"&gt;44494&lt;/D&gt;&lt;D xsi:type="xsd:long"&gt;44491&lt;/D&gt;&lt;D xsi:type="xsd:long"&gt;44490&lt;/D&gt;&lt;D xsi:type="xsd:long"&gt;44489&lt;/D&gt;&lt;D xsi:type="xsd:long"&gt;44488&lt;/D&gt;&lt;D xsi:type="xsd:long"&gt;44487&lt;/D&gt;&lt;D xsi:type="xsd:long"&gt;44484&lt;/D&gt;&lt;D xsi:type="xsd:long"&gt;44483&lt;/D&gt;&lt;D xsi:type="xsd:long"&gt;44482&lt;/D&gt;&lt;D xsi:type="xsd:long"&gt;44481&lt;/D&gt;&lt;D xsi:type="xsd:long"&gt;44477&lt;/D&gt;&lt;D xsi:type="xsd:long"&gt;44476&lt;/D&gt;&lt;D xsi:type="xsd:long"&gt;44475&lt;/D&gt;&lt;D xsi:type="xsd:long"&gt;44474&lt;/D&gt;&lt;D xsi:type="xsd:long"&gt;44473&lt;/D&gt;&lt;D xsi:type="xsd:long"&gt;44470&lt;/D&gt;&lt;D xsi:type="xsd:long"&gt;44469&lt;/D&gt;&lt;D xsi:type="xsd:long"&gt;44468&lt;/D&gt;&lt;D xsi:type="xsd:long"&gt;44467&lt;/D&gt;&lt;D xsi:type="xsd:long"&gt;44466&lt;/D&gt;&lt;D xsi:type="xsd:long"&gt;44463&lt;/D&gt;&lt;D xsi:type="xsd:long"&gt;44462&lt;/D&gt;&lt;D xsi:type="xsd:long"&gt;44461&lt;/D&gt;&lt;D xsi:type="xsd:long"&gt;44460&lt;/D&gt;&lt;D xsi:type="xsd:long"&gt;44459&lt;/D&gt;&lt;D xsi:type="xsd:long"&gt;44456&lt;/D&gt;&lt;D xsi:type="xsd:long"&gt;44455&lt;/D&gt;&lt;D xsi:type="xsd:long"&gt;44454&lt;/D&gt;&lt;D xsi:type="xsd:long"&gt;44453&lt;/D&gt;&lt;D xsi:type="xsd:long"&gt;44452&lt;/D&gt;&lt;D xsi:type="xsd:long"&gt;44449&lt;/D&gt;&lt;D xsi:type="xsd:long"&gt;44448&lt;/D&gt;&lt;D xsi:type="xsd:long"&gt;44447&lt;/D&gt;&lt;D xsi:type="xsd:long"&gt;44446&lt;/D&gt;&lt;D xsi:type="xsd:long"&gt;44442&lt;/D&gt;&lt;D xsi:type="xsd:long"&gt;44441&lt;/D&gt;&lt;D xsi:type="xsd:long"&gt;44440&lt;/D&gt;&lt;D xsi:type="xsd:long"&gt;44439&lt;/D&gt;&lt;D xsi:type="xsd:long"&gt;44438&lt;/D&gt;&lt;D xsi:type="xsd:long"&gt;44435&lt;/D&gt;&lt;D xsi:type="xsd:long"&gt;44434&lt;/D&gt;&lt;D xsi:type="xsd:long"&gt;44433&lt;/D&gt;&lt;D xsi:type="xsd:long"&gt;44432&lt;/D&gt;&lt;D xsi:type="xsd:long"&gt;44431&lt;/D&gt;&lt;D xsi:type="xsd:long"&gt;44428&lt;/D&gt;&lt;D xsi:type="xsd:long"&gt;44427&lt;/D&gt;&lt;D xsi:type="xsd:long"&gt;44426&lt;/D&gt;&lt;D xsi:type="xsd:long"&gt;44425&lt;/D&gt;&lt;D xsi:type="xsd:long"&gt;44424&lt;/D&gt;&lt;D xsi:type="xsd:long"&gt;44421&lt;/D&gt;&lt;D xsi:type="xsd:long"&gt;44420&lt;/D&gt;&lt;D xsi:type="xsd:long"&gt;44419&lt;/D&gt;&lt;D xsi:type="xsd:long"&gt;44418&lt;/D&gt;&lt;D xsi:type="xsd:long"&gt;44417&lt;/D&gt;&lt;D xsi:type="xsd:long"&gt;44414&lt;/D&gt;&lt;D xsi:type="xsd:long"&gt;44413&lt;/D&gt;&lt;D xsi:type="xsd:long"&gt;44412&lt;/D&gt;&lt;D xsi:type="xsd:long"&gt;44411&lt;/D&gt;&lt;D xsi:type="xsd:long"&gt;44407&lt;/D&gt;&lt;D xsi:type="xsd:long"&gt;44406&lt;/D&gt;&lt;D xsi:type="xsd:long"&gt;44405&lt;/D&gt;&lt;D xsi:type="xsd:long"&gt;44404&lt;/D&gt;&lt;D xsi:type="xsd:long"&gt;44403&lt;/D&gt;&lt;D xsi:type="xsd:long"&gt;44400&lt;/D&gt;&lt;D xsi:type="xsd:long"&gt;44399&lt;/D&gt;&lt;D xsi:type="xsd:long"&gt;44398&lt;/D&gt;&lt;D xsi:type="xsd:long"&gt;44397&lt;/D&gt;&lt;D xsi:type="xsd:long"&gt;44396&lt;/D&gt;&lt;D xsi:type="xsd:long"&gt;44393&lt;/D&gt;&lt;D xsi:type="xsd:long"&gt;44392&lt;/D&gt;&lt;D xsi:type="xsd:long"&gt;44391&lt;/D&gt;&lt;D xsi:type="xsd:long"&gt;44390&lt;/D&gt;&lt;D xsi:type="xsd:long"&gt;44389&lt;/D&gt;&lt;D xsi:type="xsd:long"&gt;44386&lt;/D&gt;&lt;D xsi:type="xsd:long"&gt;44385&lt;/D&gt;&lt;D xsi:type="xsd:long"&gt;44384&lt;/D&gt;&lt;D xsi:type="xsd:long"&gt;44383&lt;/D&gt;&lt;D xsi:type="xsd:long"&gt;44382&lt;/D&gt;&lt;D xsi:type="xsd:long"&gt;44379&lt;/D&gt;&lt;D xsi:type="xsd:long"&gt;44377&lt;/D&gt;&lt;D xsi:type="xsd:long"&gt;44376&lt;/D&gt;&lt;D xsi:type="xsd:long"&gt;44375&lt;/D&gt;&lt;D xsi:type="xsd:long"&gt;44372&lt;/D&gt;&lt;D xsi:type="xsd:long"&gt;44371&lt;/D&gt;&lt;D xsi:type="xsd:long"&gt;44370&lt;/D&gt;&lt;D xsi:type="xsd:long"&gt;44369&lt;/D&gt;&lt;D xsi:type="xsd:long"&gt;44368&lt;/D&gt;&lt;D xsi:type="xsd:long"&gt;44365&lt;/D&gt;&lt;D xsi:type="xsd:long"&gt;44364&lt;/D&gt;&lt;D xsi:type="xsd:long"&gt;44363&lt;/D&gt;&lt;D xsi:type="xsd:long"&gt;44362&lt;/D&gt;&lt;D xsi:type="xsd:long"&gt;44361&lt;/D&gt;&lt;D xsi:type="xsd:long"&gt;44358&lt;/D&gt;&lt;D xsi:type="xsd:long"&gt;44357&lt;/D&gt;&lt;D xsi:type="xsd:long"&gt;44356&lt;/D&gt;&lt;D xsi:type="xsd:long"&gt;44355&lt;/D&gt;&lt;D xsi:type="xsd:long"&gt;44354&lt;/D&gt;&lt;D xsi:type="xsd:long"&gt;44351&lt;/D&gt;&lt;D xsi:type="xsd:long"&gt;44350&lt;/D&gt;&lt;D xsi:type="xsd:long"&gt;44349&lt;/D&gt;&lt;D xsi:type="xsd:long"&gt;44348&lt;/D&gt;&lt;D xsi:type="xsd:long"&gt;44347&lt;/D&gt;&lt;D xsi:type="xsd:long"&gt;44344&lt;/D&gt;&lt;D xsi:type="xsd:long"&gt;44343&lt;/D&gt;&lt;D xsi:type="xsd:long"&gt;44342&lt;/D&gt;&lt;D xsi:type="xsd:long"&gt;44341&lt;/D&gt;&lt;D xsi:type="xsd:long"&gt;44337&lt;/D&gt;&lt;D xsi:type="xsd:long"&gt;44336&lt;/D&gt;&lt;D xsi:type="xsd:long"&gt;44335&lt;/D&gt;&lt;D xsi:type="xsd:long"&gt;44334&lt;/D&gt;&lt;D xsi:type="xsd:long"&gt;44333&lt;/D&gt;&lt;D xsi:type="xsd:long"&gt;44330&lt;/D&gt;&lt;D xsi:type="xsd:long"&gt;44329&lt;/D&gt;&lt;D xsi:type="xsd:long"&gt;44328&lt;/D&gt;&lt;D xsi:type="xsd:long"&gt;44327&lt;/D&gt;&lt;D xsi:type="xsd:long"&gt;44326&lt;/D&gt;&lt;D xsi:type="xsd:long"&gt;44323&lt;/D&gt;&lt;D xsi:type="xsd:long"&gt;44322&lt;/D&gt;&lt;D xsi:type="xsd:long"&gt;44321&lt;/D&gt;&lt;D xsi:type="xsd:long"&gt;44320&lt;/D&gt;&lt;D xsi:type="xsd:long"&gt;44319&lt;/D&gt;&lt;D xsi:type="xsd:long"&gt;44316&lt;/D&gt;&lt;D xsi:type="xsd:long"&gt;44315&lt;/D&gt;&lt;D xsi:type="xsd:long"&gt;44314&lt;/D&gt;&lt;D xsi:type="xsd:long"&gt;44313&lt;/D&gt;&lt;D xsi:type="xsd:long"&gt;44312&lt;/D&gt;&lt;D xsi:type="xsd:long"&gt;44309&lt;/D&gt;&lt;D xsi:type="xsd:long"&gt;44308&lt;/D&gt;&lt;D xsi:type="xsd:long"&gt;44307&lt;/D&gt;&lt;D xsi:type="xsd:long"&gt;44306&lt;/D&gt;&lt;D xsi:type="xsd:long"&gt;44305&lt;/D&gt;&lt;D xsi:type="xsd:long"&gt;44302&lt;/D&gt;&lt;D xsi:type="xsd:long"&gt;44301&lt;/D&gt;&lt;D xsi:type="xsd:long"&gt;44300&lt;/D&gt;&lt;D xsi:type="xsd:long"&gt;44299&lt;/D&gt;&lt;D xsi:type="xsd:long"&gt;44298&lt;/D&gt;&lt;D xsi:type="xsd:long"&gt;44295&lt;/D&gt;&lt;D xsi:type="xsd:long"&gt;44294&lt;/D&gt;&lt;D xsi:type="xsd:long"&gt;44293&lt;/D&gt;&lt;D xsi:type="xsd:long"&gt;44292&lt;/D&gt;&lt;D xsi:type="xsd:long"&gt;44291&lt;/D&gt;&lt;D xsi:type="xsd:long"&gt;44287&lt;/D&gt;&lt;D xsi:type="xsd:long"&gt;44286&lt;/D&gt;&lt;D xsi:type="xsd:long"&gt;44285&lt;/D&gt;&lt;D xsi:type="xsd:long"&gt;44284&lt;/D&gt;&lt;D xsi:type="xsd:long"&gt;44281&lt;/D&gt;&lt;D xsi:type="xsd:long"&gt;44280&lt;/D&gt;&lt;D xsi:type="xsd:long"&gt;44279&lt;/D&gt;&lt;D xsi:type="xsd:long"&gt;44278&lt;/D&gt;&lt;D xsi:type="xsd:long"&gt;44277&lt;/D&gt;&lt;D xsi:type="xsd:long"&gt;44274&lt;/D&gt;&lt;D xsi:type="xsd:long"&gt;44273&lt;/D&gt;&lt;D xsi:type="xsd:long"&gt;44272&lt;/D&gt;&lt;D xsi:type="xsd:long"&gt;44271&lt;/D&gt;&lt;D xsi:type="xsd:long"&gt;44270&lt;/D&gt;&lt;D xsi:type="xsd:long"&gt;44267&lt;/D&gt;&lt;D xsi:type="xsd:long"&gt;44266&lt;/D&gt;&lt;D xsi:type="xsd:long"&gt;44265&lt;/D&gt;&lt;D xsi:type="xsd:long"&gt;44264&lt;/D&gt;&lt;D xsi:type="xsd:long"&gt;44263&lt;/D&gt;&lt;D xsi:type="xsd:long"&gt;44260&lt;/D&gt;&lt;D xsi:type="xsd:long"&gt;44259&lt;/D&gt;&lt;D xsi:type="xsd:long"&gt;44258&lt;/D&gt;&lt;D xsi:type="xsd:long"&gt;44257&lt;/D&gt;&lt;D xsi:type="xsd:long"&gt;44256&lt;/D&gt;&lt;D xsi:type="xsd:long"&gt;44253&lt;/D&gt;&lt;D xsi:type="xsd:long"&gt;44252&lt;/D&gt;&lt;D xsi:type="xsd:long"&gt;44251&lt;/D&gt;&lt;D xsi:type="xsd:long"&gt;44250&lt;/D&gt;&lt;D xsi:type="xsd:long"&gt;44249&lt;/D&gt;&lt;D xsi:type="xsd:long"&gt;44246&lt;/D&gt;&lt;D xsi:type="xsd:long"&gt;44245&lt;/D&gt;&lt;D xsi:type="xsd:long"&gt;44244&lt;/D&gt;&lt;D xsi:type="xsd:long"&gt;44243&lt;/D&gt;&lt;D xsi:type="xsd:long"&gt;44239&lt;/D&gt;&lt;D xsi:type="xsd:long"&gt;44238&lt;/D&gt;&lt;D xsi:type="xsd:long"&gt;44237&lt;/D&gt;&lt;D xsi:type="xsd:long"&gt;44236&lt;/D&gt;&lt;D xsi:type="xsd:long"&gt;44235&lt;/D&gt;&lt;D xsi:type="xsd:long"&gt;44232&lt;/D&gt;&lt;D xsi:type="xsd:long"&gt;44231&lt;/D&gt;&lt;D xsi:type="xsd:long"&gt;44230&lt;/D&gt;&lt;D xsi:type="xsd:long"&gt;44229&lt;/D&gt;&lt;D xsi:type="xsd:long"&gt;44228&lt;/D&gt;&lt;D xsi:type="xsd:long"&gt;44225&lt;/D&gt;&lt;D xsi:type="xsd:long"&gt;44224&lt;/D&gt;&lt;D xsi:type="xsd:long"&gt;4422</t>
        </r>
      </text>
    </comment>
    <comment ref="A17" authorId="0" shapeId="0" xr:uid="{1D32A155-9829-49BA-B1AB-3D178C8FA531}">
      <text>
        <r>
          <rPr>
            <b/>
            <sz val="9"/>
            <color indexed="81"/>
            <rFont val="Tahoma"/>
            <family val="2"/>
          </rPr>
          <t>3&lt;/D&gt;&lt;D xsi:type="xsd:long"&gt;44222&lt;/D&gt;&lt;D xsi:type="xsd:long"&gt;44221&lt;/D&gt;&lt;D xsi:type="xsd:long"&gt;44218&lt;/D&gt;&lt;D xsi:type="xsd:long"&gt;44217&lt;/D&gt;&lt;D xsi:type="xsd:long"&gt;44216&lt;/D&gt;&lt;D xsi:type="xsd:long"&gt;44215&lt;/D&gt;&lt;D xsi:type="xsd:long"&gt;44214&lt;/D&gt;&lt;D xsi:type="xsd:long"&gt;44211&lt;/D&gt;&lt;D xsi:type="xsd:long"&gt;44210&lt;/D&gt;&lt;D xsi:type="xsd:long"&gt;44209&lt;/D&gt;&lt;D xsi:type="xsd:long"&gt;44208&lt;/D&gt;&lt;D xsi:type="xsd:long"&gt;44207&lt;/D&gt;&lt;D xsi:type="xsd:long"&gt;44204&lt;/D&gt;&lt;D xsi:type="xsd:long"&gt;44203&lt;/D&gt;&lt;D xsi:type="xsd:long"&gt;44202&lt;/D&gt;&lt;D xsi:type="xsd:long"&gt;44201&lt;/D&gt;&lt;D xsi:type="xsd:long"&gt;44200&lt;/D&gt;&lt;D xsi:type="xsd:long"&gt;44196&lt;/D&gt;&lt;D xsi:type="xsd:long"&gt;44195&lt;/D&gt;&lt;D xsi:type="xsd:long"&gt;44194&lt;/D&gt;&lt;D xsi:type="xsd:long"&gt;44189&lt;/D&gt;&lt;D xsi:type="xsd:long"&gt;44188&lt;/D&gt;&lt;D xsi:type="xsd:long"&gt;44187&lt;/D&gt;&lt;D xsi:type="xsd:long"&gt;44186&lt;/D&gt;&lt;D xsi:type="xsd:long"&gt;44183&lt;/D&gt;&lt;D xsi:type="xsd:long"&gt;44182&lt;/D&gt;&lt;D xsi:type="xsd:long"&gt;44181&lt;/D&gt;&lt;D xsi:type="xsd:long"&gt;44180&lt;/D&gt;&lt;D xsi:type="xsd:long"&gt;44179&lt;/D&gt;&lt;D xsi:type="xsd:long"&gt;44176&lt;/D&gt;&lt;D xsi:type="xsd:long"&gt;44175&lt;/D&gt;&lt;D xsi:type="xsd:long"&gt;44174&lt;/D&gt;&lt;D xsi:type="xsd:long"&gt;44173&lt;/D&gt;&lt;D xsi:type="xsd:long"&gt;44172&lt;/D&gt;&lt;D xsi:type="xsd:long"&gt;44169&lt;/D&gt;&lt;D xsi:type="xsd:long"&gt;44168&lt;/D&gt;&lt;D xsi:type="xsd:long"&gt;44167&lt;/D&gt;&lt;D xsi:type="xsd:long"&gt;44166&lt;/D&gt;&lt;D xsi:type="xsd:long"&gt;44165&lt;/D&gt;&lt;D xsi:type="xsd:long"&gt;44162&lt;/D&gt;&lt;D xsi:type="xsd:long"&gt;44161&lt;/D&gt;&lt;D xsi:type="xsd:long"&gt;44160&lt;/D&gt;&lt;D xsi:type="xsd:long"&gt;44159&lt;/D&gt;&lt;D xsi:type="xsd:long"&gt;44158&lt;/D&gt;&lt;D xsi:type="xsd:long"&gt;44155&lt;/D&gt;&lt;D xsi:type="xsd:long"&gt;44154&lt;/D&gt;&lt;D xsi:type="xsd:long"&gt;44153&lt;/D&gt;&lt;D xsi:type="xsd:long"&gt;44152&lt;/D&gt;&lt;D xsi:type="xsd:long"&gt;44151&lt;/D&gt;&lt;D xsi:type="xsd:long"&gt;44148&lt;/D&gt;&lt;D xsi:type="xsd:long"&gt;44147&lt;/D&gt;&lt;D xsi:type="xsd:long"&gt;44146&lt;/D&gt;&lt;D xsi:type="xsd:long"&gt;44145&lt;/D&gt;&lt;D xsi:type="xsd:long"&gt;44144&lt;/D&gt;&lt;D xsi:type="xsd:long"&gt;44141&lt;/D&gt;&lt;D xsi:type="xsd:long"&gt;44140&lt;/D&gt;&lt;D xsi:type="xsd:long"&gt;44139&lt;/D&gt;&lt;D xsi:type="xsd:long"&gt;44138&lt;/D&gt;&lt;D xsi:type="xsd:long"&gt;44137&lt;/D&gt;&lt;D xsi:type="xsd:long"&gt;44134&lt;/D&gt;&lt;D xsi:type="xsd:long"&gt;44133&lt;/D&gt;&lt;D xsi:type="xsd:long"&gt;44132&lt;/D&gt;&lt;D xsi:type="xsd:long"&gt;44131&lt;/D&gt;&lt;D xsi:type="xsd:long"&gt;44130&lt;/D&gt;&lt;D xsi:type="xsd:long"&gt;44127&lt;/D&gt;&lt;D xsi:type="xsd:long"&gt;44126&lt;/D&gt;&lt;D xsi:type="xsd:long"&gt;44125&lt;/D&gt;&lt;D xsi:type="xsd:long"&gt;44124&lt;/D&gt;&lt;D xsi:type="xsd:long"&gt;44123&lt;/D&gt;&lt;D xsi:type="xsd:long"&gt;44120&lt;/D&gt;&lt;D xsi:type="xsd:long"&gt;44119&lt;/D&gt;&lt;D xsi:type="xsd:long"&gt;44118&lt;/D&gt;&lt;D xsi:type="xsd:long"&gt;44117&lt;/D&gt;&lt;D xsi:type="xsd:long"&gt;44113&lt;/D&gt;&lt;D xsi:type="xsd:long"&gt;44112&lt;/D&gt;&lt;D xsi:type="xsd:long"&gt;44111&lt;/D&gt;&lt;D xsi:type="xsd:long"&gt;44110&lt;/D&gt;&lt;D xsi:type="xsd:long"&gt;44109&lt;/D&gt;&lt;D xsi:type="xsd:long"&gt;44106&lt;/D&gt;&lt;D xsi:type="xsd:long"&gt;44105&lt;/D&gt;&lt;D xsi:type="xsd:long"&gt;44104&lt;/D&gt;&lt;D xsi:type="xsd:long"&gt;44103&lt;/D&gt;&lt;D xsi:type="xsd:long"&gt;44102&lt;/D&gt;&lt;D xsi:type="xsd:long"&gt;44099&lt;/D&gt;&lt;D xsi:type="xsd:long"&gt;44098&lt;/D&gt;&lt;D xsi:type="xsd:long"&gt;44097&lt;/D&gt;&lt;D xsi:type="xsd:long"&gt;44096&lt;/D&gt;&lt;D xsi:type="xsd:long"&gt;44095&lt;/D&gt;&lt;D xsi:type="xsd:long"&gt;44092&lt;/D&gt;&lt;D xsi:type="xsd:long"&gt;44091&lt;/D&gt;&lt;D xsi:type="xsd:long"&gt;44090&lt;/D&gt;&lt;D xsi:type="xsd:long"&gt;44089&lt;/D&gt;&lt;D xsi:type="xsd:long"&gt;44088&lt;/D&gt;&lt;D xsi:type="xsd:long"&gt;44085&lt;/D&gt;&lt;D xsi:type="xsd:long"&gt;44084&lt;/D&gt;&lt;D xsi:type="xsd:long"&gt;44083&lt;/D&gt;&lt;D xsi:type="xsd:long"&gt;44082&lt;/D&gt;&lt;D xsi:type="xsd:long"&gt;44078&lt;/D&gt;&lt;D xsi:type="xsd:long"&gt;44077&lt;/D&gt;&lt;D xsi:type="xsd:long"&gt;44076&lt;/D&gt;&lt;D xsi:type="xsd:long"&gt;44075&lt;/D&gt;&lt;D xsi:type="xsd:long"&gt;44074&lt;/D&gt;&lt;D xsi:type="xsd:long"&gt;44071&lt;/D&gt;&lt;/FQL&gt;&lt;FQL&gt;&lt;Q&gt;ERF-CA^P_PRICE(0,-3AY,D,CAD)&lt;/Q&gt;&lt;R&gt;754&lt;/R&gt;&lt;C&gt;1&lt;/C&gt;&lt;D xsi:type="xsd:double"&gt;23.09&lt;/D&gt;&lt;D xsi:type="xsd:double"&gt;23.12&lt;/D&gt;&lt;D xsi:type="xsd:double"&gt;22.9&lt;/D&gt;&lt;D xsi:type="xsd:double"&gt;22.8&lt;/D&gt;&lt;D xsi:type="xsd:double"&gt;22.55&lt;/D&gt;&lt;D xsi:type="xsd:double"&gt;22.63&lt;/D&gt;&lt;D xsi:type="xsd:double"&gt;22.8&lt;/D&gt;&lt;D xsi:type="xsd:double"&gt;22.79&lt;/D&gt;&lt;D xsi:type="xsd:double"&gt;22.96&lt;/D&gt;&lt;D xsi:type="xsd:double"&gt;22.8&lt;/D&gt;&lt;D xsi:type="xsd:double"&gt;22.41&lt;/D&gt;&lt;D xsi:type="xsd:double"&gt;22.01&lt;/D&gt;&lt;D xsi:type="xsd:double"&gt;22.23&lt;/D&gt;&lt;D xsi:type="xsd:double"&gt;22.57&lt;/D&gt;&lt;D xsi:type="xsd:double"&gt;22.3&lt;/D&gt;&lt;D xsi:type="xsd:double"&gt;22.98&lt;/D&gt;&lt;D xsi:type="xsd:double"&gt;22.76&lt;/D&gt;&lt;D xsi:type="xsd:double"&gt;22.38&lt;/D&gt;&lt;D xsi:type="xsd:double"&gt;22.14&lt;/D&gt;&lt;D xsi:type="xsd:double"&gt;21.88&lt;/D&gt;&lt;D xsi:type="xsd:double"&gt;22.19&lt;/D&gt;&lt;D xsi:type="xsd:double"&gt;22.06&lt;/D&gt;&lt;D xsi:type="xsd:double"&gt;21.83&lt;/D&gt;&lt;D xsi:type="xsd:double"&gt;21.31&lt;/D&gt;&lt;D xsi:type="xsd:double"&gt;21.51&lt;/D&gt;&lt;D xsi:type="xsd:double"&gt;21.48&lt;/D&gt;&lt;D xsi:type="xsd:double"&gt;21.43&lt;/D&gt;&lt;D xsi:type="xsd:double"&gt;21.14&lt;/D&gt;&lt;D xsi:type="xsd:double"&gt;20.83&lt;/D&gt;&lt;D xsi:type="xsd:double"&gt;20.67&lt;/D&gt;&lt;D xsi:type="xsd:double"&gt;20.62&lt;/D&gt;&lt;D xsi:type="xsd:double"&gt;19.71&lt;/D&gt;&lt;D xsi:type="xsd:double"&gt;19.81&lt;/D&gt;&lt;D xsi:type="xsd:double"&gt;20.21&lt;/D&gt;&lt;D xsi:type="xsd:double"&gt;19.85&lt;/D&gt;&lt;D xsi:type="xsd:double"&gt;19.84&lt;/D&gt;&lt;D xsi:type="xsd:double"&gt;19.66&lt;/D&gt;&lt;D xsi:type="xsd:double"&gt;19.55&lt;/D&gt;&lt;D xsi:type="xsd:double"&gt;18.74&lt;/D&gt;&lt;D xsi:type="xsd:double"&gt;19.06&lt;/D&gt;&lt;D xsi:type="xsd:double"&gt;19.48&lt;/D&gt;&lt;D xsi:type="xsd:double"&gt;19.2&lt;/D&gt;&lt;D xsi:type="xsd:double"&gt;19.19&lt;/D&gt;&lt;D xsi:type="xsd:double"&gt;18.84&lt;/D&gt;&lt;D xsi:type="xsd:double"&gt;18.68&lt;/D&gt;&lt;D xsi:type="xsd:double"&gt;18.61&lt;/D&gt;&lt;D xsi:type="xsd:double"&gt;18.3&lt;/D&gt;&lt;D xsi:type="xsd:double"&gt;18.48&lt;/D&gt;&lt;D xsi:type="xsd:double"&gt;18.86&lt;/D&gt;&lt;D xsi:type="xsd:double"&gt;18.7&lt;/D&gt;&lt;D xsi:type="xsd:double"&gt;18.94&lt;/D&gt;&lt;D xsi:type="xsd:double"&gt;19.09&lt;/D&gt;&lt;D xsi:type="xsd:double"&gt;19.07&lt;/D&gt;&lt;D xsi:type="xsd:double"&gt;18.93&lt;/D&gt;&lt;D xsi:type="xsd:double"&gt;19.26&lt;/D&gt;&lt;D xsi:type="xsd:double"&gt;19.1&lt;/D&gt;&lt;D xsi:type="xsd:double"&gt;19.67&lt;/D&gt;&lt;D xsi:type="xsd:double"&gt;19.74&lt;/D&gt;&lt;D xsi:type="xsd:double"&gt;20.13&lt;/D&gt;&lt;D xsi:type="xsd:double"&gt;19.6&lt;/D&gt;&lt;D xsi:type="xsd:double"&gt;19.35&lt;/D&gt;&lt;D xsi:type="xsd:double"&gt;19.79&lt;/D&gt;&lt;D xsi:type="xsd:double"&gt;18.83&lt;/D&gt;&lt;D xsi:type="xsd:double"&gt;18.72&lt;/D&gt;&lt;D xsi:type="xsd:double"&gt;19.24&lt;/D&gt;&lt;D xsi:type="xsd:double"&gt;19.72&lt;/D&gt;&lt;D xsi:type="xsd:double"&gt;19.97&lt;/D&gt;&lt;D xsi:type="xsd:double"&gt;19.75&lt;/D&gt;&lt;D xsi:type="xsd:double"&gt;19.98&lt;/D&gt;&lt;D xsi:type="xsd:double"&gt;20.01&lt;/D&gt;&lt;D xsi:type="xsd:double"&gt;19.89&lt;/D&gt;&lt;D xsi:type="xsd:double"&gt;19.53&lt;/D&gt;&lt;D xsi:type="xsd:double"&gt;19.26&lt;/D&gt;&lt;D xsi:type="xsd:double"&gt;18.83&lt;/D&gt;&lt;D xsi:type="xsd:double"&gt;19.19&lt;/D&gt;&lt;D xsi:type="xsd:double"&gt;19.06&lt;/D&gt;&lt;D xsi:type="xsd:double"&gt;18.97&lt;/D&gt;&lt;D xsi:type="xsd:double"&gt;19.16&lt;/D&gt;&lt;D xsi:type="xsd:double"&gt;19.59&lt;/D&gt;&lt;D xsi:type="xsd:double"&gt;19.71&lt;/D&gt;&lt;D xsi:type="xsd:double"&gt;19.54&lt;/D&gt;&lt;D xsi:type="xsd:double"&gt;18.84&lt;/D&gt;&lt;D xsi:type="xsd:double"&gt;19&lt;/D&gt;&lt;D xsi:type="xsd:double"&gt;19.18&lt;/D&gt;&lt;D xsi:type="xsd:double"&gt;20.04&lt;/D&gt;&lt;D xsi:type="xsd:double"&gt;20.26&lt;/D&gt;&lt;D xsi:type="xsd:double"&gt;19.57&lt;/D&gt;&lt;D xsi:type="xsd:double"&gt;19.59&lt;/D&gt;&lt;D xsi:type="xsd:double"&gt;19.84&lt;/D&gt;&lt;D xsi:type="xsd:double"&gt;20.48&lt;/D&gt;&lt;D xsi:type="xsd:double"&gt;19.87&lt;/D&gt;&lt;D xsi:type="xsd:double"&gt;19.71&lt;/D&gt;&lt;D xsi:type="xsd:double"&gt;19.77&lt;/D&gt;&lt;D xsi:type="xsd:double"&gt;20.04&lt;/D&gt;&lt;D xsi:type="xsd:double"&gt;20.37&lt;/D&gt;&lt;D xsi:type="xsd:double"&gt;20.65&lt;/D&gt;&lt;D xsi:type="xsd:double"&gt;20.57&lt;/D&gt;&lt;D xsi:type="xsd:double"&gt;20.65&lt;/D&gt;&lt;D xsi:type="xsd:double"&gt;20.61&lt;/D&gt;&lt;D xsi:type="xsd:double"&gt;20.64&lt;/D&gt;&lt;D xsi:type="xsd:double"&gt;20.09&lt;/D&gt;&lt;D xsi:type="xsd:double"&gt;20.26&lt;/D&gt;&lt;D xsi:type="xsd:double"&gt;20.34&lt;/D&gt;&lt;D xsi:type="xsd:double"&gt;20.73&lt;/D&gt;&lt;D xsi:type="xsd:double"&gt;19.48&lt;/D&gt;&lt;D xsi:type="xsd:double"&gt;19.55&lt;/D&gt;&lt;D xsi:type="xsd:double"&gt;19.68&lt;/D&gt;&lt;D xsi:type="xsd:double"&gt;19.51&lt;/D&gt;&lt;D xsi:type="xsd:double"&gt;19.57&lt;/D&gt;&lt;D xsi:type="xsd:double"&gt;19.22&lt;/D&gt;&lt;D xsi:type="xsd:double"&gt;19.16&lt;/D&gt;&lt;D xsi:type="xsd:double"&gt;19.38&lt;/D&gt;&lt;D xsi:type="xsd:double"&gt;19.33&lt;/D&gt;&lt;D xsi:type="xsd:double"&gt;18.69&lt;/D&gt;&lt;D xsi:type="xsd:double"&gt;17.95&lt;/D&gt;&lt;D xsi:type="xsd:double"&gt;18.37&lt;/D&gt;&lt;D xsi:type="xsd:double"&gt;18.19&lt;/D&gt;&lt;D xsi:type="xsd:double"&gt;19.87&lt;/D&gt;&lt;D xsi:type="xsd:double"&gt;20.17&lt;/D&gt;&lt;D xsi:type="xsd:double"&gt;21.41&lt;/D&gt;&lt;D xsi:type="xsd:double"&gt;21.98&lt;/D&gt;&lt;D xsi:type="xsd:double"&gt;22.24&lt;/D&gt;&lt;D xsi:type="xsd:double"&gt;22.04&lt;/D&gt;&lt;D xsi:type="xsd:double"&gt;22.04&lt;/D&gt;&lt;D xsi:type="xsd:double"&gt;22.48&lt;/D&gt;&lt;D xsi:type="xsd:double"&gt;22.25&lt;/D&gt;&lt;D xsi:type="xsd:double"&gt;22.23&lt;/D&gt;&lt;D xsi:type="xsd:double"&gt;21.65&lt;/D&gt;&lt;D xsi:type="xsd:double"&gt;21.75&lt;/D&gt;&lt;D xsi:type="xsd:double"&gt;21.83&lt;/D&gt;&lt;D xsi:type="xsd:double"&gt;21.67&lt;/D&gt;&lt;D xsi:type="xsd:double"&gt;21.02&lt;/D&gt;&lt;D xsi:type="xsd:double"&gt;21.13&lt;/D&gt;&lt;D xsi:type="xsd:double"&gt;21.3&lt;/D&gt;&lt;D xsi:type="xsd:double"&gt;22.56&lt;/D&gt;&lt;D xsi:type="xsd:double"&gt;22.76&lt;/D&gt;&lt;D xsi:type="xsd:double"&gt;23.65&lt;/D&gt;&lt;D xsi:type="xsd:double"&gt;23.37&lt;/D&gt;&lt;D xsi:type="xsd:double"&gt;23.46&lt;/D&gt;&lt;D xsi:type="xsd:double"&gt;22.74&lt;/D&gt;&lt;D xsi:type="xsd:double"&gt;23.19&lt;/D&gt;&lt;D xsi:type="xsd:double"&gt;23.3&lt;/D&gt;&lt;D xsi:type="xsd:double"&gt;22.07&lt;/D&gt;&lt;D xsi:type="xsd:double"&gt;22.41&lt;/D&gt;&lt;D xsi:type="xsd:double"&gt;21.98&lt;/D&gt;&lt;D xsi:type="xsd:double"&gt;22.67&lt;/D&gt;&lt;D xsi:type="xsd:double"&gt;23.61&lt;/D&gt;&lt;D xsi:type="xsd:double"&gt;23.38&lt;/D&gt;&lt;D xsi:type="xsd:double"&gt;23.84&lt;/D&gt;&lt;D xsi:type="xsd:double"&gt;23.96&lt;/D&gt;&lt;D xsi:type="xsd:double"&gt;23.42&lt;/D&gt;&lt;D xsi:type="xsd:double"&gt;23.49&lt;/D&gt;&lt;D xsi:type="xsd:double"&gt;23.75&lt;/D&gt;&lt;D xsi:type="xsd:double"&gt;23.68&lt;/D&gt;&lt;D xsi:type="xsd:double"&gt;23.95&lt;/D&gt;&lt;D xsi:type="xsd:double"&gt;23.42&lt;/D&gt;&lt;D xsi:type="xsd:double"&gt;23.54&lt;/D&gt;&lt;D xsi:type="xsd:double"&gt;23.18&lt;/D&gt;&lt;D xsi:type="xsd:double"&gt;23.25&lt;/D&gt;&lt;D xsi:type="xsd:double"&gt;23.23&lt;/D&gt;&lt;D xsi:type="xsd:double"&gt;22.54&lt;/D&gt;&lt;D xsi:type="xsd:double"&gt;22.23&lt;/D&gt;&lt;D xsi:type="xsd:double"&gt;22.03&lt;/D&gt;&lt;D xsi:type="xsd:double"&gt;21.87&lt;/D&gt;&lt;D xsi:type="xsd:double"&gt;21.73&lt;/D&gt;&lt;D xsi:type="xsd:double"&gt;21.74&lt;/D&gt;&lt;D xsi:type="xsd:double"&gt;22.15&lt;/D&gt;&lt;D xsi:type="xsd:double"&gt;23.9&lt;/D&gt;&lt;D xsi:type="xsd:double"&gt;23.59&lt;/D&gt;&lt;D xsi:type="xsd:double"&gt;23.03&lt;/D&gt;&lt;D xsi:type="xsd:double"&gt;23.93&lt;/D&gt;&lt;D xsi:type="xsd:double"&gt;22.85&lt;/D&gt;&lt;D xsi:type="xsd:double"&gt;23.75&lt;/D&gt;&lt;D xsi:type="xsd:double"&gt;22.7&lt;/D&gt;&lt;D xsi:type="xsd:double"&gt;22.34&lt;/D&gt;&lt;D xsi:type="xsd:double"&gt;22.5&lt;/D&gt;&lt;D xsi:type="xsd:double"&gt;22.89&lt;/D&gt;&lt;D xsi:type="xsd:double"&gt;22.93&lt;/D&gt;&lt;D xsi:type="xsd:double"&gt;22.71&lt;/D&gt;&lt;D xsi:type="xsd:double"&gt;22.55&lt;/D&gt;&lt;D xsi:type="xsd:double"&gt;22.03&lt;/D&gt;&lt;D xsi:type="xsd:double"&gt;22.71&lt;/D&gt;&lt;D xsi:type="xsd:double"&gt;22.65&lt;/D&gt;&lt;D xsi:type="xsd:double"&gt;22.86&lt;/D&gt;&lt;D xsi:type="xsd:double"&gt;23.42&lt;/D&gt;&lt;D xsi:type="xsd:double"&gt;24.44&lt;/D&gt;&lt;D xsi:type="xsd:double"&gt;24.06&lt;/D&gt;&lt;D xsi:type="xsd:double"&gt;25.01&lt;/D&gt;&lt;D xsi:type="xsd:double"&gt;25.05&lt;/D&gt;&lt;D xsi:type="xsd:double"&gt;24.59&lt;/D&gt;&lt;D xsi:type="xsd:double"&gt;24.64&lt;/D&gt;&lt;D xsi:type="xsd:double"&gt;25&lt;/D&gt;&lt;D xsi:type="xsd:double"&gt;24.77&lt;/D&gt;&lt;D xsi:type="xsd:double"&gt;25.16&lt;/D&gt;&lt;D xsi:type="xsd:double"&gt;24.27&lt;/D&gt;&lt;D xsi:type="xsd:double"&gt;25.06&lt;/D&gt;&lt;D xsi:type="xsd:double"&gt;24.48&lt;/D&gt;&lt;D xsi:type="xsd:double"&gt;24.48&lt;/D&gt;&lt;D xsi:type="xsd:double"&gt;25.47&lt;/D&gt;&lt;D xsi:type="xsd:double"&gt;24.81&lt;/D&gt;&lt;D xsi:type="xsd:double"&gt;24.88&lt;/D&gt;&lt;D xsi:type="xsd:double"&gt;23.96&lt;/D&gt;&lt;D xsi:type="xsd:double"&gt;23.74&lt;/D&gt;&lt;D xsi:type="xsd:double"&gt;25.18&lt;/D&gt;&lt;D xsi:type="xsd:double"&gt;25.29&lt;/D&gt;&lt;D xsi:type="xsd:double"&gt;24.66&lt;/D&gt;&lt;D xsi:type="xsd:double"&gt;23.72&lt;/D&gt;&lt;D xsi:type="xsd:double"&gt;23.39&lt;/D&gt;&lt;D xsi:type="xsd:double"&gt;23.58&lt;/D&gt;&lt;D xsi:type="xsd:double"&gt;23.62&lt;/D&gt;&lt;D xsi:type="xsd:double"&gt;23.05&lt;/D&gt;&lt;D xsi:type="xsd:double"&gt;23.12&lt;/D&gt;&lt;D xsi:type="xsd:double"&gt;23.51&lt;/D&gt;&lt;D xsi:type="xsd:double"&gt;23.08&lt;/D&gt;&lt;D xsi:type="xsd:double"&gt;23.51&lt;/D&gt;&lt;D xsi:type="xsd:double"&gt;22.9&lt;/D&gt;&lt;D xsi:type="xsd:double"&gt;22.84&lt;/D&gt;&lt;D xsi:type="xsd:double"&gt;22.42&lt;/D&gt;&lt;D xsi:type="xsd:double"&gt;21.5&lt;/D&gt;&lt;D xsi:type="xsd:double"&gt;21.43&lt;/D&gt;&lt;D xsi:type="xsd:double"&gt;20.94&lt;/D&gt;&lt;D xsi:type="xsd:double"&gt;21.85&lt;/D&gt;&lt;D xsi:type="xsd:double"&gt;21.51&lt;/D&gt;&lt;D xsi:type="xsd:double"&gt;21.29&lt;/D&gt;&lt;D xsi:type="xsd:double"&gt;22.25&lt;/D&gt;&lt;D xsi:type="xsd:double"&gt;22.18&lt;/D&gt;&lt;D xsi:type="xsd:double"&gt;21.32&lt;/D&gt;&lt;D xsi:type="xsd:double"&gt;20.77&lt;/D&gt;&lt;D xsi:type="xsd:double"&gt;20.45&lt;/D&gt;&lt;D xsi:type="xsd:double"&gt;19.56&lt;/D&gt;&lt;D xsi:type="xsd:double"&gt;19.5&lt;/D&gt;&lt;D xsi:type="xsd:double"&gt;19.33&lt;/D&gt;&lt;D xsi:type="xsd:double"&gt;17.82&lt;/D&gt;&lt;D xsi:type="xsd:double"&gt;17.19&lt;/D&gt;&lt;D xsi:type="xsd:double"&gt;18.16&lt;/D&gt;&lt;D xsi:type="xsd:double"&gt;19.65&lt;/D&gt;&lt;D xsi:type="xsd:double"&gt;20.13&lt;/D&gt;&lt;D xsi:type="xsd:double"&gt;20.73&lt;/D&gt;&lt;D xsi:type="xsd:double"&gt;20.68&lt;/D&gt;&lt;D xsi:type="xsd:double"&gt;20.47&lt;/D&gt;&lt;D xsi:type="xsd:double"&gt;20.78&lt;/D&gt;&lt;D xsi:type="xsd:double"&gt;21.09&lt;/D&gt;&lt;D xsi:type="xsd:double"&gt;20.22&lt;/D&gt;&lt;D xsi:type="xsd:double"&gt;20.18&lt;/D&gt;&lt;D xsi:type="xsd:double"&gt;19.87&lt;/D&gt;&lt;D xsi:type="xsd:double"&gt;19.32&lt;/D&gt;&lt;D xsi:type="xsd:double"&gt;18.87&lt;/D&gt;&lt;D xsi:type="xsd:double"&gt;19.95&lt;/D&gt;&lt;D xsi:type="xsd:double"&gt;20.41&lt;/D&gt;&lt;D xsi:type="xsd:double"&gt;19.76&lt;/D&gt;&lt;D xsi:type="xsd:double"&gt;20.24&lt;/D&gt;&lt;D xsi:type="xsd:double"&gt;20.09&lt;/D&gt;&lt;D xsi:type="xsd:double"&gt;21.19&lt;/D&gt;&lt;D xsi:type="xsd:double"&gt;20.52&lt;/D&gt;&lt;D xsi:type="xsd:double"&gt;20.42&lt;/D&gt;&lt;D xsi:type="xsd:double"&gt;20.54&lt;/D&gt;&lt;D xsi:type="xsd:double"&gt;20&lt;/D&gt;&lt;D xsi:type="xsd:double"&gt;19.32&lt;/D&gt;&lt;D xsi:type="xsd:double"&gt;19.19&lt;/D&gt;&lt;D xsi:type="xsd:double"&gt;19.16&lt;/D&gt;&lt;D xsi:type="xsd:double"&gt;18.56&lt;/D&gt;&lt;D xsi:type="xsd:double"&gt;18.06&lt;/D&gt;&lt;D xsi:type="xsd:double"&gt;18.41&lt;/D&gt;&lt;D xsi:type="xsd:double"&gt;18.61&lt;/D&gt;&lt;D xsi:type="xsd:double"&gt;18.13&lt;/D&gt;&lt;D xsi:type="xsd:double"&gt;17.32&lt;/D&gt;&lt;D xsi:type="xsd:double"&gt;17.25&lt;/D&gt;&lt;D xsi:type="xsd:double"&gt;17.13&lt;/D&gt;&lt;D xsi:type="xsd:double"&gt;16.96&lt;/D&gt;&lt;D xsi:type="xsd:double"&gt;15.63&lt;/D&gt;&lt;D xsi:type="xsd:double"&gt;16.53&lt;/D&gt;&lt;D xsi:type="xsd:double"&gt;17.57&lt;/D&gt;&lt;D xsi:type="xsd:double"&gt;17.87&lt;/D&gt;&lt;D xsi:type="xsd:double"&gt;17.58&lt;/D&gt;&lt;D xsi:type="xsd:double"&gt;17.16&lt;/D&gt;&lt;D xsi:type="xsd:double"&gt;16.83&lt;/D&gt;&lt;D xsi:type="xsd:double"&gt;16.91&lt;/D&gt;&lt;D xsi:type="xsd:double"&gt;16.12&lt;/D&gt;&lt;D xsi:type="xsd:double"&gt;16.64&lt;/D&gt;&lt;D xsi:type="xsd:double"&gt;17.18&lt;/D&gt;&lt;D xsi:type="xsd:double"&gt;17.09&lt;/D&gt;&lt;D xsi:type="xsd:double"&gt;16.51&lt;/D&gt;&lt;D xsi:type="xsd:double"&gt;15.7&lt;/D&gt;&lt;D xsi:type="xsd:double"&gt;15.31&lt;/D&gt;&lt;D xsi:type="xsd:double"&gt;15.65&lt;/D&gt;&lt;D xsi:type="xsd:double"&gt;15.66&lt;/D&gt;&lt;D xsi:type="xsd:double"&gt;16.39&lt;/D&gt;&lt;D xsi:type="xsd:double"&gt;16.6&lt;/D&gt;&lt;D xsi:type="xsd:double"&gt;16.79&lt;/D&gt;&lt;D xsi:type="xsd:double"&gt;15.57&lt;/D&gt;&lt;D xsi:type="xsd:double"&gt;16.3&lt;/D&gt;&lt;D xsi:type="xsd:double"&gt;18.06&lt;/D&gt;&lt;D xsi:type="xsd:double"&gt;17.01&lt;/D&gt;&lt;D xsi:type="xsd:double"&gt;17.88&lt;/D&gt;&lt;D xsi:type="xsd:double"&gt;18.83&lt;/D&gt;&lt;D xsi:type="xsd:double"&gt;17.78&lt;/D&gt;&lt;D xsi:type="xsd:double"&gt;16.72&lt;/D&gt;&lt;D xsi:type="xsd:double"&gt;16.23&lt;/D&gt;&lt;D xsi:type="xsd:double"&gt;17.93&lt;/D&gt;&lt;D xsi:type="xsd:double"&gt;19.39&lt;/D&gt;&lt;D xsi:type="xsd:double"&gt;18.88&lt;/D&gt;&lt;D xsi:type="xsd:double"&gt;18.35&lt;/D&gt;&lt;D xsi:type="xsd:double"&gt;19.94&lt;/D&gt;&lt;D xsi:type="xsd:double"&gt;21.28&lt;/D&gt;&lt;D xsi:type="xsd:double"&gt;21.32&lt;/D&gt;&lt;D xsi:type="xsd:double"&gt;21.63&lt;/D&gt;&lt;D xsi:type="xsd:double"&gt;22.49&lt;/D&gt;&lt;D xsi:type="xsd:double"&gt;22.62&lt;/D&gt;&lt;D xsi:type="xsd:double"&gt;22.63&lt;/D&gt;&lt;D xsi:type="xsd:double"&gt;21.92&lt;/D&gt;&lt;D xsi:type="xsd:double"&gt;21.19&lt;/D&gt;&lt;D xsi:type="xsd:double"&gt;20.19&lt;/D&gt;&lt;D xsi:type="xsd:double"&gt;19.41&lt;/D&gt;&lt;D xsi:type="xsd:double"&gt;19.2&lt;/D&gt;&lt;D xsi:type="xsd:double"&gt;18.76&lt;/D&gt;&lt;D xsi:type="xsd:double"&gt;19.38&lt;/D&gt;&lt;D xsi:type="xsd:double"&gt;19.07&lt;/D&gt;&lt;D xsi:type="xsd:double"&gt;18.64&lt;/D&gt;&lt;D xsi:type="xsd:double"&gt;18.16&lt;/D&gt;&lt;D xsi:type="xsd:double"&gt;17.09&lt;/D&gt;&lt;D xsi:type="xsd:double"&gt;16.25&lt;/D&gt;&lt;D xsi:type="xsd:double"&gt;16.11&lt;/D&gt;&lt;D xsi:type="xsd:double"&gt;16.2&lt;/D&gt;&lt;D xsi:type="xsd:double"&gt;16.68&lt;/D&gt;&lt;D xsi:type="xsd:double"&gt;16.53&lt;/D&gt;&lt;D xsi:type="xsd:double"&gt;16.1&lt;/D&gt;&lt;D xsi:type="xsd:double"&gt;15.29&lt;/D&gt;&lt;D xsi:type="xsd:double"&gt;15.65&lt;/D&gt;&lt;D xsi:type="xsd:double"&gt;15.07&lt;/D&gt;&lt;D xsi:type="xsd:double"&gt;14.95&lt;/D&gt;&lt;D xsi:type="xsd:double"&gt;16.96&lt;/D&gt;&lt;D xsi:type="xsd:double"&gt;16.75&lt;/D&gt;&lt;D xsi:type="xsd:double"&gt;17.22&lt;/D&gt;&lt;D xsi:type="xsd:double"&gt;16.41&lt;/D&gt;&lt;D xsi:type="xsd:double"&gt;15.59&lt;/D&gt;&lt;D xsi:type="xsd:double"&gt;15.74&lt;/D&gt;&lt;D xsi:type="xsd:double"&gt;16.22&lt;/D&gt;&lt;D xsi:type="xsd:double"&gt;15.52&lt;/D&gt;&lt;D xsi:type="xsd:double"&gt;15.39&lt;/D&gt;&lt;D xsi:type="xsd:double"&gt;15.39&lt;/D&gt;&lt;D xsi:type="xsd:double"&gt;15.93&lt;/D&gt;&lt;D xsi:type="xsd:double"&gt;16.47&lt;/D&gt;&lt;D xsi:type="xsd:double"&gt;17.29&lt;/D&gt;&lt;D xsi:type="xsd:double"&gt;17.1&lt;/D&gt;&lt;D xsi:type="xsd:double"&gt;17.45&lt;/D&gt;&lt;D xsi:type="xsd:double"&gt;16.99&lt;/D&gt;&lt;D xsi:type="xsd:double"&gt;16.96&lt;/D&gt;&lt;D xsi:type="xsd:double"&gt;16.49&lt;/D&gt;&lt;D xsi:type="xsd:double"&gt;16.02&lt;/D&gt;&lt;D xsi:type="xsd:double"&gt;16.78&lt;/D&gt;&lt;D xsi:type="xsd:double"&gt;16.12&lt;/D&gt;&lt;D xsi:type="xsd:double"&gt;15.51&lt;/D&gt;&lt;D xsi:type="xsd:double"&gt;15.75&lt;/D&gt;&lt;D xsi:type="xsd:double"&gt;16.41&lt;/D&gt;&lt;D xsi:type="xsd:double"&gt;15.99&lt;/D&gt;&lt;D xsi:type="xsd:double"&gt;15.84&lt;/D&gt;&lt;D xsi:type="xsd:double"&gt;16.41&lt;/D&gt;&lt;D xsi:type="xsd:double"&gt;16.43&lt;/D&gt;&lt;D xsi:type="xsd:double"&gt;16.6&lt;/D&gt;&lt;D xsi:type="xsd:double"&gt;17.25&lt;/D&gt;&lt;D xsi:type="xsd:double"&gt;16.72&lt;/D&gt;&lt;D xsi:type="xsd:double"&gt;16.52&lt;/D&gt;&lt;D xsi:type="xsd:double"&gt;16.13&lt;/D&gt;&lt;D xsi:type="xsd:double"&gt;16.38&lt;/D&gt;&lt;D xsi:type="xsd:double"&gt;15.6&lt;/D&gt;&lt;D xsi:type="xsd:double"&gt;16.03&lt;/D&gt;&lt;D xsi:type="xsd:double"&gt;15.51&lt;/D&gt;&lt;D xsi:type="xsd:double"&gt;15.66&lt;/D&gt;&lt;D xsi:type="xsd:double"&gt;16.05&lt;/D&gt;&lt;D xsi:type="xsd:double"&gt;16.85&lt;/D&gt;&lt;D xsi:type="xsd:double"&gt;17.34&lt;/D&gt;&lt;D xsi:type="xsd:double"&gt;17.21&lt;/D&gt;&lt;D xsi:type="xsd:double"&gt;17.96&lt;/D&gt;&lt;D xsi:type="xsd:double"&gt;17.85&lt;/D&gt;&lt;D xsi:type="xsd:double"&gt;17.2&lt;/D&gt;&lt;D xsi:type="xsd:double"&gt;16.03&lt;/D&gt;&lt;D xsi:type="xsd:double"&gt;16.64&lt;/D&gt;&lt;D xsi:type="xsd:double"&gt;16.78&lt;/D&gt;&lt;D xsi:type="xsd:double"&gt;16.2&lt;/D&gt;&lt;D xsi:type="xsd:double"&gt;15.55&lt;/D&gt;&lt;D xsi:type="xsd:double"&gt;15.29&lt;/D&gt;&lt;D xsi:type="xsd:double"&gt;14.98&lt;/D&gt;&lt;D xsi:type="xsd:double"&gt;14.74&lt;/D&gt;&lt;D xsi:type="xsd:double"&gt;14.81&lt;/D&gt;&lt;D xsi:type="xsd:double"&gt;15.16&lt;/D&gt;&lt;D xsi:type="xsd:double"&gt;15.25&lt;/D&gt;&lt;D xsi:type="xsd:double"&gt;15.27&lt;/D&gt;&lt;D xsi:type="xsd:double"&gt;15.11&lt;/D&gt;&lt;D xsi:type="xsd:double"&gt;15.39&lt;/D&gt;&lt;D xsi:type="xsd:double"&gt;14.71&lt;/D&gt;&lt;D xsi:type="xsd:double"&gt;14.77&lt;/D&gt;&lt;D xsi:type="xsd:double"&gt;14.39&lt;/D&gt;&lt;D xsi:type="xsd:double"&gt;15.11&lt;/D&gt;&lt;D xsi:type="xsd:double"&gt;15.41&lt;/D&gt;&lt;D xsi:type="xsd:double"&gt;15.36&lt;/D&gt;&lt;D xsi:type="xsd:double"&gt;15.48&lt;/D&gt;&lt;D xsi:type="xsd:double"&gt;15.25&lt;/D&gt;&lt;D xsi:type="xsd:double"&gt;14.72&lt;/D&gt;&lt;D xsi:type="xsd:double"&gt;14.29&lt;/D&gt;&lt;D xsi:type="xsd:double"&gt;14.05&lt;/D&gt;&lt;D xsi:type="xsd:double"&gt;14.18&lt;/D&gt;&lt;D xsi:type="xsd:double"&gt;14.37&lt;/D&gt;&lt;D xsi:type="xsd:double"&gt;13.8&lt;/D&gt;&lt;D xsi:type="xsd:double"&gt;13.76&lt;/D&gt;&lt;D xsi:type="xsd:double"&gt;14.23&lt;/D&gt;&lt;D xsi:type="xsd:double"&gt;14.51&lt;/D&gt;&lt;D xsi:type="xsd:double"&gt;14.67&lt;/D&gt;&lt;D xsi:type="xsd:double"&gt;15.3&lt;/D&gt;&lt;D xsi:type="xsd:double"&gt;14.99&lt;/D&gt;&lt;D xsi:type="xsd:double"&gt;14.18&lt;/D&gt;&lt;D xsi:type="xsd:double"&gt;14.64&lt;/D&gt;&lt;D xsi:type="xsd:double"&gt;14.24&lt;/D&gt;&lt;D xsi:type="xsd:double"&gt;14.08&lt;/D&gt;&lt;D xsi:type="xsd:double"&gt;14.07&lt;/D&gt;&lt;D xsi:type="xsd:double"&gt;14.17&lt;/D&gt;&lt;D xsi:type="xsd:double"&gt;13.57&lt;/D&gt;&lt;D xsi:type="xsd:double"&gt;13.92&lt;/D&gt;&lt;D xsi:type="xsd:double"&gt;13.34&lt;/D&gt;&lt;D xsi:type="xsd:double"&gt;13.2&lt;/D&gt;&lt;D xsi:type="xsd:double"&gt;13.45&lt;/D&gt;&lt;D xsi:type="xsd:double"&gt;12.92&lt;/D&gt;&lt;D xsi:type="xsd:double"&gt;12.95&lt;/D&gt;&lt;D xsi:type="xsd:double"&gt;12.71&lt;/D&gt;&lt;D xsi:type="xsd:double"&gt;12.56&lt;/D&gt;&lt;D xsi:type="xsd:double"&gt;11.81&lt;/D&gt;&lt;D xsi:type="xsd:double"&gt;11.77&lt;/D&gt;&lt;D xsi:type="xsd:double"&gt;12.49&lt;/D&gt;&lt;D xsi:type="xsd:double"&gt;12.49&lt;/D&gt;&lt;D xsi:type="xsd:double"&gt;12.4&lt;/D&gt;&lt;D xsi:type="xsd:double"&gt;12.92&lt;/D&gt;&lt;D xsi:type="xsd:double"&gt;13.66&lt;/D&gt;&lt;D xsi:type="xsd:double"&gt;13.29&lt;/D&gt;&lt;D xsi:type="xsd:double"&gt;13.42&lt;/D&gt;&lt;D xsi:type="xsd:double"&gt;13.49&lt;/D&gt;&lt;D xsi:type="xsd:double"&gt;12.65&lt;/D&gt;&lt;D xsi:type="xsd:double"&gt;12.28&lt;/D&gt;&lt;D xsi:type="xsd:double"&gt;12.13&lt;/D&gt;&lt;D xsi:type="xsd:double"&gt;11.91&lt;/D&gt;&lt;D xsi:type="xsd:double"&gt;12.07&lt;/D&gt;&lt;D xsi:type="xsd:double"&gt;12.57&lt;/D&gt;&lt;D xsi:type="xsd:double"&gt;12.42&lt;/D&gt;&lt;D xsi:type="xsd:double"&gt;13.38&lt;/D&gt;&lt;D xsi:type="xsd:double"&gt;13.43&lt;/D&gt;&lt;D xsi:type="xsd:double"&gt;13.4&lt;/D&gt;&lt;D xsi:type="xsd:double"&gt;12.43&lt;/D&gt;&lt;D xsi:type="xsd:double"&gt;12.08&lt;/D&gt;&lt;D xsi:type="xsd:double"&gt;12.78&lt;/D&gt;&lt;D xsi:type="xsd:double"&gt;12.39&lt;/D&gt;&lt;D xsi:type="xsd:double"&gt;12.62&lt;/D&gt;&lt;D xsi:type="xsd:double"&gt;12.74&lt;/D&gt;&lt;D xsi:type="xsd:double"&gt;12.69&lt;/D&gt;&lt;D xsi:type="xsd:double"&gt;12.83&lt;/D&gt;&lt;D xsi:type="xsd:double"&gt;12.63&lt;/D&gt;&lt;D xsi:type="xsd:double"&gt;13.29&lt;/D&gt;&lt;D xsi:type="xsd:double"&gt;12.95&lt;/D&gt;&lt;D xsi:type="xsd:double"&gt;12.7&lt;/D&gt;&lt;D xsi:type="xsd:double"&gt;11.85&lt;/D&gt;&lt;D xsi:type="xsd:double"&gt;11.73&lt;/D&gt;&lt;D xsi:type="xsd:double"&gt;11.98&lt;/D&gt;&lt;D xsi:type="xsd:double"&gt;12.01&lt;/D&gt;&lt;D xsi:type="xsd:double"&gt;11.72&lt;/D&gt;&lt;D xsi:type="xsd:double"&gt;11.75&lt;/D&gt;&lt;D xsi:type="xsd:double"&gt;11.32&lt;/D&gt;&lt;D xsi:type="xsd:double"&gt;11.82&lt;/D&gt;&lt;D xsi:type="xsd:double"&gt;11.83&lt;/D&gt;&lt;D xsi:type="xsd:double"&gt;11.55&lt;/D&gt;&lt;D xsi:type="xsd:double"&gt;11.5&lt;/D&gt;&lt;D xsi:type="xsd:double"&gt;11.63&lt;/D&gt;&lt;D xsi:type="xsd:double"&gt;11.23&lt;/D&gt;&lt;D xsi:type="xsd:double"&gt;11.29&lt;/D&gt;&lt;D xsi:type="xsd:double"&gt;11.5&lt;/D&gt;&lt;D xsi:type="xsd:double"&gt;11.48&lt;/D&gt;&lt;D xsi:type="xsd:double"&gt;10.9&lt;/D&gt;&lt;D xsi:type="xsd:double"&gt;10.92&lt;/D&gt;&lt;D xsi:type="xsd:double"&gt;11.15&lt;/D&gt;&lt;D xsi:type="xsd:double"&gt;11.02&lt;/D&gt;&lt;D xsi:type="xsd:double"&gt;10.64&lt;/D&gt;&lt;D xsi:type="xsd:double"&gt;10.64&lt;/D&gt;&lt;D xsi:type="xsd:double"&gt;10.55&lt;/D&gt;&lt;D xsi:type="xsd:double"&gt;10.13&lt;/D&gt;&lt;D xsi:type="xsd:double"&gt;10.14&lt;/D&gt;&lt;D xsi:type="xsd:double"&gt;10.18&lt;/D&gt;&lt;D xsi:type="xsd:double"&gt;10&lt;/D&gt;&lt;D xsi:type="xsd:double"&gt;10.02&lt;/D&gt;&lt;D xsi:type="xsd:double"&gt;9.09&lt;/D&gt;&lt;D xsi:type="xsd:double"&gt;8.67&lt;/D&gt;&lt;D xsi:type="xsd:double"&gt;8.29&lt;/D&gt;&lt;D xsi:type="xsd:double"&gt;8.04&lt;/D&gt;&lt;D xsi:type="xsd:double"&gt;7.77&lt;/D&gt;&lt;D xsi:type="xsd:double"&gt;8.16&lt;/D&gt;&lt;D xsi:type="xsd:double"&gt;8.31&lt;/D&gt;&lt;D xsi:type="xsd:double"&gt;8.37&lt;/D&gt;&lt;D xsi:type="xsd:double"&gt;7.86&lt;/D&gt;&lt;D xsi:type="xsd:double"&gt;7.93&lt;/D&gt;&lt;D xsi:type="xsd:double"&gt;7.44&lt;/D&gt;&lt;D xsi:type="xsd:double"&gt;7.47&lt;/D&gt;&lt;D xsi:type="xsd:double"&gt;7.46&lt;/D&gt;&lt;D xsi:type="xsd:double"&gt;7.65&lt;/D&gt;&lt;D xsi:type="xsd:double"&gt;7.69&lt;/D&gt;&lt;D xsi:type="xsd:double"&gt;7.72&lt;/D&gt;&lt;D xsi:type="xsd:double"&gt;7.33&lt;/D&gt;&lt;D xsi:type="xsd:double"&gt;7.46&lt;/D&gt;&lt;D xsi:type="xsd:double"&gt;7.27&lt;/D&gt;&lt;D xsi:type="xsd:double"&gt;7.36&lt;/D&gt;&lt;D xsi:type="xsd:double"&gt;7.09&lt;/D&gt;&lt;D xsi:type="xsd:double"&gt;7&lt;/D&gt;&lt;D xsi:type="xsd:double"&gt;6.91&lt;/D&gt;&lt;D xsi:type="xsd:double"&gt;6.79&lt;/D&gt;&lt;D xsi:type="xsd:double"&gt;6.35&lt;/D&gt;&lt;D xsi:type="xsd:double"&gt;6.29&lt;/D&gt;&lt;D xsi:type="xsd:double"&gt;6.59&lt;/D&gt;&lt;D xsi:type="xsd:double"&gt;6.76&lt;/D&gt;&lt;D xsi:type="xsd:double"&gt;6.83&lt;/D&gt;&lt;D xsi:type="xsd:double"&gt;7.13&lt;/D&gt;&lt;D xsi:type="xsd:double"&gt;7.25&lt;/D&gt;&lt;D xsi:type="xsd:double"&gt;7.37&lt;/D&gt;&lt;D xsi:type="xsd:double"&gt;7.41&lt;/D&gt;&lt;D xsi:type="xsd:double"&gt;7.16&lt;/D&gt;&lt;D xsi:type="xsd:double"&gt;7.42&lt;/D&gt;&lt;D xsi:type="xsd:double"&gt;7.27&lt;/D&gt;&lt;D xsi:type="xsd:double"&gt;7.19&lt;/D&gt;&lt;D xsi:type="xsd:double"&gt;7.78&lt;/D&gt;&lt;D xsi:type="xsd:double"&gt;7.77&lt;/D&gt;&lt;D xsi:type="xsd:double"&gt;7.7&lt;/D&gt;&lt;D xsi:type="xsd:double"&gt;7.72&lt;/D&gt;&lt;D xsi:type="xsd:double"&gt;7.59&lt;/D&gt;&lt;D xsi:type="xsd:double"&gt;7.87&lt;/D&gt;&lt;D xsi:type="xsd:double"&gt;7.66&lt;/D&gt;&lt;D xsi:type="xsd:double"&gt;7.7&lt;/D&gt;&lt;D xsi:type="xsd:double"&gt;7.68&lt;/D&gt;&lt;D xsi:type="xsd:double"&gt;7.52&lt;/D&gt;&lt;D xsi:type="xsd:double"&gt;7.4&lt;/D&gt;&lt;D xsi:type="xsd:double"&gt;7.71&lt;/D&gt;&lt;D xsi:type="xsd:double"&gt;8.04&lt;/D&gt;&lt;D xsi:type="xsd:double"&gt;8.24&lt;/D&gt;&lt;D xsi:type="xsd:double"&gt;8.47&lt;/D&gt;&lt;D xsi:type="xsd:double"&gt;8.57&lt;/D&gt;&lt;D xsi:type="xsd:double"&gt;8.58&lt;/D&gt;&lt;D xsi:type="xsd:double"&gt;8.42&lt;/D&gt;&lt;D xsi:type="xsd:double"&gt;8.34&lt;/D&gt;&lt;D xsi:type="xsd:double"&gt;8.6&lt;/D&gt;&lt;D xsi:type="xsd:double"&gt;8.99&lt;/D&gt;&lt;D xsi:type="xsd:double"&gt;8.77&lt;/D&gt;&lt;D xsi:type="xsd:double"&gt;8.91&lt;/D&gt;&lt;D xsi:type="xsd:double"&gt;8.78&lt;/D&gt;&lt;D xsi:type="xsd:double"&gt;8.65&lt;/D&gt;&lt;D xsi:type="xsd:double"&gt;9.22&lt;/D&gt;&lt;D xsi:type="xsd:double"&gt;9.14&lt;/D&gt;&lt;D xsi:type="xsd:double"&gt;8.94&lt;/D&gt;&lt;D xsi:type="xsd:double"&gt;8.75&lt;/D&gt;&lt;D xsi:type="xsd:double"&gt;8.88&lt;/D&gt;&lt;D xsi:type="xsd:double"&gt;8.2&lt;/D&gt;&lt;D xsi:type="xsd:double"&gt;8.34&lt;/D&gt;&lt;D xsi:type="xsd:double"&gt;8.83&lt;/D&gt;&lt;D xsi:type="xsd:double"&gt;8.76&lt;/D&gt;&lt;D xsi:type="xsd:double"&gt;8.49&lt;/D&gt;&lt;D xsi:type="xsd:double"&gt;8.61&lt;/D&gt;&lt;D xsi:type="xsd:double"&gt;8.65&lt;/D&gt;&lt;D xsi:type="xsd:double"&gt;8.51&lt;/D&gt;&lt;D xsi:type="xsd:double"&gt;8.6&lt;/D&gt;&lt;D xsi:type="xsd:double"&gt;8.48&lt;/D&gt;&lt;D xsi:type="xsd:double"&gt;8.59&lt;/D&gt;&lt;D xsi:type="xsd:double"&gt;8.58&lt;/D&gt;&lt;D xsi:type="xsd:double"&gt;8.87&lt;/D&gt;&lt;D xsi:type="xsd:double"&gt;8.62&lt;/D&gt;&lt;D xsi:type="xsd:double"&gt;8.15&lt;/D&gt;&lt;D xsi:type="xsd:double"&gt;7.9&lt;/D&gt;&lt;D xsi:type="xsd:double"&gt;7.69&lt;/D&gt;&lt;D xsi:type="xsd:double"&gt;7.53&lt;/D&gt;&lt;D xsi:type="xsd:double"&gt;7.23&lt;/D&gt;&lt;D xsi:type="xsd:double"&gt;7.31&lt;/D&gt;&lt;D xsi:type="xsd:double"&gt;7.23&lt;/D&gt;&lt;D xsi:type="xsd:double"&gt;7.46&lt;/D&gt;&lt;D xsi:type="xsd:double"&gt;7.66&lt;/D&gt;&lt;D xsi:type="xsd:double"&gt;7.73&lt;/D&gt;&lt;D xsi:type="xsd:double"&gt;7.5&lt;/D&gt;&lt;D xsi:type="xsd:double"&gt;7.3&lt;/D&gt;&lt;D xsi:type="xsd:double"&gt;7.55&lt;/D&gt;&lt;D xsi:type="xsd:double"&gt;7.39&lt;/D&gt;&lt;D xsi:type="xsd:double"&gt;7.52&lt;/D&gt;&lt;D xsi:type="xsd:double"&gt;7.39&lt;/D&gt;&lt;D xsi:type="xsd:double"&gt;7.01&lt;/D&gt;&lt;D xsi:type="xsd:double"&gt;7.14&lt;/D&gt;&lt;D xsi:type="xsd:double"&gt;6.9&lt;/D&gt;&lt;D xsi:type="xsd:double"&gt;6.84&lt;/D&gt;&lt;D xsi:type="xsd:double"&gt;6.61&lt;/D&gt;&lt;D xsi:type="xsd:double"&gt;6.79&lt;/D&gt;&lt;D xsi:type="xsd:double"&gt;6.77&lt;/D&gt;&lt;D xsi:type="xsd:double"&gt;6.47&lt;/D&gt;&lt;D xsi:type="xsd:double"&gt;6.42&lt;/D&gt;&lt;D xsi:type="xsd:double"&gt;6.41&lt;/D&gt;&lt;D xsi:type="xsd:double"&gt;6.29&lt;/D&gt;&lt;D xsi:type="xsd:double"&gt;6.41&lt;/D&gt;&lt;D xsi:type="xsd:double"&gt;6.35&lt;/D&gt;&lt;D xsi:type="xsd:double"&gt;6.55&lt;/D&gt;&lt;D xsi:type="xsd:double"&gt;6.64&lt;/D&gt;&lt;D xsi:type="xsd:double"&gt;6.78&lt;/D&gt;&lt;D xsi:type="xsd:double"&gt;7&lt;/D&gt;&lt;D xsi:type="xsd:double"&gt;6.71&lt;/D&gt;&lt;D xsi:type="xsd:double"&gt;6.81&lt;/D&gt;&lt;D xsi:type="xsd:double"&gt;6.87&lt;/D&gt;&lt;D xsi:type="xsd:double"&gt;6.58&lt;/D&gt;&lt;D xsi:type="xsd:double"&gt;6.17&lt;/D&gt;&lt;D xsi:type="xsd:double"&gt;6.28&lt;/D&gt;&lt;D xsi:type="xsd:double"&gt;6.3&lt;/D&gt;&lt;D xsi:type="xsd:double"&gt;6.59&lt;/D&gt;&lt;D xsi:type="xsd:double"&gt;6.31&lt;/D&gt;&lt;D xsi:type="xsd:double"&gt;6.35&lt;/D&gt;&lt;D xsi:type="xsd:double"&gt;6.38&lt;/D&gt;&lt;D xsi:type="xsd:double"&gt;6.47&lt;/D&gt;&lt;D xsi:type="xsd:double"&gt;6.2&lt;/D&gt;&lt;D xsi:type="xsd:double"&gt;6.52&lt;/D&gt;&lt;D xsi:type="xsd:double"&gt;6.3&lt;/D&gt;&lt;D xsi:type="xsd:double"&gt;6.55&lt;/D&gt;&lt;D xsi:type="xsd:double"&gt;6.89&lt;/D&gt;&lt;D xsi:type="xsd:double"&gt;6.6&lt;/D&gt;&lt;D xsi:type="xsd:double"&gt;7.21&lt;/D&gt;&lt;D xsi:type="xsd:double"&gt;6.69&lt;/D&gt;&lt;D xsi:type="xsd:double"&gt;6.92&lt;/D&gt;&lt;D xsi:type="xsd:double"&gt;7.09&lt;/D&gt;&lt;D xsi:type="xsd:double"&gt;7.11&lt;/D&gt;&lt;D xsi:type="xsd:double"&gt;6.88&lt;/D&gt;&lt;D xsi:type="xsd:double"&gt;6.49&lt;/D&gt;&lt;D xsi:type="xsd:double"&gt;6.61&lt;/D&gt;&lt;D xsi:type="xsd:double"&gt;6.79&lt;/D&gt;&lt;D xsi:type="xsd:double"&gt;6.43&lt;/D&gt;&lt;D xsi:type="xsd:double"&gt;6.17&lt;/D&gt;&lt;D xsi:type="xsd:double"&gt;6.07&lt;/D&gt;&lt;D xsi:type="xsd:double"&gt;6.04&lt;/D&gt;&lt;D xsi:type="xsd:double"&gt;6.16&lt;/D&gt;&lt;D xsi:type="xsd:double"&gt;6.28&lt;/D&gt;&lt;D xsi:type="xsd:double"&gt;6.57&lt;/D&gt;&lt;D xsi:type="xsd:double"&gt;6.45&lt;/D&gt;&lt;D xsi:type="xsd:double"&gt;6.21&lt;/D&gt;&lt;D xsi:type="xsd:double"&gt;5.62&lt;/D&gt;&lt;D xsi:type="xsd:double"&gt;5.66&lt;/D&gt;&lt;D xsi:type="xsd:double"&gt;5.83&lt;/D&gt;&lt;D xsi:type="xsd:double"&gt;5.8&lt;/D&gt;&lt;D xsi:type="xsd:double"&gt;6&lt;/D&gt;&lt;D xsi:type="xsd:double"&gt;5.94&lt;/D&gt;&lt;D xsi:type="xsd:double"&gt;5.87&lt;/D&gt;&lt;D xsi:type="xsd:double"&gt;5.26&lt;/D&gt;&lt;D xsi:type="xsd:double"&gt;5.11&lt;/D&gt;&lt;D xsi:type="xsd:double"&gt;4.8&lt;/D&gt;&lt;D xsi:type="xsd:double"&gt;4.71&lt;/D&gt;&lt;D xsi:type="xsd:double"&gt;4.65&lt;/D&gt;&lt;D xsi:type="xsd:double"&gt;4.29&lt;/D&gt;&lt;D xsi:type="xsd:double"&gt;4.22&lt;/D&gt;&lt;D xsi:type="xsd:double"&gt;3.96&lt;/D&gt;&lt;D xsi:type="xsd:double"&gt;4.13&lt;/D&gt;&lt;D xsi:type="xsd:double"&gt;4.19&lt;/D&gt;&lt;D xsi:type="xsd:double"&gt;4.15&lt;/D&gt;&lt;D xsi:type="xsd:double"&gt;4.28&lt;/D&gt;&lt;D xsi:type="xsd:double"&gt;4.26&lt;/D&gt;&lt;D xsi:type="xsd:double"&gt;4.41&lt;/D&gt;&lt;D xsi:type="xsd:double"&gt;4.59&lt;/D&gt;&lt;D xsi:type="xsd:double"&gt;4.65&lt;/D&gt;&lt;D xsi:type="xsd:double"&gt;4.52&lt;/D&gt;&lt;D xsi:type="xsd:double"&gt;4.64&lt;/D&gt;&lt;D xsi:type="xsd:double"&gt;4.82&lt;/D&gt;&lt;D xsi:type="xsd:double"&gt;4.66&lt;/D&gt;&lt;D xsi:type="xsd:double"&gt;4.78&lt;/D&gt;&lt;D xsi:type="xsd:double"&gt;4.56&lt;/D&gt;&lt;D xsi:type="xsd:double"&gt;4.52&lt;/D&gt;&lt;D xsi:type="xsd:double"&gt;4.61&lt;/D&gt;&lt;D xsi:type="xsd:double"&gt;4.46&lt;/D&gt;&lt;D xsi:type="xsd:double"&gt;4.34&lt;/D&gt;&lt;D xsi:type="xsd:double"&gt;4.05&lt;/D&gt;&lt;D xsi:type="xsd:double"&gt;3.98&lt;/D&gt;&lt;D xsi:type="xsd:double"&gt;4.06&lt;/D&gt;&lt;D xsi:type="xsd:double"&gt;4&lt;/D&gt;&lt;D xsi:type="xsd:double"&gt;4.03&lt;/D&gt;&lt;D xsi:type="xsd:double"&gt;4.04&lt;/D&gt;&lt;D xsi:type="xsd:double"&gt;3.76&lt;/D&gt;&lt;D xsi:type="xsd:double"&gt;3.97&lt;/D&gt;&lt;D xsi:type="xsd:double"&gt;4.28&lt;/D&gt;&lt;D xsi:type="xsd:double"&gt;4.25&lt;/D&gt;&lt;D xsi:type="xsd:double"&gt;4.24&lt;/D&gt;&lt;D xsi:type="xsd:double"&gt;4.38&lt;/D&gt;&lt;D xsi:type="xsd:double"&gt;4.31&lt;/D&gt;&lt;D xsi:type="xsd:double"&gt;4.25&lt;/D&gt;&lt;D xsi:type="xsd:double"&gt;4.22&lt;/D&gt;&lt;D xsi:type="xsd:double"&gt;3.84&lt;/D&gt;&lt;D xsi:type="xsd:double"&gt;3.9&lt;/D&gt;&lt;D xsi:type="xsd:double"&gt;3.75&lt;/D&gt;&lt;D xsi:type="xsd:double"&gt;3.76&lt;/D&gt;&lt;D xsi:type="xsd:double"&gt;3.5&lt;/D&gt;&lt;D xsi:type="xsd:double"&gt;3.48&lt;/D&gt;&lt;D xsi:type="xsd:double"&gt;3.25&lt;/D&gt;&lt;D xsi:type="xsd:double"&gt;3.3&lt;/D&gt;&lt;D xsi:type="xsd:double"&gt;3.59&lt;/D&gt;&lt;D xsi:type="xsd:double"&gt;3.54&lt;/D&gt;&lt;D xsi:type="xsd:double"&gt;3.59&lt;/D&gt;&lt;D xsi:type="xsd:double"&gt;3.62&lt;/D&gt;&lt;D xsi:type="xsd:double"&gt;3.35&lt;/D&gt;&lt;D xsi:type="xsd:double"&gt;3.04&lt;/D&gt;&lt;D xsi:type="xsd:double"&gt;3.09&lt;/D&gt;&lt;D xsi:type="xsd:double"&gt;3.09&lt;/D&gt;&lt;D xsi:type="xsd:double"&gt;3.09&lt;/D&gt;&lt;D xsi:type="xsd:double"&gt;2.97&lt;/D&gt;&lt;D xsi:type="xsd:double"&gt;2.73&lt;/D&gt;&lt;D xsi:type="xsd:double"&gt;2.71&lt;/D&gt;&lt;D xsi:type="xsd:double"&gt;2.94&lt;/D&gt;&lt;D xsi:type="xsd:double"&gt;2.89&lt;/D&gt;&lt;D xsi:type="xsd:double"&gt;2.59&lt;/D&gt;&lt;D xsi:type="xsd:double"&gt;2.23&lt;/D&gt;&lt;D xsi:type="xsd:double"&gt;2.35&lt;/D&gt;&lt;D xsi:type="xsd:double"&gt;2.4&lt;/D&gt;&lt;D xsi:type="xsd:double"&gt;2.46&lt;/D&gt;&lt;D xsi:type="xsd:double"&gt;2.46&lt;/D&gt;&lt;D xsi:type="xsd:double"&gt;2.42&lt;/D&gt;&lt;D xsi:type="xsd:double"&gt;2.46&lt;/D&gt;&lt;D xsi:type="xsd:double"&gt;2.39&lt;/D&gt;&lt;D xsi:type="xsd:double"&gt;2.52&lt;/D&gt;&lt;D xsi:type="xsd:double"&gt;2.54&lt;/D&gt;&lt;D xsi:type="xsd:double"&gt;2.69&lt;/D&gt;&lt;D xsi:type="xsd:double"&gt;2.74&lt;/D&gt;&lt;D xsi:type="xsd:double"&gt;2.6&lt;/D&gt;&lt;D xsi:type="xsd:double"&gt;2.64&lt;/D&gt;&lt;D xsi:type="xsd:double"&gt;2.53&lt;/D&gt;&lt;D xsi:type="xsd:double"&gt;2.55&lt;/D&gt;&lt;D xsi:type="xsd:double"&gt;2.53&lt;/D&gt;&lt;D xsi:type="xsd:double"&gt;2.46&lt;/D&gt;&lt;D xsi:type="xsd:double"&gt;2.52&lt;/D&gt;&lt;D xsi:type="xsd:double"&gt;2.67&lt;/D&gt;&lt;D xsi:type="xsd:double"&gt;2.77&lt;/D&gt;&lt;D xsi:type="xsd:double"&gt;2.58&lt;/D&gt;&lt;D xsi:type="xsd:double"&gt;2.55&lt;/D&gt;&lt;D xsi:type="xsd:double"&gt;2.59&lt;/D&gt;&lt;D xsi:type="xsd:double"&gt;2.46&lt;/D&gt;&lt;D xsi:type="xsd:double"&gt;2.39&lt;/D&gt;&lt;D xsi:type="xsd:double"&gt;2.44&lt;/D&gt;&lt;D xsi:type="xsd:double"&gt;2.43&lt;/D&gt;&lt;D xsi:type="xsd:double"&gt;2.54&lt;/D&gt;&lt;D xsi:type="xsd:double"&gt;2.38&lt;/D&gt;&lt;D xsi:type="xsd:double"&gt;2.43&lt;/D&gt;&lt;D xsi:type="xsd:double"&gt;2.37&lt;/D&gt;&lt;D xsi:type="xsd:double"&gt;2.43&lt;/D&gt;&lt;D xsi:type="xsd:double"&gt;2.47&lt;/D&gt;&lt;D xsi:type="xsd:double"&gt;2.64&lt;/D&gt;&lt;D xsi:type="xsd:double"&gt;2.68&lt;/D&gt;&lt;D xsi:type="xsd:double"&gt;2.7&lt;/D&gt;&lt;D xsi:type="xsd:double"&gt;2.52&lt;/D&gt;&lt;D xsi:type="xsd:double"&gt;2.51&lt;/D&gt;&lt;D xsi:type="xsd:double"&gt;2.5&lt;/D&gt;&lt;D xsi:type="xsd:double"&gt;2.58&lt;/D&gt;&lt;D xsi:type="xsd:double"&gt;2.82&lt;/D&gt;&lt;D xsi:type="xsd:double"&gt;2.89&lt;/D&gt;&lt;D xsi:type="xsd:double"&gt;3.17&lt;/D&gt;&lt;D xsi:type="xsd:double"&gt;3.24&lt;/D&gt;&lt;D xsi:type="xsd:double"&gt;3.3&lt;/D&gt;&lt;D xsi:type="xsd:double"&gt;3.55&lt;/D&gt;&lt;D xsi:type="xsd:double"&gt;3.46&lt;/D&gt;&lt;D xsi:type="xsd:double"&gt;3.66&lt;/D&gt;&lt;/FQL&gt;&lt;FQL&gt;&lt;Q&gt;ERF-CA^JULIAN(P_PRICE(0,-3AY,D,CAD).DATES)&lt;/Q&gt;&lt;R&gt;754&lt;/R&gt;&lt;C&gt;1&lt;/C&gt;&lt;D xsi:type="xsd:long"&gt;45168&lt;/D&gt;&lt;D xsi:type="xsd:long"&gt;45167&lt;/D&gt;&lt;D xsi:type="xsd:long"&gt;45166&lt;/D&gt;&lt;D xsi:type="xsd:long"&gt;45163&lt;/D&gt;&lt;D xsi:type="xsd:long"&gt;45162&lt;/D&gt;&lt;D xsi:type="xsd:long"&gt;45161&lt;/D&gt;&lt;D xsi:type="xsd:long"&gt;45160&lt;/D&gt;&lt;D xsi:type="xsd:long"&gt;45159&lt;/D&gt;&lt;D xsi:type="xsd:long"&gt;45156&lt;/D&gt;&lt;D xsi:type="xsd:long"&gt;45155&lt;/D&gt;&lt;D xsi:type="xsd:long"&gt;45154&lt;/D&gt;&lt;D xsi:type="xsd:long"&gt;45153&lt;/D&gt;&lt;D xsi:type="xsd:long"&gt;45152&lt;/D&gt;&lt;D xsi:type="xsd:long"&gt;45149&lt;/D&gt;&lt;D xsi:type="xsd:long"&gt;45148&lt;/D&gt;&lt;D xsi:type="xsd:long"&gt;45147&lt;/D&gt;&lt;D xsi:type="xsd:long"&gt;45146&lt;/D&gt;&lt;D xsi:type="xsd:long"&gt;45142&lt;/D&gt;&lt;D xsi:type="xsd:long"&gt;45141&lt;/D&gt;&lt;D xsi:type="xsd:long"&gt;45140&lt;/D&gt;&lt;D xsi:type="xsd:long"&gt;45139&lt;/D&gt;&lt;D xsi:type="xsd:long"&gt;45138&lt;/D&gt;&lt;D xsi:type="xsd:long"&gt;45135&lt;/D&gt;&lt;D xsi:type="xsd:long"&gt;45134&lt;/D&gt;&lt;D xsi:type="xsd:long"&gt;45133&lt;/D&gt;&lt;D xsi:type="xsd:long"&gt;45132&lt;/D&gt;&lt;D xsi:type="xsd:long"&gt;45131&lt;/D&gt;&lt;D xsi:type="xsd:long"&gt;45128&lt;/D&gt;&lt;D xsi:type="xsd:long"&gt;45127&lt;/D&gt;&lt;D xsi:type="xsd:long"&gt;45126&lt;/D&gt;&lt;D xsi:type="xsd:long"&gt;45125&lt;/D&gt;&lt;D xsi:type="xsd:long"&gt;45124&lt;/D&gt;&lt;D xsi:type="xsd:long"&gt;45121&lt;/D&gt;&lt;D xsi:type="xsd:long"&gt;45120&lt;/D&gt;&lt;D xsi:type="xsd:long"&gt;45119&lt;/D&gt;&lt;D xsi:type="xsd:long"&gt;45118&lt;/D&gt;&lt;D xsi:type="xsd:long"&gt;45117&lt;/D&gt;&lt;D xsi:type="xsd:long"&gt;45114&lt;/D&gt;&lt;D xsi:type="xsd:long"&gt;45113&lt;/D&gt;&lt;D xsi:type="xsd:long"&gt;45112&lt;/D&gt;&lt;D xsi:type="xsd:long"&gt;45111&lt;/D&gt;&lt;D xsi:type="xsd:long"&gt;45107&lt;/D&gt;&lt;D xsi:type="xsd:long"&gt;45106&lt;/D&gt;&lt;D xsi:type="xsd:long"&gt;45105&lt;/D&gt;&lt;D xsi:type="xsd:long"&gt;45104&lt;/D&gt;&lt;D xsi:type="xsd:long"&gt;45103&lt;/D&gt;&lt;D xsi:type="xsd:long"&gt;45100&lt;/D&gt;&lt;D xsi:type="xsd:long"&gt;45099&lt;/D&gt;&lt;D xsi:type="xsd:long"&gt;45098&lt;/D&gt;&lt;D xsi:type="xsd:long"&gt;45097&lt;/D&gt;&lt;D xsi:type="xsd:long"&gt;45096&lt;/D&gt;&lt;D xsi:type="xsd:long"&gt;45093&lt;/D&gt;&lt;D xsi:type="xsd:long"&gt;45092&lt;/D&gt;&lt;D xsi:type="xsd:long"&gt;45091&lt;/D&gt;&lt;D xsi:type="xsd:long"&gt;45090&lt;/D&gt;&lt;D xsi:type="xsd:long"&gt;45089&lt;/D&gt;&lt;D xsi:type="xsd:long"&gt;45086&lt;/D&gt;&lt;D xsi:type="xsd:long"&gt;45085&lt;/D&gt;&lt;D xsi:type="xsd:long"&gt;45084&lt;/D&gt;&lt;D xsi:type="xsd:long"&gt;45083&lt;/D&gt;&lt;D xsi:type="xsd:long"&gt;45082&lt;/D&gt;&lt;D xsi:type="xsd:long"&gt;45079&lt;/D&gt;&lt;D xsi:type="xsd:long"&gt;45078&lt;/D&gt;&lt;D xsi:type="xsd:long"&gt;45077&lt;/D&gt;&lt;D xsi:type="xsd:long"&gt;45076&lt;/D&gt;&lt;D xsi:type="xsd:long"&gt;45075&lt;/D&gt;&lt;D xsi:type="xsd:long"&gt;45072&lt;/D&gt;&lt;D xsi:type="xsd:long"&gt;45071&lt;/D&gt;&lt;D xsi:type="xsd:long"&gt;45070&lt;/D&gt;&lt;D xsi:type="xsd:long"&gt;45069&lt;/D&gt;&lt;D xsi:type="xsd:long"&gt;45065&lt;/D&gt;&lt;D xsi:type="xsd:long"&gt;45064&lt;/D&gt;&lt;D xsi:type="xsd:long"&gt;45063&lt;/D&gt;&lt;D xsi:type="xsd:long"&gt;45062&lt;/D&gt;&lt;D xsi:type="xsd:long"&gt;45061&lt;/D&gt;&lt;D xsi:type="xsd:long"&gt;45058&lt;/D&gt;&lt;D xsi:type="xsd:long"&gt;45057&lt;/D&gt;&lt;D xsi:type="xsd:long"&gt;45056&lt;/D&gt;&lt;D xsi:type="xsd:long"&gt;45055&lt;/D&gt;&lt;D xsi:type="xsd:long"&gt;45054&lt;/D&gt;&lt;D xsi:type="xsd:long"&gt;45051&lt;/D&gt;&lt;D xsi:type="xsd:long"&gt;45050&lt;/D&gt;&lt;D xsi:type="xsd:long"&gt;45049&lt;/D&gt;&lt;D xsi:type="xsd:long"&gt;45048&lt;/D&gt;&lt;D xsi:type="xsd:long"&gt;45047&lt;/D&gt;&lt;D xsi:type="xsd:long"&gt;45044&lt;/D&gt;&lt;D xsi:type="xsd:long"&gt;45043&lt;/D&gt;&lt;D xsi:type="xsd:long"&gt;45042&lt;/D&gt;&lt;D xsi:type="xsd:long"&gt;45041&lt;/D&gt;&lt;D xsi:type="xsd:long"&gt;45040&lt;/D&gt;&lt;D xsi:type="xsd:long"&gt;45037&lt;/D&gt;&lt;D xsi:type="xsd:long"&gt;45036&lt;/D&gt;&lt;D xsi:type="xsd:long"&gt;45035&lt;/D&gt;&lt;D xsi:type="xsd:long"&gt;45034&lt;/D&gt;&lt;D xsi:type="xsd:long"&gt;45033&lt;/D&gt;&lt;D xsi:type="xsd:long"&gt;45030&lt;/D&gt;&lt;D xsi:type="xsd:long"&gt;45029&lt;/D&gt;&lt;D xsi:type="xsd:long"&gt;45028&lt;/D&gt;&lt;D xsi:type="xsd:long"&gt;45027&lt;/D&gt;&lt;D xsi:type="xsd:long"&gt;45026&lt;/D&gt;&lt;D xsi:type="xsd:long"&gt;45022&lt;/D&gt;&lt;D xsi:type="xsd:long"&gt;45021&lt;/D&gt;&lt;D xsi:type="xsd:long"&gt;45020&lt;/D&gt;&lt;D xsi:type="xsd:long"&gt;45019&lt;/D&gt;&lt;D xsi:type="xsd:long"&gt;45016&lt;/D&gt;&lt;D xsi:type="xsd:long"&gt;45015&lt;/D&gt;&lt;D xsi:type="xsd:long"&gt;45014&lt;/D&gt;&lt;D xsi:type="xsd:long"&gt;45013&lt;/D&gt;&lt;D xsi:type="xsd:long"&gt;45012&lt;/D&gt;&lt;D xsi:type="xsd:long"&gt;45009&lt;/D&gt;&lt;D xsi:type="xsd:long"&gt;45008&lt;/D&gt;&lt;D xsi:type="xsd:long"&gt;45007&lt;/D&gt;&lt;D xsi:type="xsd:long"&gt;45006&lt;/D&gt;&lt;D xsi:type="xsd:long"&gt;45005&lt;/D&gt;&lt;D xsi:type="xsd:long"&gt;45002&lt;/D&gt;&lt;D xsi:type="xsd:long"&gt;45001&lt;/D&gt;&lt;D xsi:type="xsd:long"&gt;45000&lt;/D&gt;&lt;D xsi:type="xsd:long"&gt;44999&lt;/D&gt;&lt;D xsi:type="xsd:long"&gt;44998&lt;/D&gt;&lt;D xsi:type="xsd:long"&gt;44995&lt;/D&gt;&lt;D xsi:type="xsd:long"&gt;44994&lt;/D&gt;&lt;D xsi:type="xsd:long"&gt;44993&lt;/D&gt;&lt;D xsi:type="xsd:long"&gt;44992&lt;/D&gt;&lt;D xsi:type="xsd:long"&gt;44991&lt;/D&gt;&lt;D xsi:type="xsd:long"&gt;44988&lt;/D&gt;&lt;D xsi:type="xsd:long"&gt;44987&lt;/D&gt;&lt;D xsi:type</t>
        </r>
      </text>
    </comment>
    <comment ref="A18" authorId="0" shapeId="0" xr:uid="{74343C21-76AE-4482-9A7F-D391834C11C3}">
      <text>
        <r>
          <rPr>
            <b/>
            <sz val="9"/>
            <color indexed="81"/>
            <rFont val="Tahoma"/>
            <family val="2"/>
          </rPr>
          <t>="xsd:long"&gt;44986&lt;/D&gt;&lt;D xsi:type="xsd:long"&gt;44985&lt;/D&gt;&lt;D xsi:type="xsd:long"&gt;44984&lt;/D&gt;&lt;D xsi:type="xsd:long"&gt;44981&lt;/D&gt;&lt;D xsi:type="xsd:long"&gt;44980&lt;/D&gt;&lt;D xsi:type="xsd:long"&gt;44979&lt;/D&gt;&lt;D xsi:type="xsd:long"&gt;44978&lt;/D&gt;&lt;D xsi:type="xsd:long"&gt;44974&lt;/D&gt;&lt;D xsi:type="xsd:long"&gt;44973&lt;/D&gt;&lt;D xsi:type="xsd:long"&gt;44972&lt;/D&gt;&lt;D xsi:type="xsd:long"&gt;44971&lt;/D&gt;&lt;D xsi:type="xsd:long"&gt;44970&lt;/D&gt;&lt;D xsi:type="xsd:long"&gt;44967&lt;/D&gt;&lt;D xsi:type="xsd:long"&gt;44966&lt;/D&gt;&lt;D xsi:type="xsd:long"&gt;44965&lt;/D&gt;&lt;D xsi:type="xsd:long"&gt;44964&lt;/D&gt;&lt;D xsi:type="xsd:long"&gt;44963&lt;/D&gt;&lt;D xsi:type="xsd:long"&gt;44960&lt;/D&gt;&lt;D xsi:type="xsd:long"&gt;44959&lt;/D&gt;&lt;D xsi:type="xsd:long"&gt;44958&lt;/D&gt;&lt;D xsi:type="xsd:long"&gt;44957&lt;/D&gt;&lt;D xsi:type="xsd:long"&gt;44956&lt;/D&gt;&lt;D xsi:type="xsd:long"&gt;44953&lt;/D&gt;&lt;D xsi:type="xsd:long"&gt;44952&lt;/D&gt;&lt;D xsi:type="xsd:long"&gt;44951&lt;/D&gt;&lt;D xsi:type="xsd:long"&gt;44950&lt;/D&gt;&lt;D xsi:type="xsd:long"&gt;44949&lt;/D&gt;&lt;D xsi:type="xsd:long"&gt;44946&lt;/D&gt;&lt;D xsi:type="xsd:long"&gt;44945&lt;/D&gt;&lt;D xsi:type="xsd:long"&gt;44944&lt;/D&gt;&lt;D xsi:type="xsd:long"&gt;44943&lt;/D&gt;&lt;D xsi:type="xsd:long"&gt;44942&lt;/D&gt;&lt;D xsi:type="xsd:long"&gt;44939&lt;/D&gt;&lt;D xsi:type="xsd:long"&gt;44938&lt;/D&gt;&lt;D xsi:type="xsd:long"&gt;44937&lt;/D&gt;&lt;D xsi:type="xsd:long"&gt;44936&lt;/D&gt;&lt;D xsi:type="xsd:long"&gt;44935&lt;/D&gt;&lt;D xsi:type="xsd:long"&gt;44932&lt;/D&gt;&lt;D xsi:type="xsd:long"&gt;44931&lt;/D&gt;&lt;D xsi:type="xsd:long"&gt;44930&lt;/D&gt;&lt;D xsi:type="xsd:long"&gt;44929&lt;/D&gt;&lt;D xsi:type="xsd:long"&gt;44925&lt;/D&gt;&lt;D xsi:type="xsd:long"&gt;44924&lt;/D&gt;&lt;D xsi:type="xsd:long"&gt;44923&lt;/D&gt;&lt;D xsi:type="xsd:long"&gt;44918&lt;/D&gt;&lt;D xsi:type="xsd:long"&gt;44917&lt;/D&gt;&lt;D xsi:type="xsd:long"&gt;44916&lt;/D&gt;&lt;D xsi:type="xsd:long"&gt;44915&lt;/D&gt;&lt;D xsi:type="xsd:long"&gt;44914&lt;/D&gt;&lt;D xsi:type="xsd:long"&gt;44911&lt;/D&gt;&lt;D xsi:type="xsd:long"&gt;44910&lt;/D&gt;&lt;D xsi:type="xsd:long"&gt;44909&lt;/D&gt;&lt;D xsi:type="xsd:long"&gt;44908&lt;/D&gt;&lt;D xsi:type="xsd:long"&gt;44907&lt;/D&gt;&lt;D xsi:type="xsd:long"&gt;44904&lt;/D&gt;&lt;D xsi:type="xsd:long"&gt;44903&lt;/D&gt;&lt;D xsi:type="xsd:long"&gt;44902&lt;/D&gt;&lt;D xsi:type="xsd:long"&gt;44901&lt;/D&gt;&lt;D xsi:type="xsd:long"&gt;44900&lt;/D&gt;&lt;D xsi:type="xsd:long"&gt;44897&lt;/D&gt;&lt;D xsi:type="xsd:long"&gt;44896&lt;/D&gt;&lt;D xsi:type="xsd:long"&gt;44895&lt;/D&gt;&lt;D xsi:type="xsd:long"&gt;44894&lt;/D&gt;&lt;D xsi:type="xsd:long"&gt;44893&lt;/D&gt;&lt;D xsi:type="xsd:long"&gt;44890&lt;/D&gt;&lt;D xsi:type="xsd:long"&gt;44889&lt;/D&gt;&lt;D xsi:type="xsd:long"&gt;44888&lt;/D&gt;&lt;D xsi:type="xsd:long"&gt;44887&lt;/D&gt;&lt;D xsi:type="xsd:long"&gt;44886&lt;/D&gt;&lt;D xsi:type="xsd:long"&gt;44883&lt;/D&gt;&lt;D xsi:type="xsd:long"&gt;44882&lt;/D&gt;&lt;D xsi:type="xsd:long"&gt;44881&lt;/D&gt;&lt;D xsi:type="xsd:long"&gt;44880&lt;/D&gt;&lt;D xsi:type="xsd:long"&gt;44879&lt;/D&gt;&lt;D xsi:type="xsd:long"&gt;44876&lt;/D&gt;&lt;D xsi:type="xsd:long"&gt;44875&lt;/D&gt;&lt;D xsi:type="xsd:long"&gt;44874&lt;/D&gt;&lt;D xsi:type="xsd:long"&gt;44873&lt;/D&gt;&lt;D xsi:type="xsd:long"&gt;44872&lt;/D&gt;&lt;D xsi:type="xsd:long"&gt;44869&lt;/D&gt;&lt;D xsi:type="xsd:long"&gt;44868&lt;/D&gt;&lt;D xsi:type="xsd:long"&gt;44867&lt;/D&gt;&lt;D xsi:type="xsd:long"&gt;44866&lt;/D&gt;&lt;D xsi:type="xsd:long"&gt;44865&lt;/D&gt;&lt;D xsi:type="xsd:long"&gt;44862&lt;/D&gt;&lt;D xsi:type="xsd:long"&gt;44861&lt;/D&gt;&lt;D xsi:type="xsd:long"&gt;44860&lt;/D&gt;&lt;D xsi:type="xsd:long"&gt;44859&lt;/D&gt;&lt;D xsi:type="xsd:long"&gt;44858&lt;/D&gt;&lt;D xsi:type="xsd:long"&gt;44855&lt;/D&gt;&lt;D xsi:type="xsd:long"&gt;44854&lt;/D&gt;&lt;D xsi:type="xsd:long"&gt;44853&lt;/D&gt;&lt;D xsi:type="xsd:long"&gt;44852&lt;/D&gt;&lt;D xsi:type="xsd:long"&gt;44851&lt;/D&gt;&lt;D xsi:type="xsd:long"&gt;44848&lt;/D&gt;&lt;D xsi:type="xsd:long"&gt;44847&lt;/D&gt;&lt;D xsi:type="xsd:long"&gt;44846&lt;/D&gt;&lt;D xsi:type="xsd:long"&gt;44845&lt;/D&gt;&lt;D xsi:type="xsd:long"&gt;44841&lt;/D&gt;&lt;D xsi:type="xsd:long"&gt;44840&lt;/D&gt;&lt;D xsi:type="xsd:long"&gt;44839&lt;/D&gt;&lt;D xsi:type="xsd:long"&gt;44838&lt;/D&gt;&lt;D xsi:type="xsd:long"&gt;44837&lt;/D&gt;&lt;D xsi:type="xsd:long"&gt;44834&lt;/D&gt;&lt;D xsi:type="xsd:long"&gt;44833&lt;/D&gt;&lt;D xsi:type="xsd:long"&gt;44832&lt;/D&gt;&lt;D xsi:type="xsd:long"&gt;44831&lt;/D&gt;&lt;D xsi:type="xsd:long"&gt;44830&lt;/D&gt;&lt;D xsi:type="xsd:long"&gt;44827&lt;/D&gt;&lt;D xsi:type="xsd:long"&gt;44826&lt;/D&gt;&lt;D xsi:type="xsd:long"&gt;44825&lt;/D&gt;&lt;D xsi:type="xsd:long"&gt;44824&lt;/D&gt;&lt;D xsi:type="xsd:long"&gt;44823&lt;/D&gt;&lt;D xsi:type="xsd:long"&gt;44820&lt;/D&gt;&lt;D xsi:type="xsd:long"&gt;44819&lt;/D&gt;&lt;D xsi:type="xsd:long"&gt;44818&lt;/D&gt;&lt;D xsi:type="xsd:long"&gt;44817&lt;/D&gt;&lt;D xsi:type="xsd:long"&gt;44816&lt;/D&gt;&lt;D xsi:type="xsd:long"&gt;44813&lt;/D&gt;&lt;D xsi:type="xsd:long"&gt;44812&lt;/D&gt;&lt;D xsi:type="xsd:long"&gt;44811&lt;/D&gt;&lt;D xsi:type="xsd:long"&gt;44810&lt;/D&gt;&lt;D xsi:type="xsd:long"&gt;44806&lt;/D&gt;&lt;D xsi:type="xsd:long"&gt;44805&lt;/D&gt;&lt;D xsi:type="xsd:long"&gt;44804&lt;/D&gt;&lt;D xsi:type="xsd:long"&gt;44803&lt;/D&gt;&lt;D xsi:type="xsd:long"&gt;44802&lt;/D&gt;&lt;D xsi:type="xsd:long"&gt;44799&lt;/D&gt;&lt;D xsi:type="xsd:long"&gt;44798&lt;/D&gt;&lt;D xsi:type="xsd:long"&gt;44797&lt;/D&gt;&lt;D xsi:type="xsd:long"&gt;44796&lt;/D&gt;&lt;D xsi:type="xsd:long"&gt;44795&lt;/D&gt;&lt;D xsi:type="xsd:long"&gt;44792&lt;/D&gt;&lt;D xsi:type="xsd:long"&gt;44791&lt;/D&gt;&lt;D xsi:type="xsd:long"&gt;44790&lt;/D&gt;&lt;D xsi:type="xsd:long"&gt;44789&lt;/D&gt;&lt;D xsi:type="xsd:long"&gt;44788&lt;/D&gt;&lt;D xsi:type="xsd:long"&gt;44785&lt;/D&gt;&lt;D xsi:type="xsd:long"&gt;44784&lt;/D&gt;&lt;D xsi:type="xsd:long"&gt;44783&lt;/D&gt;&lt;D xsi:type="xsd:long"&gt;44782&lt;/D&gt;&lt;D xsi:type="xsd:long"&gt;44781&lt;/D&gt;&lt;D xsi:type="xsd:long"&gt;44778&lt;/D&gt;&lt;D xsi:type="xsd:long"&gt;44777&lt;/D&gt;&lt;D xsi:type="xsd:long"&gt;44776&lt;/D&gt;&lt;D xsi:type="xsd:long"&gt;44775&lt;/D&gt;&lt;D xsi:type="xsd:long"&gt;44771&lt;/D&gt;&lt;D xsi:type="xsd:long"&gt;44770&lt;/D&gt;&lt;D xsi:type="xsd:long"&gt;44769&lt;/D&gt;&lt;D xsi:type="xsd:long"&gt;44768&lt;/D&gt;&lt;D xsi:type="xsd:long"&gt;44767&lt;/D&gt;&lt;D xsi:type="xsd:long"&gt;44764&lt;/D&gt;&lt;D xsi:type="xsd:long"&gt;44763&lt;/D&gt;&lt;D xsi:type="xsd:long"&gt;44762&lt;/D&gt;&lt;D xsi:type="xsd:long"&gt;44761&lt;/D&gt;&lt;D xsi:type="xsd:long"&gt;44760&lt;/D&gt;&lt;D xsi:type="xsd:long"&gt;44757&lt;/D&gt;&lt;D xsi:type="xsd:long"&gt;44756&lt;/D&gt;&lt;D xsi:type="xsd:long"&gt;44755&lt;/D&gt;&lt;D xsi:type="xsd:long"&gt;44754&lt;/D&gt;&lt;D xsi:type="xsd:long"&gt;44753&lt;/D&gt;&lt;D xsi:type="xsd:long"&gt;44750&lt;/D&gt;&lt;D xsi:type="xsd:long"&gt;44749&lt;/D&gt;&lt;D xsi:type="xsd:long"&gt;44748&lt;/D&gt;&lt;D xsi:type="xsd:long"&gt;44747&lt;/D&gt;&lt;D xsi:type="xsd:long"&gt;44746&lt;/D&gt;&lt;D xsi:type="xsd:long"&gt;44742&lt;/D&gt;&lt;D xsi:type="xsd:long"&gt;44741&lt;/D&gt;&lt;D xsi:type="xsd:long"&gt;44740&lt;/D&gt;&lt;D xsi:type="xsd:long"&gt;44739&lt;/D&gt;&lt;D xsi:type="xsd:long"&gt;44736&lt;/D&gt;&lt;D xsi:type="xsd:long"&gt;44735&lt;/D&gt;&lt;D xsi:type="xsd:long"&gt;44734&lt;/D&gt;&lt;D xsi:type="xsd:long"&gt;44733&lt;/D&gt;&lt;D xsi:type="xsd:long"&gt;44732&lt;/D&gt;&lt;D xsi:type="xsd:long"&gt;44729&lt;/D&gt;&lt;D xsi:type="xsd:long"&gt;44728&lt;/D&gt;&lt;D xsi:type="xsd:long"&gt;44727&lt;/D&gt;&lt;D xsi:type="xsd:long"&gt;44726&lt;/D&gt;&lt;D xsi:type="xsd:long"&gt;44725&lt;/D&gt;&lt;D xsi:type="xsd:long"&gt;44722&lt;/D&gt;&lt;D xsi:type="xsd:long"&gt;44721&lt;/D&gt;&lt;D xsi:type="xsd:long"&gt;44720&lt;/D&gt;&lt;D xsi:type="xsd:long"&gt;44719&lt;/D&gt;&lt;D xsi:type="xsd:long"&gt;44718&lt;/D&gt;&lt;D xsi:type="xsd:long"&gt;44715&lt;/D&gt;&lt;D xsi:type="xsd:long"&gt;44714&lt;/D&gt;&lt;D xsi:type="xsd:long"&gt;44713&lt;/D&gt;&lt;D xsi:type="xsd:long"&gt;44712&lt;/D&gt;&lt;D xsi:type="xsd:long"&gt;44711&lt;/D&gt;&lt;D xsi:type="xsd:long"&gt;44708&lt;/D&gt;&lt;D xsi:type="xsd:long"&gt;44707&lt;/D&gt;&lt;D xsi:type="xsd:long"&gt;44706&lt;/D&gt;&lt;D xsi:type="xsd:long"&gt;44705&lt;/D&gt;&lt;D xsi:type="xsd:long"&gt;44701&lt;/D&gt;&lt;D xsi:type="xsd:long"&gt;44700&lt;/D&gt;&lt;D xsi:type="xsd:long"&gt;44699&lt;/D&gt;&lt;D xsi:type="xsd:long"&gt;44698&lt;/D&gt;&lt;D xsi:type="xsd:long"&gt;44697&lt;/D&gt;&lt;D xsi:type="xsd:long"&gt;44694&lt;/D&gt;&lt;D xsi:type="xsd:long"&gt;44693&lt;/D&gt;&lt;D xsi:type="xsd:long"&gt;44692&lt;/D&gt;&lt;D xsi:type="xsd:long"&gt;44691&lt;/D&gt;&lt;D xsi:type="xsd:long"&gt;44690&lt;/D&gt;&lt;D xsi:type="xsd:long"&gt;44687&lt;/D&gt;&lt;D xsi:type="xsd:long"&gt;44686&lt;/D&gt;&lt;D xsi:type="xsd:long"&gt;44685&lt;/D&gt;&lt;D xsi:type="xsd:long"&gt;44684&lt;/D&gt;&lt;D xsi:type="xsd:long"&gt;44683&lt;/D&gt;&lt;D xsi:type="xsd:long"&gt;44680&lt;/D&gt;&lt;D xsi:type="xsd:long"&gt;44679&lt;/D&gt;&lt;D xsi:type="xsd:long"&gt;44678&lt;/D&gt;&lt;D xsi:type="xsd:long"&gt;44677&lt;/D&gt;&lt;D xsi:type="xsd:long"&gt;44676&lt;/D&gt;&lt;D xsi:type="xsd:long"&gt;44673&lt;/D&gt;&lt;D xsi:type="xsd:long"&gt;44672&lt;/D&gt;&lt;D xsi:type="xsd:long"&gt;44671&lt;/D&gt;&lt;D xsi:type="xsd:long"&gt;44670&lt;/D&gt;&lt;D xsi:type="xsd:long"&gt;44669&lt;/D&gt;&lt;D xsi:type="xsd:long"&gt;44665&lt;/D&gt;&lt;D xsi:type="xsd:long"&gt;44664&lt;/D&gt;&lt;D xsi:type="xsd:long"&gt;44663&lt;/D&gt;&lt;D xsi:type="xsd:long"&gt;44662&lt;/D&gt;&lt;D xsi:type="xsd:long"&gt;44659&lt;/D&gt;&lt;D xsi:type="xsd:long"&gt;44658&lt;/D&gt;&lt;D xsi:type="xsd:long"&gt;44657&lt;/D&gt;&lt;D xsi:type="xsd:long"&gt;44656&lt;/D&gt;&lt;D xsi:type="xsd:long"&gt;44655&lt;/D&gt;&lt;D xsi:type="xsd:long"&gt;44652&lt;/D&gt;&lt;D xsi:type="xsd:long"&gt;44651&lt;/D&gt;&lt;D xsi:type="xsd:long"&gt;44650&lt;/D&gt;&lt;D xsi:type="xsd:long"&gt;44649&lt;/D&gt;&lt;D xsi:type="xsd:long"&gt;44648&lt;/D&gt;&lt;D xsi:type="xsd:long"&gt;44645&lt;/D&gt;&lt;D xsi:type="xsd:long"&gt;44644&lt;/D&gt;&lt;D xsi:type="xsd:long"&gt;44643&lt;/D&gt;&lt;D xsi:type="xsd:long"&gt;44642&lt;/D&gt;&lt;D xsi:type="xsd:long"&gt;44641&lt;/D&gt;&lt;D xsi:type="xsd:long"&gt;44638&lt;/D&gt;&lt;D xsi:type="xsd:long"&gt;44637&lt;/D&gt;&lt;D xsi:type="xsd:long"&gt;44636&lt;/D&gt;&lt;D xsi:type="xsd:long"&gt;44635&lt;/D&gt;&lt;D xsi:type="xsd:long"&gt;44634&lt;/D&gt;&lt;D xsi:type="xsd:long"&gt;44631&lt;/D&gt;&lt;D xsi:type="xsd:long"&gt;44630&lt;/D&gt;&lt;D xsi:type="xsd:long"&gt;44629&lt;/D&gt;&lt;D xsi:type="xsd:long"&gt;44628&lt;/D&gt;&lt;D xsi:type="xsd:long"&gt;44627&lt;/D&gt;&lt;D xsi:type="xsd:long"&gt;44624&lt;/D&gt;&lt;D xsi:type="xsd:long"&gt;44623&lt;/D&gt;&lt;D xsi:type="xsd:long"&gt;44622&lt;/D&gt;&lt;D xsi:type="xsd:long"&gt;44621&lt;/D&gt;&lt;D xsi:type="xsd:long"&gt;44620&lt;/D&gt;&lt;D xsi:type="xsd:long"&gt;44617&lt;/D&gt;&lt;D xsi:type="xsd:long"&gt;44616&lt;/D&gt;&lt;D xsi:type="xsd:long"&gt;44615&lt;/D&gt;&lt;D xsi:type="xsd:long"&gt;44614&lt;/D&gt;&lt;D xsi:type="xsd:long"&gt;44610&lt;/D&gt;&lt;D xsi:type="xsd:long"&gt;44609&lt;/D&gt;&lt;D xsi:type="xsd:long"&gt;44608&lt;/D&gt;&lt;D xsi:type="xsd:long"&gt;44607&lt;/D&gt;&lt;D xsi:type="xsd:long"&gt;44606&lt;/D&gt;&lt;D xsi:type="xsd:long"&gt;44603&lt;/D&gt;&lt;D xsi:type="xsd:long"&gt;44602&lt;/D&gt;&lt;D xsi:type="xsd:long"&gt;44601&lt;/D&gt;&lt;D xsi:type="xsd:long"&gt;44600&lt;/D&gt;&lt;D xsi:type="xsd:long"&gt;44599&lt;/D&gt;&lt;D xsi:type="xsd:long"&gt;44596&lt;/D&gt;&lt;D xsi:type="xsd:long"&gt;44595&lt;/D&gt;&lt;D xsi:type="xsd:long"&gt;44594&lt;/D&gt;&lt;D xsi:type="xsd:long"&gt;44593&lt;/D&gt;&lt;D xsi:type="xsd:long"&gt;44592&lt;/D&gt;&lt;D xsi:type="xsd:long"&gt;44589&lt;/D&gt;&lt;D xsi:type="xsd:long"&gt;44588&lt;/D&gt;&lt;D xsi:type="xsd:long"&gt;44587&lt;/D&gt;&lt;D xsi:type="xsd:long"&gt;44586&lt;/D&gt;&lt;D xsi:type="xsd:long"&gt;44585&lt;/D&gt;&lt;D xsi:type="xsd:long"&gt;44582&lt;/D&gt;&lt;D xsi:type="xsd:long"&gt;44581&lt;/D&gt;&lt;D xsi:type="xsd:long"&gt;44580&lt;/D&gt;&lt;D xsi:type="xsd:long"&gt;44579&lt;/D&gt;&lt;D xsi:type="xsd:long"&gt;44578&lt;/D&gt;&lt;D xsi:type="xsd:long"&gt;44575&lt;/D&gt;&lt;D xsi:type="xsd:long"&gt;44574&lt;/D&gt;&lt;D xsi:type="xsd:long"&gt;44573&lt;/D&gt;&lt;D xsi:type="xsd:long"&gt;44572&lt;/D&gt;&lt;D xsi:type="xsd:long"&gt;44571&lt;/D&gt;&lt;D xsi:type="xsd:long"&gt;44568&lt;/D&gt;&lt;D xsi:type="xsd:long"&gt;44567&lt;/D&gt;&lt;D xsi:type="xsd:long"&gt;44566&lt;/D&gt;&lt;D xsi:type="xsd:long"&gt;44565&lt;/D&gt;&lt;D xsi:type="xsd:long"&gt;44561&lt;/D&gt;&lt;D xsi:type="xsd:long"&gt;44560&lt;/D&gt;&lt;D xsi:type="xsd:long"&gt;44559&lt;/D&gt;&lt;D xsi:type="xsd:long"&gt;44554&lt;/D&gt;&lt;D xsi:type="xsd:long"&gt;44553&lt;/D&gt;&lt;D xsi:type="xsd:long"&gt;44552&lt;/D&gt;&lt;D xsi:type="xsd:long"&gt;44551&lt;/D&gt;&lt;D xsi:type="xsd:long"&gt;44550&lt;/D&gt;&lt;D xsi:type="xsd:long"&gt;44547&lt;/D&gt;&lt;D xsi:type="xsd:long"&gt;44546&lt;/D&gt;&lt;D xsi:type="xsd:long"&gt;44545&lt;/D&gt;&lt;D xsi:type="xsd:long"&gt;44544&lt;/D&gt;&lt;D xsi:type="xsd:long"&gt;44543&lt;/D&gt;&lt;D xsi:type="xsd:long"&gt;44540&lt;/D&gt;&lt;D xsi:type="xsd:long"&gt;44539&lt;/D&gt;&lt;D xsi:type="xsd:long"&gt;44538&lt;/D&gt;&lt;D xsi:type="xsd:long"&gt;44537&lt;/D&gt;&lt;D xsi:type="xsd:long"&gt;44536&lt;/D&gt;&lt;D xsi:type="xsd:long"&gt;44533&lt;/D&gt;&lt;D xsi:type="xsd:long"&gt;44532&lt;/D&gt;&lt;D xsi:type="xsd:long"&gt;44531&lt;/D&gt;&lt;D xsi:type="xsd:long"&gt;44530&lt;/D&gt;&lt;D xsi:type="xsd:long"&gt;44529&lt;/D&gt;&lt;D xsi:type="xsd:long"&gt;44526&lt;/D&gt;&lt;D xsi:type="xsd:long"&gt;44525&lt;/D&gt;&lt;D xsi:type="xsd:long"&gt;44524&lt;/D&gt;&lt;D xsi:type="xsd:long"&gt;44523&lt;/D&gt;&lt;D xsi:type="xsd:long"&gt;44522&lt;/D&gt;&lt;D xsi:type="xsd:long"&gt;44519&lt;/D&gt;&lt;D xsi:type="xsd:long"&gt;44518&lt;/D&gt;&lt;D xsi:type="xsd:long"&gt;44517&lt;/D&gt;&lt;D xsi:type="xsd:long"&gt;44516&lt;/D&gt;&lt;D xsi:type="xsd:long"&gt;44515&lt;/D&gt;&lt;D xsi:type="xsd:long"&gt;44512&lt;/D&gt;&lt;D xsi:type="xsd:long"&gt;44511&lt;/D&gt;&lt;D xsi:type="xsd:long"&gt;44510&lt;/D&gt;&lt;D xsi:type="xsd:long"&gt;44509&lt;/D&gt;&lt;D xsi:type="xsd:long"&gt;44508&lt;/D&gt;&lt;D xsi:type="xsd:long"&gt;44505&lt;/D&gt;&lt;D xsi:type="xsd:long"&gt;44504&lt;/D&gt;&lt;D xsi:type="xsd:long"&gt;44503&lt;/D&gt;&lt;D xsi:type="xsd:long"&gt;44502&lt;/D&gt;&lt;D xsi:type="xsd:long"&gt;44501&lt;/D&gt;&lt;D xsi:type="xsd:long"&gt;44498&lt;/D&gt;&lt;D xsi:type="xsd:long"&gt;44497&lt;/D&gt;&lt;D xsi:type="xsd:long"&gt;44496&lt;/D&gt;&lt;D xsi:type="xsd:long"&gt;44495&lt;/D&gt;&lt;D xsi:type="xsd:long"&gt;44494&lt;/D&gt;&lt;D xsi:type="xsd:long"&gt;44491&lt;/D&gt;&lt;D xsi:type="xsd:long"&gt;44490&lt;/D&gt;&lt;D xsi:type="xsd:long"&gt;44489&lt;/D&gt;&lt;D xsi:type="xsd:long"&gt;44488&lt;/D&gt;&lt;D xsi:type="xsd:long"&gt;44487&lt;/D&gt;&lt;D xsi:type="xsd:long"&gt;44484&lt;/D&gt;&lt;D xsi:type="xsd:long"&gt;44483&lt;/D&gt;&lt;D xsi:type="xsd:long"&gt;44482&lt;/D&gt;&lt;D xsi:type="xsd:long"&gt;44481&lt;/D&gt;&lt;D xsi:type="xsd:long"&gt;44477&lt;/D&gt;&lt;D xsi:type="xsd:long"&gt;44476&lt;/D&gt;&lt;D xsi:type="xsd:long"&gt;44475&lt;/D&gt;&lt;D xsi:type="xsd:long"&gt;44474&lt;/D&gt;&lt;D xsi:type="xsd:long"&gt;44473&lt;/D&gt;&lt;D xsi:type="xsd:long"&gt;44470&lt;/D&gt;&lt;D xsi:type="xsd:long"&gt;44469&lt;/D&gt;&lt;D xsi:type="xsd:long"&gt;44468&lt;/D&gt;&lt;D xsi:type="xsd:long"&gt;44467&lt;/D&gt;&lt;D xsi:type="xsd:long"&gt;44466&lt;/D&gt;&lt;D xsi:type="xsd:long"&gt;44463&lt;/D&gt;&lt;D xsi:type="xsd:long"&gt;44462&lt;/D&gt;&lt;D xsi:type="xsd:long"&gt;44461&lt;/D&gt;&lt;D xsi:type="xsd:long"&gt;44460&lt;/D&gt;&lt;D xsi:type="xsd:long"&gt;44459&lt;/D&gt;&lt;D xsi:type="xsd:long"&gt;44456&lt;/D&gt;&lt;D xsi:type="xsd:long"&gt;44455&lt;/D&gt;&lt;D xsi:type="xsd:long"&gt;44454&lt;/D&gt;&lt;D xsi:type="xsd:long"&gt;44453&lt;/D&gt;&lt;D xsi:type="xsd:long"&gt;44452&lt;/D&gt;&lt;D xsi:type="xsd:long"&gt;44449&lt;/D&gt;&lt;D xsi:type="xsd:long"&gt;44448&lt;/D&gt;&lt;D xsi:type="xsd:long"&gt;44447&lt;/D&gt;&lt;D xsi:type="xsd:long"&gt;44446&lt;/D&gt;&lt;D xsi:type="xsd:long"&gt;44442&lt;/D&gt;&lt;D xsi:type="xsd:long"&gt;44441&lt;/D&gt;&lt;D xsi:type="xsd:long"&gt;44440&lt;/D&gt;&lt;D xsi:type="xsd:long"&gt;44439&lt;/D&gt;&lt;D xsi:type="xsd:long"&gt;44438&lt;/D&gt;&lt;D xsi:type="xsd:long"&gt;44435&lt;/D&gt;&lt;D xsi:type="xsd:long"&gt;44434&lt;/D&gt;&lt;D xsi:type="xsd:long"&gt;44433&lt;/D&gt;&lt;D xsi:type="xsd:long"&gt;44432&lt;/D&gt;&lt;D xsi:type="xsd:long"&gt;44431&lt;/D&gt;&lt;D xsi:type="xsd:long"&gt;44428&lt;/D&gt;&lt;D xsi:type="xsd:long"&gt;44427&lt;/D&gt;&lt;D xsi:type="xsd:long"&gt;44426&lt;/D&gt;&lt;D xsi:type="xsd:long"&gt;44425&lt;/D&gt;&lt;D xsi:type="xsd:long"&gt;44424&lt;/D&gt;&lt;D xsi:type="xsd:long"&gt;44421&lt;/D&gt;&lt;D xsi:type="xsd:long"&gt;44420&lt;/D&gt;&lt;D xsi:type="xsd:long"&gt;44419&lt;/D&gt;&lt;D xsi:type="xsd:long"&gt;44418&lt;/D&gt;&lt;D xsi:type="xsd:long"&gt;44417&lt;/D&gt;&lt;D xsi:type="xsd:long"&gt;44414&lt;/D&gt;&lt;D xsi:type="xsd:long"&gt;44413&lt;/D&gt;&lt;D xsi:type="xsd:long"&gt;44412&lt;/D&gt;&lt;D xsi:type="xsd:long"&gt;44411&lt;/D&gt;&lt;D xsi:type="xsd:long"&gt;44407&lt;/D&gt;&lt;D xsi:type="xsd:long"&gt;44406&lt;/D&gt;&lt;D xsi:type="xsd:long"&gt;44405&lt;/D&gt;&lt;D xsi:type="xsd:long"&gt;44404&lt;/D&gt;&lt;D xsi:type="xsd:long"&gt;44403&lt;/D&gt;&lt;D xsi:type="xsd:long"&gt;44400&lt;/D&gt;&lt;D xsi:type="xsd:long"&gt;44399&lt;/D&gt;&lt;D xsi:type="xsd:long"&gt;44398&lt;/D&gt;&lt;D xsi:type="xsd:long"&gt;44397&lt;/D&gt;&lt;D xsi:type="xsd:long"&gt;44396&lt;/D&gt;&lt;D xsi:type="xsd:long"&gt;44393&lt;/D&gt;&lt;D xsi:type="xsd:long"&gt;44392&lt;/D&gt;&lt;D xsi:type="xsd:long"&gt;44391&lt;/D&gt;&lt;D xsi:type="xsd:long"&gt;44390&lt;/D&gt;&lt;D xsi:type="xsd:long"&gt;44389&lt;/D&gt;&lt;D xsi:type="xsd:long"&gt;44386&lt;/D&gt;&lt;D xsi:type="xsd:long"&gt;44385&lt;/D&gt;&lt;D xsi:type="xsd:long"&gt;44384&lt;/D&gt;&lt;D xsi:type="xsd:long"&gt;44383&lt;/D&gt;&lt;D xsi:type="xsd:long"&gt;44382&lt;/D&gt;&lt;D xsi:type="xsd:long"&gt;44379&lt;/D&gt;&lt;D xsi:type="xsd:long"&gt;44377&lt;/D&gt;&lt;D xsi:type="xsd:long"&gt;44376&lt;/D&gt;&lt;D xsi:type="xsd:long"&gt;44375&lt;/D&gt;&lt;D xsi:type="xsd:long"&gt;44372&lt;/D&gt;&lt;D xsi:type="xsd:long"&gt;44371&lt;/D&gt;&lt;D xsi:type="xsd:long"&gt;44370&lt;/D&gt;&lt;D xsi:type="xsd:long"&gt;44369&lt;/D&gt;&lt;D xsi:type="xsd:long"&gt;44368&lt;/D&gt;&lt;D xsi:type="xsd:long"&gt;44365&lt;/D&gt;&lt;D xsi:type="xsd:long"&gt;44364&lt;/D&gt;&lt;D xsi:type="xsd:long"&gt;44363&lt;/D&gt;&lt;D xsi:type="xsd:long"&gt;44362&lt;/D&gt;&lt;D xsi:type="xsd:long"&gt;44361&lt;/D&gt;&lt;D xsi:type="xsd:long"&gt;44358&lt;/D&gt;&lt;D xsi:type="xsd:long"&gt;44357&lt;/D&gt;&lt;D xsi:type="xsd:long"&gt;44356&lt;/D&gt;&lt;D xsi:type="xsd:long"&gt;44355&lt;/D&gt;&lt;D xsi:type="xsd:long"&gt;44354&lt;/D&gt;&lt;D xsi:type="xsd:long"&gt;44351&lt;/D&gt;&lt;D xsi:type="xsd:long"&gt;44350&lt;/D&gt;&lt;D xsi:type="xsd:long"&gt;44349&lt;/D&gt;&lt;D xsi:type="xsd:long"&gt;44348&lt;/D&gt;&lt;D xsi:type="xsd:long"&gt;44347&lt;/D&gt;&lt;D xsi:type="xsd:long"&gt;44344&lt;/D&gt;&lt;D xsi:type="xsd:long"&gt;44343&lt;/D&gt;&lt;D xsi:type="xsd:long"&gt;44342&lt;/D&gt;&lt;D xsi:type="xsd:long"&gt;44341&lt;/D&gt;&lt;D xsi:type="xsd:long"&gt;44337&lt;/D&gt;&lt;D xsi:type="xsd:long"&gt;44336&lt;/D&gt;&lt;D xsi:type="xsd:long"&gt;44335&lt;/D&gt;&lt;D xsi:type="xsd:long"&gt;44334&lt;/D&gt;&lt;D xsi:type="xsd:long"&gt;44333&lt;/D&gt;&lt;D xsi:type="xsd:long"&gt;44330&lt;/D&gt;&lt;D xsi:type="xsd:long"&gt;44329&lt;/D&gt;&lt;D xsi:type="xsd:long"&gt;44328&lt;/D&gt;&lt;D xsi:type="xsd:long"&gt;44327&lt;/D&gt;&lt;D xsi:type="xsd:long"&gt;44326&lt;/D&gt;&lt;D xsi:type="xsd:long"&gt;44323&lt;/D&gt;&lt;D xsi:type="xsd:long"&gt;44322&lt;/D&gt;&lt;D xsi:type="xsd:long"&gt;44321&lt;/D&gt;&lt;D xsi:type="xsd:long"&gt;44320&lt;/D&gt;&lt;D xsi:type="xsd:long"&gt;44319&lt;/D&gt;&lt;D xsi:type="xsd:long"&gt;44316&lt;/D&gt;&lt;D xsi:type="xsd:long"&gt;44315&lt;/D&gt;&lt;D xsi:type="xsd:long"&gt;44314&lt;/D&gt;&lt;D xsi:type="xsd:long"&gt;44313&lt;/D&gt;&lt;D xsi:type="xsd:long"&gt;44312&lt;/D&gt;&lt;D xsi:type="xsd:long"&gt;44309&lt;/D&gt;&lt;D xsi:type="xsd:long"&gt;44308&lt;/D&gt;&lt;D xsi:type="xsd:long"&gt;44307&lt;/D&gt;&lt;D xsi:type="xsd:long"&gt;44306&lt;/D&gt;&lt;D xsi:type="xsd:long"&gt;44305&lt;/D&gt;&lt;D xsi:type="xsd:long"&gt;44302&lt;/D&gt;&lt;D xsi:type="xsd:long"&gt;44301&lt;/D&gt;&lt;D xsi:type="xsd:long"&gt;44300&lt;/D&gt;&lt;D xsi:type="xsd:long"&gt;44299&lt;/D&gt;&lt;D xsi:type="xsd:long"&gt;44298&lt;/D&gt;&lt;D xsi:type="xsd:long"&gt;44295&lt;/D&gt;&lt;D xsi:type="xsd:long"&gt;44294&lt;/D&gt;&lt;D xsi:type="xsd:long"&gt;44293&lt;/D&gt;&lt;D xsi:type="xsd:long"&gt;44292&lt;/D&gt;&lt;D xsi:type="xsd:long"&gt;44291&lt;/D&gt;&lt;D xsi:type="xsd:long"&gt;44287&lt;/D&gt;&lt;D xsi:type="xsd:long"&gt;44286&lt;/D&gt;&lt;D xsi:type="xsd:long"&gt;44285&lt;/D&gt;&lt;D xsi:type="xsd:long"&gt;44284&lt;/D&gt;&lt;D xsi:type="xsd:long"&gt;44281&lt;/D&gt;&lt;D xsi:type="xsd:long"&gt;44280&lt;/D&gt;&lt;D xsi:type="xsd:long"&gt;44279&lt;/D&gt;&lt;D xsi:type="xsd:long"&gt;44278&lt;/D&gt;&lt;D xsi:type="xsd:long"&gt;44277&lt;/D&gt;&lt;D xsi:type="xsd:long"&gt;44274&lt;/D&gt;&lt;D xsi:type="xsd:long"&gt;44273&lt;/D&gt;&lt;D xsi:type="xsd:long"&gt;44272&lt;/D&gt;&lt;D xsi:type="xsd:long"&gt;44271&lt;/D&gt;&lt;D xsi:type="xsd:long"&gt;44270&lt;/D&gt;&lt;D xsi:type="xsd:long"&gt;44267&lt;/D&gt;&lt;D xsi:type="xsd:long"&gt;44266&lt;/D&gt;&lt;D xsi:type="xsd:long"&gt;44265&lt;/D&gt;&lt;D xsi:type="xsd:long"&gt;44264&lt;/D&gt;&lt;D xsi:type="xsd:long"&gt;44263&lt;/D&gt;&lt;D xsi:type="xsd:long"&gt;44260&lt;/D&gt;&lt;D xsi:type="xsd:long"&gt;44259&lt;/D&gt;&lt;D xsi:type="xsd:long"&gt;44258&lt;/D&gt;&lt;D xsi:type="xsd:long"&gt;44257&lt;/D&gt;&lt;D xsi:type="xsd:long"&gt;44256&lt;/D&gt;&lt;D xsi:type="xsd:long"&gt;44253&lt;/D&gt;&lt;D xsi:type="xsd:long"&gt;44252&lt;/D&gt;&lt;D xsi:type="xsd:long"&gt;44251&lt;/D&gt;&lt;D xsi:type="xsd:long"&gt;44250&lt;/D&gt;&lt;D xsi:type="xsd:long"&gt;44249&lt;/D&gt;&lt;D xsi:type="xsd:long"&gt;44246&lt;/D&gt;&lt;D xsi:type="xsd:long"&gt;44245&lt;/D&gt;&lt;D xsi:type="xsd:long"&gt;44244&lt;/D&gt;&lt;D xsi:type="xsd:long"&gt;44243&lt;/D&gt;&lt;D xsi:type="xsd:long"&gt;44239&lt;/D&gt;&lt;D xsi:type="xsd:long"&gt;44238&lt;/D&gt;&lt;D xsi:type="xsd:long"&gt;44237&lt;/D&gt;&lt;D xsi:type="xsd:long"&gt;44236&lt;/D&gt;&lt;D xsi:type="xsd:long"&gt;44235&lt;/D&gt;&lt;D xsi:type="xsd:long"&gt;44232&lt;/D&gt;&lt;D xsi:type="xsd:long"&gt;44231&lt;/D&gt;&lt;D xsi:type="xsd:long"&gt;44230&lt;/D&gt;&lt;D xsi:type="xsd:long"&gt;44229&lt;/D&gt;&lt;D xsi:type="xsd:long"&gt;44228&lt;/D&gt;&lt;D xsi:type="xsd:long"&gt;44225&lt;/D&gt;&lt;D xsi:type="xsd:long"&gt;44224&lt;/D&gt;&lt;D xsi:type="xsd:long"&gt;44223&lt;/D&gt;&lt;D xsi:type="xsd:long"&gt;44222&lt;/D&gt;&lt;D xsi:type="xsd:long"&gt;44221&lt;/D&gt;&lt;D xsi:type="xsd:long"&gt;44218&lt;/D&gt;&lt;D xsi:type="xsd:long"&gt;44217&lt;/D&gt;&lt;D xsi:type="xsd:long"&gt;44216&lt;/D&gt;&lt;D xsi:type="xsd:long"&gt;44215&lt;/D&gt;&lt;D xsi:type="xsd:long"&gt;44214&lt;/D&gt;&lt;D xsi:type="xsd:long"&gt;44211&lt;/D&gt;&lt;D xsi:type="xsd:long"&gt;44210&lt;/D&gt;&lt;D xsi:type="xsd:long"&gt;44209&lt;/D&gt;&lt;D xsi:type="xsd:long"&gt;44208&lt;/D&gt;&lt;D xsi:type="xsd:long"&gt;44207&lt;/D&gt;&lt;D xsi:type="xsd:long"&gt;44204&lt;/D&gt;&lt;D xsi:type="xsd:long"&gt;44203&lt;/D&gt;&lt;D xsi:type="xsd:long"&gt;44202&lt;/D&gt;&lt;D xsi:type="xsd:long"&gt;44201&lt;/D&gt;&lt;D xsi:type="xsd:long"&gt;44200&lt;/D&gt;&lt;D xsi:type="xsd:long"&gt;44196&lt;/D&gt;&lt;D xsi:type="xsd:long"&gt;44195&lt;/D&gt;&lt;D xsi:type="xsd:long"&gt;44194&lt;/D&gt;&lt;D xsi:type="xsd:long"&gt;44189&lt;/D&gt;&lt;D xsi:type="xsd:long"&gt;44188&lt;/D&gt;&lt;D xsi:type="xsd:long"&gt;44187&lt;/D&gt;&lt;D xsi:type="xsd:long"&gt;44186&lt;/D&gt;&lt;D xsi:type="xsd:long"&gt;44183&lt;/D&gt;&lt;D xsi:type="xsd:long"&gt;44182&lt;/D&gt;&lt;D xsi:type="xsd:long"&gt;44181&lt;/D&gt;&lt;D xsi:type="xsd:long"&gt;44180&lt;/D&gt;&lt;D xsi:type="xsd:long"&gt;44179&lt;/D&gt;&lt;D xsi:type="xsd:long"&gt;44176&lt;/D&gt;&lt;D xsi:type="xsd:long"&gt;44175&lt;/D&gt;&lt;D xsi:type="xsd:long"&gt;44174&lt;/D&gt;&lt;D xsi:type="xsd:long"&gt;44173&lt;/D&gt;&lt;D xsi:type="xsd:long"&gt;44172&lt;/D&gt;&lt;D xsi:type="xsd:long"&gt;44169&lt;/D&gt;&lt;D xsi:type="xsd:long"&gt;44168&lt;/D&gt;&lt;D xsi:type="xsd:long"&gt;44167&lt;/D&gt;&lt;D xsi:type="xsd:long"&gt;44166&lt;/D&gt;&lt;D xsi:type="xsd:long"&gt;44165&lt;/D&gt;&lt;D xsi:type="xsd:long"&gt;44162&lt;/D&gt;&lt;D xsi:type="xsd:long"&gt;44161&lt;/D&gt;&lt;D xsi:type="xsd:long"&gt;44160&lt;/D&gt;&lt;D xsi:type="xsd:long"&gt;44159&lt;/D&gt;&lt;D xsi:type="xsd:long"&gt;44158&lt;/D&gt;&lt;D xsi:type="xsd:long"&gt;44155&lt;/D&gt;&lt;D xsi:type="xsd:long"&gt;44154&lt;/D&gt;&lt;D xsi:type="xsd:long"&gt;44153&lt;/D&gt;&lt;D xsi:type="xsd:long"&gt;44152&lt;/D&gt;&lt;D xsi:type="xsd:long"&gt;44151&lt;/D&gt;&lt;D xsi:type="xsd:long"&gt;44148&lt;/D&gt;&lt;D xsi:type="xsd:long"&gt;44147&lt;/D&gt;&lt;D xsi:type="xsd:long"&gt;44146&lt;/D&gt;&lt;D xsi:type="xsd:long"&gt;44145&lt;/D&gt;&lt;D xsi:type="xsd:long"&gt;44144&lt;/D&gt;&lt;D xsi:type="xsd:long"&gt;44141&lt;/D&gt;&lt;D xsi:type="xsd:long"&gt;44140&lt;/D&gt;&lt;D xsi:type="xsd:long"&gt;44139&lt;/D&gt;&lt;D xsi:type="xsd:long"&gt;44138&lt;/D&gt;&lt;D xsi:type="xsd:long"&gt;44137&lt;/D&gt;&lt;D xsi:type="xsd:long"&gt;44134&lt;/D&gt;&lt;D xsi:type="xsd:long"&gt;44133&lt;/D&gt;&lt;D xsi:type="xsd:long"&gt;44132&lt;/D&gt;&lt;D xsi:type="xsd:long"&gt;44131&lt;/D&gt;&lt;D xsi:type="xsd:long"&gt;44130&lt;/D&gt;&lt;D xsi:type="xsd:long"&gt;44127&lt;/D&gt;&lt;D xsi:type="xsd:long"&gt;44126&lt;/D&gt;&lt;D xsi:type="xsd:long"&gt;44125&lt;/D&gt;&lt;D xsi:type="xsd:long"&gt;44124&lt;/D&gt;&lt;D xsi:type="xsd:long"&gt;44123&lt;/D&gt;&lt;D xsi:type="xsd:long"&gt;44120&lt;/D&gt;&lt;D xsi:type="xsd:long"&gt;44119&lt;/D&gt;&lt;D xsi:type="xsd:long"&gt;44118&lt;/D&gt;&lt;D xsi:type="xsd:long"&gt;44117&lt;/D&gt;&lt;D xsi:type="xsd:long"&gt;44113&lt;/D&gt;&lt;D xsi:type="xsd:long"&gt;44112&lt;/D&gt;&lt;D xsi:type="xsd:long"&gt;44111&lt;/D&gt;&lt;D xsi:type="xsd:long"&gt;44110&lt;/D&gt;&lt;D xsi:type="xsd:long"&gt;44109&lt;/D&gt;&lt;D xsi:type="xsd:long"&gt;44106&lt;/D&gt;&lt;D xsi:type="xsd:long"&gt;44105&lt;/D&gt;&lt;D xsi:type="xsd:long"&gt;44104&lt;/D&gt;&lt;D xsi:type="xsd:long"&gt;44103&lt;/D&gt;&lt;D xsi:type="xsd:long"&gt;44102&lt;/D&gt;&lt;D xsi:type="xsd:long"&gt;44099&lt;/D&gt;&lt;D xsi:type="xsd:long"&gt;44098&lt;/D&gt;&lt;D xsi:type="xsd:long"&gt;44097&lt;/D&gt;&lt;D xsi:type="xsd:long"&gt;44096&lt;/D&gt;&lt;D xsi:type="xsd:long"&gt;44095&lt;/D&gt;&lt;D xsi:type="xsd:long"&gt;44092&lt;/D&gt;&lt;D xsi:type="xsd:long"&gt;44091&lt;/D&gt;&lt;D xsi:type="xsd:long"&gt;44090&lt;/D&gt;&lt;D xsi:type="xsd:long"&gt;44089&lt;/D&gt;&lt;D xsi:type="xsd:long"&gt;44088&lt;/D&gt;&lt;D xsi:type="xsd:long"&gt;44085&lt;/D&gt;&lt;D xsi:type="xsd:long"&gt;44084&lt;/D&gt;&lt;D xsi:type="xsd:long"&gt;44083&lt;/D&gt;&lt;D xsi:type="xsd:long"&gt;44082&lt;/D&gt;&lt;D xsi:type="xsd:long"&gt;44078&lt;/D&gt;&lt;D xsi:type="xsd:long"&gt;44077&lt;/D&gt;&lt;D xsi:type="xsd:long"&gt;44076&lt;/D&gt;&lt;D xsi:type="xsd:long"&gt;44075&lt;/D&gt;&lt;D xsi:type="xsd:long"&gt;44074&lt;/D&gt;&lt;D xsi:type="xsd:long"&gt;44071&lt;/D&gt;&lt;/FQL&gt;&lt;FQL&gt;&lt;Q&gt;CPG-CA^P_PRICE(0,-3AY,D,CAD,,4)&lt;/Q&gt;&lt;R&gt;754&lt;/R&gt;&lt;C&gt;1&lt;/C&gt;&lt;D xsi:type="xsd:double"&gt;11.07&lt;/D&gt;&lt;D xsi:type="xsd:double"&gt;11.01&lt;/D&gt;&lt;D xsi:type="xsd:double"&gt;10.84&lt;/D&gt;&lt;D xsi:type="xsd:double"&gt;10.7&lt;/D&gt;&lt;D xsi:type="xsd:double"&gt;10.78&lt;/D&gt;&lt;D xsi:type="xsd:double"&gt;11.05&lt;/D&gt;&lt;D xsi:type="xsd:double"&gt;11.16&lt;/D&gt;&lt;D xsi:type="xsd:double"&gt;11.18&lt;/D&gt;&lt;D xsi:type="xsd:double"&gt;11.21&lt;/D&gt;&lt;D xsi:type="xsd:double"&gt;11.16&lt;/D&gt;&lt;D xsi:type="xsd:double"&gt;11.05&lt;/D&gt;&lt;D xsi:type="xsd:double"&gt;11.1&lt;/D&gt;&lt;D xsi:type="xsd:double"&gt;11.33&lt;/D&gt;&lt;D xsi:type="xsd:double"&gt;11.45&lt;/D&gt;&lt;D xsi:type="xsd:double"&gt;11.28&lt;/D&gt;&lt;D xsi:type="xsd:double"&gt;11.35&lt;/D&gt;&lt;D xsi:type="xsd:double"&gt;11.08&lt;/D&gt;&lt;D xsi:type="xsd:double"&gt;10.95&lt;/D&gt;&lt;D xsi:type="xsd:double"&gt;10.865&lt;/D&gt;&lt;D xsi:type="xsd:double"&gt;10.615802&lt;/D&gt;&lt;D xsi:type="xsd:double"&gt;10.745385&lt;/D&gt;&lt;D xsi:type="xsd:double"&gt;10.655674&lt;/D&gt;&lt;D xsi:type="xsd:double"&gt;10.575931&lt;/D&gt;&lt;D xsi:type="xsd:double"&gt;10.266927&lt;/D&gt;&lt;D xsi:type="xsd:double"&gt;10.715482&lt;/D&gt;&lt;D xsi:type="xsd:double"&gt;10.376574&lt;/D&gt;&lt;D xsi:type="xsd:double"&gt;10.256959&lt;/D&gt;&lt;D xsi:type="xsd:double"&gt;10.207119&lt;/D&gt;&lt;D xsi:type="xsd:double"&gt;9.957922&lt;/D&gt;&lt;D xsi:type="xsd:double"&gt;9.758564&lt;/D&gt;&lt;D xsi:type="xsd:double"&gt;9.768532&lt;/D&gt;&lt;D xsi:type="xsd:double"&gt;9.339912&lt;/D&gt;&lt;D xsi:type="xsd:double"&gt;9.310009&lt;/D&gt;&lt;D xsi:type="xsd:double"&gt;9.658885&lt;/D&gt;&lt;D xsi:type="xsd:double"&gt;9.549238&lt;/D&gt;&lt;D xsi:type="xsd:double"&gt;9.439592&lt;/D&gt;&lt;D xsi:type="xsd:double"&gt;9.180427&lt;/D&gt;&lt;D xsi:type="xsd:double"&gt;9.100683&lt;/D&gt;&lt;D xsi:type="xsd:double"&gt;8.781712&lt;/D&gt;&lt;D xsi:type="xsd:double"&gt;8.961133&lt;/D&gt;&lt;D xsi:type="xsd:double"&gt;9.010972&lt;/D&gt;&lt;D xsi:type="xsd:double"&gt;8.891357&lt;/D&gt;&lt;D xsi:type="xsd:double"&gt;8.811615&lt;/D&gt;&lt;D xsi:type="xsd:double"&gt;8.64216&lt;/D&gt;&lt;D xsi:type="xsd:double"&gt;8.522546&lt;/D&gt;&lt;D xsi:type="xsd:double"&gt;8.562417&lt;/D&gt;&lt;D xsi:type="xsd:double"&gt;8.333156&lt;/D&gt;&lt;D xsi:type="xsd:double"&gt;8.512578&lt;/D&gt;&lt;D xsi:type="xsd:double"&gt;8.791678&lt;/D&gt;&lt;D xsi:type="xsd:double"&gt;8.612257&lt;/D&gt;&lt;D xsi:type="xsd:double"&gt;8.821583&lt;/D&gt;&lt;D xsi:type="xsd:double"&gt;8.891357&lt;/D&gt;&lt;D xsi:type="xsd:double"&gt;8.871422&lt;/D&gt;&lt;D xsi:type="xsd:double"&gt;8.811615&lt;/D&gt;&lt;D xsi:type="xsd:double"&gt;8.951164&lt;/D&gt;&lt;D xsi:type="xsd:double"&gt;8.832868&lt;/D&gt;&lt;D xsi:type="xsd:double"&gt;9.13847&lt;/D&gt;&lt;D xsi:type="xsd:double"&gt;9.1187525&lt;/D&gt;&lt;D xsi:type="xsd:double"&gt;9.246908&lt;/D&gt;&lt;D xsi:type="xsd:double"&gt;9.1187525&lt;/D&gt;&lt;D xsi:type="xsd:double"&gt;8.990598&lt;/D&gt;&lt;D xsi:type="xsd:double"&gt;8.901875&lt;/D&gt;&lt;D xsi:type="xsd:double"&gt;8.586414&lt;/D&gt;&lt;D xsi:type="xsd:double"&gt;8.438544&lt;/D&gt;&lt;D xsi:type="xsd:double"&gt;8.744145&lt;/D&gt;&lt;D xsi:type="xsd:double"&gt;8.921591&lt;/D&gt;&lt;D xsi:type="xsd:double"&gt;8.763862&lt;/D&gt;&lt;D xsi:type="xsd:double"&gt;8.675138&lt;/D&gt;&lt;D xsi:type="xsd:double"&gt;9.03003&lt;/D&gt;&lt;D xsi:type="xsd:double"&gt;9.1187525&lt;/D&gt;&lt;D xsi:type="xsd:double"&gt;8.970881&lt;/D&gt;&lt;D xsi:type="xsd:double"&gt;8.941307&lt;/D&gt;&lt;D xsi:type="xsd:double"&gt;8.832868&lt;/D&gt;&lt;D xsi:type="xsd:double"&gt;8.714571&lt;/D&gt;&lt;D xsi:type="xsd:double"&gt;8.931449&lt;/D&gt;&lt;D xsi:type="xsd:double"&gt;9.000456&lt;/D&gt;&lt;D xsi:type="xsd:double"&gt;9.000456&lt;/D&gt;&lt;D xsi:type="xsd:double"&gt;9.0497465&lt;/D&gt;&lt;D xsi:type="xsd:double"&gt;9.207477&lt;/D&gt;&lt;D xsi:type="xsd:double"&gt;9.197618&lt;/D&gt;&lt;D xsi:type="xsd:double"&gt;9.246908&lt;/D&gt;&lt;D xsi:type="xsd:double"&gt;8.980739&lt;/D&gt;&lt;D xsi:type="xsd:double"&gt;9.000456&lt;/D&gt;&lt;D xsi:type="xsd:double"&gt;9.227192&lt;/D&gt;&lt;D xsi:type="xsd:double"&gt;9.700382&lt;/D&gt;&lt;D xsi:type="xsd:double"&gt;9.877828&lt;/D&gt;&lt;D xsi:type="xsd:double"&gt;9.631375&lt;/D&gt;&lt;D xsi:type="xsd:double"&gt;9.611658&lt;/D&gt;&lt;D xsi:type="xsd:double"&gt;9.779246&lt;/D&gt;&lt;D xsi:type="xsd:double"&gt;10.094707&lt;/D&gt;&lt;D xsi:type="xsd:double"&gt;9.828538&lt;/D&gt;&lt;D xsi:type="xsd:double"&gt;9.828538&lt;/D&gt;&lt;D xsi:type="xsd:double"&gt;10.124281&lt;/D&gt;&lt;D xsi:type="xsd:double"&gt;10.321443&lt;/D&gt;&lt;D xsi:type="xsd:double"&gt;10.213003&lt;/D&gt;&lt;D xsi:type="xsd:double"&gt;10.242578&lt;/D&gt;&lt;D xsi:type="xsd:double"&gt;10.213003&lt;/D&gt;&lt;D xsi:type="xsd:double"&gt;10.183429&lt;/D&gt;&lt;D xsi:type="xsd:double"&gt;10.104564&lt;/D&gt;&lt;D xsi:type="xsd:double"&gt;10.035557&lt;/D&gt;&lt;D xsi:type="xsd:double"&gt;9.848253&lt;/D&gt;&lt;D xsi:type="xsd:double"&gt;9.986267&lt;/D&gt;&lt;D xsi:type="xsd:double"&gt;9.956693&lt;/D&gt;&lt;D xsi:type="xsd:double"&gt;10.0257&lt;/D&gt;&lt;D xsi:type="xsd:double"&gt;9.404638&lt;/D&gt;&lt;D xsi:type="xsd:double"&gt;9.266624&lt;/D&gt;&lt;D xsi:type="xsd:double"&gt;9.23705&lt;/D&gt;&lt;D xsi:type="xsd:double"&gt;8.882158&lt;/D&gt;&lt;D xsi:type="xsd:double"&gt;8.931449&lt;/D&gt;&lt;D xsi:type="xsd:double"&gt;8.724429&lt;/D&gt;&lt;D xsi:type="xsd:double"&gt;8.892016&lt;/D&gt;&lt;D xsi:type="xsd:double"&gt;8.951164&lt;/D&gt;&lt;D xsi:type="xsd:double"&gt;8.675138&lt;/D&gt;&lt;D xsi:type="xsd:double"&gt;8.073792&lt;/D&gt;&lt;D xsi:type="xsd:double"&gt;7.866773&lt;/D&gt;&lt;D xsi:type="xsd:double"&gt;8.063935&lt;/D&gt;&lt;D xsi:type="xsd:double"&gt;7.9062057&lt;/D&gt;&lt;D xsi:type="xsd:double"&gt;8.556841&lt;/D&gt;&lt;D xsi:type="xsd:double"&gt;8.684996&lt;/D&gt;&lt;D xsi:type="xsd:double"&gt;9.104137&lt;/D&gt;&lt;D xsi:type="xsd:double"&gt;9.318582&lt;/D&gt;&lt;D xsi:type="xsd:double"&gt;9.394612&lt;/D&gt;&lt;D xsi:type="xsd:double"&gt;9.384896&lt;/D&gt;&lt;D xsi:type="xsd:double"&gt;9.588917&lt;/D&gt;&lt;D xsi:type="xsd:double"&gt;9.676353&lt;/D&gt;&lt;D xsi:type="xsd:double"&gt;9.598632&lt;/D&gt;&lt;D xsi:type="xsd:double"&gt;9.355752&lt;/D&gt;&lt;D xsi:type="xsd:double"&gt;9.064294&lt;/D&gt;&lt;D xsi:type="xsd:double"&gt;9.229453&lt;/D&gt;&lt;D xsi:type="xsd:double"&gt;9.200309&lt;/D&gt;&lt;D xsi:type="xsd:double"&gt;9.103156&lt;/D&gt;&lt;D xsi:type="xsd:double"&gt;8.772838&lt;/D&gt;&lt;D xsi:type="xsd:double"&gt;8.821415&lt;/D&gt;&lt;D xsi:type="xsd:double"&gt;8.996288&lt;/D&gt;&lt;D xsi:type="xsd:double"&gt;9.375181&lt;/D&gt;&lt;D xsi:type="xsd:double"&gt;9.491765&lt;/D&gt;&lt;D xsi:type="xsd:double"&gt;9.78322&lt;/D&gt;&lt;D xsi:type="xsd:double"&gt;9.627777&lt;/D&gt;&lt;D xsi:type="xsd:double"&gt;9.598632&lt;/D&gt;&lt;D xsi:type="xsd:double"&gt;9.297461&lt;/D&gt;&lt;D xsi:type="xsd:double"&gt;9.462619&lt;/D&gt;&lt;D xsi:type="xsd:double"&gt;9.423758&lt;/D&gt;&lt;D xsi:type="xsd:double"&gt;8.996288&lt;/D&gt;&lt;D xsi:type="xsd:double"&gt;9.044866&lt;/D&gt;&lt;D xsi:type="xsd:double"&gt;9.015718&lt;/D&gt;&lt;D xsi:type="xsd:double"&gt;9.336321&lt;/D&gt;&lt;D xsi:type="xsd:double"&gt;9.656922&lt;/D&gt;&lt;D xsi:type="xsd:double"&gt;9.511195&lt;/D&gt;&lt;D xsi:type="xsd:double"&gt;9.676353&lt;/D&gt;&lt;D xsi:type="xsd:double"&gt;9.686069&lt;/D&gt;&lt;D xsi:type="xsd:double"&gt;9.433474&lt;/D&gt;&lt;D xsi:type="xsd:double"&gt;9.52091&lt;/D&gt;&lt;D xsi:type="xsd:double"&gt;9.72493&lt;/D&gt;&lt;D xsi:type="xsd:double"&gt;9.54034&lt;/D&gt;&lt;D xsi:type="xsd:double"&gt;9.462619&lt;/D&gt;&lt;D xsi:type="xsd:double"&gt;9.297461&lt;/D&gt;&lt;D xsi:type="xsd:double"&gt;9.394612&lt;/D&gt;&lt;D xsi:type="xsd:double"&gt;9.336321&lt;/D&gt;&lt;D xsi:type="xsd:double"&gt;9.307176&lt;/D&gt;&lt;D xsi:type="xsd:double"&gt;9.248885&lt;/D&gt;&lt;D xsi:type="xsd:double"&gt;8.967141&lt;/D&gt;&lt;D xsi:type="xsd:double"&gt;8.937998&lt;/D&gt;&lt;D xsi:type="xsd:double"&gt;8.967141&lt;/D&gt;&lt;D xsi:type="xsd:double"&gt;8.733977&lt;/D&gt;&lt;D xsi:type="xsd:double"&gt;8.656256&lt;/D&gt;&lt;D xsi:type="xsd:double"&gt;8.510528&lt;/D&gt;&lt;D xsi:type="xsd:double"&gt;8.646541&lt;/D&gt;&lt;D xsi:type="xsd:double"&gt;9.384896&lt;/D&gt;&lt;D xsi:type="xsd:double"&gt;9.229453&lt;/D&gt;&lt;D xsi:type="xsd:double"&gt;9.09344&lt;/D&gt;&lt;D xsi:type="xsd:double"&gt;9.316891&lt;/D&gt;&lt;D xsi:type="xsd:double"&gt;8.908852&lt;/D&gt;&lt;D xsi:type="xsd:double"&gt;9.151732&lt;/D&gt;&lt;D xsi:type="xsd:double"&gt;8.83113&lt;/D&gt;&lt;D xsi:type="xsd:double"&gt;8.685402&lt;/D&gt;&lt;D xsi:type="xsd:double"&gt;8.811699&lt;/D&gt;&lt;D xsi:type="xsd:double"&gt;9.006004&lt;/D&gt;&lt;D xsi:type="xsd:double"&gt;9.219738&lt;/D&gt;&lt;D xsi:type="xsd:double"&gt;8.908852&lt;/D&gt;&lt;D xsi:type="xsd:double"&gt;8.774015&lt;/D&gt;&lt;D xsi:type="xsd:double"&gt;8.58139&lt;/D&gt;&lt;D xsi:type="xsd:double"&gt;8.687335&lt;/D&gt;&lt;D xsi:type="xsd:double"&gt;8.879959&lt;/D&gt;&lt;D xsi:type="xsd:double"&gt;9.043689&lt;/D&gt;&lt;D xsi:type="xsd:double"&gt;9.477092&lt;/D&gt;&lt;D xsi:type="xsd:double"&gt;9.871971&lt;/D&gt;&lt;D xsi:type="xsd:double"&gt;9.86234&lt;/D&gt;&lt;D xsi:type="xsd:double"&gt;10.064594&lt;/D&gt;&lt;D xsi:type="xsd:double"&gt;10.103119&lt;/D&gt;&lt;D xsi:type="xsd:double"&gt;9.881602&lt;/D&gt;&lt;D xsi:type="xsd:double"&gt;10.054963&lt;/D&gt;&lt;D xsi:type="xsd:double"&gt;10.132014&lt;/D&gt;&lt;D xsi:type="xsd:double"&gt;10.151276&lt;/D&gt;&lt;D xsi:type="xsd:double"&gt;10.382424&lt;/D&gt;&lt;D xsi:type="xsd:double"&gt;10.112751&lt;/D&gt;&lt;D xsi:type="xsd:double"&gt;10.334267&lt;/D&gt;&lt;D xsi:type="xsd:double"&gt;10.440211&lt;/D&gt;&lt;D xsi:type="xsd:double"&gt;10.613572&lt;/D&gt;&lt;D xsi:type="xsd:double"&gt;10.979558&lt;/D&gt;&lt;D xsi:type="xsd:double"&gt;10.623204&lt;/D&gt;&lt;D xsi:type="xsd:double"&gt;10.873615&lt;/D&gt;&lt;D xsi:type="xsd:double"&gt;10.363162&lt;/D&gt;&lt;D xsi:type="xsd:double"&gt;10.0164385&lt;/D&gt;&lt;D xsi:type="xsd:double"&gt;10.796565&lt;/D&gt;&lt;D xsi:type="xsd:double"&gt;10.835091&lt;/D&gt;&lt;D xsi:type="xsd:double"&gt;10.709885&lt;/D&gt;&lt;D xsi:type="xsd:double"&gt;10.517261&lt;/D&gt;&lt;D xsi:type="xsd:double"&gt;10.290928&lt;/D&gt;&lt;D xsi:type="xsd:double"&gt;10.444524&lt;/D&gt;&lt;D xsi:type="xsd:double"&gt;10.223729&lt;/D&gt;&lt;D xsi:type="xsd:double"&gt;9.945336&lt;/D&gt;&lt;D xsi:type="xsd:double"&gt;10.319728&lt;/D&gt;&lt;D xsi:type="xsd:double"&gt;10.233329&lt;/D&gt;&lt;D xsi:type="xsd:double"&gt;10.060534&lt;/D&gt;&lt;D xsi:type="xsd:double"&gt;9.983736&lt;/D&gt;&lt;D xsi:type="xsd:double"&gt;9.830139&lt;/D&gt;&lt;D xsi:type="xsd:double"&gt;9.609346&lt;/D&gt;&lt;D xsi:type="xsd:double"&gt;9.551747&lt;/D&gt;&lt;D xsi:type="xsd:double"&gt;9.138959&lt;/D&gt;&lt;D xsi:type="xsd:double"&gt;9.167758&lt;/D&gt;&lt;D xsi:type="xsd:double"&gt;9.023761&lt;/D&gt;&lt;D xsi:type="xsd:double"&gt;9.494149&lt;/D&gt;&lt;D xsi:type="xsd:double"&gt;9.138959&lt;/D&gt;&lt;D xsi:type="xsd:double"&gt;9.206157&lt;/D&gt;&lt;D xsi:type="xsd:double"&gt;9.8493395&lt;/D&gt;&lt;D xsi:type="xsd:double"&gt;9.82054&lt;/D&gt;&lt;D xsi:type="xsd:double"&gt;9.513349&lt;/D&gt;&lt;D xsi:type="xsd:double"&gt;9.158158&lt;/D&gt;&lt;D xsi:type="xsd:double"&gt;8.745368&lt;/D&gt;&lt;D xsi:type="xsd:double"&gt;8.159784&lt;/D&gt;&lt;D xsi:type="xsd:double"&gt;8.121385&lt;/D&gt;&lt;D xsi:type="xsd:double"&gt;8.111785&lt;/D&gt;&lt;D xsi:type="xsd:double"&gt;7.650997&lt;/D&gt;&lt;D xsi:type="xsd:double"&gt;7.3150063&lt;/D&gt;&lt;D xsi:type="xsd:double"&gt;7.660597&lt;/D&gt;&lt;D xsi:type="xsd:double"&gt;8.476575&lt;/D&gt;&lt;D xsi:type="xsd:double"&gt;8.7549689999999991&lt;/D&gt;&lt;D xsi:type="xsd:double"&gt;8.870165&lt;/D&gt;&lt;D xsi:type="xsd:double"&gt;8.898965&lt;/D&gt;&lt;D xsi:type="xsd:double"&gt;8.831767&lt;/D&gt;&lt;D xsi:type="xsd:double"&gt;8.8509655&lt;/D&gt;&lt;D xsi:type="xsd:double"&gt;9.215757&lt;/D&gt;&lt;D xsi:type="xsd:double"&gt;8.946964&lt;/D&gt;&lt;D xsi:type="xsd:double"&gt;9.061182&lt;/D&gt;&lt;D xsi:type="xsd:double"&gt;8.804193&lt;/D&gt;&lt;D xsi:type="xsd:double"&gt;8.6423855&lt;/D&gt;&lt;D xsi:type="xsd:double"&gt;8.604314&lt;/D&gt;&lt;D xsi:type="xsd:double"&gt;9.061182&lt;/D&gt;&lt;D xsi:type="xsd:double"&gt;9.318167&lt;/D&gt;&lt;D xsi:type="xsd:double"&gt;9.089734&lt;/D&gt;&lt;D xsi:type="xsd:double"&gt;9.49901&lt;/D&gt;&lt;D xsi:type="xsd:double"&gt;9.565637&lt;/D&gt;&lt;D xsi:type="xsd:double"&gt;10.136718&lt;/D&gt;&lt;D xsi:type="xsd:double"&gt;9.784551&lt;/D&gt;&lt;D xsi:type="xsd:double"&gt;9.765516&lt;/D&gt;&lt;D xsi:type="xsd:double"&gt;10.003466&lt;/D&gt;&lt;D xsi:type="xsd:double"&gt;9.794068&lt;/D&gt;&lt;D xsi:type="xsd:double"&gt;9.40383&lt;/D&gt;&lt;D xsi:type="xsd:double"&gt;9.432384&lt;/D&gt;&lt;D xsi:type="xsd:double"&gt;9.518046&lt;/D&gt;&lt;D xsi:type="xsd:double"&gt;9.146842&lt;/D&gt;&lt;D xsi:type="xsd:double"&gt;8.91841&lt;/D&gt;&lt;D xsi:type="xsd:double"&gt;9.184915&lt;/D&gt;&lt;D xsi:type="xsd:double"&gt;9.327685&lt;/D&gt;&lt;D xsi:type="xsd:double"&gt;9.270577&lt;/D&gt;&lt;D xsi:type="xsd:double"&gt;8.794674&lt;/D&gt;&lt;D xsi:type="xsd:double"&gt;8.699494&lt;/D&gt;&lt;D xsi:type="xsd:double"&gt;8.737567&lt;/D&gt;&lt;D xsi:type="xsd:double"&gt;8.6423855&lt;/D&gt;&lt;D xsi:type="xsd:double"&gt;8.18552&lt;/D&gt;&lt;D xsi:type="xsd:double"&gt;8.737567&lt;/D&gt;&lt;D xsi:type="xsd:double"&gt;9.413348&lt;/D&gt;&lt;D xsi:type="xsd:double"&gt;9.641781&lt;/D&gt;&lt;D xsi:type="xsd:double"&gt;9.40383&lt;/D&gt;&lt;D xsi:type="xsd:double"&gt;9.10877&lt;/D&gt;&lt;D xsi:type="xsd:double"&gt;8.966&lt;/D&gt;&lt;D xsi:type="xsd:double"&gt;8.956482&lt;/D&gt;&lt;D xsi:type="xsd:double"&gt;8.499615&lt;/D&gt;&lt;D xsi:type="xsd:double"&gt;8.728048&lt;/D&gt;&lt;D xsi:type="xsd:double"&gt;9.10877&lt;/D&gt;&lt;D xsi:type="xsd:double"&gt;8.994554&lt;/D&gt;&lt;D xsi:type="xsd:double"&gt;8.689976&lt;/D&gt;&lt;D xsi:type="xsd:double"&gt;8.223592&lt;/D&gt;&lt;D xsi:type="xsd:double"&gt;8.033232&lt;/D&gt;&lt;D xsi:type="xsd:double"&gt;8.204556&lt;/D&gt;&lt;D xsi:type="xsd:double"&gt;8.18552&lt;/D&gt;&lt;D xsi:type="xsd:double"&gt;8.5852785&lt;/D&gt;&lt;D xsi:type="xsd:double"&gt;8.709012&lt;/D&gt;&lt;D xsi:type="xsd:double"&gt;8.975517&lt;/D&gt;&lt;D xsi:type="xsd:double"&gt;7.9380503&lt;/D&gt;&lt;D xsi:type="xsd:double"&gt;8.413953&lt;/D&gt;&lt;D xsi:type="xsd:double"&gt;9.156362&lt;/D&gt;&lt;D xsi:type="xsd:double"&gt;8.709012&lt;/D&gt;&lt;D xsi:type="xsd:double"&gt;8.91841&lt;/D&gt;&lt;D xsi:type="xsd:double"&gt;9.6512985&lt;/D&gt;&lt;D xsi:type="xsd:double"&gt;9.184915&lt;/D&gt;&lt;D xsi:type="xsd:double"&gt;8.632868&lt;/D&gt;&lt;D xsi:type="xsd:double"&gt;8.318771&lt;/D&gt;&lt;D xsi:type="xsd:double"&gt;9.356238&lt;/D&gt;&lt;D xsi:type="xsd:double"&gt;10.2794895&lt;/D&gt;&lt;D xsi:type="xsd:double"&gt;10.060575&lt;/D&gt;&lt;D xsi:type="xsd:double"&gt;9.755997&lt;/D&gt;&lt;D xsi:type="xsd:double"&gt;10.526959&lt;/D&gt;&lt;D xsi:type="xsd:double"&gt;11.259849&lt;/D&gt;&lt;D xsi:type="xsd:double"&gt;11.431174&lt;/D&gt;&lt;D xsi:type="xsd:double"&gt;11.845207&lt;/D&gt;&lt;D xsi:type="xsd:double"&gt;12.403855&lt;/D&gt;&lt;D xsi:type="xsd:double"&gt;12.545884&lt;/D&gt;&lt;D xsi:type="xsd:double"&gt;12.744723&lt;/D&gt;&lt;D xsi:type="xsd:double"&gt;12.318638&lt;/D&gt;&lt;D xsi:type="xsd:double"&gt;11.684242&lt;/D&gt;&lt;D xsi:type="xsd:double"&gt;11.438058&lt;/D&gt;&lt;D xsi:type="xsd:double"&gt;11.191876&lt;/D&gt;&lt;D xsi:type="xsd:double"&gt;10.746851&lt;/D&gt;&lt;D xsi:type="xsd:double"&gt;10.604824&lt;/D&gt;&lt;D xsi:type="xsd:double"&gt;10.746851&lt;/D&gt;&lt;D xsi:type="xsd:double"&gt;10.595354&lt;/D&gt;&lt;D xsi:type="xsd:double"&gt;10.377576&lt;/D&gt;&lt;D xsi:type="xsd:double"&gt;10.22608&lt;/D&gt;&lt;D xsi:type="xsd:double"&gt;9.762119&lt;/D&gt;&lt;D xsi:type="xsd:double"&gt;9.194002&lt;/D&gt;&lt;D xsi:type="xsd:double"&gt;9.241345&lt;/D&gt;&lt;D xsi:type="xsd:double"&gt;9.070911&lt;/D&gt;&lt;D xsi:type="xsd:double"&gt;9.28869&lt;/D&gt;&lt;D xsi:type="xsd:double"&gt;9.0803795&lt;/D&gt;&lt;D xsi:type="xsd:double"&gt;8.701636&lt;/D&gt;&lt;D xsi:type="xsd:double"&gt;8.303956&lt;/D&gt;&lt;D xsi:type="xsd:double"&gt;8.1998005&lt;/D&gt;&lt;D xsi:type="xsd:double"&gt;8.048304&lt;/D&gt;&lt;D xsi:type="xsd:double"&gt;7.953616&lt;/D&gt;&lt;D xsi:type="xsd:double"&gt;9.033037&lt;/D&gt;&lt;D xsi:type="xsd:double"&gt;8.957289&lt;/D&gt;&lt;D xsi:type="xsd:double"&gt;9.108786&lt;/D&gt;&lt;D xsi:type="xsd:double"&gt;8.786852&lt;/D&gt;&lt;D xsi:type="xsd:double"&gt;8.427048&lt;/D&gt;&lt;D xsi:type="xsd:double"&gt;8.427048&lt;/D&gt;&lt;D xsi:type="xsd:double"&gt;8.635355&lt;/D&gt;&lt;D xsi:type="xsd:double"&gt;8.266079&lt;/D&gt;&lt;D xsi:type="xsd:double"&gt;8.095645&lt;/D&gt;&lt;D xsi:type="xsd:double"&gt;8.076709&lt;/D&gt;&lt;D xsi:type="xsd:double"&gt;8.45</t>
        </r>
      </text>
    </comment>
    <comment ref="A19" authorId="0" shapeId="0" xr:uid="{E9D4E50A-DE3F-4BC0-AD42-252F8062964A}">
      <text>
        <r>
          <rPr>
            <b/>
            <sz val="9"/>
            <color indexed="81"/>
            <rFont val="Tahoma"/>
            <family val="2"/>
          </rPr>
          <t>5452&lt;/D&gt;&lt;D xsi:type="xsd:double"&gt;8.891007&lt;/D&gt;&lt;D xsi:type="xsd:double"&gt;9.27922&lt;/D&gt;&lt;D xsi:type="xsd:double"&gt;9.13719&lt;/D&gt;&lt;D xsi:type="xsd:double"&gt;9.449655&lt;/D&gt;&lt;D xsi:type="xsd:double"&gt;8.938352&lt;/D&gt;&lt;D xsi:type="xsd:double"&gt;8.786852&lt;/D&gt;&lt;D xsi:type="xsd:double"&gt;8.531201&lt;/D&gt;&lt;D xsi:type="xsd:double"&gt;8.389173&lt;/D&gt;&lt;D xsi:type="xsd:double"&gt;8.692167&lt;/D&gt;&lt;D xsi:type="xsd:double"&gt;8.313423&lt;/D&gt;&lt;D xsi:type="xsd:double"&gt;8.133522&lt;/D&gt;&lt;D xsi:type="xsd:double"&gt;8.48386&lt;/D&gt;&lt;D xsi:type="xsd:double"&gt;9.0141&lt;/D&gt;&lt;D xsi:type="xsd:double"&gt;8.720572&lt;/D&gt;&lt;D xsi:type="xsd:double"&gt;8.578544&lt;/D&gt;&lt;D xsi:type="xsd:double"&gt;8.748978&lt;/D&gt;&lt;D xsi:type="xsd:double"&gt;8.81526&lt;/D&gt;&lt;D xsi:type="xsd:double"&gt;8.87207&lt;/D&gt;&lt;D xsi:type="xsd:double"&gt;9.241345&lt;/D&gt;&lt;D xsi:type="xsd:double"&gt;8.9099455&lt;/D&gt;&lt;D xsi:type="xsd:double"&gt;8.900476&lt;/D&gt;&lt;D xsi:type="xsd:double"&gt;8.730042&lt;/D&gt;&lt;D xsi:type="xsd:double"&gt;8.692167&lt;/D&gt;&lt;D xsi:type="xsd:double"&gt;8.275548&lt;/D&gt;&lt;D xsi:type="xsd:double"&gt;8.379705&lt;/D&gt;&lt;D xsi:type="xsd:double"&gt;8.057771&lt;/D&gt;&lt;D xsi:type="xsd:double"&gt;8.000959&lt;/D&gt;&lt;D xsi:type="xsd:double"&gt;8.076709&lt;/D&gt;&lt;D xsi:type="xsd:double"&gt;8.668495&lt;/D&gt;&lt;D xsi:type="xsd:double"&gt;8.828674&lt;/D&gt;&lt;D xsi:type="xsd:double"&gt;8.762718&lt;/D&gt;&lt;D xsi:type="xsd:double"&gt;9.130188&lt;/D&gt;&lt;D xsi:type="xsd:double"&gt;9.167877&lt;/D&gt;&lt;D xsi:type="xsd:double"&gt;8.960587&lt;/D&gt;&lt;D xsi:type="xsd:double"&gt;8.687341&lt;/D&gt;&lt;D xsi:type="xsd:double"&gt;8.913476&lt;/D&gt;&lt;D xsi:type="xsd:double"&gt;8.80983&lt;/D&gt;&lt;D xsi:type="xsd:double"&gt;8.546007&lt;/D&gt;&lt;D xsi:type="xsd:double"&gt;8.2444935&lt;/D&gt;&lt;D xsi:type="xsd:double"&gt;7.8016453&lt;/D&gt;&lt;D xsi:type="xsd:double"&gt;7.7733793&lt;/D&gt;&lt;D xsi:type="xsd:double"&gt;7.7074237&lt;/D&gt;&lt;D xsi:type="xsd:double"&gt;7.7639575&lt;/D&gt;&lt;D xsi:type="xsd:double"&gt;8.065471&lt;/D&gt;&lt;D xsi:type="xsd:double"&gt;7.9806695&lt;/D&gt;&lt;D xsi:type="xsd:double"&gt;7.9618235&lt;/D&gt;&lt;D xsi:type="xsd:double"&gt;7.886446&lt;/D&gt;&lt;D xsi:type="xsd:double"&gt;8.056047&lt;/D&gt;&lt;D xsi:type="xsd:double"&gt;7.7733793&lt;/D&gt;&lt;D xsi:type="xsd:double"&gt;7.7074237&lt;/D&gt;&lt;D xsi:type="xsd:double"&gt;7.4153333&lt;/D&gt;&lt;D xsi:type="xsd:double"&gt;7.8581796&lt;/D&gt;&lt;D xsi:type="xsd:double"&gt;7.9524035&lt;/D&gt;&lt;D xsi:type="xsd:double"&gt;7.990091&lt;/D&gt;&lt;D xsi:type="xsd:double"&gt;8.027781&lt;/D&gt;&lt;D xsi:type="xsd:double"&gt;8.027781&lt;/D&gt;&lt;D xsi:type="xsd:double"&gt;7.7168455&lt;/D&gt;&lt;D xsi:type="xsd:double"&gt;7.698002&lt;/D&gt;&lt;D xsi:type="xsd:double"&gt;7.679157&lt;/D&gt;&lt;D xsi:type="xsd:double"&gt;7.7074237&lt;/D&gt;&lt;D xsi:type="xsd:double"&gt;7.7168455&lt;/D&gt;&lt;D xsi:type="xsd:double"&gt;7.32111&lt;/D&gt;&lt;D xsi:type="xsd:double"&gt;7.2457323&lt;/D&gt;&lt;D xsi:type="xsd:double"&gt;7.5378227&lt;/D&gt;&lt;D xsi:type="xsd:double"&gt;7.698002&lt;/D&gt;&lt;D xsi:type="xsd:double"&gt;7.698002&lt;/D&gt;&lt;D xsi:type="xsd:double"&gt;7.877024&lt;/D&gt;&lt;D xsi:type="xsd:double"&gt;7.839336&lt;/D&gt;&lt;D xsi:type="xsd:double"&gt;7.566089&lt;/D&gt;&lt;D xsi:type="xsd:double"&gt;7.9618235&lt;/D&gt;&lt;D xsi:type="xsd:double"&gt;7.5943565&lt;/D&gt;&lt;D xsi:type="xsd:double"&gt;7.387066&lt;/D&gt;&lt;D xsi:type="xsd:double"&gt;7.255153&lt;/D&gt;&lt;D xsi:type="xsd:double"&gt;7.189198&lt;/D&gt;&lt;D xsi:type="xsd:double"&gt;7.0101748&lt;/D&gt;&lt;D xsi:type="xsd:double"&gt;6.7840405&lt;/D&gt;&lt;D xsi:type="xsd:double"&gt;6.360038&lt;/D&gt;&lt;D xsi:type="xsd:double"&gt;6.265815&lt;/D&gt;&lt;D xsi:type="xsd:double"&gt;6.2563925&lt;/D&gt;&lt;D xsi:type="xsd:double"&gt;5.832391&lt;/D&gt;&lt;D xsi:type="xsd:double"&gt;5.775857&lt;/D&gt;&lt;D xsi:type="xsd:double"&gt;5.7381687&lt;/D&gt;&lt;D xsi:type="xsd:double"&gt;5.6345224&lt;/D&gt;&lt;D xsi:type="xsd:double"&gt;5.3706985&lt;/D&gt;&lt;D xsi:type="xsd:double"&gt;5.361276&lt;/D&gt;&lt;D xsi:type="xsd:double"&gt;5.653367&lt;/D&gt;&lt;D xsi:type="xsd:double"&gt;5.691056&lt;/D&gt;&lt;D xsi:type="xsd:double"&gt;5.7193227&lt;/D&gt;&lt;D xsi:type="xsd:double"&gt;6.0491023&lt;/D&gt;&lt;D xsi:type="xsd:double"&gt;6.3210773&lt;/D&gt;&lt;D xsi:type="xsd:double"&gt;6.3116994&lt;/D&gt;&lt;D xsi:type="xsd:double"&gt;6.3023205&lt;/D&gt;&lt;D xsi:type="xsd:double"&gt;6.3116994&lt;/D&gt;&lt;D xsi:type="xsd:double"&gt;5.75837&lt;/D&gt;&lt;D xsi:type="xsd:double"&gt;5.3363404&lt;/D&gt;&lt;D xsi:type="xsd:double"&gt;5.2706914&lt;/D&gt;&lt;D xsi:type="xsd:double"&gt;5.139393&lt;/D&gt;&lt;D xsi:type="xsd:double"&gt;5.15815&lt;/D&gt;&lt;D xsi:type="xsd:double"&gt;5.373853&lt;/D&gt;&lt;D xsi:type="xsd:double"&gt;5.289448&lt;/D&gt;&lt;D xsi:type="xsd:double"&gt;5.7865057&lt;/D&gt;&lt;D xsi:type="xsd:double"&gt;5.795884&lt;/D&gt;&lt;D xsi:type="xsd:double"&gt;5.7771277&lt;/D&gt;&lt;D xsi:type="xsd:double"&gt;5.420746&lt;/D&gt;&lt;D xsi:type="xsd:double"&gt;5.21442&lt;/D&gt;&lt;D xsi:type="xsd:double"&gt;5.467638&lt;/D&gt;&lt;D xsi:type="xsd:double"&gt;5.420746&lt;/D&gt;&lt;D xsi:type="xsd:double"&gt;5.514531&lt;/D&gt;&lt;D xsi:type="xsd:double"&gt;5.495774&lt;/D&gt;&lt;D xsi:type="xsd:double"&gt;5.5239086&lt;/D&gt;&lt;D xsi:type="xsd:double"&gt;5.486395&lt;/D&gt;&lt;D xsi:type="xsd:double"&gt;5.495774&lt;/D&gt;&lt;D xsi:type="xsd:double"&gt;5.7021&lt;/D&gt;&lt;D xsi:type="xsd:double"&gt;5.645829&lt;/D&gt;&lt;D xsi:type="xsd:double"&gt;5.673965&lt;/D&gt;&lt;D xsi:type="xsd:double"&gt;5.6270714&lt;/D&gt;&lt;D xsi:type="xsd:double"&gt;5.655207&lt;/D&gt;&lt;D xsi:type="xsd:double"&gt;5.767749&lt;/D&gt;&lt;D xsi:type="xsd:double"&gt;5.9271827&lt;/D&gt;&lt;D xsi:type="xsd:double"&gt;5.8333974&lt;/D&gt;&lt;D xsi:type="xsd:double"&gt;5.814641&lt;/D&gt;&lt;D xsi:type="xsd:double"&gt;5.683343&lt;/D&gt;&lt;D xsi:type="xsd:double"&gt;5.8802905&lt;/D&gt;&lt;D xsi:type="xsd:double"&gt;5.908426&lt;/D&gt;&lt;D xsi:type="xsd:double"&gt;5.842777&lt;/D&gt;&lt;D xsi:type="xsd:double"&gt;5.739613&lt;/D&gt;&lt;D xsi:type="xsd:double"&gt;5.8802905&lt;/D&gt;&lt;D xsi:type="xsd:double"&gt;5.7771277&lt;/D&gt;&lt;D xsi:type="xsd:double"&gt;5.7771277&lt;/D&gt;&lt;D xsi:type="xsd:double"&gt;5.8896685&lt;/D&gt;&lt;D xsi:type="xsd:double"&gt;5.9459395&lt;/D&gt;&lt;D xsi:type="xsd:double"&gt;5.7021&lt;/D&gt;&lt;D xsi:type="xsd:double"&gt;5.814641&lt;/D&gt;&lt;D xsi:type="xsd:double"&gt;6.0115886&lt;/D&gt;&lt;D xsi:type="xsd:double"&gt;5.908426&lt;/D&gt;&lt;D xsi:type="xsd:double"&gt;5.739613&lt;/D&gt;&lt;D xsi:type="xsd:double"&gt;5.93656&lt;/D&gt;&lt;D xsi:type="xsd:double"&gt;5.7865057&lt;/D&gt;&lt;D xsi:type="xsd:double"&gt;5.6083155&lt;/D&gt;&lt;D xsi:type="xsd:double"&gt;5.477017&lt;/D&gt;&lt;D xsi:type="xsd:double"&gt;5.448881&lt;/D&gt;&lt;D xsi:type="xsd:double"&gt;5.383232&lt;/D&gt;&lt;D xsi:type="xsd:double"&gt;5.514531&lt;/D&gt;&lt;D xsi:type="xsd:double"&gt;5.0080943&lt;/D&gt;&lt;D xsi:type="xsd:double"&gt;4.839281&lt;/D&gt;&lt;D xsi:type="xsd:double"&gt;4.698605&lt;/D&gt;&lt;D xsi:type="xsd:double"&gt;4.539171&lt;/D&gt;&lt;D xsi:type="xsd:double"&gt;4.492279&lt;/D&gt;&lt;D xsi:type="xsd:double"&gt;4.661091&lt;/D&gt;&lt;D xsi:type="xsd:double"&gt;4.754876&lt;/D&gt;&lt;D xsi:type="xsd:double"&gt;4.998716&lt;/D&gt;&lt;D xsi:type="xsd:double"&gt;4.698605&lt;/D&gt;&lt;D xsi:type="xsd:double"&gt;4.6118546&lt;/D&gt;&lt;D xsi:type="xsd:double"&gt;4.0306864&lt;/D&gt;&lt;D xsi:type="xsd:double"&gt;4.068181&lt;/D&gt;&lt;D xsi:type="xsd:double"&gt;4.0588074&lt;/D&gt;&lt;D xsi:type="xsd:double"&gt;4.1806645&lt;/D&gt;&lt;D xsi:type="xsd:double"&gt;4.2275333&lt;/D&gt;&lt;D xsi:type="xsd:double"&gt;4.302523&lt;/D&gt;&lt;D xsi:type="xsd:double"&gt;4.1806645&lt;/D&gt;&lt;D xsi:type="xsd:double"&gt;4.246281&lt;/D&gt;&lt;D xsi:type="xsd:double"&gt;4.208785&lt;/D&gt;&lt;D xsi:type="xsd:double"&gt;4.218159&lt;/D&gt;&lt;D xsi:type="xsd:double"&gt;4.077554&lt;/D&gt;&lt;D xsi:type="xsd:double"&gt;4.086928&lt;/D&gt;&lt;D xsi:type="xsd:double"&gt;4.0213118&lt;/D&gt;&lt;D xsi:type="xsd:double"&gt;3.8713336&lt;/D&gt;&lt;D xsi:type="xsd:double"&gt;3.627617&lt;/D&gt;&lt;D xsi:type="xsd:double"&gt;3.5807486&lt;/D&gt;&lt;D xsi:type="xsd:double"&gt;3.7119806&lt;/D&gt;&lt;D xsi:type="xsd:double"&gt;3.8525858&lt;/D&gt;&lt;D xsi:type="xsd:double"&gt;3.9369485&lt;/D&gt;&lt;D xsi:type="xsd:double"&gt;4.0963025&lt;/D&gt;&lt;D xsi:type="xsd:double"&gt;4.218159&lt;/D&gt;&lt;D xsi:type="xsd:double"&gt;4.246281&lt;/D&gt;&lt;D xsi:type="xsd:double"&gt;4.246281&lt;/D&gt;&lt;D xsi:type="xsd:double"&gt;4.0306864&lt;/D&gt;&lt;D xsi:type="xsd:double"&gt;4.218159&lt;/D&gt;&lt;D xsi:type="xsd:double"&gt;4.246281&lt;/D&gt;&lt;D xsi:type="xsd:double"&gt;4.171291&lt;/D&gt;&lt;D xsi:type="xsd:double"&gt;4.508744&lt;/D&gt;&lt;D xsi:type="xsd:double"&gt;4.2744017&lt;/D&gt;&lt;D xsi:type="xsd:double"&gt;4.2275333&lt;/D&gt;&lt;D xsi:type="xsd:double"&gt;4.0588074&lt;/D&gt;&lt;D xsi:type="xsd:double"&gt;4.002565&lt;/D&gt;&lt;D xsi:type="xsd:double"&gt;4.1337967&lt;/D&gt;&lt;D xsi:type="xsd:double"&gt;3.9931903&lt;/D&gt;&lt;D xsi:type="xsd:double"&gt;3.9931903&lt;/D&gt;&lt;D xsi:type="xsd:double"&gt;3.9931903&lt;/D&gt;&lt;D xsi:type="xsd:double"&gt;3.8338385&lt;/D&gt;&lt;D xsi:type="xsd:double"&gt;3.796343&lt;/D&gt;&lt;D xsi:type="xsd:double"&gt;3.9931903&lt;/D&gt;&lt;D xsi:type="xsd:double"&gt;4.218159&lt;/D&gt;&lt;D xsi:type="xsd:double"&gt;4.349391&lt;/D&gt;&lt;D xsi:type="xsd:double"&gt;4.6024804&lt;/D&gt;&lt;D xsi:type="xsd:double"&gt;4.574359&lt;/D&gt;&lt;D xsi:type="xsd:double"&gt;4.6680965&lt;/D&gt;&lt;D xsi:type="xsd:double"&gt;4.630602&lt;/D&gt;&lt;D xsi:type="xsd:double"&gt;4.6962175&lt;/D&gt;&lt;D xsi:type="xsd:double"&gt;4.9399333&lt;/D&gt;&lt;D xsi:type="xsd:double"&gt;5.258639&lt;/D&gt;&lt;D xsi:type="xsd:double"&gt;5.155528&lt;/D&gt;&lt;D xsi:type="xsd:double"&gt;5.258639&lt;/D&gt;&lt;D xsi:type="xsd:double"&gt;5.1836495&lt;/D&gt;&lt;D xsi:type="xsd:double"&gt;5.1742764&lt;/D&gt;&lt;D xsi:type="xsd:double"&gt;5.3898716&lt;/D&gt;&lt;D xsi:type="xsd:double"&gt;5.3523755&lt;/D&gt;&lt;D xsi:type="xsd:double"&gt;5.333628&lt;/D&gt;&lt;D xsi:type="xsd:double"&gt;5.2492657&lt;/D&gt;&lt;D xsi:type="xsd:double"&gt;5.3242536&lt;/D&gt;&lt;D xsi:type="xsd:double"&gt;4.8930645&lt;/D&gt;&lt;D xsi:type="xsd:double"&gt;4.977429&lt;/D&gt;&lt;D xsi:type="xsd:double"&gt;5.2867603&lt;/D&gt;&lt;D xsi:type="xsd:double"&gt;5.361749&lt;/D&gt;&lt;D xsi:type="xsd:double"&gt;5.2492657&lt;/D&gt;&lt;D xsi:type="xsd:double"&gt;5.3031635&lt;/D&gt;&lt;D xsi:type="xsd:double"&gt;5.218838&lt;/D&gt;&lt;D xsi:type="xsd:double"&gt;5.1813602&lt;/D&gt;&lt;D xsi:type="xsd:double"&gt;5.284425&lt;/D&gt;&lt;D xsi:type="xsd:double"&gt;5.284425&lt;/D&gt;&lt;D xsi:type="xsd:double"&gt;5.4343376&lt;/D&gt;&lt;D xsi:type="xsd:double"&gt;5.3687506&lt;/D&gt;&lt;D xsi:type="xsd:double"&gt;5.359381&lt;/D&gt;&lt;D xsi:type="xsd:double"&gt;5.0501866&lt;/D&gt;&lt;D xsi:type="xsd:double"&gt;4.74099&lt;/D&gt;&lt;D xsi:type="xsd:double"&gt;4.6285563&lt;/D&gt;&lt;D xsi:type="xsd:double"&gt;4.5348616&lt;/D&gt;&lt;D xsi:type="xsd:double"&gt;4.4411654&lt;/D&gt;&lt;D xsi:type="xsd:double"&gt;4.3287306&lt;/D&gt;&lt;D xsi:type="xsd:double"&gt;4.4692736&lt;/D&gt;&lt;D xsi:type="xsd:double"&gt;4.422426&lt;/D&gt;&lt;D xsi:type="xsd:double"&gt;4.581708&lt;/D&gt;&lt;D xsi:type="xsd:double"&gt;4.6941442&lt;/D&gt;&lt;D xsi:type="xsd:double"&gt;4.731622&lt;/D&gt;&lt;D xsi:type="xsd:double"&gt;4.5629697&lt;/D&gt;&lt;D xsi:type="xsd:double"&gt;4.431795&lt;/D&gt;&lt;D xsi:type="xsd:double"&gt;4.74099&lt;/D&gt;&lt;D xsi:type="xsd:double"&gt;4.7597303&lt;/D&gt;&lt;D xsi:type="xsd:double"&gt;4.8909035&lt;/D&gt;&lt;D xsi:type="xsd:double"&gt;4.937752&lt;/D&gt;&lt;D xsi:type="xsd:double"&gt;4.8534255&lt;/D&gt;&lt;D xsi:type="xsd:double"&gt;4.8534255&lt;/D&gt;&lt;D xsi:type="xsd:double"&gt;4.7128825&lt;/D&gt;&lt;D xsi:type="xsd:double"&gt;4.731622&lt;/D&gt;&lt;D xsi:type="xsd:double"&gt;4.5442305&lt;/D&gt;&lt;D xsi:type="xsd:double"&gt;4.6379256&lt;/D&gt;&lt;D xsi:type="xsd:double"&gt;4.6379256&lt;/D&gt;&lt;D xsi:type="xsd:double"&gt;4.3381004&lt;/D&gt;&lt;D xsi:type="xsd:double"&gt;4.3006225&lt;/D&gt;&lt;D xsi:type="xsd:double"&gt;4.235036&lt;/D&gt;&lt;D xsi:type="xsd:double"&gt;4.3006225&lt;/D&gt;&lt;D xsi:type="xsd:double"&gt;4.263145&lt;/D&gt;&lt;D xsi:type="xsd:double"&gt;4.291253&lt;/D&gt;&lt;D xsi:type="xsd:double"&gt;4.478645&lt;/D&gt;&lt;D xsi:type="xsd:double"&gt;4.4973836&lt;/D&gt;&lt;D xsi:type="xsd:double"&gt;4.6285563&lt;/D&gt;&lt;D xsi:type="xsd:double"&gt;4.731622&lt;/D&gt;&lt;D xsi:type="xsd:double"&gt;4.478645&lt;/D&gt;&lt;D xsi:type="xsd:double"&gt;4.5535994&lt;/D&gt;&lt;D xsi:type="xsd:double"&gt;4.6098175&lt;/D&gt;&lt;D xsi:type="xsd:double"&gt;4.656665&lt;/D&gt;&lt;D xsi:type="xsd:double"&gt;4.6847734&lt;/D&gt;&lt;D xsi:type="xsd:double"&gt;4.7503614&lt;/D&gt;&lt;D xsi:type="xsd:double"&gt;4.844056&lt;/D&gt;&lt;D xsi:type="xsd:double"&gt;5.115773&lt;/D&gt;&lt;D xsi:type="xsd:double"&gt;4.9096427&lt;/D&gt;&lt;D xsi:type="xsd:double"&gt;4.8346868&lt;/D&gt;&lt;D xsi:type="xsd:double"&gt;4.844056&lt;/D&gt;&lt;D xsi:type="xsd:double"&gt;4.9096427&lt;/D&gt;&lt;D xsi:type="xsd:double"&gt;4.6941442&lt;/D&gt;&lt;D xsi:type="xsd:double"&gt;4.825317&lt;/D&gt;&lt;D xsi:type="xsd:double"&gt;4.6098175&lt;/D&gt;&lt;D xsi:type="xsd:double"&gt;4.9190125&lt;/D&gt;&lt;D xsi:type="xsd:double"&gt;5.0876637&lt;/D&gt;&lt;D xsi:type="xsd:double"&gt;4.815947&lt;/D&gt;&lt;D xsi:type="xsd:double"&gt;5.2563167&lt;/D&gt;&lt;D xsi:type="xsd:double"&gt;5.040817&lt;/D&gt;&lt;D xsi:type="xsd:double"&gt;5.293795&lt;/D&gt;&lt;D xsi:type="xsd:double"&gt;5.3406425&lt;/D&gt;&lt;D xsi:type="xsd:double"&gt;5.3383&lt;/D&gt;&lt;D xsi:type="xsd:double"&gt;5.394492&lt;/D&gt;&lt;D xsi:type="xsd:double"&gt;5.0947986&lt;/D&gt;&lt;D xsi:type="xsd:double"&gt;5.066702&lt;/D&gt;&lt;D xsi:type="xsd:double"&gt;5.1509905&lt;/D&gt;&lt;D xsi:type="xsd:double"&gt;4.7576427&lt;/D&gt;&lt;D xsi:type="xsd:double"&gt;4.5984297&lt;/D&gt;&lt;D xsi:type="xsd:double"&gt;4.5328717&lt;/D&gt;&lt;D xsi:type="xsd:double"&gt;4.411122&lt;/D&gt;&lt;D xsi:type="xsd:double"&gt;4.37366&lt;/D&gt;&lt;D xsi:type="xsd:double"&gt;4.504776&lt;/D&gt;&lt;D xsi:type="xsd:double"&gt;4.7670083&lt;/D&gt;&lt;D xsi:type="xsd:double"&gt;4.6733537&lt;/D&gt;&lt;D xsi:type="xsd:double"&gt;4.5609684&lt;/D&gt;&lt;D xsi:type="xsd:double"&gt;4.298736&lt;/D&gt;&lt;D xsi:type="xsd:double"&gt;4.326833&lt;/D&gt;&lt;D xsi:type="xsd:double"&gt;3.9147532&lt;/D&gt;&lt;D xsi:type="xsd:double"&gt;3.9053886&lt;/D&gt;&lt;D xsi:type="xsd:double"&gt;3.8304641&lt;/D&gt;&lt;D xsi:type="xsd:double"&gt;3.689983&lt;/D&gt;&lt;D xsi:type="xsd:double"&gt;3.7649064&lt;/D&gt;&lt;D xsi:type="xsd:double"&gt;3.7649064&lt;/D&gt;&lt;D xsi:type="xsd:double"&gt;3.8491955&lt;/D&gt;&lt;D xsi:type="xsd:double"&gt;3.8304641&lt;/D&gt;&lt;D xsi:type="xsd:double"&gt;3.7742717&lt;/D&gt;&lt;D xsi:type="xsd:double"&gt;3.7930026&lt;/D&gt;&lt;D xsi:type="xsd:double"&gt;3.6337898&lt;/D&gt;&lt;D xsi:type="xsd:double"&gt;3.6337898&lt;/D&gt;&lt;D xsi:type="xsd:double"&gt;3.2966344&lt;/D&gt;&lt;D xsi:type="xsd:double"&gt;3.380923&lt;/D&gt;&lt;D xsi:type="xsd:double"&gt;3.3434613&lt;/D&gt;&lt;D xsi:type="xsd:double"&gt;3.2966344&lt;/D&gt;&lt;D xsi:type="xsd:double"&gt;3.558867&lt;/D&gt;&lt;D xsi:type="xsd:double"&gt;3.558867&lt;/D&gt;&lt;D xsi:type="xsd:double"&gt;3.7368102&lt;/D&gt;&lt;D xsi:type="xsd:double"&gt;3.811734&lt;/D&gt;&lt;D xsi:type="xsd:double"&gt;3.6244245&lt;/D&gt;&lt;D xsi:type="xsd:double"&gt;3.4183855&lt;/D&gt;&lt;D xsi:type="xsd:double"&gt;3.4745777&lt;/D&gt;&lt;D xsi:type="xsd:double"&gt;3.652521&lt;/D&gt;&lt;D xsi:type="xsd:double"&gt;3.352827&lt;/D&gt;&lt;D xsi:type="xsd:double"&gt;3.371558&lt;/D&gt;&lt;D xsi:type="xsd:double"&gt;3.2123454&lt;/D&gt;&lt;D xsi:type="xsd:double"&gt;3.2498074&lt;/D&gt;&lt;D xsi:type="xsd:double"&gt;3.2685385&lt;/D&gt;&lt;D xsi:type="xsd:double"&gt;3.174884&lt;/D&gt;&lt;D xsi:type="xsd:double"&gt;3.1093254&lt;/D&gt;&lt;D xsi:type="xsd:double"&gt;2.8377278&lt;/D&gt;&lt;D xsi:type="xsd:double"&gt;2.7815356&lt;/D&gt;&lt;D xsi:type="xsd:double"&gt;2.8470933&lt;/D&gt;&lt;D xsi:type="xsd:double"&gt;2.7628045&lt;/D&gt;&lt;D xsi:type="xsd:double"&gt;2.8002663&lt;/D&gt;&lt;D xsi:type="xsd:double"&gt;2.8564584&lt;/D&gt;&lt;D xsi:type="xsd:double"&gt;2.6223228&lt;/D&gt;&lt;D xsi:type="xsd:double"&gt;2.7253428&lt;/D&gt;&lt;D xsi:type="xsd:double"&gt;2.9032865&lt;/D&gt;&lt;D xsi:type="xsd:double"&gt;2.8751895&lt;/D&gt;&lt;D xsi:type="xsd:double"&gt;2.8377278&lt;/D&gt;&lt;D xsi:type="xsd:double"&gt;2.865824&lt;/D&gt;&lt;D xsi:type="xsd:double"&gt;2.8470933&lt;/D&gt;&lt;D xsi:type="xsd:double"&gt;2.8915792&lt;/D&gt;&lt;D xsi:type="xsd:double"&gt;2.8541481&lt;/D&gt;&lt;D xsi:type="xsd:double"&gt;2.6950643&lt;/D&gt;&lt;D xsi:type="xsd:double"&gt;2.7512112&lt;/D&gt;&lt;D xsi:type="xsd:double"&gt;2.5734117&lt;/D&gt;&lt;D xsi:type="xsd:double"&gt;2.4985487&lt;/D&gt;&lt;D xsi:type="xsd:double"&gt;2.2739604&lt;/D&gt;&lt;D xsi:type="xsd:double"&gt;2.1990974&lt;/D&gt;&lt;D xsi:type="xsd:double"&gt;2.1616657&lt;/D&gt;&lt;D xsi:type="xsd:double"&gt;2.1803818&lt;/D&gt;&lt;D xsi:type="xsd:double"&gt;2.4143286&lt;/D&gt;&lt;D xsi:type="xsd:double"&gt;2.3862545&lt;/D&gt;&lt;D xsi:type="xsd:double"&gt;2.433044&lt;/D&gt;&lt;D xsi:type="xsd:double"&gt;2.442402&lt;/D&gt;&lt;D xsi:type="xsd:double"&gt;2.217813&lt;/D&gt;&lt;D xsi:type="xsd:double"&gt;2.0680873&lt;/D&gt;&lt;D xsi:type="xsd:double"&gt;2.030656&lt;/D&gt;&lt;D xsi:type="xsd:double"&gt;2.021298&lt;/D&gt;&lt;D xsi:type="xsd:double"&gt;2.0025826&lt;/D&gt;&lt;D xsi:type="xsd:double"&gt;1.9651507&lt;/D&gt;&lt;D xsi:type="xsd:double"&gt;1.871572&lt;/D&gt;&lt;D xsi:type="xsd:double"&gt;1.8060671&lt;/D&gt;&lt;D xsi:type="xsd:double"&gt;1.9370769&lt;/D&gt;&lt;D xsi:type="xsd:double"&gt;1.8809301&lt;/D&gt;&lt;D xsi:type="xsd:double"&gt;1.8060671&lt;/D&gt;&lt;D xsi:type="xsd:double"&gt;1.5066155&lt;/D&gt;&lt;D xsi:type="xsd:double"&gt;1.5814787&lt;/D&gt;&lt;D xsi:type="xsd:double"&gt;1.5721204&lt;/D&gt;&lt;D xsi:type="xsd:double"&gt;1.6095519&lt;/D&gt;&lt;D xsi:type="xsd:double"&gt;1.5908364&lt;/D&gt;&lt;D xsi:type="xsd:double"&gt;1.5534048&lt;/D&gt;&lt;D xsi:type="xsd:double"&gt;1.5534048&lt;/D&gt;&lt;D xsi:type="xsd:double"&gt;1.4691843&lt;/D&gt;&lt;D xsi:type="xsd:double"&gt;1.5627629&lt;/D&gt;&lt;D xsi:type="xsd:double"&gt;1.5814787&lt;/D&gt;&lt;D xsi:type="xsd:double"&gt;1.6376259&lt;/D&gt;&lt;D xsi:type="xsd:double"&gt;1.6656994&lt;/D&gt;&lt;D xsi:type="xsd:double"&gt;1.5814787&lt;/D&gt;&lt;D xsi:type="xsd:double"&gt;1.6001941&lt;/D&gt;&lt;D xsi:type="xsd:double"&gt;1.5346891&lt;/D&gt;&lt;D xsi:type="xsd:double"&gt;1.5346891&lt;/D&gt;&lt;D xsi:type="xsd:double"&gt;1.5627629&lt;/D&gt;&lt;D xsi:type="xsd:double"&gt;1.6001941&lt;/D&gt;&lt;D xsi:type="xsd:double"&gt;1.6095519&lt;/D&gt;&lt;D xsi:type="xsd:double"&gt;1.675057&lt;/D&gt;&lt;D xsi:type="xsd:double"&gt;1.7124888&lt;/D&gt;&lt;D xsi:type="xsd:double"&gt;1.5814787&lt;/D&gt;&lt;D xsi:type="xsd:double"&gt;1.5253314&lt;/D&gt;&lt;D xsi:type="xsd:double"&gt;1.5253314&lt;/D&gt;&lt;D xsi:type="xsd:double"&gt;1.4598261&lt;/D&gt;&lt;D xsi:type="xsd:double"&gt;1.4317527&lt;/D&gt;&lt;D xsi:type="xsd:double"&gt;1.5066155&lt;/D&gt;&lt;D xsi:type="xsd:double"&gt;1.4972577&lt;/D&gt;&lt;D xsi:type="xsd:double"&gt;1.6001941&lt;/D&gt;&lt;D xsi:type="xsd:double"&gt;1.5346891&lt;/D&gt;&lt;D xsi:type="xsd:double"&gt;1.5908364&lt;/D&gt;&lt;D xsi:type="xsd:double"&gt;1.5908364&lt;/D&gt;&lt;D xsi:type="xsd:double"&gt;1.6656994&lt;/D&gt;&lt;D xsi:type="xsd:double"&gt;1.6376259&lt;/D&gt;&lt;D xsi:type="xsd:double"&gt;1.7312045&lt;/D&gt;&lt;D xsi:type="xsd:double"&gt;1.7779937&lt;/D&gt;&lt;D xsi:type="xsd:double"&gt;1.8060671&lt;/D&gt;&lt;D xsi:type="xsd:double"&gt;1.6844149&lt;/D&gt;&lt;D xsi:type="xsd:double"&gt;1.6563416&lt;/D&gt;&lt;D xsi:type="xsd:double"&gt;1.7195072&lt;/D&gt;&lt;D xsi:type="xsd:double"&gt;1.7475426&lt;/D&gt;&lt;D xsi:type="xsd:double"&gt;1.8129585&lt;/D&gt;&lt;D xsi:type="xsd:double"&gt;1.7849227&lt;/D&gt;&lt;D xsi:type="xsd:double"&gt;1.9531355&lt;/D&gt;&lt;D xsi:type="xsd:double"&gt;1.9998617&lt;/D&gt;&lt;D xsi:type="xsd:double"&gt;2.0465875&lt;/D&gt;&lt;D xsi:type="xsd:double"&gt;2.1587288&lt;/D&gt;&lt;D xsi:type="xsd:double"&gt;2.1400385&lt;/D&gt;&lt;D xsi:type="xsd:double"&gt;2.2334902&lt;/D&gt;&lt;/FQL&gt;&lt;FQL&gt;&lt;Q&gt;CPG-CA^JULIAN(P_PRICE(0,-3AY,D,CAD,,4).DATES)&lt;/Q&gt;&lt;R&gt;754&lt;/R&gt;&lt;C&gt;1&lt;/C&gt;&lt;D xsi:type="xsd:long"&gt;45168&lt;/D&gt;&lt;D xsi:type="xsd:long"&gt;45167&lt;/D&gt;&lt;D xsi:type="xsd:long"&gt;45166&lt;/D&gt;&lt;D xsi:type="xsd:long"&gt;45163&lt;/D&gt;&lt;D xsi:type="xsd:long"&gt;45162&lt;/D&gt;&lt;D xsi:type="xsd:long"&gt;45161&lt;/D&gt;&lt;D xsi:type="xsd:long"&gt;45160&lt;/D&gt;&lt;D xsi:type="xsd:long"&gt;45159&lt;/D&gt;&lt;D xsi:type="xsd:long"&gt;45156&lt;/D&gt;&lt;D xsi:type="xsd:long"&gt;45155&lt;/D&gt;&lt;D xsi:type="xsd:long"&gt;45154&lt;/D&gt;&lt;D xsi:type="xsd:long"&gt;45153&lt;/D&gt;&lt;D xsi:type="xsd:long"&gt;45152&lt;/D&gt;&lt;D xsi:type="xsd:long"&gt;45149&lt;/D&gt;&lt;D xsi:type="xsd:long"&gt;45148&lt;/D&gt;&lt;D xsi:type="xsd:long"&gt;45147&lt;/D&gt;&lt;D xsi:type="xsd:long"&gt;45146&lt;/D&gt;&lt;D xsi:type="xsd:long"&gt;45142&lt;/D&gt;&lt;D xsi:type="xsd:long"&gt;45141&lt;/D&gt;&lt;D xsi:type="xsd:long"&gt;45140&lt;/D&gt;&lt;D xsi:type="xsd:long"&gt;45139&lt;/D&gt;&lt;D xsi:type="xsd:long"&gt;45138&lt;/D&gt;&lt;D xsi:type="xsd:long"&gt;45135&lt;/D&gt;&lt;D xsi:type="xsd:long"&gt;45134&lt;/D&gt;&lt;D xsi:type="xsd:long"&gt;45133&lt;/D&gt;&lt;D xsi:type="xsd:long"&gt;45132&lt;/D&gt;&lt;D xsi:type="xsd:long"&gt;45131&lt;/D&gt;&lt;D xsi:type="xsd:long"&gt;45128&lt;/D&gt;&lt;D xsi:type="xsd:long"&gt;45127&lt;/D&gt;&lt;D xsi:type="xsd:long"&gt;45126&lt;/D&gt;&lt;D xsi:type="xsd:long"&gt;45125&lt;/D&gt;&lt;D xsi:type="xsd:long"&gt;45124&lt;/D&gt;&lt;D xsi:type="xsd:long"&gt;45121&lt;/D&gt;&lt;D xsi:type="xsd:long"&gt;45120&lt;/D&gt;&lt;D xsi:type="xsd:long"&gt;45119&lt;/D&gt;&lt;D xsi:type="xsd:long"&gt;45118&lt;/D&gt;&lt;D xsi:type="xsd:long"&gt;45117&lt;/D&gt;&lt;D xsi:type="xsd:long"&gt;45114&lt;/D&gt;&lt;D xsi:type="xsd:long"&gt;45113&lt;/D&gt;&lt;D xsi:type="xsd:long"&gt;45112&lt;/D&gt;&lt;D xsi:type="xsd:long"&gt;45111&lt;/D&gt;&lt;D xsi:type="xsd:long"&gt;45107&lt;/D&gt;&lt;D xsi:type="xsd:long"&gt;45106&lt;/D&gt;&lt;D xsi:type="xsd:long"&gt;45105&lt;/D&gt;&lt;D xsi:type="xsd:long"&gt;45104&lt;/D&gt;&lt;D xsi:type="xsd:long"&gt;45103&lt;/D&gt;&lt;D xsi:type="xsd:long"&gt;45100&lt;/D&gt;&lt;D xsi:type="xsd:long"&gt;45099&lt;/D&gt;&lt;D xsi:type="xsd:long"&gt;45098&lt;/D&gt;&lt;D xsi:type="xsd:long"&gt;45097&lt;/D&gt;&lt;D xsi:type="xsd:long"&gt;45096&lt;/D&gt;&lt;D xsi:type="xsd:long"&gt;45093&lt;/D&gt;&lt;D xsi:type="xsd:long"&gt;45092&lt;/D&gt;&lt;D xsi:type="xsd:long"&gt;45091&lt;/D&gt;&lt;D xsi:type="xsd:long"&gt;45090&lt;/D&gt;&lt;D xsi:type="xsd:long"&gt;45089&lt;/D&gt;&lt;D xsi:type="xsd:long"&gt;45086&lt;/D&gt;&lt;D xsi:type="xsd:long"&gt;45085&lt;/D&gt;&lt;D xsi:type="xsd:long"&gt;45084&lt;/D&gt;&lt;D xsi:type="xsd:long"&gt;45083&lt;/D&gt;&lt;D xsi:type="xsd:long"&gt;45082&lt;/D&gt;&lt;D xsi:type="xsd:long"&gt;45079&lt;/D&gt;&lt;D xsi:type="xsd:long"&gt;45078&lt;/D&gt;&lt;D xsi:type="xsd:long"&gt;45077&lt;/D&gt;&lt;D xsi:type="xsd:long"&gt;45076&lt;/D&gt;&lt;D xsi:type="xsd:long"&gt;45075&lt;/D&gt;&lt;D xsi:type="xsd:long"&gt;45072&lt;/D&gt;&lt;D xsi:type="xsd:long"&gt;45071&lt;/D&gt;&lt;D xsi:type="xsd:long"&gt;45070&lt;/D&gt;&lt;D xsi:type="xsd:long"&gt;45069&lt;/D&gt;&lt;D xsi:type="xsd:long"&gt;45065&lt;/D&gt;&lt;D xsi:type="xsd:long"&gt;45064&lt;/D&gt;&lt;D xsi:type="xsd:long"&gt;45063&lt;/D&gt;&lt;D xsi:type="xsd:long"&gt;45062&lt;/D&gt;&lt;D xsi:type="xsd:long"&gt;45061&lt;/D&gt;&lt;D xsi:type="xsd:long"&gt;45058&lt;/D&gt;&lt;D xsi:type="xsd:long"&gt;45057&lt;/D&gt;&lt;D xsi:type="xsd:long"&gt;45056&lt;/D&gt;&lt;D xsi:type="xsd:long"&gt;45055&lt;/D&gt;&lt;D xsi:type="xsd:long"&gt;45054&lt;/D&gt;&lt;D xsi:type="xsd:long"&gt;45051&lt;/D&gt;&lt;D xsi:type="xsd:long"&gt;45050&lt;/D&gt;&lt;D xsi:type="xsd:long"&gt;45049&lt;/D&gt;&lt;D xsi:type="xsd:long"&gt;45048&lt;/D&gt;&lt;D xsi:type="xsd:long"&gt;45047&lt;/D&gt;&lt;D xsi:type="xsd:long"&gt;45044&lt;/D&gt;&lt;D xsi:type="xsd:long"&gt;45043&lt;/D&gt;&lt;D xsi:type="xsd:long"&gt;45042&lt;/D&gt;&lt;D xsi:type="xsd:long"&gt;45041&lt;/D&gt;&lt;D xsi:type="xsd:long"&gt;45040&lt;/D&gt;&lt;D xsi:type="xsd:long"&gt;45037&lt;/D&gt;&lt;D xsi:type="xsd:long"&gt;45036&lt;/D&gt;&lt;D xsi:type="xsd:long"&gt;45035&lt;/D&gt;&lt;D xsi:type="xsd:long"&gt;45034&lt;/D&gt;&lt;D xsi:type="xsd:long"&gt;45033&lt;/D&gt;&lt;D xsi:type="xsd:long"&gt;45030&lt;/D&gt;&lt;D xsi:type="xsd:long"&gt;45029&lt;/D&gt;&lt;D xsi:type="xsd:long"&gt;45028&lt;/D&gt;&lt;D xsi:type="xsd:long"&gt;45027&lt;/D&gt;&lt;D xsi:type="xsd:long"&gt;45026&lt;/D&gt;&lt;D xsi:type="xsd:long"&gt;45022&lt;/D&gt;&lt;D xsi:type="xsd:long"&gt;45021&lt;/D&gt;&lt;D xsi:type="xsd:long"&gt;45020&lt;/D&gt;&lt;D xsi:type="xsd:long"&gt;45019&lt;/D&gt;&lt;D xsi:type="xsd:long"&gt;45016&lt;/D&gt;&lt;D xsi:type="xsd:long"&gt;45015&lt;/D&gt;&lt;D xsi:type="xsd:long"&gt;45014&lt;/D&gt;&lt;D xsi:type="xsd:long"&gt;45013&lt;/D&gt;&lt;D xsi:type="xsd:long"&gt;45012&lt;/D&gt;&lt;D xsi:type="xsd:long"&gt;45009&lt;/D&gt;&lt;D xsi:type="xsd:long"&gt;45008&lt;/D&gt;&lt;D xsi:type="xsd:long"&gt;45007&lt;/D&gt;&lt;D xsi:type="xsd:long"&gt;45006&lt;/D&gt;&lt;D xsi:type="xsd:long"&gt;45005&lt;/D&gt;&lt;D xsi:type="xsd:long"&gt;45002&lt;/D&gt;&lt;D xsi:type="xsd:long"&gt;45001&lt;/D&gt;&lt;D xsi:type="xsd:long"&gt;45000&lt;/D&gt;&lt;D xsi:type="xsd:long"&gt;44999&lt;/D&gt;&lt;D xsi:type="xsd:long"&gt;44998&lt;/D&gt;&lt;D xsi:type="xsd:long"&gt;44995&lt;/D&gt;&lt;D xsi:type="xsd:long"&gt;44994&lt;/D&gt;&lt;D xsi:type="xsd:long"&gt;44993&lt;/D&gt;&lt;D xsi:type="xsd:long"&gt;44992&lt;/D&gt;&lt;D xsi:type="xsd:long"&gt;44991&lt;/D&gt;&lt;D xsi:type="xsd:long"&gt;44988&lt;/D&gt;&lt;D xsi:type="xsd:long"&gt;44987&lt;/D&gt;&lt;D xsi:type="xsd:long"&gt;44986&lt;/D&gt;&lt;D xsi:type="xsd:long"&gt;44985&lt;/D&gt;&lt;D xsi:type="xsd:long"&gt;44984&lt;/D&gt;&lt;D xsi:type="xsd:long"&gt;44981&lt;/D&gt;&lt;D xsi:type="xsd:long"&gt;44980&lt;/D&gt;&lt;D xsi:type="xsd:long"&gt;44979&lt;/D&gt;&lt;D xsi:type="xsd:long"&gt;44978&lt;/D&gt;&lt;D xsi:type="xsd:long"&gt;44974&lt;/D&gt;&lt;D xsi:type="xsd:long"&gt;44973&lt;/D&gt;&lt;D xsi:type="xsd:long"&gt;44972&lt;/D&gt;&lt;D xsi:type="xsd:long"&gt;44971&lt;/D&gt;&lt;D xsi:type="xsd:long"&gt;44970&lt;/D&gt;&lt;D xsi:type="xsd:long"&gt;44967&lt;/D&gt;&lt;D xsi:type="xsd:long"&gt;44966&lt;/D&gt;&lt;D xsi:type="xsd:long"&gt;44965&lt;/D&gt;&lt;D xsi:type="xsd:long"&gt;44964&lt;/D&gt;&lt;D xsi:type="xsd:long"&gt;44963&lt;/D&gt;&lt;D xsi:type="xsd:long"&gt;44960&lt;/D&gt;&lt;D xsi:type="xsd:long"&gt;44959&lt;/D&gt;&lt;D xsi:type="xsd:long"&gt;44958&lt;/D&gt;&lt;D xsi:type="xsd:long"&gt;44957&lt;/D&gt;&lt;D xsi:type="xsd:long"&gt;44956&lt;/D&gt;&lt;D xsi:type="xsd:long"&gt;44953&lt;/D&gt;&lt;D xsi:type="xsd:long"&gt;44952&lt;/D&gt;&lt;D xsi:type="xsd:long"&gt;44951&lt;/D&gt;&lt;D xsi:type="xsd:long"&gt;44950&lt;/D&gt;&lt;D xsi:type="xsd:long"&gt;44949&lt;/D&gt;&lt;D xsi:type="xsd:long"&gt;44946&lt;/D&gt;&lt;D xsi:type="xsd:long"&gt;44945&lt;/D&gt;&lt;D xsi:type="xsd:long"&gt;44944&lt;/D&gt;&lt;D xsi:type="xsd:long"&gt;44943&lt;/D&gt;&lt;D xsi:type="xsd:long"&gt;44942&lt;/D&gt;&lt;D xsi:type="xsd:long"&gt;44939&lt;/D&gt;&lt;D xsi:type="xsd:long"&gt;44938&lt;/D&gt;&lt;D xsi:type="xsd:long"&gt;44937&lt;/D&gt;&lt;D xsi:type="xsd:long"&gt;44936&lt;/D&gt;&lt;D xsi:type="xsd:long"&gt;44935&lt;/D&gt;&lt;D xsi:type="xsd:long"&gt;44932&lt;/D&gt;&lt;D xsi:type="xsd:long"&gt;44931&lt;/D&gt;&lt;D xsi:type="xsd:long"&gt;44930&lt;/D&gt;&lt;D xsi:type="xsd:long"&gt;44929&lt;/D&gt;&lt;D xsi:type="xsd:long"&gt;44925&lt;/D&gt;&lt;D xsi:type="xsd:long"&gt;44924&lt;/D&gt;&lt;D xsi:type="xsd:long"&gt;44923&lt;/D&gt;&lt;D xsi:type="xsd:long"&gt;44918&lt;/D&gt;&lt;D xsi:type="xsd:long"&gt;44917&lt;/D&gt;&lt;D xsi:type="xsd:long"&gt;44916&lt;/D&gt;&lt;D xsi:type="xsd:long"&gt;44915&lt;/D&gt;&lt;D xsi:type="xsd:long"&gt;44914&lt;/D&gt;&lt;D xsi:type="xsd:long"&gt;44911&lt;/D&gt;&lt;D xsi:type="xsd:long"&gt;44910&lt;/D&gt;&lt;D xsi:type="xsd:long"&gt;44909&lt;/D&gt;&lt;D xsi:type="xsd:long"&gt;44908&lt;/D&gt;&lt;D xsi:type="xsd:long"&gt;44907&lt;/D&gt;&lt;D xsi:type="xsd:long"&gt;44904&lt;/D&gt;&lt;D xsi:type="xsd:long"&gt;44903&lt;/D&gt;&lt;D xsi:type="xsd:long"&gt;44902&lt;/D&gt;&lt;D xsi:type="xsd:long"&gt;44901&lt;/D&gt;&lt;D xsi:type="xsd:long"&gt;44900&lt;/D&gt;&lt;D xsi:type="xsd:long"&gt;44897&lt;/D&gt;&lt;D xsi:type="xsd:long"&gt;44896&lt;/D&gt;&lt;D xsi:type="xsd:long"&gt;44895&lt;/D&gt;&lt;D xsi:type="xsd:long"&gt;44894&lt;/D&gt;&lt;D xsi:type="xsd:long"&gt;44893&lt;/D&gt;&lt;D xsi:type="xsd:long"&gt;44890&lt;/D&gt;&lt;D xsi:type="xsd:long"&gt;44889&lt;/D&gt;&lt;D xsi:type="xsd:long"&gt;44888&lt;/D&gt;&lt;D xsi:type="xsd:long"&gt;44887&lt;/D&gt;&lt;D xsi:type="xsd:long"&gt;44886&lt;/D&gt;&lt;D xsi:type="xsd:long"&gt;44883&lt;/D&gt;&lt;D xsi:type="xsd:long"&gt;44882&lt;/D&gt;&lt;D xsi:type="xsd:long"&gt;44881&lt;/D&gt;&lt;D xsi:type="xsd:long"&gt;44880&lt;/D&gt;&lt;D xsi:type="xsd:long"&gt;44879&lt;/D&gt;&lt;D xsi:type="xsd:long"&gt;44876&lt;/D&gt;&lt;D xsi:type="xsd:long"&gt;44875&lt;/D&gt;&lt;D xsi:type="xsd:long"&gt;44874&lt;/D&gt;&lt;D xsi:type="xsd:long"&gt;44873&lt;/D&gt;&lt;D xsi:type="xsd:long"&gt;44872&lt;/D&gt;&lt;D xsi:type="xsd:long"&gt;44869&lt;/D&gt;&lt;D xsi:type="xsd:long"&gt;44868&lt;/D&gt;&lt;D xsi:type="xsd:long"&gt;44867&lt;/D&gt;&lt;D xsi:type="xsd:long"&gt;44866&lt;/D&gt;&lt;D xsi:type="xsd:long"&gt;44865&lt;/D&gt;&lt;D xsi:type="xsd:long"&gt;44862&lt;/D&gt;&lt;D xsi:type="xsd:long"&gt;44861&lt;/D&gt;&lt;D xsi:type="xsd:long"&gt;44860&lt;/D&gt;&lt;D xsi:type="xsd:long"&gt;44859&lt;/D&gt;&lt;D xsi:type="xsd:long"&gt;44858&lt;/D&gt;&lt;D xsi:type="xsd:long"&gt;44855&lt;/D&gt;&lt;D xsi:type="xsd:long"&gt;44854&lt;/D&gt;&lt;D xsi:type="xsd:long"&gt;44853&lt;/D&gt;&lt;D xsi:type="xsd:long"&gt;44852&lt;/D&gt;&lt;D xsi:type="xsd:long"&gt;44851&lt;/D&gt;&lt;D xsi:type="xsd:long"&gt;44848&lt;/D&gt;&lt;D xsi:type="xsd:long"&gt;44847&lt;/D&gt;&lt;D xsi:type="xsd:long"&gt;44846&lt;/D&gt;&lt;D xsi:type="xsd:long"&gt;44845&lt;/D&gt;&lt;D xsi:type="xsd:long"&gt;44841&lt;/D&gt;&lt;D xsi:type="xsd:long"&gt;44840&lt;/D&gt;&lt;D xsi:type="xsd:long"&gt;44839&lt;/D&gt;&lt;D xsi:type="xsd:long"&gt;44838&lt;/D&gt;&lt;D xsi:type="xsd:long"&gt;44837&lt;/D&gt;&lt;D xsi:type="xsd:long"&gt;44834&lt;/D&gt;&lt;D xsi:type="xsd:long"&gt;44833&lt;/D&gt;&lt;D xsi:type="xsd:long"&gt;44832&lt;/D&gt;&lt;D xsi:type="xsd:long"&gt;44831&lt;/D&gt;&lt;D xsi:type="xsd:long"&gt;44830&lt;/D&gt;&lt;D xsi:type="xsd:long"&gt;44827&lt;/D&gt;&lt;D xsi:type="xsd:long"&gt;44826&lt;/D&gt;&lt;D xsi:type="xsd:long"&gt;44825&lt;/D&gt;&lt;D xsi:type="xsd:long"&gt;44824&lt;/D&gt;&lt;D xsi:type="xsd:long"&gt;44823&lt;/D&gt;&lt;D xsi:type="xsd:long"&gt;44820&lt;/D&gt;&lt;D xsi:type="xsd:long"&gt;44819&lt;/D&gt;&lt;D xsi:type="xsd:long"&gt;44818&lt;/D&gt;&lt;D xsi:type="xsd:long"&gt;44817&lt;/D&gt;&lt;D xsi:type="xsd:long"&gt;44816&lt;/D&gt;&lt;D xsi:type="xsd:long"&gt;44813&lt;/D&gt;&lt;D xsi:type="xsd:long"&gt;44812&lt;/D&gt;&lt;D xsi:type="xsd:long"&gt;44811&lt;/D&gt;&lt;D xsi:type="xsd:long"&gt;44810&lt;/D&gt;&lt;D xsi:type="xsd:long"&gt;44806&lt;/D&gt;&lt;D xsi:type="xsd:long"&gt;44805&lt;/D&gt;&lt;D xsi:type="xsd:long"&gt;44804&lt;/D&gt;&lt;D xsi:type="xsd:long"&gt;44803&lt;/D&gt;&lt;D xsi:type="xsd:long"&gt;44802&lt;/D&gt;&lt;D xsi:type="xsd:long"&gt;44799&lt;/D&gt;&lt;D xsi:type="xsd:long"&gt;44798&lt;/D&gt;&lt;D xsi:type="xsd:long"&gt;44797&lt;/D&gt;&lt;D xsi:type="xsd:long"&gt;44796&lt;/D&gt;&lt;D xsi:type="xsd:long"&gt;44795&lt;/D&gt;&lt;D xsi:type="xsd:long"&gt;44792&lt;/D&gt;&lt;D xsi:type="xsd:long"&gt;44791&lt;/D&gt;&lt;D xsi:type="xsd:long"&gt;44790&lt;/D&gt;&lt;D xsi:type="xsd:long"&gt;44789&lt;/D&gt;&lt;D xsi:type="xsd:long"&gt;44788&lt;/D&gt;&lt;D xsi:type="xsd:long"&gt;44785&lt;/D&gt;&lt;D xsi:type="xsd:long"&gt;44784&lt;/D&gt;&lt;D xsi:type="xsd:long"&gt;44783&lt;/D&gt;&lt;D xsi:type="xsd:long"&gt;44782&lt;/D&gt;&lt;D xsi:type="xsd:long"&gt;44781&lt;/D&gt;&lt;D xsi:type="xsd:long"&gt;44778&lt;/D&gt;&lt;D xsi:type="xsd:long"&gt;44777&lt;/D&gt;&lt;D xsi:type="xsd:long"&gt;44776&lt;/D&gt;&lt;D xsi:type="xsd:long"&gt;44775&lt;/D&gt;&lt;D xsi:type="xsd:long"&gt;44771&lt;/D&gt;&lt;D xsi:type="xsd:long"&gt;44770&lt;/D&gt;&lt;D xsi:type="xsd:long"&gt;44769&lt;/D&gt;&lt;D xsi:type="xsd:long"&gt;44768&lt;/D&gt;&lt;D xsi:type="xsd:long"&gt;44767&lt;/D&gt;&lt;D xsi:type="xsd:long"&gt;44764&lt;/D&gt;&lt;D xsi:type="xsd:long"&gt;44763&lt;/D&gt;&lt;D xsi:type="xsd:long"&gt;44762&lt;/D&gt;&lt;D xsi:type="xsd:long"&gt;44761&lt;/D&gt;&lt;D xsi:type="xsd:long"&gt;44760&lt;/D&gt;&lt;D xsi:type="xsd:long"&gt;44757&lt;/D&gt;&lt;D xsi:type="xsd:long"&gt;44756&lt;/D&gt;&lt;D xsi:type="xsd:long"&gt;44755&lt;/D&gt;&lt;D xsi:type="xsd:long"&gt;44754&lt;/D&gt;&lt;D xsi:type="xsd:long"&gt;44753&lt;/D&gt;&lt;D xsi:type="xsd:long"&gt;44750&lt;/D&gt;&lt;D xsi:type="xsd:long"&gt;44749&lt;/D&gt;&lt;D xsi:type="xsd:long"&gt;44748&lt;/D&gt;&lt;D xsi:type="xsd:long"&gt;44747&lt;/D&gt;&lt;D xsi:type="xsd:long"&gt;44746&lt;/D&gt;&lt;D xsi:type="xsd:long"&gt;44742&lt;/D&gt;&lt;D xsi:type="xsd:long"&gt;44741&lt;/D&gt;&lt;D xsi:type="xsd:long"&gt;44740&lt;/D&gt;&lt;D xsi:type="xsd:long"&gt;44739&lt;/D&gt;&lt;D xsi:type="xsd:long"&gt;44736&lt;/D&gt;&lt;D xsi:type="xsd:long"&gt;44735&lt;/D&gt;&lt;D xsi:type="xsd:long"&gt;44734&lt;/D&gt;&lt;D xsi:type="xsd:long"&gt;44733&lt;/D&gt;&lt;D xsi:type="xsd:long"&gt;44732&lt;/D&gt;&lt;D xsi:type="xsd:long"&gt;44729&lt;/D&gt;&lt;D xsi:type="xsd:long"&gt;44728&lt;/D&gt;&lt;D xsi:type="xsd:long"&gt;44727&lt;/D&gt;&lt;D xsi:type="xsd:long"&gt;44726&lt;/D&gt;&lt;D xsi:type="xsd:long"&gt;44725&lt;/D&gt;&lt;D xsi:type="xsd:long"&gt;44722&lt;/D&gt;&lt;D xsi:type="xsd:long"&gt;44721&lt;/D&gt;&lt;D xsi:type="xsd:long"&gt;44720&lt;/D&gt;&lt;D xsi:type="xsd:long"&gt;44719&lt;/D&gt;&lt;D xsi:type="xsd:long"&gt;44718&lt;/D&gt;&lt;D xsi:type="xsd:long"&gt;44715&lt;/D&gt;&lt;D xsi:type="xsd:long"&gt;44714&lt;/D&gt;&lt;D xsi:type="xsd:long"&gt;44713&lt;/D&gt;&lt;D xsi:type="xsd:long"&gt;44712&lt;/D&gt;&lt;D xsi:type="xsd:long"&gt;44711&lt;/D&gt;&lt;D xsi:type="xsd:long"&gt;44708&lt;/D&gt;&lt;D xsi:type="xsd:long"&gt;44707&lt;/D&gt;&lt;D xsi:type="xsd:long"&gt;44706&lt;/D&gt;&lt;D xsi:type="xsd:long"&gt;44705&lt;/D&gt;&lt;D xsi:type="xsd:long"&gt;44701&lt;/D&gt;&lt;D xsi:type="xsd:long"&gt;44700&lt;/D&gt;&lt;D xsi:type="xsd:long"&gt;44699&lt;/D&gt;&lt;D xsi:type="xsd:long"&gt;44698&lt;/D&gt;&lt;D xsi:type="xsd:long"&gt;44697&lt;/D&gt;&lt;D xsi:type="xsd:long"&gt;44694&lt;/D&gt;&lt;D xsi:type="xsd:long"&gt;44693&lt;/D&gt;&lt;D xsi:type="xsd:long"&gt;44692&lt;/D&gt;&lt;D xsi:type="xsd:long"&gt;44691&lt;/D&gt;&lt;D xsi:type="xsd:long"&gt;44690&lt;/D&gt;&lt;D xsi:type="xsd:long"&gt;44687&lt;/D&gt;&lt;D xsi:type="xsd:long"&gt;44686&lt;/D&gt;&lt;D xsi:type="xsd:long"&gt;44685&lt;/D&gt;&lt;D xsi:type="xsd:long"&gt;44684&lt;/D&gt;&lt;D xsi:type="xsd:long"&gt;44683&lt;/D&gt;&lt;D xsi:type="xsd:long"&gt;44680&lt;/D&gt;&lt;D xsi:type="xsd:long"&gt;44679&lt;/D&gt;&lt;D xsi:type="xsd:long"&gt;44678&lt;/D&gt;&lt;D xsi:type="xsd:long"&gt;44677&lt;/D&gt;&lt;D xsi:type="xsd:long"&gt;44676&lt;/D&gt;&lt;D xsi:type="xsd:long"&gt;44673&lt;/D&gt;&lt;D xsi:type="xsd:long"&gt;44672&lt;/D&gt;&lt;D xsi:type="xsd:long"&gt;44671&lt;/D&gt;&lt;D xsi:type="xsd:long"&gt;44670&lt;/D&gt;&lt;D xsi:type="xsd:long"&gt;44669&lt;/D&gt;&lt;D xsi:type="xsd:long"&gt;44665&lt;/D&gt;&lt;D xsi:type="xsd:long"&gt;44664&lt;/D&gt;&lt;D xsi:type="xsd:long"&gt;44663&lt;/D&gt;&lt;D xsi:type="xsd:long"&gt;44662&lt;/D&gt;&lt;D xsi:type="xsd:long"&gt;44659&lt;/D&gt;&lt;D xsi:type="xsd:long"&gt;44658&lt;/D&gt;&lt;D xsi:type="xsd:long"&gt;44657&lt;/D&gt;&lt;D xsi:type="xsd:long"&gt;44656&lt;/D&gt;&lt;D xsi:type="xsd:long"&gt;44655&lt;/D&gt;&lt;D xsi:type="xsd:long"&gt;44652&lt;/D&gt;&lt;D xsi:type="xsd:long"&gt;44651&lt;/D&gt;&lt;D xsi:type="xsd:long"&gt;44650&lt;/D&gt;&lt;D xsi:type="xsd:long"&gt;44649&lt;/D&gt;&lt;D xsi:type="xsd:long"&gt;44648&lt;/D&gt;&lt;D xsi:type="xsd:long"&gt;44645&lt;/D&gt;&lt;D xsi:type="xsd:long"&gt;44644&lt;/D&gt;&lt;D xsi:type="xsd:long"&gt;44643&lt;/D&gt;&lt;D xsi:type="xsd:long"&gt;44642&lt;/D&gt;&lt;D xsi:type="xsd:long"&gt;44641&lt;/D&gt;&lt;D xsi:type="xsd:long"&gt;44638&lt;/D&gt;&lt;D xsi:type="xsd:long"&gt;44637&lt;/D&gt;&lt;D xsi:type="xsd:long"&gt;44636&lt;/D&gt;&lt;D xsi:type="xsd:long"&gt;44635&lt;/D&gt;&lt;D xsi:type="xsd:long"&gt;44634&lt;/D&gt;&lt;D xsi:type="xsd:long"&gt;44631&lt;/D&gt;&lt;D xsi:type="xsd:long"&gt;44630&lt;/D&gt;&lt;D xsi:type="xsd:long"&gt;44629&lt;/D&gt;&lt;D xsi:type="xsd:long"&gt;44628&lt;/D&gt;&lt;D xsi:type="xsd:long"&gt;44627&lt;/D&gt;&lt;D xsi:type="xsd:long"&gt;44624&lt;/D&gt;&lt;D xsi:type="xsd:long"&gt;44623&lt;/D&gt;&lt;D xsi:type="xsd:long"&gt;44622&lt;/D&gt;&lt;D xsi:type="xsd:long"&gt;44621&lt;/D&gt;&lt;D xsi:type="xsd:long"&gt;44620&lt;/D&gt;&lt;D xsi:type="xsd:long"&gt;44617&lt;/D&gt;&lt;D xsi:type="xsd:long"&gt;44616&lt;/D&gt;&lt;D xsi:type="xsd:long"&gt;44615&lt;/D&gt;&lt;D xsi:type="xsd:long"&gt;44614&lt;/D&gt;&lt;D xsi:type="xsd:long"&gt;44610&lt;/D&gt;&lt;D xsi:type="xsd:long"&gt;44609&lt;/D&gt;&lt;D xsi:type="xsd:long"&gt;44608&lt;/D&gt;&lt;D xsi:type="xsd:long"&gt;44607&lt;/D&gt;&lt;D xsi:type="xsd:long"&gt;44606&lt;/D&gt;&lt;D xsi:type="xsd:long"&gt;44603&lt;/D&gt;&lt;D xsi:type="xsd:long"&gt;44602&lt;/D&gt;&lt;D xsi:type="xsd:long"&gt;44601&lt;/D&gt;&lt;D xsi:type="xsd:long"&gt;44600&lt;/D&gt;&lt;D xsi:type="xsd:long"&gt;44599&lt;/D&gt;&lt;D xsi:type="xsd:long"&gt;44596&lt;/D&gt;&lt;D xsi:type="xsd:long"&gt;44595&lt;/D&gt;&lt;D xsi:type="xsd:long"&gt;44594&lt;/D&gt;&lt;D xsi:type="xsd:long"&gt;44593&lt;/D&gt;&lt;D xsi:type="xsd:long"&gt;44592&lt;/D&gt;&lt;D xsi:type="xsd:long"&gt;44589&lt;/D&gt;&lt;D xsi:type="xsd:long"&gt;44588&lt;/D&gt;&lt;D xsi:type="xsd:long"&gt;44587&lt;/D&gt;&lt;D xsi:type="xsd:long"&gt;44586&lt;/D&gt;&lt;D xsi:type="xsd:long"&gt;44585&lt;/D&gt;&lt;D xsi:type="xsd:long"&gt;44582&lt;/D&gt;&lt;D xsi:type="xsd:long"&gt;44581&lt;/D&gt;&lt;D xsi:type="xsd:long"&gt;44580&lt;/D&gt;&lt;D xsi:type="xsd:long"&gt;44579&lt;/D&gt;&lt;D xsi:type="xsd:long"&gt;44578&lt;/D&gt;&lt;D xsi:type="xsd:long"&gt;44575&lt;/D&gt;&lt;D xsi:type="xsd:long"&gt;44574&lt;/D&gt;&lt;D xsi:type="xsd:long"&gt;44573&lt;/D&gt;&lt;D xsi:type="xsd:long"&gt;44572&lt;/D&gt;&lt;D xsi:type="xsd:long"&gt;44571&lt;/D&gt;&lt;D xsi:type="xsd:long"&gt;44568&lt;/D&gt;&lt;D xsi:type="xsd:long"&gt;44567&lt;/D&gt;&lt;D xsi:type="xsd:long"&gt;44566&lt;/D&gt;&lt;D xsi:type="xsd:long"&gt;44565&lt;/D&gt;&lt;D xsi:type="xsd:long"&gt;44561&lt;/D&gt;&lt;D xsi:type="xsd:long"&gt;44560&lt;/D&gt;&lt;D xsi:type="xsd:long"&gt;44559&lt;/D&gt;&lt;D xsi:type="xsd:long"&gt;44554&lt;/D&gt;&lt;D xsi:type="xsd:long"&gt;44553&lt;/D&gt;&lt;D xsi:type="xsd:long"&gt;44552&lt;/D&gt;&lt;D xsi:type="xsd:long"&gt;44551&lt;/D&gt;&lt;D xsi:type="xsd:long"&gt;44550&lt;/D&gt;&lt;D xsi:type="xsd:long"&gt;44547&lt;/D&gt;&lt;D xsi:type="xsd:long"&gt;44546&lt;/D&gt;&lt;D xsi:type="xsd:long"&gt;44545&lt;/D&gt;&lt;D xsi:type="xsd:long"&gt;44544&lt;/D&gt;&lt;D xsi:type="xsd:long"&gt;44543&lt;/D&gt;&lt;D xsi:type="xsd:long"&gt;44540&lt;/D&gt;&lt;D xsi:type="xsd:long"&gt;44539&lt;/D&gt;&lt;D xsi:type="xsd:long"&gt;44538&lt;/D&gt;&lt;D xsi:type="xsd:long"&gt;44537&lt;/D&gt;&lt;D xsi:type="xsd:long"&gt;44536&lt;/D&gt;&lt;D xsi:type="xsd:long"&gt;44533&lt;/D&gt;&lt;D xsi:type="xsd:long"&gt;44532&lt;/D&gt;&lt;D xsi:type="xsd:long"&gt;44531&lt;/D&gt;&lt;D xsi:type="xsd:long"&gt;44530&lt;/D&gt;&lt;D xsi:type="xsd:long"&gt;44529&lt;/D&gt;&lt;D xsi:type="xsd:long"&gt;44526&lt;/D&gt;&lt;D xsi:type="xsd:long"&gt;44525&lt;/D&gt;&lt;D xsi:type="xsd:long"&gt;44524&lt;/D&gt;&lt;D xsi:type="xsd:long"&gt;44523&lt;/D&gt;&lt;D xsi:type="xsd:long"&gt;44522&lt;/D&gt;&lt;D xsi:type="xsd:long"&gt;44519&lt;/D&gt;&lt;D xsi:type="xsd:long"&gt;44518&lt;/D&gt;&lt;D xsi:type="xsd:long"&gt;44517&lt;/D&gt;&lt;D xsi:type="xsd:long"&gt;44516&lt;/D&gt;&lt;D xsi:type="xsd:long"&gt;44515&lt;/D&gt;&lt;D xsi:type="xsd:long"&gt;44512&lt;/D&gt;&lt;D xsi:type="xsd:long"&gt;44511&lt;/D&gt;&lt;D xsi:type="xsd:long"&gt;44510&lt;/D&gt;&lt;D xsi:type="xsd:long"&gt;44509&lt;/D&gt;&lt;D xsi:type="xsd:long"&gt;44508&lt;/D&gt;&lt;D xsi:type="xsd:long"&gt;44505&lt;/D&gt;&lt;D xsi:type="xsd:long"&gt;44504&lt;/D&gt;&lt;D xsi:type="xsd:long"&gt;44503&lt;/D&gt;&lt;D xsi:type="xsd:long"&gt;44502&lt;/D&gt;&lt;D xsi:type="xsd:long"&gt;44501&lt;/D&gt;&lt;D xsi:type="xsd:long"&gt;44498&lt;/D&gt;&lt;D xsi:type="xsd:long"&gt;44497&lt;/D&gt;&lt;D xsi:type="xsd:long"&gt;44496&lt;/D&gt;&lt;D xsi:type="xsd:long"&gt;44495&lt;/D&gt;&lt;D xsi:type="xsd:long"&gt;44494&lt;/D&gt;&lt;D xsi:type="xsd:long"&gt;44491&lt;/D&gt;&lt;D xsi:type="xsd:long"&gt;44490&lt;/D&gt;&lt;D xsi:type="xsd:long"&gt;44489&lt;/D&gt;&lt;D xsi:type="xsd:long"&gt;44488&lt;/D&gt;&lt;D xsi:type="xsd:long"&gt;44487&lt;/D&gt;&lt;D xsi:type="xsd:long"&gt;44484&lt;/D&gt;&lt;D xsi:type="xsd:long"&gt;44483&lt;/D&gt;&lt;D xsi:type="xsd:long"&gt;44482&lt;/D&gt;&lt;D xsi:type="xsd:long"&gt;44481&lt;/D&gt;&lt;D xsi:type="xsd:long"&gt;44477&lt;/D&gt;&lt;D xsi:type="xsd:long"&gt;44476&lt;/D&gt;&lt;D xsi:type="xsd:long"&gt;44475&lt;/D&gt;&lt;D xsi:type="xsd:long"&gt;44474&lt;/D&gt;&lt;D xsi:type="xsd:long"&gt;44473&lt;/D&gt;&lt;D xsi:type="xsd:long"&gt;44470&lt;/D&gt;&lt;D xsi:type="xsd:long"&gt;44469&lt;/D&gt;&lt;D xsi:type="xsd:long"&gt;44468&lt;/D&gt;&lt;D xsi:type="xsd:long"&gt;44467&lt;/D&gt;&lt;D xsi:type="xsd:long"&gt;44466&lt;/D&gt;&lt;D xsi:type="xsd:long"&gt;44463&lt;/D&gt;&lt;D xsi:type="xsd:long"&gt;44462&lt;/D&gt;&lt;D xsi:type="xsd:long"&gt;44461&lt;/D&gt;&lt;D xsi:type="xsd:long"&gt;44460&lt;/D&gt;&lt;D xsi:type="xsd:long"&gt;44459&lt;/D&gt;&lt;D xsi:type="xsd:long"&gt;44456&lt;/D&gt;&lt;D xsi:type="xsd:long"&gt;44455&lt;/D&gt;&lt;D xsi:type="xsd:long"&gt;44454&lt;/D&gt;&lt;D xsi:type="xsd:long"&gt;44453&lt;/D&gt;&lt;D xsi:type="xsd:long"&gt;44452&lt;/D&gt;&lt;D xsi:type="xsd:long"&gt;44449&lt;/D&gt;&lt;D xsi:type="xsd:long"&gt;44448&lt;/D&gt;&lt;D xsi:type="xsd:long"&gt;44447&lt;/D&gt;&lt;D xsi:type="xsd:long"&gt;44446&lt;/D&gt;&lt;D xsi:type="xsd:long"&gt;44442&lt;/D&gt;&lt;D xsi:type="xsd:long"&gt;44441&lt;/D&gt;&lt;D xsi:type="xsd:long"&gt;44440&lt;/D&gt;&lt;D xsi:type="xsd:long"&gt;44439&lt;/D&gt;&lt;D xsi:type="xsd:long"&gt;44438&lt;/D&gt;&lt;D xsi:type="xsd:long"&gt;44435&lt;/D&gt;&lt;D xsi:type="xsd:long"&gt;44434&lt;/D&gt;&lt;D xsi:type="xsd:long"&gt;44433&lt;/D&gt;&lt;D xsi:type="xsd:long"&gt;44432&lt;/D&gt;&lt;D xsi:type="xsd:long"&gt;44431&lt;/D&gt;&lt;D xsi:type="xsd:long"&gt;44428&lt;/D&gt;&lt;D xsi:type="xsd:long"&gt;44427&lt;/D&gt;&lt;D xsi:type="xsd:long"&gt;44426&lt;/D&gt;&lt;D xsi:type="xsd:long"&gt;44425&lt;/D&gt;&lt;D xsi:type="xsd:long"&gt;44424&lt;/D&gt;&lt;D xsi:type="xsd:long"&gt;44421&lt;/D&gt;&lt;D xsi:type="xsd:long"&gt;44420&lt;/D&gt;&lt;D xsi:type="xsd:long"&gt;44419&lt;/D&gt;&lt;D xsi:type="xsd:long"&gt;44418&lt;/D&gt;&lt;D xsi:type="xsd:long"&gt;44417&lt;/D&gt;&lt;D xsi:type="xsd:long"&gt;44414&lt;/D&gt;&lt;D xsi:type="xsd:long"&gt;44413&lt;/D&gt;&lt;D xsi:type="xsd:long"&gt;44412&lt;/D&gt;&lt;D xsi:type="xsd:long"&gt;44411&lt;/D&gt;&lt;D xsi:type="xsd:long"&gt;44407&lt;/D&gt;&lt;D xsi:type="xsd:long"&gt;44406&lt;/D&gt;&lt;D xsi:type="xsd:long"&gt;44405&lt;/D&gt;&lt;D xsi:type="xsd:long"&gt;44404&lt;/D&gt;&lt;D xsi:type="xsd:long"&gt;44403&lt;/D&gt;&lt;D xsi:type="xsd:long"&gt;44400&lt;/D&gt;&lt;D xsi:type="xsd:long"&gt;44399&lt;/D&gt;&lt;D xsi:type="xsd:long"&gt;44398&lt;/D&gt;&lt;D xsi:type="xsd:long"&gt;44397&lt;/D&gt;&lt;D xsi:type="xsd:long"&gt;44396&lt;/D&gt;&lt;D xsi:type="xsd:long"&gt;44393&lt;/D&gt;&lt;D xsi:type="xsd:long"&gt;44392&lt;/D&gt;&lt;D xsi:type="xsd:long"&gt;44391&lt;/D&gt;&lt;D xsi:type="xsd:long"&gt;44390&lt;/D&gt;&lt;D xsi:type="xsd:long"&gt;44389&lt;/D&gt;&lt;</t>
        </r>
      </text>
    </comment>
    <comment ref="A20" authorId="0" shapeId="0" xr:uid="{E6CDB348-E85E-4771-8203-B05B08AF3C24}">
      <text>
        <r>
          <rPr>
            <b/>
            <sz val="9"/>
            <color indexed="81"/>
            <rFont val="Tahoma"/>
            <family val="2"/>
          </rPr>
          <t>D xsi:type="xsd:long"&gt;44386&lt;/D&gt;&lt;D xsi:type="xsd:long"&gt;44385&lt;/D&gt;&lt;D xsi:type="xsd:long"&gt;44384&lt;/D&gt;&lt;D xsi:type="xsd:long"&gt;44383&lt;/D&gt;&lt;D xsi:type="xsd:long"&gt;44382&lt;/D&gt;&lt;D xsi:type="xsd:long"&gt;44379&lt;/D&gt;&lt;D xsi:type="xsd:long"&gt;44377&lt;/D&gt;&lt;D xsi:type="xsd:long"&gt;44376&lt;/D&gt;&lt;D xsi:type="xsd:long"&gt;44375&lt;/D&gt;&lt;D xsi:type="xsd:long"&gt;44372&lt;/D&gt;&lt;D xsi:type="xsd:long"&gt;44371&lt;/D&gt;&lt;D xsi:type="xsd:long"&gt;44370&lt;/D&gt;&lt;D xsi:type="xsd:long"&gt;44369&lt;/D&gt;&lt;D xsi:type="xsd:long"&gt;44368&lt;/D&gt;&lt;D xsi:type="xsd:long"&gt;44365&lt;/D&gt;&lt;D xsi:type="xsd:long"&gt;44364&lt;/D&gt;&lt;D xsi:type="xsd:long"&gt;44363&lt;/D&gt;&lt;D xsi:type="xsd:long"&gt;44362&lt;/D&gt;&lt;D xsi:type="xsd:long"&gt;44361&lt;/D&gt;&lt;D xsi:type="xsd:long"&gt;44358&lt;/D&gt;&lt;D xsi:type="xsd:long"&gt;44357&lt;/D&gt;&lt;D xsi:type="xsd:long"&gt;44356&lt;/D&gt;&lt;D xsi:type="xsd:long"&gt;44355&lt;/D&gt;&lt;D xsi:type="xsd:long"&gt;44354&lt;/D&gt;&lt;D xsi:type="xsd:long"&gt;44351&lt;/D&gt;&lt;D xsi:type="xsd:long"&gt;44350&lt;/D&gt;&lt;D xsi:type="xsd:long"&gt;44349&lt;/D&gt;&lt;D xsi:type="xsd:long"&gt;44348&lt;/D&gt;&lt;D xsi:type="xsd:long"&gt;44347&lt;/D&gt;&lt;D xsi:type="xsd:long"&gt;44344&lt;/D&gt;&lt;D xsi:type="xsd:long"&gt;44343&lt;/D&gt;&lt;D xsi:type="xsd:long"&gt;44342&lt;/D&gt;&lt;D xsi:type="xsd:long"&gt;44341&lt;/D&gt;&lt;D xsi:type="xsd:long"&gt;44337&lt;/D&gt;&lt;D xsi:type="xsd:long"&gt;44336&lt;/D&gt;&lt;D xsi:type="xsd:long"&gt;44335&lt;/D&gt;&lt;D xsi:type="xsd:long"&gt;44334&lt;/D&gt;&lt;D xsi:type="xsd:long"&gt;44333&lt;/D&gt;&lt;D xsi:type="xsd:long"&gt;44330&lt;/D&gt;&lt;D xsi:type="xsd:long"&gt;44329&lt;/D&gt;&lt;D xsi:type="xsd:long"&gt;44328&lt;/D&gt;&lt;D xsi:type="xsd:long"&gt;44327&lt;/D&gt;&lt;D xsi:type="xsd:long"&gt;44326&lt;/D&gt;&lt;D xsi:type="xsd:long"&gt;44323&lt;/D&gt;&lt;D xsi:type="xsd:long"&gt;44322&lt;/D&gt;&lt;D xsi:type="xsd:long"&gt;44321&lt;/D&gt;&lt;D xsi:type="xsd:long"&gt;44320&lt;/D&gt;&lt;D xsi:type="xsd:long"&gt;44319&lt;/D&gt;&lt;D xsi:type="xsd:long"&gt;44316&lt;/D&gt;&lt;D xsi:type="xsd:long"&gt;44315&lt;/D&gt;&lt;D xsi:type="xsd:long"&gt;44314&lt;/D&gt;&lt;D xsi:type="xsd:long"&gt;44313&lt;/D&gt;&lt;D xsi:type="xsd:long"&gt;44312&lt;/D&gt;&lt;D xsi:type="xsd:long"&gt;44309&lt;/D&gt;&lt;D xsi:type="xsd:long"&gt;44308&lt;/D&gt;&lt;D xsi:type="xsd:long"&gt;44307&lt;/D&gt;&lt;D xsi:type="xsd:long"&gt;44306&lt;/D&gt;&lt;D xsi:type="xsd:long"&gt;44305&lt;/D&gt;&lt;D xsi:type="xsd:long"&gt;44302&lt;/D&gt;&lt;D xsi:type="xsd:long"&gt;44301&lt;/D&gt;&lt;D xsi:type="xsd:long"&gt;44300&lt;/D&gt;&lt;D xsi:type="xsd:long"&gt;44299&lt;/D&gt;&lt;D xsi:type="xsd:long"&gt;44298&lt;/D&gt;&lt;D xsi:type="xsd:long"&gt;44295&lt;/D&gt;&lt;D xsi:type="xsd:long"&gt;44294&lt;/D&gt;&lt;D xsi:type="xsd:long"&gt;44293&lt;/D&gt;&lt;D xsi:type="xsd:long"&gt;44292&lt;/D&gt;&lt;D xsi:type="xsd:long"&gt;44291&lt;/D&gt;&lt;D xsi:type="xsd:long"&gt;44287&lt;/D&gt;&lt;D xsi:type="xsd:long"&gt;44286&lt;/D&gt;&lt;D xsi:type="xsd:long"&gt;44285&lt;/D&gt;&lt;D xsi:type="xsd:long"&gt;44284&lt;/D&gt;&lt;D xsi:type="xsd:long"&gt;44281&lt;/D&gt;&lt;D xsi:type="xsd:long"&gt;44280&lt;/D&gt;&lt;D xsi:type="xsd:long"&gt;44279&lt;/D&gt;&lt;D xsi:type="xsd:long"&gt;44278&lt;/D&gt;&lt;D xsi:type="xsd:long"&gt;44277&lt;/D&gt;&lt;D xsi:type="xsd:long"&gt;44274&lt;/D&gt;&lt;D xsi:type="xsd:long"&gt;44273&lt;/D&gt;&lt;D xsi:type="xsd:long"&gt;44272&lt;/D&gt;&lt;D xsi:type="xsd:long"&gt;44271&lt;/D&gt;&lt;D xsi:type="xsd:long"&gt;44270&lt;/D&gt;&lt;D xsi:type="xsd:long"&gt;44267&lt;/D&gt;&lt;D xsi:type="xsd:long"&gt;44266&lt;/D&gt;&lt;D xsi:type="xsd:long"&gt;44265&lt;/D&gt;&lt;D xsi:type="xsd:long"&gt;44264&lt;/D&gt;&lt;D xsi:type="xsd:long"&gt;44263&lt;/D&gt;&lt;D xsi:type="xsd:long"&gt;44260&lt;/D&gt;&lt;D xsi:type="xsd:long"&gt;44259&lt;/D&gt;&lt;D xsi:type="xsd:long"&gt;44258&lt;/D&gt;&lt;D xsi:type="xsd:long"&gt;44257&lt;/D&gt;&lt;D xsi:type="xsd:long"&gt;44256&lt;/D&gt;&lt;D xsi:type="xsd:long"&gt;44253&lt;/D&gt;&lt;D xsi:type="xsd:long"&gt;44252&lt;/D&gt;&lt;D xsi:type="xsd:long"&gt;44251&lt;/D&gt;&lt;D xsi:type="xsd:long"&gt;44250&lt;/D&gt;&lt;D xsi:type="xsd:long"&gt;44249&lt;/D&gt;&lt;D xsi:type="xsd:long"&gt;44246&lt;/D&gt;&lt;D xsi:type="xsd:long"&gt;44245&lt;/D&gt;&lt;D xsi:type="xsd:long"&gt;44244&lt;/D&gt;&lt;D xsi:type="xsd:long"&gt;44243&lt;/D&gt;&lt;D xsi:type="xsd:long"&gt;44239&lt;/D&gt;&lt;D xsi:type="xsd:long"&gt;44238&lt;/D&gt;&lt;D xsi:type="xsd:long"&gt;44237&lt;/D&gt;&lt;D xsi:type="xsd:long"&gt;44236&lt;/D&gt;&lt;D xsi:type="xsd:long"&gt;44235&lt;/D&gt;&lt;D xsi:type="xsd:long"&gt;44232&lt;/D&gt;&lt;D xsi:type="xsd:long"&gt;44231&lt;/D&gt;&lt;D xsi:type="xsd:long"&gt;44230&lt;/D&gt;&lt;D xsi:type="xsd:long"&gt;44229&lt;/D&gt;&lt;D xsi:type="xsd:long"&gt;44228&lt;/D&gt;&lt;D xsi:type="xsd:long"&gt;44225&lt;/D&gt;&lt;D xsi:type="xsd:long"&gt;44224&lt;/D&gt;&lt;D xsi:type="xsd:long"&gt;44223&lt;/D&gt;&lt;D xsi:type="xsd:long"&gt;44222&lt;/D&gt;&lt;D xsi:type="xsd:long"&gt;44221&lt;/D&gt;&lt;D xsi:type="xsd:long"&gt;44218&lt;/D&gt;&lt;D xsi:type="xsd:long"&gt;44217&lt;/D&gt;&lt;D xsi:type="xsd:long"&gt;44216&lt;/D&gt;&lt;D xsi:type="xsd:long"&gt;44215&lt;/D&gt;&lt;D xsi:type="xsd:long"&gt;44214&lt;/D&gt;&lt;D xsi:type="xsd:long"&gt;44211&lt;/D&gt;&lt;D xsi:type="xsd:long"&gt;44210&lt;/D&gt;&lt;D xsi:type="xsd:long"&gt;44209&lt;/D&gt;&lt;D xsi:type="xsd:long"&gt;44208&lt;/D&gt;&lt;D xsi:type="xsd:long"&gt;44207&lt;/D&gt;&lt;D xsi:type="xsd:long"&gt;44204&lt;/D&gt;&lt;D xsi:type="xsd:long"&gt;44203&lt;/D&gt;&lt;D xsi:type="xsd:long"&gt;44202&lt;/D&gt;&lt;D xsi:type="xsd:long"&gt;44201&lt;/D&gt;&lt;D xsi:type="xsd:long"&gt;44200&lt;/D&gt;&lt;D xsi:type="xsd:long"&gt;44196&lt;/D&gt;&lt;D xsi:type="xsd:long"&gt;44195&lt;/D&gt;&lt;D xsi:type="xsd:long"&gt;44194&lt;/D&gt;&lt;D xsi:type="xsd:long"&gt;44189&lt;/D&gt;&lt;D xsi:type="xsd:long"&gt;44188&lt;/D&gt;&lt;D xsi:type="xsd:long"&gt;44187&lt;/D&gt;&lt;D xsi:type="xsd:long"&gt;44186&lt;/D&gt;&lt;D xsi:type="xsd:long"&gt;44183&lt;/D&gt;&lt;D xsi:type="xsd:long"&gt;44182&lt;/D&gt;&lt;D xsi:type="xsd:long"&gt;44181&lt;/D&gt;&lt;D xsi:type="xsd:long"&gt;44180&lt;/D&gt;&lt;D xsi:type="xsd:long"&gt;44179&lt;/D&gt;&lt;D xsi:type="xsd:long"&gt;44176&lt;/D&gt;&lt;D xsi:type="xsd:long"&gt;44175&lt;/D&gt;&lt;D xsi:type="xsd:long"&gt;44174&lt;/D&gt;&lt;D xsi:type="xsd:long"&gt;44173&lt;/D&gt;&lt;D xsi:type="xsd:long"&gt;44172&lt;/D&gt;&lt;D xsi:type="xsd:long"&gt;44169&lt;/D&gt;&lt;D xsi:type="xsd:long"&gt;44168&lt;/D&gt;&lt;D xsi:type="xsd:long"&gt;44167&lt;/D&gt;&lt;D xsi:type="xsd:long"&gt;44166&lt;/D&gt;&lt;D xsi:type="xsd:long"&gt;44165&lt;/D&gt;&lt;D xsi:type="xsd:long"&gt;44162&lt;/D&gt;&lt;D xsi:type="xsd:long"&gt;44161&lt;/D&gt;&lt;D xsi:type="xsd:long"&gt;44160&lt;/D&gt;&lt;D xsi:type="xsd:long"&gt;44159&lt;/D&gt;&lt;D xsi:type="xsd:long"&gt;44158&lt;/D&gt;&lt;D xsi:type="xsd:long"&gt;44155&lt;/D&gt;&lt;D xsi:type="xsd:long"&gt;44154&lt;/D&gt;&lt;D xsi:type="xsd:long"&gt;44153&lt;/D&gt;&lt;D xsi:type="xsd:long"&gt;44152&lt;/D&gt;&lt;D xsi:type="xsd:long"&gt;44151&lt;/D&gt;&lt;D xsi:type="xsd:long"&gt;44148&lt;/D&gt;&lt;D xsi:type="xsd:long"&gt;44147&lt;/D&gt;&lt;D xsi:type="xsd:long"&gt;44146&lt;/D&gt;&lt;D xsi:type="xsd:long"&gt;44145&lt;/D&gt;&lt;D xsi:type="xsd:long"&gt;44144&lt;/D&gt;&lt;D xsi:type="xsd:long"&gt;44141&lt;/D&gt;&lt;D xsi:type="xsd:long"&gt;44140&lt;/D&gt;&lt;D xsi:type="xsd:long"&gt;44139&lt;/D&gt;&lt;D xsi:type="xsd:long"&gt;44138&lt;/D&gt;&lt;D xsi:type="xsd:long"&gt;44137&lt;/D&gt;&lt;D xsi:type="xsd:long"&gt;44134&lt;/D&gt;&lt;D xsi:type="xsd:long"&gt;44133&lt;/D&gt;&lt;D xsi:type="xsd:long"&gt;44132&lt;/D&gt;&lt;D xsi:type="xsd:long"&gt;44131&lt;/D&gt;&lt;D xsi:type="xsd:long"&gt;44130&lt;/D&gt;&lt;D xsi:type="xsd:long"&gt;44127&lt;/D&gt;&lt;D xsi:type="xsd:long"&gt;44126&lt;/D&gt;&lt;D xsi:type="xsd:long"&gt;44125&lt;/D&gt;&lt;D xsi:type="xsd:long"&gt;44124&lt;/D&gt;&lt;D xsi:type="xsd:long"&gt;44123&lt;/D&gt;&lt;D xsi:type="xsd:long"&gt;44120&lt;/D&gt;&lt;D xsi:type="xsd:long"&gt;44119&lt;/D&gt;&lt;D xsi:type="xsd:long"&gt;44118&lt;/D&gt;&lt;D xsi:type="xsd:long"&gt;44117&lt;/D&gt;&lt;D xsi:type="xsd:long"&gt;44113&lt;/D&gt;&lt;D xsi:type="xsd:long"&gt;44112&lt;/D&gt;&lt;D xsi:type="xsd:long"&gt;44111&lt;/D&gt;&lt;D xsi:type="xsd:long"&gt;44110&lt;/D&gt;&lt;D xsi:type="xsd:long"&gt;44109&lt;/D&gt;&lt;D xsi:type="xsd:long"&gt;44106&lt;/D&gt;&lt;D xsi:type="xsd:long"&gt;44105&lt;/D&gt;&lt;D xsi:type="xsd:long"&gt;44104&lt;/D&gt;&lt;D xsi:type="xsd:long"&gt;44103&lt;/D&gt;&lt;D xsi:type="xsd:long"&gt;44102&lt;/D&gt;&lt;D xsi:type="xsd:long"&gt;44099&lt;/D&gt;&lt;D xsi:type="xsd:long"&gt;44098&lt;/D&gt;&lt;D xsi:type="xsd:long"&gt;44097&lt;/D&gt;&lt;D xsi:type="xsd:long"&gt;44096&lt;/D&gt;&lt;D xsi:type="xsd:long"&gt;44095&lt;/D&gt;&lt;D xsi:type="xsd:long"&gt;44092&lt;/D&gt;&lt;D xsi:type="xsd:long"&gt;44091&lt;/D&gt;&lt;D xsi:type="xsd:long"&gt;44090&lt;/D&gt;&lt;D xsi:type="xsd:long"&gt;44089&lt;/D&gt;&lt;D xsi:type="xsd:long"&gt;44088&lt;/D&gt;&lt;D xsi:type="xsd:long"&gt;44085&lt;/D&gt;&lt;D xsi:type="xsd:long"&gt;44084&lt;/D&gt;&lt;D xsi:type="xsd:long"&gt;44083&lt;/D&gt;&lt;D xsi:type="xsd:long"&gt;44082&lt;/D&gt;&lt;D xsi:type="xsd:long"&gt;44078&lt;/D&gt;&lt;D xsi:type="xsd:long"&gt;44077&lt;/D&gt;&lt;D xsi:type="xsd:long"&gt;44076&lt;/D&gt;&lt;D xsi:type="xsd:long"&gt;44075&lt;/D&gt;&lt;D xsi:type="xsd:long"&gt;44074&lt;/D&gt;&lt;D xsi:type="xsd:long"&gt;44071&lt;/D&gt;&lt;/FQL&gt;&lt;FQL&gt;&lt;Q&gt;ERF-CA^P_PRICE(0,-3AY,D,CAD,,4)&lt;/Q&gt;&lt;R&gt;754&lt;/R&gt;&lt;C&gt;1&lt;/C&gt;&lt;D xsi:type="xsd:double"&gt;23.09&lt;/D&gt;&lt;D xsi:type="xsd:double"&gt;23.04&lt;/D&gt;&lt;D xsi:type="xsd:double"&gt;22.82076&lt;/D&gt;&lt;D xsi:type="xsd:double"&gt;22.721106&lt;/D&gt;&lt;D xsi:type="xsd:double"&gt;22.471972&lt;/D&gt;&lt;D xsi:type="xsd:double"&gt;22.551695&lt;/D&gt;&lt;D xsi:type="xsd:double"&gt;22.721106&lt;/D&gt;&lt;D xsi:type="xsd:double"&gt;22.711142&lt;/D&gt;&lt;D xsi:type="xsd:double"&gt;22.880552&lt;/D&gt;&lt;D xsi:type="xsd:double"&gt;22.721106&lt;/D&gt;&lt;D xsi:type="xsd:double"&gt;22.332457&lt;/D&gt;&lt;D xsi:type="xsd:double"&gt;21.93384&lt;/D&gt;&lt;D xsi:type="xsd:double"&gt;22.153078&lt;/D&gt;&lt;D xsi:type="xsd:double"&gt;22.491901&lt;/D&gt;&lt;D xsi:type="xsd:double"&gt;22.222836&lt;/D&gt;&lt;D xsi:type="xsd:double"&gt;22.900484&lt;/D&gt;&lt;D xsi:type="xsd:double"&gt;22.681246&lt;/D&gt;&lt;D xsi:type="xsd:double"&gt;22.302559&lt;/D&gt;&lt;D xsi:type="xsd:double"&gt;22.06339&lt;/D&gt;&lt;D xsi:type="xsd:double"&gt;21.804289&lt;/D&gt;&lt;D xsi:type="xsd:double"&gt;22.113218&lt;/D&gt;&lt;D xsi:type="xsd:double"&gt;21.983667&lt;/D&gt;&lt;D xsi:type="xsd:double"&gt;21.754463&lt;/D&gt;&lt;D xsi:type="xsd:double"&gt;21.236261&lt;/D&gt;&lt;D xsi:type="xsd:double"&gt;21.43557&lt;/D&gt;&lt;D xsi:type="xsd:double"&gt;21.405674&lt;/D&gt;&lt;D xsi:type="xsd:double"&gt;21.355848&lt;/D&gt;&lt;D xsi:type="xsd:double"&gt;21.06685&lt;/D&gt;&lt;D xsi:type="xsd:double"&gt;20.757923&lt;/D&gt;&lt;D xsi:type="xsd:double"&gt;20.598476&lt;/D&gt;&lt;D xsi:type="xsd:double"&gt;20.54865&lt;/D&gt;&lt;D xsi:type="xsd:double"&gt;19.641798&lt;/D&gt;&lt;D xsi:type="xsd:double"&gt;19.741453&lt;/D&gt;&lt;D xsi:type="xsd:double"&gt;20.140068&lt;/D&gt;&lt;D xsi:type="xsd:double"&gt;19.781315&lt;/D&gt;&lt;D xsi:type="xsd:double"&gt;19.771349&lt;/D&gt;&lt;D xsi:type="xsd:double"&gt;19.591972&lt;/D&gt;&lt;D xsi:type="xsd:double"&gt;19.482351&lt;/D&gt;&lt;D xsi:type="xsd:double"&gt;18.675156&lt;/D&gt;&lt;D xsi:type="xsd:double"&gt;18.994047&lt;/D&gt;&lt;D xsi:type="xsd:double"&gt;19.412594&lt;/D&gt;&lt;D xsi:type="xsd:double"&gt;19.133564&lt;/D&gt;&lt;D xsi:type="xsd:double"&gt;19.123598&lt;/D&gt;&lt;D xsi:type="xsd:double"&gt;18.774809&lt;/D&gt;&lt;D xsi:type="xsd:double"&gt;18.615364&lt;/D&gt;&lt;D xsi:type="xsd:double"&gt;18.545607&lt;/D&gt;&lt;D xsi:type="xsd:double"&gt;18.236677&lt;/D&gt;&lt;D xsi:type="xsd:double"&gt;18.416054&lt;/D&gt;&lt;D xsi:type="xsd:double"&gt;18.79474&lt;/D&gt;&lt;D xsi:type="xsd:double"&gt;18.635294&lt;/D&gt;&lt;D xsi:type="xsd:double"&gt;18.874464&lt;/D&gt;&lt;D xsi:type="xsd:double"&gt;19.023945&lt;/D&gt;&lt;D xsi:type="xsd:double"&gt;19.004013&lt;/D&gt;&lt;D xsi:type="xsd:double"&gt;18.864498&lt;/D&gt;&lt;D xsi:type="xsd:double"&gt;19.193356&lt;/D&gt;&lt;D xsi:type="xsd:double"&gt;19.03391&lt;/D&gt;&lt;D xsi:type="xsd:double"&gt;19.601938&lt;/D&gt;&lt;D xsi:type="xsd:double"&gt;19.671696&lt;/D&gt;&lt;D xsi:type="xsd:double"&gt;20.060345&lt;/D&gt;&lt;D xsi:type="xsd:double"&gt;19.53218&lt;/D&gt;&lt;D xsi:type="xsd:double"&gt;19.283045&lt;/D&gt;&lt;D xsi:type="xsd:double"&gt;19.721523&lt;/D&gt;&lt;D xsi:type="xsd:double"&gt;18.764843&lt;/D&gt;&lt;D xsi:type="xsd:double"&gt;18.655224&lt;/D&gt;&lt;D xsi:type="xsd:double"&gt;19.173426&lt;/D&gt;&lt;D xsi:type="xsd:double"&gt;19.57802&lt;/D&gt;&lt;D xsi:type="xsd:double"&gt;19.82622&lt;/D&gt;&lt;D xsi:type="xsd:double"&gt;19.607805&lt;/D&gt;&lt;D xsi:type="xsd:double"&gt;19.836147&lt;/D&gt;&lt;D xsi:type="xsd:double"&gt;19.865932&lt;/D&gt;&lt;D xsi:type="xsd:double"&gt;19.746796&lt;/D&gt;&lt;D xsi:type="xsd:double"&gt;19.389389&lt;/D&gt;&lt;D xsi:type="xsd:double"&gt;19.121332&lt;/D&gt;&lt;D xsi:type="xsd:double"&gt;18.69443&lt;/D&gt;&lt;D xsi:type="xsd:double"&gt;19.051836&lt;/D&gt;&lt;D xsi:type="xsd:double"&gt;18.922771&lt;/D&gt;&lt;D xsi:type="xsd:double"&gt;18.83342&lt;/D&gt;&lt;D xsi:type="xsd:double"&gt;19.02205&lt;/D&gt;&lt;D xsi:type="xsd:double"&gt;19.448957&lt;/D&gt;&lt;D xsi:type="xsd:double"&gt;19.56809&lt;/D&gt;&lt;D xsi:type="xsd:double"&gt;19.399317&lt;/D&gt;&lt;D xsi:type="xsd:double"&gt;18.704357&lt;/D&gt;&lt;D xsi:type="xsd:double"&gt;18.863203&lt;/D&gt;&lt;D xsi:type="xsd:double"&gt;19.041908&lt;/D&gt;&lt;D xsi:type="xsd:double"&gt;19.895718&lt;/D&gt;&lt;D xsi:type="xsd:double"&gt;20.114132&lt;/D&gt;&lt;D xsi:type="xsd:double"&gt;19.4291&lt;/D&gt;&lt;D xsi:type="xsd:double"&gt;19.448957&lt;/D&gt;&lt;D xsi:type="xsd:double"&gt;19.697157&lt;/D&gt;&lt;D xsi:type="xsd:double"&gt;20.33255&lt;/D&gt;&lt;D xsi:type="xsd:double"&gt;19.726942&lt;/D&gt;&lt;D xsi:type="xsd:double"&gt;19.56809&lt;/D&gt;&lt;D xsi:type="xsd:double"&gt;19.62766&lt;/D&gt;&lt;D xsi:type="xsd:double"&gt;19.895718&lt;/D&gt;&lt;D xsi:type="xsd:double"&gt;20.223341&lt;/D&gt;&lt;D xsi:type="xsd:double"&gt;20.501324&lt;/D&gt;&lt;D xsi:type="xsd:double"&gt;20.4219&lt;/D&gt;&lt;D xsi:type="xsd:double"&gt;20.501324&lt;/D&gt;&lt;D xsi:type="xsd:double"&gt;20.461615&lt;/D&gt;&lt;D xsi:type="xsd:double"&gt;20.491396&lt;/D&gt;&lt;D xsi:type="xsd:double"&gt;19.945356&lt;/D&gt;&lt;D xsi:type="xsd:double"&gt;20.114132&lt;/D&gt;&lt;D xsi:type="xsd:double"&gt;20.193558&lt;/D&gt;&lt;D xsi:type="xsd:double"&gt;20.58075&lt;/D&gt;&lt;D xsi:type="xsd:double"&gt;19.339748&lt;/D&gt;&lt;D xsi:type="xsd:double"&gt;19.409243&lt;/D&gt;&lt;D xsi:type="xsd:double"&gt;19.538307&lt;/D&gt;&lt;D xsi:type="xsd:double"&gt;19.369534&lt;/D&gt;&lt;D xsi:type="xsd:double"&gt;19.4291&lt;/D&gt;&lt;D xsi:type="xsd:double"&gt;19.08162&lt;/D&gt;&lt;D xsi:type="xsd:double"&gt;19.02205&lt;/D&gt;&lt;D xsi:type="xsd:double"&gt;19.240469&lt;/D&gt;&lt;D xsi:type="xsd:double"&gt;19.190828&lt;/D&gt;&lt;D xsi:type="xsd:double"&gt;18.555437&lt;/D&gt;&lt;D xsi:type="xsd:double"&gt;17.820765&lt;/D&gt;&lt;D xsi:type="xsd:double"&gt;18.237741&lt;/D&gt;&lt;D xsi:type="xsd:double"&gt;18.059036&lt;/D&gt;&lt;D xsi:type="xsd:double"&gt;19.726942&lt;/D&gt;&lt;D xsi:type="xsd:double"&gt;20.02478&lt;/D&gt;&lt;D xsi:type="xsd:double"&gt;21.255854&lt;/D&gt;&lt;D xsi:type="xsd:double"&gt;21.821747&lt;/D&gt;&lt;D xsi:type="xsd:double"&gt;22.079878&lt;/D&gt;&lt;D xsi:type="xsd:double"&gt;21.881317&lt;/D&gt;&lt;D xsi:type="xsd:double"&gt;21.881317&lt;/D&gt;&lt;D xsi:type="xsd:double"&gt;22.31815&lt;/D&gt;&lt;D xsi:type="xsd:double"&gt;22.016338&lt;/D&gt;&lt;D xsi:type="xsd:double"&gt;21.996548&lt;/D&gt;&lt;D xsi:type="xsd:double"&gt;21.422638&lt;/D&gt;&lt;D xsi:type="xsd:double"&gt;21.52159&lt;/D&gt;&lt;D xsi:type="xsd:double"&gt;21.600748&lt;/D&gt;&lt;D xsi:type="xsd:double"&gt;21.442429&lt;/D&gt;&lt;D xsi:type="xsd:double"&gt;20.799257&lt;/D&gt;&lt;D xsi:type="xsd:double"&gt;20.9081&lt;/D&gt;&lt;D xsi:type="xsd:double"&gt;21.076315&lt;/D&gt;&lt;D xsi:type="xsd:double"&gt;22.323082&lt;/D&gt;&lt;D xsi:type="xsd:double"&gt;22.520985&lt;/D&gt;&lt;D xsi:type="xsd:double"&gt;23.401636&lt;/D&gt;&lt;D xsi:type="xsd:double"&gt;23.124578&lt;/D&gt;&lt;D xsi:type="xsd:double"&gt;23.21363&lt;/D&gt;&lt;D xsi:type="xsd:double"&gt;22.501194&lt;/D&gt;&lt;D xsi:type="xsd:double"&gt;22.946468&lt;/D&gt;&lt;D xsi:type="xsd:double"&gt;23.055311&lt;/D&gt;&lt;D xsi:type="xsd:double"&gt;21.838228&lt;/D&gt;&lt;D xsi:type="xsd:double"&gt;22.174658&lt;/D&gt;&lt;D xsi:type="xsd:double"&gt;21.749174&lt;/D&gt;&lt;D xsi:type="xsd:double"&gt;22.431929&lt;/D&gt;&lt;D xsi:type="xsd:double"&gt;23.362057&lt;/D&gt;&lt;D xsi:type="xsd:double"&gt;23.134472&lt;/D&gt;&lt;D xsi:type="xsd:double"&gt;23.58964&lt;/D&gt;&lt;D xsi:type="xsd:double"&gt;23.70838&lt;/D&gt;&lt;D xsi:type="xsd:double"&gt;23.174053&lt;/D&gt;&lt;D xsi:type="xsd:double"&gt;23.243317&lt;/D&gt;&lt;D xsi:type="xsd:double"&gt;23.500586&lt;/D&gt;&lt;D xsi:type="xsd:double"&gt;23.43132&lt;/D&gt;&lt;D xsi:type="xsd:double"&gt;23.698486&lt;/D&gt;&lt;D xsi:type="xsd:double"&gt;23.174053&lt;/D&gt;&lt;D xsi:type="xsd:double"&gt;23.292793&lt;/D&gt;&lt;D xsi:type="xsd:double"&gt;22.936571&lt;/D&gt;&lt;D xsi:type="xsd:double"&gt;23.005836&lt;/D&gt;&lt;D xsi:type="xsd:double"&gt;22.986046&lt;/D&gt;&lt;D xsi:type="xsd:double"&gt;22.303293&lt;/D&gt;&lt;D xsi:type="xsd:double"&gt;21.996548&lt;/D&gt;&lt;D xsi:type="xsd:double"&gt;21.79865&lt;/D&gt;&lt;D xsi:type="xsd:double"&gt;21.640331&lt;/D&gt;&lt;D xsi:type="xsd:double"&gt;21.501799&lt;/D&gt;&lt;D xsi:type="xsd:double"&gt;21.511694&lt;/D&gt;&lt;D xsi:type="xsd:double"&gt;21.917387&lt;/D&gt;&lt;D xsi:type="xsd:double"&gt;23.64901&lt;/D&gt;&lt;D xsi:type="xsd:double"&gt;23.342264&lt;/D&gt;&lt;D xsi:type="xsd:double"&gt;22.788147&lt;/D&gt;&lt;D xsi:type="xsd:double"&gt;23.678698&lt;/D&gt;&lt;D xsi:type="xsd:double"&gt;22.610037&lt;/D&gt;&lt;D xsi:type="xsd:double"&gt;23.500586&lt;/D&gt;&lt;D xsi:type="xsd:double"&gt;22.461613&lt;/D&gt;&lt;D xsi:type="xsd:double"&gt;22.105392&lt;/D&gt;&lt;D xsi:type="xsd:double"&gt;22.263714&lt;/D&gt;&lt;D xsi:type="xsd:double"&gt;22.649616&lt;/D&gt;&lt;D xsi:type="xsd:double"&gt;22.689196&lt;/D&gt;&lt;D xsi:type="xsd:double"&gt;22.471508&lt;/D&gt;&lt;D xsi:type="xsd:double"&gt;22.313189&lt;/D&gt;&lt;D xsi:type="xsd:double"&gt;21.79865&lt;/D&gt;&lt;D xsi:type="xsd:double"&gt;22.471508&lt;/D&gt;&lt;D xsi:type="xsd:double"&gt;22.412136&lt;/D&gt;&lt;D xsi:type="xsd:double"&gt;22.619932&lt;/D&gt;&lt;D xsi:type="xsd:double"&gt;23.174053&lt;/D&gt;&lt;D xsi:type="xsd:double"&gt;24.18334&lt;/D&gt;&lt;D xsi:type="xsd:double"&gt;23.807331&lt;/D&gt;&lt;D xsi:type="xsd:double"&gt;24.747355&lt;/D&gt;&lt;D xsi:type="xsd:double"&gt;24.786932&lt;/D&gt;&lt;D xsi:type="xsd:double"&gt;24.257551&lt;/D&gt;&lt;D xsi:type="xsd:double"&gt;24.306875&lt;/D&gt;&lt;D xsi:type="xsd:double"&gt;24.66201&lt;/D&gt;&lt;D xsi:type="xsd:double"&gt;24.43512&lt;/D&gt;&lt;D xsi:type="xsd:double"&gt;24.819847&lt;/D&gt;&lt;D xsi:type="xsd:double"&gt;23.94188&lt;/D&gt;&lt;D xsi:type="xsd:double"&gt;24.721197&lt;/D&gt;&lt;D xsi:type="xsd:double"&gt;24.149038&lt;/D&gt;&lt;D xsi:type="xsd:double"&gt;24.149038&lt;/D&gt;&lt;D xsi:type="xsd:double"&gt;25.125654&lt;/D&gt;&lt;D xsi:type="xsd:double"&gt;24.474575&lt;/D&gt;&lt;D xsi:type="xsd:double"&gt;24.54363&lt;/D&gt;&lt;D xsi:type="xsd:double"&gt;23.63607&lt;/D&gt;&lt;D xsi:type="xsd:double"&gt;23.419044&lt;/D&gt;&lt;D xsi:type="xsd:double"&gt;24.839577&lt;/D&gt;&lt;D xsi:type="xsd:double"&gt;24.94809&lt;/D&gt;&lt;D xsi:type="xsd:double"&gt;24.326605&lt;/D&gt;&lt;D xsi:type="xsd:double"&gt;23.399313&lt;/D&gt;&lt;D xsi:type="xsd:double"&gt;23.073774&lt;/D&gt;&lt;D xsi:type="xsd:double"&gt;23.261206&lt;/D&gt;&lt;D xsi:type="xsd:double"&gt;23.300667&lt;/D&gt;&lt;D xsi:type="xsd:double"&gt;22.738373&lt;/D&gt;&lt;D xsi:type="xsd:double"&gt;22.807426&lt;/D&gt;&lt;D xsi:type="xsd:double"&gt;23.192154&lt;/D&gt;&lt;D xsi:type="xsd:double"&gt;22.767965&lt;/D&gt;&lt;D xsi:type="xsd:double"&gt;23.192154&lt;/D&gt;&lt;D xsi:type="xsd:double"&gt;22.590399&lt;/D&gt;&lt;D xsi:type="xsd:double"&gt;22.531212&lt;/D&gt;&lt;D xsi:type="xsd:double"&gt;22.11689&lt;/D&gt;&lt;D xsi:type="xsd:double"&gt;21.209326&lt;/D&gt;&lt;D xsi:type="xsd:double"&gt;21.140274&lt;/D&gt;&lt;D xsi:type="xsd:double"&gt;20.6569&lt;/D&gt;&lt;D xsi:type="xsd:double"&gt;21.554598&lt;/D&gt;&lt;D xsi:type="xsd:double"&gt;21.21919&lt;/D&gt;&lt;D xsi:type="xsd:double"&gt;21.002167&lt;/D&gt;&lt;D xsi:type="xsd:double"&gt;21.949186&lt;/D&gt;&lt;D xsi:type="xsd:double"&gt;21.880135&lt;/D&gt;&lt;D xsi:type="xsd:double"&gt;21.031761&lt;/D&gt;&lt;D xsi:type="xsd:double"&gt;20.489197&lt;/D&gt;&lt;D xsi:type="xsd:double"&gt;20.173525&lt;/D&gt;&lt;D xsi:type="xsd:double"&gt;19.295555&lt;/D&gt;&lt;D xsi:type="xsd:double"&gt;19.236368&lt;/D&gt;&lt;D xsi:type="xsd:double"&gt;19.068665&lt;/D&gt;&lt;D xsi:type="xsd:double"&gt;17.579079&lt;/D&gt;&lt;D xsi:type="xsd:double"&gt;16.957598&lt;/D&gt;&lt;D xsi:type="xsd:double"&gt;17.91448&lt;/D&gt;&lt;D xsi:type="xsd:double"&gt;19.38434&lt;/D&gt;&lt;D xsi:type="xsd:double"&gt;19.85785&lt;/D&gt;&lt;D xsi:type="xsd:double"&gt;20.449738&lt;/D&gt;&lt;D xsi:type="xsd:double"&gt;20.400415&lt;/D&gt;&lt;D xsi:type="xsd:double"&gt;20.193254&lt;/D&gt;&lt;D xsi:type="xsd:double"&gt;20.499063&lt;/D&gt;&lt;D xsi:type="xsd:double"&gt;20.804873&lt;/D&gt;&lt;D xsi:type="xsd:double"&gt;19.94663&lt;/D&gt;&lt;D xsi:type="xsd:double"&gt;19.907173&lt;/D&gt;&lt;D xsi:type="xsd:double"&gt;19.601366&lt;/D&gt;&lt;D xsi:type="xsd:double"&gt;19.058802&lt;/D&gt;&lt;D xsi:type="xsd:double"&gt;18.614883&lt;/D&gt;&lt;D xsi:type="xsd:double"&gt;19.680285&lt;/D&gt;&lt;D xsi:type="xsd:double"&gt;20.134064&lt;/D&gt;&lt;D xsi:type="xsd:double"&gt;19.492853&lt;/D&gt;&lt;D xsi:type="xsd:double"&gt;19.96636&lt;/D&gt;&lt;D xsi:type="xsd:double"&gt;19.81839&lt;/D&gt;&lt;D xsi:type="xsd:double"&gt;20.840385&lt;/D&gt;&lt;D xsi:type="xsd:double"&gt;20.18144&lt;/D&gt;&lt;D xsi:type="xsd:double"&gt;20.08309&lt;/D&gt;&lt;D xsi:type="xsd:double"&gt;20.20111&lt;/D&gt;&lt;D xsi:type="xsd:double"&gt;19.67002&lt;/D&gt;&lt;D xsi:type="xsd:double"&gt;19.001238&lt;/D&gt;&lt;D xsi:type="xsd:double"&gt;18.873383&lt;/D&gt;&lt;D xsi:type="xsd:double"&gt;18.843878&lt;/D&gt;&lt;D xsi:type="xsd:double"&gt;18.253775&lt;/D&gt;&lt;D xsi:type="xsd:double"&gt;17.762026&lt;/D&gt;&lt;D xsi:type="xsd:double"&gt;18.10625&lt;/D&gt;&lt;D xsi:type="xsd:double"&gt;18.302954&lt;/D&gt;&lt;D xsi:type="xsd:double"&gt;17.830872&lt;/D&gt;&lt;D xsi:type="xsd:double"&gt;17.034235&lt;/D&gt;&lt;D xsi:type="xsd:double"&gt;16.965391&lt;/D&gt;&lt;D xsi:type="xsd:double"&gt;16.84737&lt;/D&gt;&lt;D xsi:type="xsd:double"&gt;16.680172&lt;/D&gt;&lt;D xsi:type="xsd:double"&gt;15.372119&lt;/D&gt;&lt;D xsi:type="xsd:double"&gt;16.25727&lt;/D&gt;&lt;D xsi:type="xsd:double"&gt;17.28011&lt;/D&gt;&lt;D xsi:type="xsd:double"&gt;17.575163&lt;/D&gt;&lt;D xsi:type="xsd:double"&gt;17.289946&lt;/D&gt;&lt;D xsi:type="xsd:double"&gt;16.876875&lt;/D&gt;&lt;D xsi:type="xsd:double"&gt;16.552322&lt;/D&gt;&lt;D xsi:type="xsd:double"&gt;16.631&lt;/D&gt;&lt;D xsi:type="xsd:double"&gt;15.854034&lt;/D&gt;&lt;D xsi:type="xsd:double"&gt;16.365454&lt;/D&gt;&lt;D xsi:type="xsd:double"&gt;16.896547&lt;/D&gt;&lt;D xsi:type="xsd:double"&gt;16.808031&lt;/D&gt;&lt;D xsi:type="xsd:double"&gt;16.237598&lt;/D&gt;&lt;D xsi:type="xsd:double"&gt;15.440964&lt;/D&gt;&lt;D xsi:type="xsd:double"&gt;15.057399&lt;/D&gt;&lt;D xsi:type="xsd:double"&gt;15.3917885&lt;/D&gt;&lt;D xsi:type="xsd:double"&gt;15.401625&lt;/D&gt;&lt;D xsi:type="xsd:double"&gt;16.119577&lt;/D&gt;&lt;D xsi:type="xsd:double"&gt;16.326115&lt;/D&gt;&lt;D xsi:type="xsd:double"&gt;16.512981&lt;/D&gt;&lt;D xsi:type="xsd:double"&gt;15.313109&lt;/D&gt;&lt;D xsi:type="xsd:double"&gt;16.031063&lt;/D&gt;&lt;D xsi:type="xsd:double"&gt;17.762026&lt;/D&gt;&lt;D xsi:type="xsd:double"&gt;16.729353&lt;/D&gt;&lt;D xsi:type="xsd:double"&gt;17.584995&lt;/D&gt;&lt;D xsi:type="xsd:double"&gt;18.519321&lt;/D&gt;&lt;D xsi:type="xsd:double"&gt;17.486645&lt;/D&gt;&lt;D xsi:type="xsd:double"&gt;16.444134&lt;/D&gt;&lt;D xsi:type="xsd:double"&gt;15.962218&lt;/D&gt;&lt;D xsi:type="xsd:double"&gt;17.634172&lt;/D&gt;&lt;D xsi:type="xsd:double"&gt;19.070082&lt;/D&gt;&lt;D xsi:type="xsd:double"&gt;18.568497&lt;/D&gt;&lt;D xsi:type="xsd:double"&gt;18.047241&lt;/D&gt;&lt;D xsi:type="xsd:double"&gt;19.611008&lt;/D&gt;&lt;D xsi:type="xsd:double"&gt;20.9289&lt;/D&gt;&lt;D xsi:type="xsd:double"&gt;20.968239&lt;/D&gt;&lt;D xsi:type="xsd:double"&gt;21.273125&lt;/D&gt;&lt;D xsi:type="xsd:double"&gt;22.118933&lt;/D&gt;&lt;D xsi:type="xsd:double"&gt;22.246792&lt;/D&gt;&lt;D xsi:type="xsd:double"&gt;22.256626&lt;/D&gt;&lt;D xsi:type="xsd:double"&gt;21.55834&lt;/D&gt;&lt;D xsi:type="xsd:double"&gt;20.840385&lt;/D&gt;&lt;D xsi:type="xsd:double"&gt;19.856882&lt;/D&gt;&lt;D xsi:type="xsd:double"&gt;19.08975&lt;/D&gt;&lt;D xsi:type="xsd:double"&gt;18.883219&lt;/D&gt;&lt;D xsi:type="xsd:double"&gt;18.45048&lt;/D&gt;&lt;D xsi:type="xsd:double"&gt;19.060247&lt;/D&gt;&lt;D xsi:type="xsd:double"&gt;18.755362&lt;/D&gt;&lt;D xsi:type="xsd:double"&gt;18.332458&lt;/D&gt;&lt;D xsi:type="xsd:double"&gt;17.806284&lt;/D&gt;&lt;D xsi:type="xsd:double"&gt;16.757126&lt;/D&gt;&lt;D xsi:type="xsd:double"&gt;15.933487&lt;/D&gt;&lt;D xsi:type="xsd:double"&gt;15.796212&lt;/D&gt;&lt;D xsi:type="xsd:double"&gt;15.8844595&lt;/D&gt;&lt;D xsi:type="xsd:double"&gt;16.35511&lt;/D&gt;&lt;D xsi:type="xsd:double"&gt;16.208033&lt;/D&gt;&lt;D xsi:type="xsd:double"&gt;15.786408&lt;/D&gt;&lt;D xsi:type="xsd:double"&gt;14.992186&lt;/D&gt;&lt;D xsi:type="xsd:double"&gt;15.345175&lt;/D&gt;&lt;D xsi:type="xsd:double"&gt;14.776469&lt;/D&gt;&lt;D xsi:type="xsd:double"&gt;14.658809&lt;/D&gt;&lt;D xsi:type="xsd:double"&gt;16.629654&lt;/D&gt;&lt;D xsi:type="xsd:double"&gt;16.423746&lt;/D&gt;&lt;D xsi:type="xsd:double"&gt;16.884592&lt;/D&gt;&lt;D xsi:type="xsd:double"&gt;16.090368&lt;/D&gt;&lt;D xsi:type="xsd:double"&gt;15.286342&lt;/D&gt;&lt;D xsi:type="xsd:double"&gt;15.43342&lt;/D&gt;&lt;D xsi:type="xsd:double"&gt;15.90407&lt;/D&gt;&lt;D xsi:type="xsd:double"&gt;15.217706&lt;/D&gt;&lt;D xsi:type="xsd:double"&gt;15.090237&lt;/D&gt;&lt;D xsi:type="xsd:double"&gt;15.090237&lt;/D&gt;&lt;D xsi:type="xsd:double"&gt;15.6197195&lt;/D&gt;&lt;D xsi:type="xsd:double"&gt;16.149202&lt;/D&gt;&lt;D xsi:type="xsd:double"&gt;16.95323&lt;/D&gt;&lt;D xsi:type="xsd:double"&gt;16.76693&lt;/D&gt;&lt;D xsi:type="xsd:double"&gt;17.110115&lt;/D&gt;&lt;D xsi:type="xsd:double"&gt;16.659071&lt;/D&gt;&lt;D xsi:type="xsd:double"&gt;16.629654&lt;/D&gt;&lt;D xsi:type="xsd:double"&gt;16.16881&lt;/D&gt;&lt;D xsi:type="xsd:double"&gt;15.707966&lt;/D&gt;&lt;D xsi:type="xsd:double"&gt;16.453161&lt;/D&gt;&lt;D xsi:type="xsd:double"&gt;15.806018&lt;/D&gt;&lt;D xsi:type="xsd:double"&gt;15.2079&lt;/D&gt;&lt;D xsi:type="xsd:double"&gt;15.443226&lt;/D&gt;&lt;D xsi:type="xsd:double"&gt;16.090368&lt;/D&gt;&lt;D xsi:type="xsd:double"&gt;15.678551&lt;/D&gt;&lt;D xsi:type="xsd:double"&gt;15.531472&lt;/D&gt;&lt;D xsi:type="xsd:double"&gt;16.090368&lt;/D&gt;&lt;D xsi:type="xsd:double"&gt;16.10998&lt;/D&gt;&lt;D xsi:type="xsd:double"&gt;16.276669&lt;/D&gt;&lt;D xsi:type="xsd:double"&gt;16.914007&lt;/D&gt;&lt;D xsi:type="xsd:double"&gt;16.394333&lt;/D&gt;&lt;D xsi:type="xsd:double"&gt;16.198229&lt;/D&gt;&lt;D xsi:type="xsd:double"&gt;15.8158245&lt;/D&gt;&lt;D xsi:type="xsd:double"&gt;16.060953&lt;/D&gt;&lt;D xsi:type="xsd:double"&gt;15.296146&lt;/D&gt;&lt;D xsi:type="xsd:double"&gt;15.7177725&lt;/D&gt;&lt;D xsi:type="xsd:double"&gt;15.2079&lt;/D&gt;&lt;D xsi:type="xsd:double"&gt;15.354979&lt;/D&gt;&lt;D xsi:type="xsd:double"&gt;15.737382&lt;/D&gt;&lt;D xsi:type="xsd:double"&gt;16.5218&lt;/D&gt;&lt;D xsi:type="xsd:double"&gt;17.002254&lt;/D&gt;&lt;D xsi:type="xsd:double"&gt;16.874788&lt;/D&gt;&lt;D xsi:type="xsd:double"&gt;17.610176&lt;/D&gt;&lt;D xsi:type="xsd:double"&gt;17.502323&lt;/D&gt;&lt;D xsi:type="xsd:double"&gt;16.864985&lt;/D&gt;&lt;D xsi:type="xsd:double"&gt;15.7177725&lt;/D&gt;&lt;D xsi:type="xsd:double"&gt;16.274899&lt;/D&gt;&lt;D xsi:type="xsd:double"&gt;16.41183&lt;/D&gt;&lt;D xsi:type="xsd:double"&gt;15.844559&lt;/D&gt;&lt;D xsi:type="xsd:double"&gt;15.208818&lt;/D&gt;&lt;D xsi:type="xsd:double"&gt;14.954523&lt;/D&gt;&lt;D xsi:type="xsd:double"&gt;14.651325&lt;/D&gt;&lt;D xsi:type="xsd:double"&gt;14.41659&lt;/D&gt;&lt;D xsi:type="xsd:double"&gt;14.485055&lt;/D&gt;&lt;D xsi:type="xsd:double"&gt;14.827376&lt;/D&gt;&lt;D xsi:type="xsd:double"&gt;14.9154&lt;/D&gt;&lt;D xsi:type="xsd:double"&gt;14.934962&lt;/D&gt;&lt;D xsi:type="xsd:double"&gt;14.778472&lt;/D&gt;&lt;D xsi:type="xsd:double"&gt;15.05233&lt;/D&gt;&lt;D xsi:type="xsd:double"&gt;14.387248&lt;/D&gt;&lt;D xsi:type="xsd:double"&gt;14.445933&lt;/D&gt;&lt;D xsi:type="xsd:double"&gt;14.074271&lt;/D&gt;&lt;D xsi:type="xsd:double"&gt;14.778472&lt;/D&gt;&lt;D xsi:type="xsd:double"&gt;15.071892&lt;/D&gt;&lt;D xsi:type="xsd:double"&gt;15.022987&lt;/D&gt;&lt;D xsi:type="xsd:double"&gt;15.140355&lt;/D&gt;&lt;D xsi:type="xsd:double"&gt;14.9154&lt;/D&gt;&lt;D xsi:type="xsd:double"&gt;14.397031&lt;/D&gt;&lt;D xsi:type="xsd:double"&gt;13.976464&lt;/D&gt;&lt;D xsi:type="xsd:double"&gt;13.741732&lt;/D&gt;&lt;D xsi:type="xsd:double"&gt;13.868878&lt;/D&gt;&lt;D xsi:type="xsd:double"&gt;14.0547085&lt;/D&gt;&lt;D xsi:type="xsd:double"&gt;13.497216&lt;/D&gt;&lt;D xsi:type="xsd:double"&gt;13.458092&lt;/D&gt;&lt;D xsi:type="xsd:double"&gt;13.91778&lt;/D&gt;&lt;D xsi:type="xsd:double"&gt;14.191638&lt;/D&gt;&lt;D xsi:type="xsd:double"&gt;14.348126&lt;/D&gt;&lt;D xsi:type="xsd:double"&gt;14.964303&lt;/D&gt;&lt;D xsi:type="xsd:double"&gt;14.661104&lt;/D&gt;&lt;D xsi:type="xsd:double"&gt;13.868878&lt;/D&gt;&lt;D xsi:type="xsd:double"&gt;14.318786&lt;/D&gt;&lt;D xsi:type="xsd:double"&gt;13.927561&lt;/D&gt;&lt;D xsi:type="xsd:double"&gt;13.771071&lt;/D&gt;&lt;D xsi:type="xsd:double"&gt;13.761291&lt;/D&gt;&lt;D xsi:type="xsd:double"&gt;13.8590975&lt;/D&gt;&lt;D xsi:type="xsd:double"&gt;13.272261&lt;/D&gt;&lt;D xsi:type="xsd:double"&gt;13.614583&lt;/D&gt;&lt;D xsi:type="xsd:double"&gt;13.047308&lt;/D&gt;&lt;D xsi:type="xsd:double"&gt;12.910379&lt;/D&gt;&lt;D xsi:type="xsd:double"&gt;13.154895&lt;/D&gt;&lt;D xsi:type="xsd:double"&gt;12.636523&lt;/D&gt;&lt;D xsi:type="xsd:double"&gt;12.665865&lt;/D&gt;&lt;D xsi:type="xsd:double"&gt;12.43113&lt;/D&gt;&lt;D xsi:type="xsd:double"&gt;12.284424&lt;/D&gt;&lt;D xsi:type="xsd:double"&gt;11.550879&lt;/D&gt;&lt;D xsi:type="xsd:double"&gt;11.511756&lt;/D&gt;&lt;D xsi:type="xsd:double"&gt;12.215959&lt;/D&gt;&lt;D xsi:type="xsd:double"&gt;12.215959&lt;/D&gt;&lt;D xsi:type="xsd:double"&gt;12.127932&lt;/D&gt;&lt;D xsi:type="xsd:double"&gt;12.636523&lt;/D&gt;&lt;D xsi:type="xsd:double"&gt;13.360287&lt;/D&gt;&lt;D xsi:type="xsd:double"&gt;12.9984045&lt;/D&gt;&lt;D xsi:type="xsd:double"&gt;13.125552&lt;/D&gt;&lt;D xsi:type="xsd:double"&gt;13.194018&lt;/D&gt;&lt;D xsi:type="xsd:double"&gt;12.372447&lt;/D&gt;&lt;D xsi:type="xsd:double"&gt;12.010566&lt;/D&gt;&lt;D xsi:type="xsd:double"&gt;11.863856&lt;/D&gt;&lt;D xsi:type="xsd:double"&gt;11.6486845&lt;/D&gt;&lt;D xsi:type="xsd:double"&gt;11.805172&lt;/D&gt;&lt;D xsi:type="xsd:double"&gt;12.294202&lt;/D&gt;&lt;D xsi:type="xsd:double"&gt;12.107393&lt;/D&gt;&lt;D xsi:type="xsd:double"&gt;13.043231&lt;/D&gt;&lt;D xsi:type="xsd:double"&gt;13.091971&lt;/D&gt;&lt;D xsi:type="xsd:double"&gt;13.062726&lt;/D&gt;&lt;D xsi:type="xsd:double"&gt;12.117144&lt;/D&gt;&lt;D xsi:type="xsd:double"&gt;11.775951&lt;/D&gt;&lt;D xsi:type="xsd:double"&gt;12.458332&lt;/D&gt;&lt;D xsi:type="xsd:double"&gt;12.078149&lt;/D&gt;&lt;D xsi:type="xsd:double"&gt;12.30236&lt;/D&gt;&lt;D xsi:type="xsd:double"&gt;12.419337&lt;/D&gt;&lt;D xsi:type="xsd:double"&gt;12.370597&lt;/D&gt;&lt;D xsi:type="xsd:double"&gt;12.507074&lt;/D&gt;&lt;D xsi:type="xsd:double"&gt;12.312107&lt;/D&gt;&lt;D xsi:type="xsd:double"&gt;12.955496&lt;/D&gt;&lt;D xsi:type="xsd:double"&gt;12.624054&lt;/D&gt;&lt;D xsi:type="xsd:double"&gt;12.380345&lt;/D&gt;&lt;D xsi:type="xsd:double"&gt;11.55174&lt;/D&gt;&lt;D xsi:type="xsd:double"&gt;11.43476&lt;/D&gt;&lt;D xsi:type="xsd:double"&gt;11.678467&lt;/D&gt;&lt;D xsi:type="xsd:double"&gt;11.707712&lt;/D&gt;&lt;D xsi:type="xsd:double"&gt;11.425013&lt;/D&gt;&lt;D xsi:type="xsd:double"&gt;11.454257&lt;/D&gt;&lt;D xsi:type="xsd:double"&gt;11.035079&lt;/D&gt;&lt;D xsi:type="xsd:double"&gt;11.522494&lt;/D&gt;&lt;D xsi:type="xsd:double"&gt;11.532243&lt;/D&gt;&lt;D xsi:type="xsd:double"&gt;11.259292&lt;/D&gt;&lt;D xsi:type="xsd:double"&gt;11.21055&lt;/D&gt;&lt;D xsi:type="xsd:double"&gt;11.337276&lt;/D&gt;&lt;D xsi:type="xsd:double"&gt;10.947344&lt;/D&gt;&lt;D xsi:type="xsd:double"&gt;11.005836&lt;/D&gt;&lt;D xsi:type="xsd:double"&gt;11.21055&lt;/D&gt;&lt;D xsi:type="xsd:double"&gt;11.191051&lt;/D&gt;&lt;D xsi:type="xsd:double"&gt;10.62565&lt;/D&gt;&lt;D xsi:type="xsd:double"&gt;10.645146&lt;/D&gt;&lt;D xsi:type="xsd:double"&gt;10.869357&lt;/D&gt;&lt;D xsi:type="xsd:double"&gt;10.74263&lt;/D&gt;&lt;D xsi:type="xsd:double"&gt;10.372194&lt;/D&gt;&lt;D xsi:type="xsd:double"&gt;10.372194&lt;/D&gt;&lt;D xsi:type="xsd:double"&gt;10.284461&lt;/D&gt;&lt;D xsi:type="xsd:double"&gt;9.875031&lt;/D&gt;&lt;D xsi:type="xsd:double"&gt;9.884779&lt;/D&gt;&lt;D xsi:type="xsd:double"&gt;9.923774&lt;/D&gt;&lt;D xsi:type="xsd:double"&gt;9.748303&lt;/D&gt;&lt;D xsi:type="xsd:double"&gt;9.7678&lt;/D&gt;&lt;D xsi:type="xsd:double"&gt;8.861209&lt;/D&gt;&lt;D xsi:type="xsd:double"&gt;8.45178&lt;/D&gt;&lt;D xsi:type="xsd:double"&gt;8.081344&lt;/D&gt;&lt;D xsi:type="xsd:double"&gt;7.837636&lt;/D&gt;&lt;D xsi:type="xsd:double"&gt;7.574432&lt;/D&gt;&lt;D xsi:type="xsd:double"&gt;7.9546146&lt;/D&gt;&lt;D xsi:type="xsd:double"&gt;8.100842&lt;/D&gt;&lt;D xsi:type="xsd:double"&gt;8.159329&lt;/D&gt;&lt;D xsi:type="xsd:double"&gt;7.662166&lt;/D&gt;&lt;D xsi:type="xsd:double"&gt;7.730405&lt;/D&gt;&lt;D xsi:type="xsd:double"&gt;7.252738&lt;/D&gt;&lt;D xsi:type="xsd:double"&gt;7.2819824&lt;/D&gt;&lt;D xsi:type="xsd:double"&gt;7.272235&lt;/D&gt;&lt;D xsi:type="xsd:double"&gt;7.4574523&lt;/D&gt;&lt;D xsi:type="xsd:double"&gt;7.496445&lt;/D&gt;&lt;D xsi:type="xsd:double"&gt;7.5256896&lt;/D&gt;&lt;D xsi:type="xsd:double"&gt;7.1455064&lt;/D&gt;&lt;D xsi:type="xsd:double"&gt;7.272235&lt;/D&gt;&lt;D xsi:type="xsd:double"&gt;7.087017&lt;/D&gt;&lt;D xsi:type="xsd:double"&gt;7.137708&lt;/D&gt;&lt;D xsi:type="xsd:double"&gt;6.875863&lt;/D&gt;&lt;D xsi:type="xsd:double"&gt;6.788582&lt;/D&gt;&lt;D xsi:type="xsd:double"&gt;6.701299&lt;/D&gt;&lt;D xsi:type="xsd:double"&gt;6.5849233&lt;/D&gt;&lt;D xsi:type="xsd:double"&gt;6.158213&lt;/D&gt;&lt;D xsi:type="xsd:double"&gt;6.1000247&lt;/D&gt;&lt;D xsi:type="xsd:double"&gt;6.3909645&lt;/D&gt;&lt;D xsi:type="xsd:double"&gt;6.5558295&lt;/D&gt;&lt;D xsi:type="xsd:double"&gt;6.623716&lt;/D&gt;&lt;D xsi:type="xsd:double"&gt;6.914655&lt;/D&gt;&lt;D xsi:type="xsd:double"&gt;7.03103&lt;/D&gt;&lt;D xsi:type="xsd:double"&gt;7.147406&lt;/D&gt;&lt;D xsi:type="xsd:double"&gt;7.186197&lt;/D&gt;&lt;D xsi:type="xsd:double"&gt;6.943748&lt;/D&gt;&lt;D xsi:type="xsd:double"&gt;7.1958966&lt;/D&gt;&lt;D xsi:type="xsd:double"&gt;7.050426&lt;/D&gt;&lt;D xsi:type="xsd:double"&gt;6.972842&lt;/D&gt;&lt;D xsi:type="xsd:double"&gt;7.545023&lt;/D&gt;&lt;D xsi:type="xsd:double"&gt;7.535325&lt;/D&gt;&lt;D xsi:type="xsd:double"&gt;7.4674387&lt;/D&gt;&lt;D xsi:type="xsd:double"&gt;7.486835&lt;/D&gt;&lt;D xsi:type="xsd:double"&gt;7.3607616&lt;/D&gt;&lt;D xsi:type="xsd:double"&gt;7.6323047&lt;/D&gt;&lt;D xsi:type="xsd:double"&gt;7.428647&lt;/D&gt;&lt;D xsi:type="xsd:double"&gt;7.4674387&lt;/D&gt;&lt;D xsi:type="xsd:double"&gt;7.448044&lt;/D&gt;&lt;D xsi:type="xsd:double"&gt;7.292876&lt;/D&gt;&lt;D xsi:type="xsd:double"&gt;7.1764994&lt;/D&gt;&lt;D xsi:type="xsd:double"&gt;7.477137&lt;/D&gt;&lt;D xsi:type="xsd:double"&gt;7.79717&lt;/D&gt;&lt;D xsi:type="xsd:double"&gt;7.99113&lt;/D&gt;&lt;D xsi:type="xsd:double"&gt;8.214182&lt;/D&gt;&lt;D xsi:type="xsd:double"&gt;8.311163&lt;/D&gt;&lt;D xsi:type="xsd:double"&gt;8.320861&lt;/D&gt;&lt;D xsi:type="xsd:double"&gt;8.165694&lt;/D&gt;&lt;D xsi:type="xsd:double"&gt;8.088109&lt;/D&gt;&lt;D xsi:type="xsd:double"&gt;8.340258&lt;/D&gt;&lt;D xsi:type="xsd:double"&gt;8.718478&lt;/D&gt;&lt;D xsi:type="xsd:double"&gt;8.505122&lt;/D&gt;&lt;D xsi:type="xsd:double"&gt;8.640893&lt;/D&gt;&lt;D xsi:type="xsd:double"&gt;8.51482&lt;/D&gt;&lt;D xsi:type="xsd:double"&gt;8.388746&lt;/D&gt;&lt;D xsi:type="xsd:double"&gt;8.941533&lt;/D&gt;&lt;D xsi:type="xsd:double"&gt;8.863947&lt;/D&gt;&lt;D xsi:type="xsd:double"&gt;8.669989&lt;/D&gt;&lt;D xsi:type="xsd:double"&gt;8.485725&lt;/D&gt;&lt;D xsi:type="xsd:double"&gt;8.6118&lt;/D&gt;&lt;D xsi:type="xsd:double"&gt;7.9523373&lt;/D&gt;&lt;D xsi:type="xsd:double"&gt;8.088109&lt;/D&gt;&lt;D xsi:type="xsd:double"&gt;8.563312&lt;/D&gt;&lt;D xsi:type="xsd:double"&gt;8.495426&lt;/D&gt;&lt;D xsi:type="xsd:double"&gt;8.23358&lt;/D&gt;&lt;D xsi:type="xsd:double"&gt;8.349955&lt;/D&gt;&lt;D xsi:type="xsd:double"&gt;8.388746&lt;/D&gt;&lt;D xsi:type="xsd:double"&gt;8.252975&lt;/D&gt;&lt;D xsi:type="xsd:double"&gt;8.340258&lt;/D&gt;&lt;D xsi:type="xsd:double"&gt;8.223881&lt;/D&gt;&lt;D xsi:type="xsd:double"&gt;8.330559&lt;/D&gt;&lt;D xsi:type="xsd:double"&gt;8.320861&lt;/D&gt;&lt;D xsi:type="xsd:double"&gt;8.602102&lt;/D&gt;&lt;D xsi:type="xsd:double"&gt;8.3596525&lt;/D&gt;&lt;D xsi:type="xsd:double"&gt;7.9038477&lt;/D&gt;&lt;D xsi:type="xsd:double"&gt;7.661399&lt;/D&gt;&lt;D xsi:type="xsd:double"&gt;7.4577413&lt;/D&gt;&lt;D xsi:type="xsd:double"&gt;7.2705703&lt;/D&gt;&lt;D xsi:type="xsd:double"&gt;6.9809055&lt;/D&gt;&lt;D xsi:type="xsd:double"&gt;7.058151&lt;/D&gt;&lt;D xsi:type="xsd:double"&gt;6.9809055&lt;/D&gt;&lt;D xsi:type="xsd:double"&gt;7.202982&lt;/D&gt;&lt;D xsi:type="xsd:double"&gt;7.396091&lt;/D&gt;&lt;D xsi:type="xsd:double"&gt;7.46368&lt;/D&gt;&lt;D xsi:type="xsd:double"&gt;7.241604&lt;/D&gt;&lt;D xsi:type="xsd:double"&gt;7.048495&lt;/D&gt;&lt;D xsi:type="xsd:double"&gt;7.289881&lt;/D&gt;&lt;D xsi:type="xsd:double"&gt;7.135393&lt;/D&gt;&lt;D xsi:type="xsd:double"&gt;7.260915&lt;/D&gt;&lt;D xsi:type="xsd:double"&gt;7.135393&lt;/D&gt;&lt;D xsi:type="xsd:double"&gt;6.7684855&lt;/D&gt;&lt;D xsi:type="xsd:double"&gt;6.8940067&lt;/D&gt;&lt;D xsi:type="xsd:double"&gt;6.6622753&lt;/D&gt;&lt;D xsi:type="xsd:double"&gt;6.604342&lt;/D&gt;&lt;D xsi:type="xsd:double"&gt;6.382267&lt;/D&gt;&lt;D xsi:type="xsd:double"&gt;6.556065&lt;/D&gt;&lt;D xsi:type="xsd:double"&gt;6.527099&lt;/D&gt;&lt;D xsi:type="xsd:double"&gt;6.237862&lt;/D&gt;&lt;D xsi:type="xsd:double"&gt;6.1896567&lt;/D&gt;&lt;D xsi:type="xsd:double"&gt;6.1800146&lt;/D&gt;&lt;D xsi:type="xsd:double"&gt;6.064321&lt;/D&gt;&lt;D xsi:type="xsd:double"&gt;6.1800146&lt;/D&gt;&lt;D xsi:type="xsd:double"&gt;6.1221676&lt;/D&gt;&lt;D xsi:type="xsd:double"&gt;6.314993&lt;/D&gt;&lt;D xsi:type="xsd:double"&gt;6.4017625&lt;/D&gt;&lt;D xsi:type="xsd:double"&gt;6.5367403&lt;/D&gt;&lt;D xsi:type="xsd:double"&gt;6.7488465&lt;/D&gt;&lt;D xsi:type="xsd:double"&gt;6.469251&lt;/D&gt;&lt;D xsi:type="xsd:double"&gt;6.5656624&lt;/D&gt;&lt;D xsi:type="xsd:double"&gt;6.6235104&lt;/D&gt;&lt;D xsi:type="xsd:double"&gt;6.343916&lt;/D&gt;&lt;D xsi:type="xsd:double"&gt;5.948626&lt;/D&gt;&lt;D xsi:type="xsd:double"&gt;6.0546794&lt;/D&gt;&lt;D xsi:type="xsd:double"&gt;6.0739617&lt;/D&gt;&lt;D xsi:type="xsd:double"&gt;6.353557&lt;/D&gt;&lt;D xsi:type="xsd:double"&gt;6.083603&lt;/D&gt;&lt;D xsi:type="xsd:double"&gt;6.1221676&lt;/D&gt;&lt;D xsi:type="xsd:double"&gt;6.14145&lt;/D&gt;&lt;D xsi:type="xsd:double"&gt;6.2280855&lt;/D&gt;&lt;D xsi:type="xsd:double"&gt;5.96818&lt;/D&gt;&lt;D xsi:type="xsd:double"&gt;6.276216&lt;/D&gt;&lt;D xsi:type="xsd:double"&gt;6.0644417&lt;/D&gt;&lt;D xsi:type="xsd:double"&gt;6.3050947&lt;/D&gt;&lt;D xsi:type="xsd:double"&gt;6.632381&lt;/D&gt;&lt;D xsi:type="xsd:double"&gt;6.3532248&lt;/D&gt;&lt;D xsi:type="xsd:double"&gt;6.940416&lt;/D&gt;&lt;D xsi:type="xsd:double"&gt;6.43986&lt;/D&gt;&lt;D xsi:type="xsd:double"&gt;6.661259&lt;/D&gt;&lt;D xsi:type="xsd:double"&gt;6.824903&lt;/D&gt;&lt;D xsi:type="xsd:double"&gt;6.844156&lt;/D&gt;&lt;D xsi:type="xsd:double"&gt;6.6227555&lt;/D&gt;&lt;D xsi:type="xsd:double"&gt;6.2473373&lt;/D&gt;&lt;D xsi:type="xsd:double"&gt;6.3628516&lt;/D&gt;&lt;D xsi:type="xsd:double"&gt;6.53612&lt;/D&gt;&lt;D xsi:type="xsd:double"&gt;6.189581&lt;/D&gt;&lt;D xsi:type="xsd:double"&gt;5.939302&lt;/D&gt;&lt;D xsi:type="xsd:double"&gt;5.8430414&lt;/D&gt;&lt;D xsi:type="xsd:double"&gt;5.8141627&lt;/D&gt;&lt;D xsi:type="xsd:double"&gt;5.9296756&lt;/D&gt;&lt;D xsi:type="xsd:double"&gt;6.04519&lt;/D&gt;&lt;D xsi:type="xsd:double"&gt;6.3147197&lt;/D&gt;&lt;D xsi:type="xsd:double"&gt;6.199382&lt;/D&gt;&lt;D xsi:type="xsd:double"&gt;5.9687085&lt;/D&gt;&lt;D xsi:type="xsd:double"&gt;5.4016323&lt;/D&gt;&lt;D xsi:type="xsd:double"&gt;5.4400773&lt;/D&gt;&lt;D xsi:type="xsd:double"&gt;5.603473&lt;/D&gt;&lt;D xsi:type="xsd:double"&gt;5.5746393&lt;/D&gt;&lt;D xsi:type="xsd:double"&gt;5.7668676&lt;/D&gt;&lt;D xsi:type="xsd:double"&gt;5.7091994&lt;/D&gt;&lt;D xsi:type="xsd:double"&gt;5.641919&lt;/D&gt;&lt;D xsi:type="xsd:double"&gt;5.05562&lt;/D&gt;&lt;D xsi:type="xsd:double"&gt;4.911448&lt;/D&gt;&lt;D xsi:type="xsd:double"&gt;4.6134944&lt;/D&gt;&lt;D xsi:type="xsd:double"&gt;4.5269914&lt;/D&gt;&lt;D xsi:type="xsd:double"&gt;4.469322&lt;/D&gt;&lt;D xsi:type="xsd:double"&gt;4.1233106&lt;/D&gt;&lt;D xsi:type="xsd:double"&gt;4.05603&lt;/D&gt;&lt;D xsi:type="xsd:double"&gt;3.8061328&lt;/D&gt;&lt;D xsi:type="xsd:double"&gt;3.9695268&lt;/D&gt;&lt;D xsi:type="xsd:double"&gt;4.017585&lt;/D&gt;&lt;D xsi:type="xsd:double"&gt;3.9792318&lt;/D&gt;&lt;D xsi:type="xsd:double"&gt;4.103881&lt;/D&gt;&lt;D xsi:type="xsd:double"&gt;4.084705&lt;/D&gt;&lt;D xsi:type="xsd:double"&gt;4.2285314&lt;/D&gt;&lt;D xsi:type="xsd:double"&gt;4.401125&lt;/D&gt;&lt;D xsi:type="xsd:double"&gt;4.4586563&lt;/D&gt;&lt;D xsi:type="xsd:double"&gt;4.3340063&lt;/D&gt;&lt;D xsi:type="xsd:double"&gt;4.449067&lt;/D&gt;&lt;D xsi:type="xsd:double"&gt;4.62166&lt;/D&gt;&lt;D xsi:type="xsd:double"&gt;4.468244&lt;/D&gt;&lt;D xsi:type="xsd:double"&gt;4.5833073&lt;/D&gt;&lt;D xsi:type="xsd:double"&gt;4.372359&lt;/D&gt;&lt;D xsi:type="xsd:double"&gt;4.3340063&lt;/D&gt;&lt;D xsi:type="xsd:double"&gt;4.4203014&lt;/D&gt;&lt;D xsi:type="xsd:double"&gt;4.2764745&lt;/D&gt;&lt;D xsi:type="xsd:double"&gt;4.1614127&lt;/D&gt;&lt;D xsi:type="xsd:double"&gt;3.8833454&lt;/D&gt;&lt;D xsi:type="xsd:double"&gt;3.8162258&lt;/D&gt;&lt;D xsi:type="xsd:double"&gt;3.8929334&lt;/D&gt;&lt;D xsi:type="xsd:double"&gt;3.8258142&lt;/D&gt;&lt;D xsi:type="xsd:double"&gt;3.8545082&lt;/D&gt;&lt;D xsi:type="xsd:double"&gt;3.8640728&lt;/D&gt;&lt;D xsi:type="xsd:double"&gt;3.596265&lt;/D&gt;&lt;D xsi:type="xsd:double"&gt;3.797121&lt;/D&gt;&lt;D xsi:type="xsd:double"&gt;4.0936213&lt;/D&gt;&lt;D xsi:type="xsd:double"&gt;4.064928&lt;/D&gt;&lt;D xsi:type="xsd:double"&gt;4.055363&lt;/D&gt;&lt;D xsi:type="xsd:double"&gt;4.189267&lt;/D&gt;&lt;D xsi:type="xsd:double"&gt;4.122315&lt;/D&gt;&lt;D xsi:type="xsd:double"&gt;4.064928&lt;/D&gt;&lt;D xsi:type="xsd:double"&gt;4.036234&lt;/D&gt;&lt;D xsi:type="xsd:double"&gt;3.672782&lt;/D&gt;&lt;D xsi:type="xsd:double"&gt;3.730169&lt;/D&gt;&lt;D xsi:type=</t>
        </r>
      </text>
    </comment>
    <comment ref="A21" authorId="0" shapeId="0" xr:uid="{33416BE5-7794-4D32-B659-D8634F42EA1A}">
      <text>
        <r>
          <rPr>
            <b/>
            <sz val="9"/>
            <color indexed="81"/>
            <rFont val="Tahoma"/>
            <family val="2"/>
          </rPr>
          <t>"xsd:double"&gt;3.5867007&lt;/D&gt;&lt;D xsi:type="xsd:double"&gt;3.596265&lt;/D&gt;&lt;D xsi:type="xsd:double"&gt;3.3475873&lt;/D&gt;&lt;D xsi:type="xsd:double"&gt;3.3284588&lt;/D&gt;&lt;D xsi:type="xsd:double"&gt;3.108474&lt;/D&gt;&lt;D xsi:type="xsd:double"&gt;3.156297&lt;/D&gt;&lt;D xsi:type="xsd:double"&gt;3.4336684&lt;/D&gt;&lt;D xsi:type="xsd:double"&gt;3.3858454&lt;/D&gt;&lt;D xsi:type="xsd:double"&gt;3.4336684&lt;/D&gt;&lt;D xsi:type="xsd:double"&gt;3.4623618&lt;/D&gt;&lt;D xsi:type="xsd:double"&gt;3.1945548&lt;/D&gt;&lt;D xsi:type="xsd:double"&gt;2.8989391&lt;/D&gt;&lt;D xsi:type="xsd:double"&gt;2.9466193&lt;/D&gt;&lt;D xsi:type="xsd:double"&gt;2.9466193&lt;/D&gt;&lt;D xsi:type="xsd:double"&gt;2.9466193&lt;/D&gt;&lt;D xsi:type="xsd:double"&gt;2.8321872&lt;/D&gt;&lt;D xsi:type="xsd:double"&gt;2.6033242&lt;/D&gt;&lt;D xsi:type="xsd:double"&gt;2.5842519&lt;/D&gt;&lt;D xsi:type="xsd:double"&gt;2.8035793&lt;/D&gt;&lt;D xsi:type="xsd:double"&gt;2.7559&lt;/D&gt;&lt;D xsi:type="xsd:double"&gt;2.46982&lt;/D&gt;&lt;D xsi:type="xsd:double"&gt;2.1265244&lt;/D&gt;&lt;D xsi:type="xsd:double"&gt;2.240956&lt;/D&gt;&lt;D xsi:type="xsd:double"&gt;2.2886364&lt;/D&gt;&lt;D xsi:type="xsd:double"&gt;2.3458524&lt;/D&gt;&lt;D xsi:type="xsd:double"&gt;2.3458524&lt;/D&gt;&lt;D xsi:type="xsd:double"&gt;2.3077083&lt;/D&gt;&lt;D xsi:type="xsd:double"&gt;2.3458524&lt;/D&gt;&lt;D xsi:type="xsd:double"&gt;2.2695644&lt;/D&gt;&lt;D xsi:type="xsd:double"&gt;2.3930132&lt;/D&gt;&lt;D xsi:type="xsd:double"&gt;2.412006&lt;/D&gt;&lt;D xsi:type="xsd:double"&gt;2.5544467&lt;/D&gt;&lt;D xsi:type="xsd:double"&gt;2.6019275&lt;/D&gt;&lt;D xsi:type="xsd:double"&gt;2.4689817&lt;/D&gt;&lt;D xsi:type="xsd:double"&gt;2.5069664&lt;/D&gt;&lt;D xsi:type="xsd:double"&gt;2.4025095&lt;/D&gt;&lt;D xsi:type="xsd:double"&gt;2.4215019&lt;/D&gt;&lt;D xsi:type="xsd:double"&gt;2.4025095&lt;/D&gt;&lt;D xsi:type="xsd:double"&gt;2.3360372&lt;/D&gt;&lt;D xsi:type="xsd:double"&gt;2.3930132&lt;/D&gt;&lt;D xsi:type="xsd:double"&gt;2.5354548&lt;/D&gt;&lt;D xsi:type="xsd:double"&gt;2.6304162&lt;/D&gt;&lt;D xsi:type="xsd:double"&gt;2.44999&lt;/D&gt;&lt;D xsi:type="xsd:double"&gt;2.4215019&lt;/D&gt;&lt;D xsi:type="xsd:double"&gt;2.459486&lt;/D&gt;&lt;D xsi:type="xsd:double"&gt;2.3360372&lt;/D&gt;&lt;D xsi:type="xsd:double"&gt;2.2695644&lt;/D&gt;&lt;D xsi:type="xsd:double"&gt;2.3170445&lt;/D&gt;&lt;D xsi:type="xsd:double"&gt;2.3075492&lt;/D&gt;&lt;D xsi:type="xsd:double"&gt;2.4025095&lt;/D&gt;&lt;D xsi:type="xsd:double"&gt;2.2511706&lt;/D&gt;&lt;D xsi:type="xsd:double"&gt;2.2984638&lt;/D&gt;&lt;D xsi:type="xsd:double"&gt;2.2417116&lt;/D&gt;&lt;D xsi:type="xsd:double"&gt;2.2984638&lt;/D&gt;&lt;D xsi:type="xsd:double"&gt;2.3362985&lt;/D&gt;&lt;D xsi:type="xsd:double"&gt;2.4970968&lt;/D&gt;&lt;D xsi:type="xsd:double"&gt;2.534932&lt;/D&gt;&lt;D xsi:type="xsd:double"&gt;2.5538487&lt;/D&gt;&lt;D xsi:type="xsd:double"&gt;2.3835921&lt;/D&gt;&lt;D xsi:type="xsd:double"&gt;2.3741336&lt;/D&gt;&lt;D xsi:type="xsd:double"&gt;2.3646753&lt;/D&gt;&lt;D xsi:type="xsd:double"&gt;2.440344&lt;/D&gt;&lt;D xsi:type="xsd:double"&gt;2.667353&lt;/D&gt;&lt;D xsi:type="xsd:double"&gt;2.7335641&lt;/D&gt;&lt;D xsi:type="xsd:double"&gt;2.9984076&lt;/D&gt;&lt;D xsi:type="xsd:double"&gt;3.0646186&lt;/D&gt;&lt;D xsi:type="xsd:double"&gt;3.1213708&lt;/D&gt;&lt;D xsi:type="xsd:double"&gt;3.3578382&lt;/D&gt;&lt;D xsi:type="xsd:double"&gt;3.2727096&lt;/D&gt;&lt;D xsi:type="xsd:double"&gt;3.4618838&lt;/D&gt;&lt;/FQL&gt;&lt;FQL&gt;&lt;Q&gt;ERF-CA^JULIAN(P_PRICE(0,-3AY,D,CAD,,4).DATES)&lt;/Q&gt;&lt;R&gt;754&lt;/R&gt;&lt;C&gt;1&lt;/C&gt;&lt;D xsi:type="xsd:long"&gt;45168&lt;/D&gt;&lt;D xsi:type="xsd:long"&gt;45167&lt;/D&gt;&lt;D xsi:type="xsd:long"&gt;45166&lt;/D&gt;&lt;D xsi:type="xsd:long"&gt;45163&lt;/D&gt;&lt;D xsi:type="xsd:long"&gt;45162&lt;/D&gt;&lt;D xsi:type="xsd:long"&gt;45161&lt;/D&gt;&lt;D xsi:type="xsd:long"&gt;45160&lt;/D&gt;&lt;D xsi:type="xsd:long"&gt;45159&lt;/D&gt;&lt;D xsi:type="xsd:long"&gt;45156&lt;/D&gt;&lt;D xsi:type="xsd:long"&gt;45155&lt;/D&gt;&lt;D xsi:type="xsd:long"&gt;45154&lt;/D&gt;&lt;D xsi:type="xsd:long"&gt;45153&lt;/D&gt;&lt;D xsi:type="xsd:long"&gt;45152&lt;/D&gt;&lt;D xsi:type="xsd:long"&gt;45149&lt;/D&gt;&lt;D xsi:type="xsd:long"&gt;45148&lt;/D&gt;&lt;D xsi:type="xsd:long"&gt;45147&lt;/D&gt;&lt;D xsi:type="xsd:long"&gt;45146&lt;/D&gt;&lt;D xsi:type="xsd:long"&gt;45142&lt;/D&gt;&lt;D xsi:type="xsd:long"&gt;45141&lt;/D&gt;&lt;D xsi:type="xsd:long"&gt;45140&lt;/D&gt;&lt;D xsi:type="xsd:long"&gt;45139&lt;/D&gt;&lt;D xsi:type="xsd:long"&gt;45138&lt;/D&gt;&lt;D xsi:type="xsd:long"&gt;45135&lt;/D&gt;&lt;D xsi:type="xsd:long"&gt;45134&lt;/D&gt;&lt;D xsi:type="xsd:long"&gt;45133&lt;/D&gt;&lt;D xsi:type="xsd:long"&gt;45132&lt;/D&gt;&lt;D xsi:type="xsd:long"&gt;45131&lt;/D&gt;&lt;D xsi:type="xsd:long"&gt;45128&lt;/D&gt;&lt;D xsi:type="xsd:long"&gt;45127&lt;/D&gt;&lt;D xsi:type="xsd:long"&gt;45126&lt;/D&gt;&lt;D xsi:type="xsd:long"&gt;45125&lt;/D&gt;&lt;D xsi:type="xsd:long"&gt;45124&lt;/D&gt;&lt;D xsi:type="xsd:long"&gt;45121&lt;/D&gt;&lt;D xsi:type="xsd:long"&gt;45120&lt;/D&gt;&lt;D xsi:type="xsd:long"&gt;45119&lt;/D&gt;&lt;D xsi:type="xsd:long"&gt;45118&lt;/D&gt;&lt;D xsi:type="xsd:long"&gt;45117&lt;/D&gt;&lt;D xsi:type="xsd:long"&gt;45114&lt;/D&gt;&lt;D xsi:type="xsd:long"&gt;45113&lt;/D&gt;&lt;D xsi:type="xsd:long"&gt;45112&lt;/D&gt;&lt;D xsi:type="xsd:long"&gt;45111&lt;/D&gt;&lt;D xsi:type="xsd:long"&gt;45107&lt;/D&gt;&lt;D xsi:type="xsd:long"&gt;45106&lt;/D&gt;&lt;D xsi:type="xsd:long"&gt;45105&lt;/D&gt;&lt;D xsi:type="xsd:long"&gt;45104&lt;/D&gt;&lt;D xsi:type="xsd:long"&gt;45103&lt;/D&gt;&lt;D xsi:type="xsd:long"&gt;45100&lt;/D&gt;&lt;D xsi:type="xsd:long"&gt;45099&lt;/D&gt;&lt;D xsi:type="xsd:long"&gt;45098&lt;/D&gt;&lt;D xsi:type="xsd:long"&gt;45097&lt;/D&gt;&lt;D xsi:type="xsd:long"&gt;45096&lt;/D&gt;&lt;D xsi:type="xsd:long"&gt;45093&lt;/D&gt;&lt;D xsi:type="xsd:long"&gt;45092&lt;/D&gt;&lt;D xsi:type="xsd:long"&gt;45091&lt;/D&gt;&lt;D xsi:type="xsd:long"&gt;45090&lt;/D&gt;&lt;D xsi:type="xsd:long"&gt;45089&lt;/D&gt;&lt;D xsi:type="xsd:long"&gt;45086&lt;/D&gt;&lt;D xsi:type="xsd:long"&gt;45085&lt;/D&gt;&lt;D xsi:type="xsd:long"&gt;45084&lt;/D&gt;&lt;D xsi:type="xsd:long"&gt;45083&lt;/D&gt;&lt;D xsi:type="xsd:long"&gt;45082&lt;/D&gt;&lt;D xsi:type="xsd:long"&gt;45079&lt;/D&gt;&lt;D xsi:type="xsd:long"&gt;45078&lt;/D&gt;&lt;D xsi:type="xsd:long"&gt;45077&lt;/D&gt;&lt;D xsi:type="xsd:long"&gt;45076&lt;/D&gt;&lt;D xsi:type="xsd:long"&gt;45075&lt;/D&gt;&lt;D xsi:type="xsd:long"&gt;45072&lt;/D&gt;&lt;D xsi:type="xsd:long"&gt;45071&lt;/D&gt;&lt;D xsi:type="xsd:long"&gt;45070&lt;/D&gt;&lt;D xsi:type="xsd:long"&gt;45069&lt;/D&gt;&lt;D xsi:type="xsd:long"&gt;45065&lt;/D&gt;&lt;D xsi:type="xsd:long"&gt;45064&lt;/D&gt;&lt;D xsi:type="xsd:long"&gt;45063&lt;/D&gt;&lt;D xsi:type="xsd:long"&gt;45062&lt;/D&gt;&lt;D xsi:type="xsd:long"&gt;45061&lt;/D&gt;&lt;D xsi:type="xsd:long"&gt;45058&lt;/D&gt;&lt;D xsi:type="xsd:long"&gt;45057&lt;/D&gt;&lt;D xsi:type="xsd:long"&gt;45056&lt;/D&gt;&lt;D xsi:type="xsd:long"&gt;45055&lt;/D&gt;&lt;D xsi:type="xsd:long"&gt;45054&lt;/D&gt;&lt;D xsi:type="xsd:long"&gt;45051&lt;/D&gt;&lt;D xsi:type="xsd:long"&gt;45050&lt;/D&gt;&lt;D xsi:type="xsd:long"&gt;45049&lt;/D&gt;&lt;D xsi:type="xsd:long"&gt;45048&lt;/D&gt;&lt;D xsi:type="xsd:long"&gt;45047&lt;/D&gt;&lt;D xsi:type="xsd:long"&gt;45044&lt;/D&gt;&lt;D xsi:type="xsd:long"&gt;45043&lt;/D&gt;&lt;D xsi:type="xsd:long"&gt;45042&lt;/D&gt;&lt;D xsi:type="xsd:long"&gt;45041&lt;/D&gt;&lt;D xsi:type="xsd:long"&gt;45040&lt;/D&gt;&lt;D xsi:type="xsd:long"&gt;45037&lt;/D&gt;&lt;D xsi:type="xsd:long"&gt;45036&lt;/D&gt;&lt;D xsi:type="xsd:long"&gt;45035&lt;/D&gt;&lt;D xsi:type="xsd:long"&gt;45034&lt;/D&gt;&lt;D xsi:type="xsd:long"&gt;45033&lt;/D&gt;&lt;D xsi:type="xsd:long"&gt;45030&lt;/D&gt;&lt;D xsi:type="xsd:long"&gt;45029&lt;/D&gt;&lt;D xsi:type="xsd:long"&gt;45028&lt;/D&gt;&lt;D xsi:type="xsd:long"&gt;45027&lt;/D&gt;&lt;D xsi:type="xsd:long"&gt;45026&lt;/D&gt;&lt;D xsi:type="xsd:long"&gt;45022&lt;/D&gt;&lt;D xsi:type="xsd:long"&gt;45021&lt;/D&gt;&lt;D xsi:type="xsd:long"&gt;45020&lt;/D&gt;&lt;D xsi:type="xsd:long"&gt;45019&lt;/D&gt;&lt;D xsi:type="xsd:long"&gt;45016&lt;/D&gt;&lt;D xsi:type="xsd:long"&gt;45015&lt;/D&gt;&lt;D xsi:type="xsd:long"&gt;45014&lt;/D&gt;&lt;D xsi:type="xsd:long"&gt;45013&lt;/D&gt;&lt;D xsi:type="xsd:long"&gt;45012&lt;/D&gt;&lt;D xsi:type="xsd:long"&gt;45009&lt;/D&gt;&lt;D xsi:type="xsd:long"&gt;45008&lt;/D&gt;&lt;D xsi:type="xsd:long"&gt;45007&lt;/D&gt;&lt;D xsi:type="xsd:long"&gt;45006&lt;/D&gt;&lt;D xsi:type="xsd:long"&gt;45005&lt;/D&gt;&lt;D xsi:type="xsd:long"&gt;45002&lt;/D&gt;&lt;D xsi:type="xsd:long"&gt;45001&lt;/D&gt;&lt;D xsi:type="xsd:long"&gt;45000&lt;/D&gt;&lt;D xsi:type="xsd:long"&gt;44999&lt;/D&gt;&lt;D xsi:type="xsd:long"&gt;44998&lt;/D&gt;&lt;D xsi:type="xsd:long"&gt;44995&lt;/D&gt;&lt;D xsi:type="xsd:long"&gt;44994&lt;/D&gt;&lt;D xsi:type="xsd:long"&gt;44993&lt;/D&gt;&lt;D xsi:type="xsd:long"&gt;44992&lt;/D&gt;&lt;D xsi:type="xsd:long"&gt;44991&lt;/D&gt;&lt;D xsi:type="xsd:long"&gt;44988&lt;/D&gt;&lt;D xsi:type="xsd:long"&gt;44987&lt;/D&gt;&lt;D xsi:type="xsd:long"&gt;44986&lt;/D&gt;&lt;D xsi:type="xsd:long"&gt;44985&lt;/D&gt;&lt;D xsi:type="xsd:long"&gt;44984&lt;/D&gt;&lt;D xsi:type="xsd:long"&gt;44981&lt;/D&gt;&lt;D xsi:type="xsd:long"&gt;44980&lt;/D&gt;&lt;D xsi:type="xsd:long"&gt;44979&lt;/D&gt;&lt;D xsi:type="xsd:long"&gt;44978&lt;/D&gt;&lt;D xsi:type="xsd:long"&gt;44974&lt;/D&gt;&lt;D xsi:type="xsd:long"&gt;44973&lt;/D&gt;&lt;D xsi:type="xsd:long"&gt;44972&lt;/D&gt;&lt;D xsi:type="xsd:long"&gt;44971&lt;/D&gt;&lt;D xsi:type="xsd:long"&gt;44970&lt;/D&gt;&lt;D xsi:type="xsd:long"&gt;44967&lt;/D&gt;&lt;D xsi:type="xsd:long"&gt;44966&lt;/D&gt;&lt;D xsi:type="xsd:long"&gt;44965&lt;/D&gt;&lt;D xsi:type="xsd:long"&gt;44964&lt;/D&gt;&lt;D xsi:type="xsd:long"&gt;44963&lt;/D&gt;&lt;D xsi:type="xsd:long"&gt;44960&lt;/D&gt;&lt;D xsi:type="xsd:long"&gt;44959&lt;/D&gt;&lt;D xsi:type="xsd:long"&gt;44958&lt;/D&gt;&lt;D xsi:type="xsd:long"&gt;44957&lt;/D&gt;&lt;D xsi:type="xsd:long"&gt;44956&lt;/D&gt;&lt;D xsi:type="xsd:long"&gt;44953&lt;/D&gt;&lt;D xsi:type="xsd:long"&gt;44952&lt;/D&gt;&lt;D xsi:type="xsd:long"&gt;44951&lt;/D&gt;&lt;D xsi:type="xsd:long"&gt;44950&lt;/D&gt;&lt;D xsi:type="xsd:long"&gt;44949&lt;/D&gt;&lt;D xsi:type="xsd:long"&gt;44946&lt;/D&gt;&lt;D xsi:type="xsd:long"&gt;44945&lt;/D&gt;&lt;D xsi:type="xsd:long"&gt;44944&lt;/D&gt;&lt;D xsi:type="xsd:long"&gt;44943&lt;/D&gt;&lt;D xsi:type="xsd:long"&gt;44942&lt;/D&gt;&lt;D xsi:type="xsd:long"&gt;44939&lt;/D&gt;&lt;D xsi:type="xsd:long"&gt;44938&lt;/D&gt;&lt;D xsi:type="xsd:long"&gt;44937&lt;/D&gt;&lt;D xsi:type="xsd:long"&gt;44936&lt;/D&gt;&lt;D xsi:type="xsd:long"&gt;44935&lt;/D&gt;&lt;D xsi:type="xsd:long"&gt;44932&lt;/D&gt;&lt;D xsi:type="xsd:long"&gt;44931&lt;/D&gt;&lt;D xsi:type="xsd:long"&gt;44930&lt;/D&gt;&lt;D xsi:type="xsd:long"&gt;44929&lt;/D&gt;&lt;D xsi:type="xsd:long"&gt;44925&lt;/D&gt;&lt;D xsi:type="xsd:long"&gt;44924&lt;/D&gt;&lt;D xsi:type="xsd:long"&gt;44923&lt;/D&gt;&lt;D xsi:type="xsd:long"&gt;44918&lt;/D&gt;&lt;D xsi:type="xsd:long"&gt;44917&lt;/D&gt;&lt;D xsi:type="xsd:long"&gt;44916&lt;/D&gt;&lt;D xsi:type="xsd:long"&gt;44915&lt;/D&gt;&lt;D xsi:type="xsd:long"&gt;44914&lt;/D&gt;&lt;D xsi:type="xsd:long"&gt;44911&lt;/D&gt;&lt;D xsi:type="xsd:long"&gt;44910&lt;/D&gt;&lt;D xsi:type="xsd:long"&gt;44909&lt;/D&gt;&lt;D xsi:type="xsd:long"&gt;44908&lt;/D&gt;&lt;D xsi:type="xsd:long"&gt;44907&lt;/D&gt;&lt;D xsi:type="xsd:long"&gt;44904&lt;/D&gt;&lt;D xsi:type="xsd:long"&gt;44903&lt;/D&gt;&lt;D xsi:type="xsd:long"&gt;44902&lt;/D&gt;&lt;D xsi:type="xsd:long"&gt;44901&lt;/D&gt;&lt;D xsi:type="xsd:long"&gt;44900&lt;/D&gt;&lt;D xsi:type="xsd:long"&gt;44897&lt;/D&gt;&lt;D xsi:type="xsd:long"&gt;44896&lt;/D&gt;&lt;D xsi:type="xsd:long"&gt;44895&lt;/D&gt;&lt;D xsi:type="xsd:long"&gt;44894&lt;/D&gt;&lt;D xsi:type="xsd:long"&gt;44893&lt;/D&gt;&lt;D xsi:type="xsd:long"&gt;44890&lt;/D&gt;&lt;D xsi:type="xsd:long"&gt;44889&lt;/D&gt;&lt;D xsi:type="xsd:long"&gt;44888&lt;/D&gt;&lt;D xsi:type="xsd:long"&gt;44887&lt;/D&gt;&lt;D xsi:type="xsd:long"&gt;44886&lt;/D&gt;&lt;D xsi:type="xsd:long"&gt;44883&lt;/D&gt;&lt;D xsi:type="xsd:long"&gt;44882&lt;/D&gt;&lt;D xsi:type="xsd:long"&gt;44881&lt;/D&gt;&lt;D xsi:type="xsd:long"&gt;44880&lt;/D&gt;&lt;D xsi:type="xsd:long"&gt;44879&lt;/D&gt;&lt;D xsi:type="xsd:long"&gt;44876&lt;/D&gt;&lt;D xsi:type="xsd:long"&gt;44875&lt;/D&gt;&lt;D xsi:type="xsd:long"&gt;44874&lt;/D&gt;&lt;D xsi:type="xsd:long"&gt;44873&lt;/D&gt;&lt;D xsi:type="xsd:long"&gt;44872&lt;/D&gt;&lt;D xsi:type="xsd:long"&gt;44869&lt;/D&gt;&lt;D xsi:type="xsd:long"&gt;44868&lt;/D&gt;&lt;D xsi:type="xsd:long"&gt;44867&lt;/D&gt;&lt;D xsi:type="xsd:long"&gt;44866&lt;/D&gt;&lt;D xsi:type="xsd:long"&gt;44865&lt;/D&gt;&lt;D xsi:type="xsd:long"&gt;44862&lt;/D&gt;&lt;D xsi:type="xsd:long"&gt;44861&lt;/D&gt;&lt;D xsi:type="xsd:long"&gt;44860&lt;/D&gt;&lt;D xsi:type="xsd:long"&gt;44859&lt;/D&gt;&lt;D xsi:type="xsd:long"&gt;44858&lt;/D&gt;&lt;D xsi:type="xsd:long"&gt;44855&lt;/D&gt;&lt;D xsi:type="xsd:long"&gt;44854&lt;/D&gt;&lt;D xsi:type="xsd:long"&gt;44853&lt;/D&gt;&lt;D xsi:type="xsd:long"&gt;44852&lt;/D&gt;&lt;D xsi:type="xsd:long"&gt;44851&lt;/D&gt;&lt;D xsi:type="xsd:long"&gt;44848&lt;/D&gt;&lt;D xsi:type="xsd:long"&gt;44847&lt;/D&gt;&lt;D xsi:type="xsd:long"&gt;44846&lt;/D&gt;&lt;D xsi:type="xsd:long"&gt;44845&lt;/D&gt;&lt;D xsi:type="xsd:long"&gt;44841&lt;/D&gt;&lt;D xsi:type="xsd:long"&gt;44840&lt;/D&gt;&lt;D xsi:type="xsd:long"&gt;44839&lt;/D&gt;&lt;D xsi:type="xsd:long"&gt;44838&lt;/D&gt;&lt;D xsi:type="xsd:long"&gt;44837&lt;/D&gt;&lt;D xsi:type="xsd:long"&gt;44834&lt;/D&gt;&lt;D xsi:type="xsd:long"&gt;44833&lt;/D&gt;&lt;D xsi:type="xsd:long"&gt;44832&lt;/D&gt;&lt;D xsi:type="xsd:long"&gt;44831&lt;/D&gt;&lt;D xsi:type="xsd:long"&gt;44830&lt;/D&gt;&lt;D xsi:type="xsd:long"&gt;44827&lt;/D&gt;&lt;D xsi:type="xsd:long"&gt;44826&lt;/D&gt;&lt;D xsi:type="xsd:long"&gt;44825&lt;/D&gt;&lt;D xsi:type="xsd:long"&gt;44824&lt;/D&gt;&lt;D xsi:type="xsd:long"&gt;44823&lt;/D&gt;&lt;D xsi:type="xsd:long"&gt;44820&lt;/D&gt;&lt;D xsi:type="xsd:long"&gt;44819&lt;/D&gt;&lt;D xsi:type="xsd:long"&gt;44818&lt;/D&gt;&lt;D xsi:type="xsd:long"&gt;44817&lt;/D&gt;&lt;D xsi:type="xsd:long"&gt;44816&lt;/D&gt;&lt;D xsi:type="xsd:long"&gt;44813&lt;/D&gt;&lt;D xsi:type="xsd:long"&gt;44812&lt;/D&gt;&lt;D xsi:type="xsd:long"&gt;44811&lt;/D&gt;&lt;D xsi:type="xsd:long"&gt;44810&lt;/D&gt;&lt;D xsi:type="xsd:long"&gt;44806&lt;/D&gt;&lt;D xsi:type="xsd:long"&gt;44805&lt;/D&gt;&lt;D xsi:type="xsd:long"&gt;44804&lt;/D&gt;&lt;D xsi:type="xsd:long"&gt;44803&lt;/D&gt;&lt;D xsi:type="xsd:long"&gt;44802&lt;/D&gt;&lt;D xsi:type="xsd:long"&gt;44799&lt;/D&gt;&lt;D xsi:type="xsd:long"&gt;44798&lt;/D&gt;&lt;D xsi:type="xsd:long"&gt;44797&lt;/D&gt;&lt;D xsi:type="xsd:long"&gt;44796&lt;/D&gt;&lt;D xsi:type="xsd:long"&gt;44795&lt;/D&gt;&lt;D xsi:type="xsd:long"&gt;44792&lt;/D&gt;&lt;D xsi:type="xsd:long"&gt;44791&lt;/D&gt;&lt;D xsi:type="xsd:long"&gt;44790&lt;/D&gt;&lt;D xsi:type="xsd:long"&gt;44789&lt;/D&gt;&lt;D xsi:type="xsd:long"&gt;44788&lt;/D&gt;&lt;D xsi:type="xsd:long"&gt;44785&lt;/D&gt;&lt;D xsi:type="xsd:long"&gt;44784&lt;/D&gt;&lt;D xsi:type="xsd:long"&gt;44783&lt;/D&gt;&lt;D xsi:type="xsd:long"&gt;44782&lt;/D&gt;&lt;D xsi:type="xsd:long"&gt;44781&lt;/D&gt;&lt;D xsi:type="xsd:long"&gt;44778&lt;/D&gt;&lt;D xsi:type="xsd:long"&gt;44777&lt;/D&gt;&lt;D xsi:type="xsd:long"&gt;44776&lt;/D&gt;&lt;D xsi:type="xsd:long"&gt;44775&lt;/D&gt;&lt;D xsi:type="xsd:long"&gt;44771&lt;/D&gt;&lt;D xsi:type="xsd:long"&gt;44770&lt;/D&gt;&lt;D xsi:type="xsd:long"&gt;44769&lt;/D&gt;&lt;D xsi:type="xsd:long"&gt;44768&lt;/D&gt;&lt;D xsi:type="xsd:long"&gt;44767&lt;/D&gt;&lt;D xsi:type="xsd:long"&gt;44764&lt;/D&gt;&lt;D xsi:type="xsd:long"&gt;44763&lt;/D&gt;&lt;D xsi:type="xsd:long"&gt;44762&lt;/D&gt;&lt;D xsi:type="xsd:long"&gt;44761&lt;/D&gt;&lt;D xsi:type="xsd:long"&gt;44760&lt;/D&gt;&lt;D xsi:type="xsd:long"&gt;44757&lt;/D&gt;&lt;D xsi:type="xsd:long"&gt;44756&lt;/D&gt;&lt;D xsi:type="xsd:long"&gt;44755&lt;/D&gt;&lt;D xsi:type="xsd:long"&gt;44754&lt;/D&gt;&lt;D xsi:type="xsd:long"&gt;44753&lt;/D&gt;&lt;D xsi:type="xsd:long"&gt;44750&lt;/D&gt;&lt;D xsi:type="xsd:long"&gt;44749&lt;/D&gt;&lt;D xsi:type="xsd:long"&gt;44748&lt;/D&gt;&lt;D xsi:type="xsd:long"&gt;44747&lt;/D&gt;&lt;D xsi:type="xsd:long"&gt;44746&lt;/D&gt;&lt;D xsi:type="xsd:long"&gt;44742&lt;/D&gt;&lt;D xsi:type="xsd:long"&gt;44741&lt;/D&gt;&lt;D xsi:type="xsd:long"&gt;44740&lt;/D&gt;&lt;D xsi:type="xsd:long"&gt;44739&lt;/D&gt;&lt;D xsi:type="xsd:long"&gt;44736&lt;/D&gt;&lt;D xsi:type="xsd:long"&gt;44735&lt;/D&gt;&lt;D xsi:type="xsd:long"&gt;44734&lt;/D&gt;&lt;D xsi:type="xsd:long"&gt;44733&lt;/D&gt;&lt;D xsi:type="xsd:long"&gt;44732&lt;/D&gt;&lt;D xsi:type="xsd:long"&gt;44729&lt;/D&gt;&lt;D xsi:type="xsd:long"&gt;44728&lt;/D&gt;&lt;D xsi:type="xsd:long"&gt;44727&lt;/D&gt;&lt;D xsi:type="xsd:long"&gt;44726&lt;/D&gt;&lt;D xsi:type="xsd:long"&gt;44725&lt;/D&gt;&lt;D xsi:type="xsd:long"&gt;44722&lt;/D&gt;&lt;D xsi:type="xsd:long"&gt;44721&lt;/D&gt;&lt;D xsi:type="xsd:long"&gt;44720&lt;/D&gt;&lt;D xsi:type="xsd:long"&gt;44719&lt;/D&gt;&lt;D xsi:type="xsd:long"&gt;44718&lt;/D&gt;&lt;D xsi:type="xsd:long"&gt;44715&lt;/D&gt;&lt;D xsi:type="xsd:long"&gt;44714&lt;/D&gt;&lt;D xsi:type="xsd:long"&gt;44713&lt;/D&gt;&lt;D xsi:type="xsd:long"&gt;44712&lt;/D&gt;&lt;D xsi:type="xsd:long"&gt;44711&lt;/D&gt;&lt;D xsi:type="xsd:long"&gt;44708&lt;/D&gt;&lt;D xsi:type="xsd:long"&gt;44707&lt;/D&gt;&lt;D xsi:type="xsd:long"&gt;44706&lt;/D&gt;&lt;D xsi:type="xsd:long"&gt;44705&lt;/D&gt;&lt;D xsi:type="xsd:long"&gt;44701&lt;/D&gt;&lt;D xsi:type="xsd:long"&gt;44700&lt;/D&gt;&lt;D xsi:type="xsd:long"&gt;44699&lt;/D&gt;&lt;D xsi:type="xsd:long"&gt;44698&lt;/D&gt;&lt;D xsi:type="xsd:long"&gt;44697&lt;/D&gt;&lt;D xsi:type="xsd:long"&gt;44694&lt;/D&gt;&lt;D xsi:type="xsd:long"&gt;44693&lt;/D&gt;&lt;D xsi:type="xsd:long"&gt;44692&lt;/D&gt;&lt;D xsi:type="xsd:long"&gt;44691&lt;/D&gt;&lt;D xsi:type="xsd:long"&gt;44690&lt;/D&gt;&lt;D xsi:type="xsd:long"&gt;44687&lt;/D&gt;&lt;D xsi:type="xsd:long"&gt;44686&lt;/D&gt;&lt;D xsi:type="xsd:long"&gt;44685&lt;/D&gt;&lt;D xsi:type="xsd:long"&gt;44684&lt;/D&gt;&lt;D xsi:type="xsd:long"&gt;44683&lt;/D&gt;&lt;D xsi:type="xsd:long"&gt;44680&lt;/D&gt;&lt;D xsi:type="xsd:long"&gt;44679&lt;/D&gt;&lt;D xsi:type="xsd:long"&gt;44678&lt;/D&gt;&lt;D xsi:type="xsd:long"&gt;44677&lt;/D&gt;&lt;D xsi:type="xsd:long"&gt;44676&lt;/D&gt;&lt;D xsi:type="xsd:long"&gt;44673&lt;/D&gt;&lt;D xsi:type="xsd:long"&gt;44672&lt;/D&gt;&lt;D xsi:type="xsd:long"&gt;44671&lt;/D&gt;&lt;D xsi:type="xsd:long"&gt;44670&lt;/D&gt;&lt;D xsi:type="xsd:long"&gt;44669&lt;/D&gt;&lt;D xsi:type="xsd:long"&gt;44665&lt;/D&gt;&lt;D xsi:type="xsd:long"&gt;44664&lt;/D&gt;&lt;D xsi:type="xsd:long"&gt;44663&lt;/D&gt;&lt;D xsi:type="xsd:long"&gt;44662&lt;/D&gt;&lt;D xsi:type="xsd:long"&gt;44659&lt;/D&gt;&lt;D xsi:type="xsd:long"&gt;44658&lt;/D&gt;&lt;D xsi:type="xsd:long"&gt;44657&lt;/D&gt;&lt;D xsi:type="xsd:long"&gt;44656&lt;/D&gt;&lt;D xsi:type="xsd:long"&gt;44655&lt;/D&gt;&lt;D xsi:type="xsd:long"&gt;44652&lt;/D&gt;&lt;D xsi:type="xsd:long"&gt;44651&lt;/D&gt;&lt;D xsi:type="xsd:long"&gt;44650&lt;/D&gt;&lt;D xsi:type="xsd:long"&gt;44649&lt;/D&gt;&lt;D xsi:type="xsd:long"&gt;44648&lt;/D&gt;&lt;D xsi:type="xsd:long"&gt;44645&lt;/D&gt;&lt;D xsi:type="xsd:long"&gt;44644&lt;/D&gt;&lt;D xsi:type="xsd:long"&gt;44643&lt;/D&gt;&lt;D xsi:type="xsd:long"&gt;44642&lt;/D&gt;&lt;D xsi:type="xsd:long"&gt;44641&lt;/D&gt;&lt;D xsi:type="xsd:long"&gt;44638&lt;/D&gt;&lt;D xsi:type="xsd:long"&gt;44637&lt;/D&gt;&lt;D xsi:type="xsd:long"&gt;44636&lt;/D&gt;&lt;D xsi:type="xsd:long"&gt;44635&lt;/D&gt;&lt;D xsi:type="xsd:long"&gt;44634&lt;/D&gt;&lt;D xsi:type="xsd:long"&gt;44631&lt;/D&gt;&lt;D xsi:type="xsd:long"&gt;44630&lt;/D&gt;&lt;D xsi:type="xsd:long"&gt;44629&lt;/D&gt;&lt;D xsi:type="xsd:long"&gt;44628&lt;/D&gt;&lt;D xsi:type="xsd:long"&gt;44627&lt;/D&gt;&lt;D xsi:type="xsd:long"&gt;44624&lt;/D&gt;&lt;D xsi:type="xsd:long"&gt;44623&lt;/D&gt;&lt;D xsi:type="xsd:long"&gt;44622&lt;/D&gt;&lt;D xsi:type="xsd:long"&gt;44621&lt;/D&gt;&lt;D xsi:type="xsd:long"&gt;44620&lt;/D&gt;&lt;D xsi:type="xsd:long"&gt;44617&lt;/D&gt;&lt;D xsi:type="xsd:long"&gt;44616&lt;/D&gt;&lt;D xsi:type="xsd:long"&gt;44615&lt;/D&gt;&lt;D xsi:type="xsd:long"&gt;44614&lt;/D&gt;&lt;D xsi:type="xsd:long"&gt;44610&lt;/D&gt;&lt;D xsi:type="xsd:long"&gt;44609&lt;/D&gt;&lt;D xsi:type="xsd:long"&gt;44608&lt;/D&gt;&lt;D xsi:type="xsd:long"&gt;44607&lt;/D&gt;&lt;D xsi:type="xsd:long"&gt;44606&lt;/D&gt;&lt;D xsi:type="xsd:long"&gt;44603&lt;/D&gt;&lt;D xsi:type="xsd:long"&gt;44602&lt;/D&gt;&lt;D xsi:type="xsd:long"&gt;44601&lt;/D&gt;&lt;D xsi:type="xsd:long"&gt;44600&lt;/D&gt;&lt;D xsi:type="xsd:long"&gt;44599&lt;/D&gt;&lt;D xsi:type="xsd:long"&gt;44596&lt;/D&gt;&lt;D xsi:type="xsd:long"&gt;44595&lt;/D&gt;&lt;D xsi:type="xsd:long"&gt;44594&lt;/D&gt;&lt;D xsi:type="xsd:long"&gt;44593&lt;/D&gt;&lt;D xsi:type="xsd:long"&gt;44592&lt;/D&gt;&lt;D xsi:type="xsd:long"&gt;44589&lt;/D&gt;&lt;D xsi:type="xsd:long"&gt;44588&lt;/D&gt;&lt;D xsi:type="xsd:long"&gt;44587&lt;/D&gt;&lt;D xsi:type="xsd:long"&gt;44586&lt;/D&gt;&lt;D xsi:type="xsd:long"&gt;44585&lt;/D&gt;&lt;D xsi:type="xsd:long"&gt;44582&lt;/D&gt;&lt;D xsi:type="xsd:long"&gt;44581&lt;/D&gt;&lt;D xsi:type="xsd:long"&gt;44580&lt;/D&gt;&lt;D xsi:type="xsd:long"&gt;44579&lt;/D&gt;&lt;D xsi:type="xsd:long"&gt;44578&lt;/D&gt;&lt;D xsi:type="xsd:long"&gt;44575&lt;/D&gt;&lt;D xsi:type="xsd:long"&gt;44574&lt;/D&gt;&lt;D xsi:type="xsd:long"&gt;44573&lt;/D&gt;&lt;D xsi:type="xsd:long"&gt;44572&lt;/D&gt;&lt;D xsi:type="xsd:long"&gt;44571&lt;/D&gt;&lt;D xsi:type="xsd:long"&gt;44568&lt;/D&gt;&lt;D xsi:type="xsd:long"&gt;44567&lt;/D&gt;&lt;D xsi:type="xsd:long"&gt;44566&lt;/D&gt;&lt;D xsi:type="xsd:long"&gt;44565&lt;/D&gt;&lt;D xsi:type="xsd:long"&gt;44561&lt;/D&gt;&lt;D xsi:type="xsd:long"&gt;44560&lt;/D&gt;&lt;D xsi:type="xsd:long"&gt;44559&lt;/D&gt;&lt;D xsi:type="xsd:long"&gt;44554&lt;/D&gt;&lt;D xsi:type="xsd:long"&gt;44553&lt;/D&gt;&lt;D xsi:type="xsd:long"&gt;44552&lt;/D&gt;&lt;D xsi:type="xsd:long"&gt;44551&lt;/D&gt;&lt;D xsi:type="xsd:long"&gt;44550&lt;/D&gt;&lt;D xsi:type="xsd:long"&gt;44547&lt;/D&gt;&lt;D xsi:type="xsd:long"&gt;44546&lt;/D&gt;&lt;D xsi:type="xsd:long"&gt;44545&lt;/D&gt;&lt;D xsi:type="xsd:long"&gt;44544&lt;/D&gt;&lt;D xsi:type="xsd:long"&gt;44543&lt;/D&gt;&lt;D xsi:type="xsd:long"&gt;44540&lt;/D&gt;&lt;D xsi:type="xsd:long"&gt;44539&lt;/D&gt;&lt;D xsi:type="xsd:long"&gt;44538&lt;/D&gt;&lt;D xsi:type="xsd:long"&gt;44537&lt;/D&gt;&lt;D xsi:type="xsd:long"&gt;44536&lt;/D&gt;&lt;D xsi:type="xsd:long"&gt;44533&lt;/D&gt;&lt;D xsi:type="xsd:long"&gt;44532&lt;/D&gt;&lt;D xsi:type="xsd:long"&gt;44531&lt;/D&gt;&lt;D xsi:type="xsd:long"&gt;44530&lt;/D&gt;&lt;D xsi:type="xsd:long"&gt;44529&lt;/D&gt;&lt;D xsi:type="xsd:long"&gt;44526&lt;/D&gt;&lt;D xsi:type="xsd:long"&gt;44525&lt;/D&gt;&lt;D xsi:type="xsd:long"&gt;44524&lt;/D&gt;&lt;D xsi:type="xsd:long"&gt;44523&lt;/D&gt;&lt;D xsi:type="xsd:long"&gt;44522&lt;/D&gt;&lt;D xsi:type="xsd:long"&gt;44519&lt;/D&gt;&lt;D xsi:type="xsd:long"&gt;44518&lt;/D&gt;&lt;D xsi:type="xsd:long"&gt;44517&lt;/D&gt;&lt;D xsi:type="xsd:long"&gt;44516&lt;/D&gt;&lt;D xsi:type="xsd:long"&gt;44515&lt;/D&gt;&lt;D xsi:type="xsd:long"&gt;44512&lt;/D&gt;&lt;D xsi:type="xsd:long"&gt;44511&lt;/D&gt;&lt;D xsi:type="xsd:long"&gt;44510&lt;/D&gt;&lt;D xsi:type="xsd:long"&gt;44509&lt;/D&gt;&lt;D xsi:type="xsd:long"&gt;44508&lt;/D&gt;&lt;D xsi:type="xsd:long"&gt;44505&lt;/D&gt;&lt;D xsi:type="xsd:long"&gt;44504&lt;/D&gt;&lt;D xsi:type="xsd:long"&gt;44503&lt;/D&gt;&lt;D xsi:type="xsd:long"&gt;44502&lt;/D&gt;&lt;D xsi:type="xsd:long"&gt;44501&lt;/D&gt;&lt;D xsi:type="xsd:long"&gt;44498&lt;/D&gt;&lt;D xsi:type="xsd:long"&gt;44497&lt;/D&gt;&lt;D xsi:type="xsd:long"&gt;44496&lt;/D&gt;&lt;D xsi:type="xsd:long"&gt;44495&lt;/D&gt;&lt;D xsi:type="xsd:long"&gt;44494&lt;/D&gt;&lt;D xsi:type="xsd:long"&gt;44491&lt;/D&gt;&lt;D xsi:type="xsd:long"&gt;44490&lt;/D&gt;&lt;D xsi:type="xsd:long"&gt;44489&lt;/D&gt;&lt;D xsi:type="xsd:long"&gt;44488&lt;/D&gt;&lt;D xsi:type="xsd:long"&gt;44487&lt;/D&gt;&lt;D xsi:type="xsd:long"&gt;44484&lt;/D&gt;&lt;D xsi:type="xsd:long"&gt;44483&lt;/D&gt;&lt;D xsi:type="xsd:long"&gt;44482&lt;/D&gt;&lt;D xsi:type="xsd:long"&gt;44481&lt;/D&gt;&lt;D xsi:type="xsd:long"&gt;44477&lt;/D&gt;&lt;D xsi:type="xsd:long"&gt;44476&lt;/D&gt;&lt;D xsi:type="xsd:long"&gt;44475&lt;/D&gt;&lt;D xsi:type="xsd:long"&gt;44474&lt;/D&gt;&lt;D xsi:type="xsd:long"&gt;44473&lt;/D&gt;&lt;D xsi:type="xsd:long"&gt;44470&lt;/D&gt;&lt;D xsi:type="xsd:long"&gt;44469&lt;/D&gt;&lt;D xsi:type="xsd:long"&gt;44468&lt;/D&gt;&lt;D xsi:type="xsd:long"&gt;44467&lt;/D&gt;&lt;D xsi:type="xsd:long"&gt;44466&lt;/D&gt;&lt;D xsi:type="xsd:long"&gt;44463&lt;/D&gt;&lt;D xsi:type="xsd:long"&gt;44462&lt;/D&gt;&lt;D xsi:type="xsd:long"&gt;44461&lt;/D&gt;&lt;D xsi:type="xsd:long"&gt;44460&lt;/D&gt;&lt;D xsi:type="xsd:long"&gt;44459&lt;/D&gt;&lt;D xsi:type="xsd:long"&gt;44456&lt;/D&gt;&lt;D xsi:type="xsd:long"&gt;44455&lt;/D&gt;&lt;D xsi:type="xsd:long"&gt;44454&lt;/D&gt;&lt;D xsi:type="xsd:long"&gt;44453&lt;/D&gt;&lt;D xsi:type="xsd:long"&gt;44452&lt;/D&gt;&lt;D xsi:type="xsd:long"&gt;44449&lt;/D&gt;&lt;D xsi:type="xsd:long"&gt;44448&lt;/D&gt;&lt;D xsi:type="xsd:long"&gt;44447&lt;/D&gt;&lt;D xsi:type="xsd:long"&gt;44446&lt;/D&gt;&lt;D xsi:type="xsd:long"&gt;44442&lt;/D&gt;&lt;D xsi:type="xsd:long"&gt;44441&lt;/D&gt;&lt;D xsi:type="xsd:long"&gt;44440&lt;/D&gt;&lt;D xsi:type="xsd:long"&gt;44439&lt;/D&gt;&lt;D xsi:type="xsd:long"&gt;44438&lt;/D&gt;&lt;D xsi:type="xsd:long"&gt;44435&lt;/D&gt;&lt;D xsi:type="xsd:long"&gt;44434&lt;/D&gt;&lt;D xsi:type="xsd:long"&gt;44433&lt;/D&gt;&lt;D xsi:type="xsd:long"&gt;44432&lt;/D&gt;&lt;D xsi:type="xsd:long"&gt;44431&lt;/D&gt;&lt;D xsi:type="xsd:long"&gt;44428&lt;/D&gt;&lt;D xsi:type="xsd:long"&gt;44427&lt;/D&gt;&lt;D xsi:type="xsd:long"&gt;44426&lt;/D&gt;&lt;D xsi:type="xsd:long"&gt;44425&lt;/D&gt;&lt;D xsi:type="xsd:long"&gt;44424&lt;/D&gt;&lt;D xsi:type="xsd:long"&gt;44421&lt;/D&gt;&lt;D xsi:type="xsd:long"&gt;44420&lt;/D&gt;&lt;D xsi:type="xsd:long"&gt;44419&lt;/D&gt;&lt;D xsi:type="xsd:long"&gt;44418&lt;/D&gt;&lt;D xsi:type="xsd:long"&gt;44417&lt;/D&gt;&lt;D xsi:type="xsd:long"&gt;44414&lt;/D&gt;&lt;D xsi:type="xsd:long"&gt;44413&lt;/D&gt;&lt;D xsi:type="xsd:long"&gt;44412&lt;/D&gt;&lt;D xsi:type="xsd:long"&gt;44411&lt;/D&gt;&lt;D xsi:type="xsd:long"&gt;44407&lt;/D&gt;&lt;D xsi:type="xsd:long"&gt;44406&lt;/D&gt;&lt;D xsi:type="xsd:long"&gt;44405&lt;/D&gt;&lt;D xsi:type="xsd:long"&gt;44404&lt;/D&gt;&lt;D xsi:type="xsd:long"&gt;44403&lt;/D&gt;&lt;D xsi:type="xsd:long"&gt;44400&lt;/D&gt;&lt;D xsi:type="xsd:long"&gt;44399&lt;/D&gt;&lt;D xsi:type="xsd:long"&gt;44398&lt;/D&gt;&lt;D xsi:type="xsd:long"&gt;44397&lt;/D&gt;&lt;D xsi:type="xsd:long"&gt;44396&lt;/D&gt;&lt;D xsi:type="xsd:long"&gt;44393&lt;/D&gt;&lt;D xsi:type="xsd:long"&gt;44392&lt;/D&gt;&lt;D xsi:type="xsd:long"&gt;44391&lt;/D&gt;&lt;D xsi:type="xsd:long"&gt;44390&lt;/D&gt;&lt;D xsi:type="xsd:long"&gt;44389&lt;/D&gt;&lt;D xsi:type="xsd:long"&gt;44386&lt;/D&gt;&lt;D xsi:type="xsd:long"&gt;44385&lt;/D&gt;&lt;D xsi:type="xsd:long"&gt;44384&lt;/D&gt;&lt;D xsi:type="xsd:long"&gt;44383&lt;/D&gt;&lt;D xsi:type="xsd:long"&gt;44382&lt;/D&gt;&lt;D xsi:type="xsd:long"&gt;44379&lt;/D&gt;&lt;D xsi:type="xsd:long"&gt;44377&lt;/D&gt;&lt;D xsi:type="xsd:long"&gt;44376&lt;/D&gt;&lt;D xsi:type="xsd:long"&gt;44375&lt;/D&gt;&lt;D xsi:type="xsd:long"&gt;44372&lt;/D&gt;&lt;D xsi:type="xsd:long"&gt;44371&lt;/D&gt;&lt;D xsi:type="xsd:long"&gt;44370&lt;/D&gt;&lt;D xsi:type="xsd:long"&gt;44369&lt;/D&gt;&lt;D xsi:type="xsd:long"&gt;44368&lt;/D&gt;&lt;D xsi:type="xsd:long"&gt;44365&lt;/D&gt;&lt;D xsi:type="xsd:long"&gt;44364&lt;/D&gt;&lt;D xsi:type="xsd:long"&gt;44363&lt;/D&gt;&lt;D xsi:type="xsd:long"&gt;44362&lt;/D&gt;&lt;D xsi:type="xsd:long"&gt;44361&lt;/D&gt;&lt;D xsi:type="xsd:long"&gt;44358&lt;/D&gt;&lt;D xsi:type="xsd:long"&gt;44357&lt;/D&gt;&lt;D xsi:type="xsd:long"&gt;44356&lt;/D&gt;&lt;D xsi:type="xsd:long"&gt;44355&lt;/D&gt;&lt;D xsi:type="xsd:long"&gt;44354&lt;/D&gt;&lt;D xsi:type="xsd:long"&gt;44351&lt;/D&gt;&lt;D xsi:type="xsd:long"&gt;44350&lt;/D&gt;&lt;D xsi:type="xsd:long"&gt;44349&lt;/D&gt;&lt;D xsi:type="xsd:long"&gt;44348&lt;/D&gt;&lt;D xsi:type="xsd:long"&gt;44347&lt;/D&gt;&lt;D xsi:type="xsd:long"&gt;44344&lt;/D&gt;&lt;D xsi:type="xsd:long"&gt;44343&lt;/D&gt;&lt;D xsi:type="xsd:long"&gt;44342&lt;/D&gt;&lt;D xsi:type="xsd:long"&gt;44341&lt;/D&gt;&lt;D xsi:type="xsd:long"&gt;44337&lt;/D&gt;&lt;D xsi:type="xsd:long"&gt;44336&lt;/D&gt;&lt;D xsi:type="xsd:long"&gt;44335&lt;/D&gt;&lt;D xsi:type="xsd:long"&gt;44334&lt;/D&gt;&lt;D xsi:type="xsd:long"&gt;44333&lt;/D&gt;&lt;D xsi:type="xsd:long"&gt;44330&lt;/D&gt;&lt;D xsi:type="xsd:long"&gt;44329&lt;/D&gt;&lt;D xsi:type="xsd:long"&gt;44328&lt;/D&gt;&lt;D xsi:type="xsd:long"&gt;44327&lt;/D&gt;&lt;D xsi:type="xsd:long"&gt;44326&lt;/D&gt;&lt;D xsi:type="xsd:long"&gt;44323&lt;/D&gt;&lt;D xsi:type="xsd:long"&gt;44322&lt;/D&gt;&lt;D xsi:type="xsd:long"&gt;44321&lt;/D&gt;&lt;D xsi:type="xsd:long"&gt;44320&lt;/D&gt;&lt;D xsi:type="xsd:long"&gt;44319&lt;/D&gt;&lt;D xsi:type="xsd:long"&gt;44316&lt;/D&gt;&lt;D xsi:type="xsd:long"&gt;44315&lt;/D&gt;&lt;D xsi:type="xsd:long"&gt;44314&lt;/D&gt;&lt;D xsi:type="xsd:long"&gt;44313&lt;/D&gt;&lt;D xsi:type="xsd:long"&gt;44312&lt;/D&gt;&lt;D xsi:type="xsd:long"&gt;44309&lt;/D&gt;&lt;D xsi:type="xsd:long"&gt;44308&lt;/D&gt;&lt;D xsi:type="xsd:long"&gt;44307&lt;/D&gt;&lt;D xsi:type="xsd:long"&gt;44306&lt;/D&gt;&lt;D xsi:type="xsd:long"&gt;44305&lt;/D&gt;&lt;D xsi:type="xsd:long"&gt;44302&lt;/D&gt;&lt;D xsi:type="xsd:long"&gt;44301&lt;/D&gt;&lt;D xsi:type="xsd:long"&gt;44300&lt;/D&gt;&lt;D xsi:type="xsd:long"&gt;44299&lt;/D&gt;&lt;D xsi:type="xsd:long"&gt;44298&lt;/D&gt;&lt;D xsi:type="xsd:long"&gt;44295&lt;/D&gt;&lt;D xsi:type="xsd:long"&gt;44294&lt;/D&gt;&lt;D xsi:type="xsd:long"&gt;44293&lt;/D&gt;&lt;D xsi:type="xsd:long"&gt;44292&lt;/D&gt;&lt;D xsi:type="xsd:long"&gt;44291&lt;/D&gt;&lt;D xsi:type="xsd:long"&gt;44287&lt;/D&gt;&lt;D xsi:type="xsd:long"&gt;44286&lt;/D&gt;&lt;D xsi:type="xsd:long"&gt;44285&lt;/D&gt;&lt;D xsi:type="xsd:long"&gt;44284&lt;/D&gt;&lt;D xsi:type="xsd:long"&gt;44281&lt;/D&gt;&lt;D xsi:type="xsd:long"&gt;44280&lt;/D&gt;&lt;D xsi:type="xsd:long"&gt;44279&lt;/D&gt;&lt;D xsi:type="xsd:long"&gt;44278&lt;/D&gt;&lt;D xsi:type="xsd:long"&gt;44277&lt;/D&gt;&lt;D xsi:type="xsd:long"&gt;44274&lt;/D&gt;&lt;D xsi:type="xsd:long"&gt;44273&lt;/D&gt;&lt;D xsi:type="xsd:long"&gt;44272&lt;/D&gt;&lt;D xsi:type="xsd:long"&gt;44271&lt;/D&gt;&lt;D xsi:type="xsd:long"&gt;44270&lt;/D&gt;&lt;D xsi:type="xsd:long"&gt;44267&lt;/D&gt;&lt;D xsi:type="xsd:long"&gt;44266&lt;/D&gt;&lt;D xsi:type="xsd:long"&gt;44265&lt;/D&gt;&lt;D xsi:type="xsd:long"&gt;44264&lt;/D&gt;&lt;D xsi:type="xsd:long"&gt;44263&lt;/D&gt;&lt;D xsi:type="xsd:long"&gt;44260&lt;/D&gt;&lt;D xsi:type="xsd:long"&gt;44259&lt;/D&gt;&lt;D xsi:type="xsd:long"&gt;44258&lt;/D&gt;&lt;D xsi:type="xsd:long"&gt;44257&lt;/D&gt;&lt;D xsi:type="xsd:long"&gt;44256&lt;/D&gt;&lt;D xsi:type="xsd:long"&gt;44253&lt;/D&gt;&lt;D xsi:type="xsd:long"&gt;44252&lt;/D&gt;&lt;D xsi:type="xsd:long"&gt;44251&lt;/D&gt;&lt;D xsi:type="xsd:long"&gt;44250&lt;/D&gt;&lt;D xsi:type="xsd:long"&gt;44249&lt;/D&gt;&lt;D xsi:type="xsd:long"&gt;44246&lt;/D&gt;&lt;D xsi:type="xsd:long"&gt;44245&lt;/D&gt;&lt;D xsi:type="xsd:long"&gt;44244&lt;/D&gt;&lt;D xsi:type="xsd:long"&gt;44243&lt;/D&gt;&lt;D xsi:type="xsd:long"&gt;44239&lt;/D&gt;&lt;D xsi:type="xsd:long"&gt;44238&lt;/D&gt;&lt;D xsi:type="xsd:long"&gt;44237&lt;/D&gt;&lt;D xsi:type="xsd:long"&gt;44236&lt;/D&gt;&lt;D xsi:type="xsd:long"&gt;44235&lt;/D&gt;&lt;D xsi:type="xsd:long"&gt;44232&lt;/D&gt;&lt;D xsi:type="xsd:long"&gt;44231&lt;/D&gt;&lt;D xsi:type="xsd:long"&gt;44230&lt;/D&gt;&lt;D xsi:type="xsd:long"&gt;44229&lt;/D&gt;&lt;D xsi:type="xsd:long"&gt;44228&lt;/D&gt;&lt;D xsi:type="xsd:long"&gt;44225&lt;/D&gt;&lt;D xsi:type="xsd:long"&gt;44224&lt;/D&gt;&lt;D xsi:type="xsd:long"&gt;44223&lt;/D&gt;&lt;D xsi:type="xsd:long"&gt;44222&lt;/D&gt;&lt;D xsi:type="xsd:long"&gt;44221&lt;/D&gt;&lt;D xsi:type="xsd:long"&gt;44218&lt;/D&gt;&lt;D xsi:type="xsd:long"&gt;44217&lt;/D&gt;&lt;D xsi:type="xsd:long"&gt;44216&lt;/D&gt;&lt;D xsi:type="xsd:long"&gt;44215&lt;/D&gt;&lt;D xsi:type="xsd:long"&gt;44214&lt;/D&gt;&lt;D xsi:type="xsd:long"&gt;44211&lt;/D&gt;&lt;D xsi:type="xsd:long"&gt;44210&lt;/D&gt;&lt;D xsi:type="xsd:long"&gt;44209&lt;/D&gt;&lt;D xsi:type="xsd:long"&gt;44208&lt;/D&gt;&lt;D xsi:type="xsd:long"&gt;44207&lt;/D&gt;&lt;D xsi:type="xsd:long"&gt;44204&lt;/D&gt;&lt;D xsi:type="xsd:long"&gt;44203&lt;/D&gt;&lt;D xsi:type="xsd:long"&gt;44202&lt;/D&gt;&lt;D xsi:type="xsd:long"&gt;44201&lt;/D&gt;&lt;D xsi:type="xsd:long"&gt;44200&lt;/D&gt;&lt;D xsi:type="xsd:long"&gt;44196&lt;/D&gt;&lt;D xsi:type="xsd:long"&gt;44195&lt;/D&gt;&lt;D xsi:type="xsd:long"&gt;44194&lt;/D&gt;&lt;D xsi:type="xsd:long"&gt;44189&lt;/D&gt;&lt;D xsi:type="xsd:long"&gt;44188&lt;/D&gt;&lt;D xsi:type="xsd:long"&gt;44187&lt;/D&gt;&lt;D xsi:type="xsd:long"&gt;44186&lt;/D&gt;&lt;D xsi:type="xsd:long"&gt;44183&lt;/D&gt;&lt;D xsi:type="xsd:long"&gt;44182&lt;/D&gt;&lt;D xsi:type="xsd:long"&gt;44181&lt;/D&gt;&lt;D xsi:type="xsd:long"&gt;44180&lt;/D&gt;&lt;D xsi:type="xsd:long"&gt;44179&lt;/D&gt;&lt;D xsi:type="xsd:long"&gt;44176&lt;/D&gt;&lt;D xsi:type="xsd:long"&gt;44175&lt;/D&gt;&lt;D xsi:type="xsd:long"&gt;44174&lt;/D&gt;&lt;D xsi:type="xsd:long"&gt;44173&lt;/D&gt;&lt;D xsi:type="xsd:long"&gt;44172&lt;/D&gt;&lt;D xsi:type="xsd:long"&gt;44169&lt;/D&gt;&lt;D xsi:type="xsd:long"&gt;44168&lt;/D&gt;&lt;D xsi:type="xsd:long"&gt;44167&lt;/D&gt;&lt;D xsi:type="xsd:long"&gt;44166&lt;/D&gt;&lt;D xsi:type="xsd:long"&gt;44165&lt;/D&gt;&lt;D xsi:type="xsd:long"&gt;44162&lt;/D&gt;&lt;D xsi:type="xsd:long"&gt;44161&lt;/D&gt;&lt;D xsi:type="xsd:long"&gt;44160&lt;/D&gt;&lt;D xsi:type="xsd:long"&gt;44159&lt;/D&gt;&lt;D xsi:type="xsd:long"&gt;44158&lt;/D&gt;&lt;D xsi:type="xsd:long"&gt;44155&lt;/D&gt;&lt;D xsi:type="xsd:long"&gt;44154&lt;/D&gt;&lt;D xsi:type="xsd:long"&gt;44153&lt;/D&gt;&lt;D xsi:type="xsd:long"&gt;44152&lt;/D&gt;&lt;D xsi:type="xsd:long"&gt;44151&lt;/D&gt;&lt;D xsi:type="xsd:long"&gt;44148&lt;/D&gt;&lt;D xsi:type="xsd:long"&gt;44147&lt;/D&gt;&lt;D xsi:type="xsd:long"&gt;44146&lt;/D&gt;&lt;D xsi:type="xsd:long"&gt;44145&lt;/D&gt;&lt;D xsi:type="xsd:long"&gt;44144&lt;/D&gt;&lt;D xsi:type="xsd:long"&gt;44141&lt;/D&gt;&lt;D xsi:type="xsd:long"&gt;44140&lt;/D&gt;&lt;D xsi:type="xsd:long"&gt;44139&lt;/D&gt;&lt;D xsi:type="xsd:long"&gt;44138&lt;/D&gt;&lt;D xsi:type="xsd:long"&gt;44137&lt;/D&gt;&lt;D xsi:type="xsd:long"&gt;44134&lt;/D&gt;&lt;D xsi:type="xsd:long"&gt;44133&lt;/D&gt;&lt;D xsi:type="xsd:long"&gt;44132&lt;/D&gt;&lt;D xsi:type="xsd:long"&gt;44131&lt;/D&gt;&lt;D xsi:type="xsd:long"&gt;44130&lt;/D&gt;&lt;D xsi:type="xsd:long"&gt;44127&lt;/D&gt;&lt;D xsi:type="xsd:long"&gt;44126&lt;/D&gt;&lt;D xsi:type="xsd:long"&gt;44125&lt;/D&gt;&lt;D xsi:type="xsd:long"&gt;44124&lt;/D&gt;&lt;D xsi:type="xsd:long"&gt;44123&lt;/D&gt;&lt;D xsi:type="xsd:long"&gt;44120&lt;/D&gt;&lt;D xsi:type="xsd:long"&gt;44119&lt;/D&gt;&lt;D xsi:type="xsd:long"&gt;44118&lt;/D&gt;&lt;D xsi:type="xsd:long"&gt;44117&lt;/D&gt;&lt;D xsi:type="xsd:long"&gt;44113&lt;/D&gt;&lt;D xsi:type="xsd:long"&gt;44112&lt;/D&gt;&lt;D xsi:type="xsd:long"&gt;44111&lt;/D&gt;&lt;D xsi:type="xsd:long"&gt;44110&lt;/D&gt;&lt;D xsi:type="xsd:long"&gt;44109&lt;/D&gt;&lt;D xsi:type="xsd:long"&gt;44106&lt;/D&gt;&lt;D xsi:type="xsd:long"&gt;44105&lt;/D&gt;&lt;D xsi:type="xsd:long"&gt;44104&lt;/D&gt;&lt;D xsi:type="xsd:long"&gt;44103&lt;/D&gt;&lt;D xsi:type="xsd:long"&gt;44102&lt;/D&gt;&lt;D xsi:type="xsd:long"&gt;44099&lt;/D&gt;&lt;D xsi:type="xsd:long"&gt;44098&lt;/D&gt;&lt;D xsi:type="xsd:long"&gt;44097&lt;/D&gt;&lt;D xsi:type="xsd:long"&gt;44096&lt;/D&gt;&lt;D xsi:type="xsd:long"&gt;44095&lt;/D&gt;&lt;D xsi:type="xsd:long"&gt;44092&lt;/D&gt;&lt;D xsi:type="xsd:long"&gt;44091&lt;/D&gt;&lt;D xsi:type="xsd:long"&gt;44090&lt;/D&gt;&lt;D xsi:type="xsd:long"&gt;44089&lt;/D&gt;&lt;D xsi:type="xsd:long"&gt;44088&lt;/D&gt;&lt;D xsi:type="xsd:long"&gt;44085&lt;/D&gt;&lt;D xsi:type="xsd:long"&gt;44084&lt;/D&gt;&lt;D xsi:type="xsd:long"&gt;44083&lt;/D&gt;&lt;D xsi:type="xsd:long"&gt;44082&lt;/D&gt;&lt;D xsi:type="xsd:long"&gt;44078&lt;/D&gt;&lt;D xsi:type="xsd:long"&gt;44077&lt;/D&gt;&lt;D xsi:type="xsd:long"&gt;44076&lt;/D&gt;&lt;D xsi:type="xsd:long"&gt;44075&lt;/D&gt;&lt;D xsi:type="xsd:long"&gt;44074&lt;/D&gt;&lt;D xsi:type="xsd:long"&gt;44071&lt;/D&gt;&lt;/FQL&gt;&lt;FQL&gt;&lt;Q&gt;CPG-CA^P_PRICE(0,-3AY,W,CAD,,4)&lt;/Q&gt;&lt;R&gt;157&lt;/R&gt;&lt;C&gt;1&lt;/C&gt;&lt;D xsi:type="xsd:double"&gt;10.7&lt;/D&gt;&lt;D xsi:type="xsd:double"&gt;11.21&lt;/D&gt;&lt;D xsi:type="xsd:double"&gt;11.45&lt;/D&gt;&lt;D xsi:type="xsd:double"&gt;10.95&lt;/D&gt;&lt;D xsi:type="xsd:double"&gt;10.575931&lt;/D&gt;&lt;D xsi:type="xsd:double"&gt;10.207119&lt;/D&gt;&lt;D xsi:type="xsd:double"&gt;9.310009&lt;/D&gt;&lt;D xsi:type="xsd:double"&gt;9.100683&lt;/D&gt;&lt;D xsi:type="xsd:double"&gt;8.891357&lt;/D&gt;&lt;D xsi:type="xsd:double"&gt;8.333156&lt;/D&gt;&lt;D xsi:type="xsd:double"&gt;8.891357&lt;/D&gt;&lt;D xsi:type="xsd:double"&gt;9.13847&lt;/D&gt;&lt;D xsi:type="xsd:double"&gt;8.901875&lt;/D&gt;&lt;D xsi:type="xsd:double"&gt;8.763862&lt;/D&gt;&lt;D xsi:type="xsd:double"&gt;8.970881&lt;/D&gt;&lt;D xsi:type="xsd:double"&gt;9.000456&lt;/D&gt;&lt;D xsi:type="xsd:double"&gt;9.246908&lt;/D&gt;&lt;D xsi:type="xsd:double"&gt;9.877828&lt;/D&gt;&lt;D xsi:type="xsd:double"&gt;9.828538&lt;/D&gt;&lt;D xsi:type="xsd:double"&gt;10.242578&lt;/D&gt;&lt;D xsi:type="xsd:double"&gt;9.848253&lt;/D&gt;&lt;D xsi:type="xsd:double"&gt;9.404638&lt;/D&gt;&lt;D xsi:type="xsd:double"&gt;8.724429&lt;/D&gt;&lt;D xsi:type="xsd:double"&gt;7.866773&lt;/D&gt;&lt;D xsi:type="xsd:double"&gt;9.104137&lt;/D&gt;&lt;D xsi:type="xsd:double"&gt;9.676353&lt;/D&gt;&lt;D xsi:type="xsd:double"&gt;9.200309&lt;/D&gt;&lt;D xsi:type="xsd:double"&gt;8.996288&lt;/D&gt;&lt;D xsi:type="xsd:double"&gt;9.598632&lt;/D&gt;&lt;D xsi:type="xsd:double"&gt;9.044866&lt;/D&gt;&lt;D xsi:type="xsd:double"&gt;9.676353&lt;/D&gt;&lt;D xsi:type="xsd:double"&gt;9.54034&lt;/D&gt;&lt;D xsi:type="xsd:double"&gt;9.307176&lt;/D&gt;&lt;D xsi:type="xsd:double"&gt;8.733977&lt;/D&gt;&lt;D xsi:type="xsd:double"&gt;9.384896&lt;/D&gt;&lt;D xsi:type="xsd:double"&gt;9.316891&lt;/D&gt;&lt;D xsi:type="xsd:double"&gt;8.811699&lt;/D&gt;&lt;D xsi:type="xsd:double"&gt;8.58139&lt;/D&gt;&lt;D xsi:type="xsd:double"&gt;9.871971&lt;/D&gt;&lt;D xsi:type="xsd:double"&gt;10.054963&lt;/D&gt;&lt;D xsi:type="xsd:double"&gt;10.334267&lt;/D&gt;&lt;D xsi:type="xsd:double"&gt;10.873615&lt;/D&gt;&lt;D xsi:type="xsd:double"&gt;10.709885&lt;/D&gt;&lt;D xsi:type="xsd:double"&gt;9.945336&lt;/D&gt;&lt;D xsi:type="xsd:double"&gt;9.830139&lt;/D&gt;&lt;D xsi:type="xsd:double"&gt;9.023761&lt;/D&gt;&lt;D xsi:type="xsd:double"&gt;9.8493395&lt;/D&gt;&lt;D xsi:type="xsd:double"&gt;8.159784&lt;/D&gt;&lt;D xsi:type="xsd:double"&gt;7.660597&lt;/D&gt;&lt;D xsi:type="xsd:double"&gt;8.831767&lt;/D&gt;&lt;D xsi:type="xsd:double"&gt;8.804193&lt;/D&gt;&lt;D xsi:type="xsd:double"&gt;9.318167&lt;/D&gt;&lt;D xsi:type="xsd:double"&gt;9.784551&lt;/D&gt;&lt;D xsi:type="xsd:double"&gt;9.432384&lt;/D&gt;&lt;D xsi:type="xsd:double"&gt;9.327685&lt;/D&gt;&lt;D xsi:type="xsd:double"&gt;8.6423855&lt;/D&gt;&lt;D xsi:type="xsd:double"&gt;9.641781&lt;/D&gt;&lt;D xsi:type="xsd:double"&gt;8.499615&lt;/D&gt;&lt;D xsi:type="xsd:double"&gt;8.223592&lt;/D&gt;&lt;D xsi:type="xsd:double"&gt;8.709012&lt;/D&gt;&lt;D xsi:type="xsd:double"&gt;8.709012&lt;/D&gt;&lt;D xsi:type="xsd:double"&gt;8.632868&lt;/D&gt;&lt;D xsi:type="xsd:double"&gt;9.755997&lt;/D&gt;&lt;D xsi:type="xsd:double"&gt;12.403855&lt;/D&gt;&lt;D xsi:type="xsd:double"&gt;11.438058&lt;/D&gt;&lt;D xsi:type="xsd:double"&gt;10.595354&lt;/D&gt;&lt;D xsi:type="xsd:double"&gt;9.194002&lt;/D&gt;&lt;D xsi:type="xsd:double"&gt;8.701636&lt;/D&gt;&lt;D xsi:type="xsd:double"&gt;9.033037&lt;/D&gt;&lt;D xsi:type="xsd:double"&gt;8.427048&lt;/D&gt;&lt;D xsi:type="xsd:double"&gt;8.455452&lt;/D&gt;&lt;D xsi:type="xsd:double"&gt;8.938352&lt;/D&gt;&lt;D xsi:type="xsd:double"&gt;8.692167&lt;/D&gt;&lt;D xsi:type="xsd:double"&gt;8.720572&lt;/D&gt;&lt;D xsi:type="xsd:double"&gt;9.241345&lt;/D&gt;&lt;D xsi:type="xsd:double"&gt;8.275548&lt;/D&gt;&lt;D xsi:type="xsd:double"&gt;8.668495&lt;/D&gt;&lt;D xsi:type="xsd:double"&gt;8.960587&lt;/D&gt;&lt;D xsi:type="xsd:double"&gt;8.2444935&lt;/D&gt;&lt;D xsi:type="xsd:double"&gt;7.7639575&lt;/D&gt;&lt;D xsi:type="xsd:double"&gt;8.056047&lt;/D&gt;&lt;D xsi:type="xsd:double"&gt;7.9524035&lt;/D&gt;&lt;D xsi:type="xsd:double"&gt;7.698002&lt;/D&gt;&lt;D xsi:type="xsd:double"&gt;7.2457323&lt;/D&gt;&lt;D xsi:type="xsd:double"&gt;7.839336&lt;/D&gt;&lt;D xsi:type="xsd:double"&gt;7.255153&lt;/D&gt;&lt;D xsi:type="xsd:double"&gt;6.360038&lt;/D&gt;&lt;D xsi:type="xsd:double"&gt;5.832391&lt;/D&gt;&lt;D xsi:type="xsd:double"&gt;5.361276&lt;/D&gt;&lt;D xsi:type="xsd:double"&gt;6.3210773&lt;/D&gt;&lt;D xsi:type="xsd:double"&gt;5.3363404&lt;/D&gt;&lt;D xsi:type="xsd:double"&gt;5.289448&lt;/D&gt;&lt;D xsi:type="xsd:double"&gt;5.21442&lt;/D&gt;&lt;D xsi:type="xsd:double"&gt;5.5239086&lt;/D&gt;&lt;D xsi:type="xsd:double"&gt;5.673965&lt;/D&gt;&lt;D xsi:type="xsd:double"&gt;5.8333974&lt;/D&gt;&lt;D xsi:type="xsd:double"&gt;5.842777&lt;/D&gt;&lt;D xsi:type="xsd:double"&gt;5.8896685&lt;/D&gt;&lt;D xsi:type="xsd:double"&gt;6.0115886&lt;/D&gt;&lt;D xsi:type="xsd:double"&gt;5.6083155&lt;/D&gt;&lt;D xsi:type="xsd:double"&gt;5.0080943&lt;/D&gt;&lt;D xsi:type="xsd:double"&gt;4.661091&lt;/D&gt;&lt;D xsi:type="xsd:double"&gt;4.0306864&lt;/D&gt;&lt;D xsi:type="xsd:double"&gt;4.2275333&lt;/D&gt;&lt;D xsi:type="xsd:double"&gt;4.218159&lt;/D&gt;&lt;D xsi:type="xsd:double"&gt;3.627617&lt;/D&gt;&lt;D xsi:type="xsd:double"&gt;4.0963025&lt;/D&gt;&lt;D xsi:type="xsd:double"&gt;4.218159&lt;/D&gt;&lt;D xsi:type="xsd:double"&gt;4.2744017&lt;/D&gt;&lt;D xsi:type="xsd:double"&gt;3.9931903&lt;/D&gt;&lt;D xsi:type="xsd:double"&gt;3.9931903&lt;/D&gt;&lt;D xsi:type="xsd:double"&gt;4.6680965&lt;/D&gt;&lt;D xsi:type="xsd:double"&gt;5.155528&lt;/D&gt;&lt;D xsi:type="xsd:double"&gt;5.3898716&lt;/D&gt;&lt;D xsi:type="xsd:double"&gt;4.8930645&lt;/D&gt;&lt;D xsi:type="xsd:double"&gt;5.3031635&lt;/D&gt;&lt;D xsi:type="xsd:double"&gt;5.4343376&lt;/D&gt;&lt;D xsi:type="xsd:double"&gt;4.6285563&lt;/D&gt;&lt;D xsi:type="xsd:double"&gt;4.4692736&lt;/D&gt;&lt;D xsi:type="xsd:double"&gt;4.5629697&lt;/D&gt;&lt;D xsi:type="xsd:double"&gt;4.937752&lt;/D&gt;&lt;D xsi:type="xsd:double"&gt;4.5442305&lt;/D&gt;&lt;D xsi:type="xsd:double"&gt;4.235036&lt;/D&gt;&lt;D xsi:type="xsd:double"&gt;4.4973836&lt;/D&gt;&lt;D xsi:type="xsd:double"&gt;4.6098175&lt;/D&gt;&lt;D xsi:type="xsd:double"&gt;5.115773&lt;/D&gt;&lt;D xsi:type="xsd:double"&gt;4.9096427&lt;/D&gt;&lt;D xsi:type="xsd:double"&gt;5.0876637&lt;/D&gt;&lt;D xsi:type="xsd:double"&gt;5.3406425&lt;/D&gt;&lt;D xsi:type="xsd:double"&gt;5.1509905&lt;/D&gt;&lt;D xsi:type="xsd:double"&gt;4.37366&lt;/D&gt;&lt;D xsi:type="xsd:double"&gt;4.298736&lt;/D&gt;&lt;D xsi:type="xsd:double"&gt;3.8304641&lt;/D&gt;&lt;D xsi:type="xsd:double"&gt;3.8304641&lt;/D&gt;&lt;D xsi:type="xsd:double"&gt;3.2966344&lt;/D&gt;&lt;D xsi:type="xsd:double"&gt;3.558867&lt;/D&gt;&lt;D xsi:type="xsd:double"&gt;3.4745777&lt;/D&gt;&lt;D xsi:type="xsd:double"&gt;3.2498074&lt;/D&gt;&lt;D xsi:type="xsd:double"&gt;2.7815356&lt;/D&gt;&lt;D xsi:type="xsd:double"&gt;2.8002663&lt;/D&gt;&lt;D xsi:type="xsd:double"&gt;2.9032865&lt;/D&gt;&lt;D xsi:type="xsd:double"&gt;2.8915792&lt;/D&gt;&lt;D xsi:type="xsd:double"&gt;2.4985487&lt;/D&gt;&lt;D xsi:type="xsd:double"&gt;2.4143286&lt;/D&gt;&lt;D xsi:type="xsd:double"&gt;2.0680873&lt;/D&gt;&lt;D xsi:type="xsd:double"&gt;1.871572&lt;/D&gt;&lt;D xsi:type="xsd:double"&gt;1.5066155&lt;/D&gt;&lt;D xsi:type="xsd:double"&gt;1.5534048&lt;/D&gt;&lt;D xsi:type="xsd:double"&gt;1.6376259&lt;/D&gt;&lt;D xsi:type="xsd:double"&gt;1.5346891&lt;/D&gt;&lt;D xsi:type="xsd:double"&gt;1.675057&lt;/D&gt;&lt;D xsi:type="xsd:double"&gt;1.4598261&lt;/D&gt;&lt;D xsi:type="xsd:double"&gt;1.5346891&lt;/D&gt;&lt;D xsi:type="xsd:double"&gt;1.7312045&lt;/D&gt;&lt;D xsi:type="xsd:double"&gt;1.7195072&lt;/D&gt;&lt;D xsi:type="xsd:double"&gt;1.9531355&lt;/D&gt;&lt;D xsi:type="xsd:double"&gt;2.2334902&lt;/D&gt;</t>
        </r>
      </text>
    </comment>
    <comment ref="A22" authorId="0" shapeId="0" xr:uid="{D1B26717-8EBA-45A2-83AB-B6F8F8DFF31F}">
      <text>
        <r>
          <rPr>
            <b/>
            <sz val="9"/>
            <color indexed="81"/>
            <rFont val="Tahoma"/>
            <family val="2"/>
          </rPr>
          <t>&lt;/FQL&gt;&lt;FQL&gt;&lt;Q&gt;CPG-CA^JULIAN(P_PRICE(0,-3AY,W,CAD,,4).DATES)&lt;/Q&gt;&lt;R&gt;157&lt;/R&gt;&lt;C&gt;1&lt;/C&gt;&lt;D xsi:type="xsd:long"&gt;45163&lt;/D&gt;&lt;D xsi:type="xsd:long"&gt;45156&lt;/D&gt;&lt;D xsi:type="xsd:long"&gt;45149&lt;/D&gt;&lt;D xsi:type="xsd:long"&gt;45142&lt;/D&gt;&lt;D xsi:type="xsd:long"&gt;45135&lt;/D&gt;&lt;D xsi:type="xsd:long"&gt;45128&lt;/D&gt;&lt;D xsi:type="xsd:long"&gt;45121&lt;/D&gt;&lt;D xsi:type="xsd:long"&gt;45114&lt;/D&gt;&lt;D xsi:type="xsd:long"&gt;45107&lt;/D&gt;&lt;D xsi:type="xsd:long"&gt;45100&lt;/D&gt;&lt;D xsi:type="xsd:long"&gt;45093&lt;/D&gt;&lt;D xsi:type="xsd:long"&gt;45086&lt;/D&gt;&lt;D xsi:type="xsd:long"&gt;45079&lt;/D&gt;&lt;D xsi:type="xsd:long"&gt;45072&lt;/D&gt;&lt;D xsi:type="xsd:long"&gt;45065&lt;/D&gt;&lt;D xsi:type="xsd:long"&gt;45058&lt;/D&gt;&lt;D xsi:type="xsd:long"&gt;45051&lt;/D&gt;&lt;D xsi:type="xsd:long"&gt;45044&lt;/D&gt;&lt;D xsi:type="xsd:long"&gt;45037&lt;/D&gt;&lt;D xsi:type="xsd:long"&gt;45030&lt;/D&gt;&lt;D xsi:type="xsd:long"&gt;45022&lt;/D&gt;&lt;D xsi:type="xsd:long"&gt;45016&lt;/D&gt;&lt;D xsi:type="xsd:long"&gt;45009&lt;/D&gt;&lt;D xsi:type="xsd:long"&gt;45002&lt;/D&gt;&lt;D xsi:type="xsd:long"&gt;44995&lt;/D&gt;&lt;D xsi:type="xsd:long"&gt;44988&lt;/D&gt;&lt;D xsi:type="xsd:long"&gt;44981&lt;/D&gt;&lt;D xsi:type="xsd:long"&gt;44974&lt;/D&gt;&lt;D xsi:type="xsd:long"&gt;44967&lt;/D&gt;&lt;D xsi:type="xsd:long"&gt;44960&lt;/D&gt;&lt;D xsi:type="xsd:long"&gt;44953&lt;/D&gt;&lt;D xsi:type="xsd:long"&gt;44946&lt;/D&gt;&lt;D xsi:type="xsd:long"&gt;44939&lt;/D&gt;&lt;D xsi:type="xsd:long"&gt;44932&lt;/D&gt;&lt;D xsi:type="xsd:long"&gt;44925&lt;/D&gt;&lt;D xsi:type="xsd:long"&gt;44918&lt;/D&gt;&lt;D xsi:type="xsd:long"&gt;44911&lt;/D&gt;&lt;D xsi:type="xsd:long"&gt;44904&lt;/D&gt;&lt;D xsi:type="xsd:long"&gt;44897&lt;/D&gt;&lt;D xsi:type="xsd:long"&gt;44890&lt;/D&gt;&lt;D xsi:type="xsd:long"&gt;44883&lt;/D&gt;&lt;D xsi:type="xsd:long"&gt;44876&lt;/D&gt;&lt;D xsi:type="xsd:long"&gt;44869&lt;/D&gt;&lt;D xsi:type="xsd:long"&gt;44862&lt;/D&gt;&lt;D xsi:type="xsd:long"&gt;44855&lt;/D&gt;&lt;D xsi:type="xsd:long"&gt;44848&lt;/D&gt;&lt;D xsi:type="xsd:long"&gt;44841&lt;/D&gt;&lt;D xsi:type="xsd:long"&gt;44834&lt;/D&gt;&lt;D xsi:type="xsd:long"&gt;44827&lt;/D&gt;&lt;D xsi:type="xsd:long"&gt;44820&lt;/D&gt;&lt;D xsi:type="xsd:long"&gt;44813&lt;/D&gt;&lt;D xsi:type="xsd:long"&gt;44806&lt;/D&gt;&lt;D xsi:type="xsd:long"&gt;44799&lt;/D&gt;&lt;D xsi:type="xsd:long"&gt;44792&lt;/D&gt;&lt;D xsi:type="xsd:long"&gt;44785&lt;/D&gt;&lt;D xsi:type="xsd:long"&gt;44778&lt;/D&gt;&lt;D xsi:type="xsd:long"&gt;44771&lt;/D&gt;&lt;D xsi:type="xsd:long"&gt;44764&lt;/D&gt;&lt;D xsi:type="xsd:long"&gt;44757&lt;/D&gt;&lt;D xsi:type="xsd:long"&gt;44750&lt;/D&gt;&lt;D xsi:type="xsd:long"&gt;44742&lt;/D&gt;&lt;D xsi:type="xsd:long"&gt;44736&lt;/D&gt;&lt;D xsi:type="xsd:long"&gt;44729&lt;/D&gt;&lt;D xsi:type="xsd:long"&gt;44722&lt;/D&gt;&lt;D xsi:type="xsd:long"&gt;44715&lt;/D&gt;&lt;D xsi:type="xsd:long"&gt;44708&lt;/D&gt;&lt;D xsi:type="xsd:long"&gt;44701&lt;/D&gt;&lt;D xsi:type="xsd:long"&gt;44694&lt;/D&gt;&lt;D xsi:type="xsd:long"&gt;44687&lt;/D&gt;&lt;D xsi:type="xsd:long"&gt;44680&lt;/D&gt;&lt;D xsi:type="xsd:long"&gt;44673&lt;/D&gt;&lt;D xsi:type="xsd:long"&gt;44665&lt;/D&gt;&lt;D xsi:type="xsd:long"&gt;44659&lt;/D&gt;&lt;D xsi:type="xsd:long"&gt;44652&lt;/D&gt;&lt;D xsi:type="xsd:long"&gt;44645&lt;/D&gt;&lt;D xsi:type="xsd:long"&gt;44638&lt;/D&gt;&lt;D xsi:type="xsd:long"&gt;44631&lt;/D&gt;&lt;D xsi:type="xsd:long"&gt;44624&lt;/D&gt;&lt;D xsi:type="xsd:long"&gt;44617&lt;/D&gt;&lt;D xsi:type="xsd:long"&gt;44610&lt;/D&gt;&lt;D xsi:type="xsd:long"&gt;44603&lt;/D&gt;&lt;D xsi:type="xsd:long"&gt;44596&lt;/D&gt;&lt;D xsi:type="xsd:long"&gt;44589&lt;/D&gt;&lt;D xsi:type="xsd:long"&gt;44582&lt;/D&gt;&lt;D xsi:type="xsd:long"&gt;44575&lt;/D&gt;&lt;D xsi:type="xsd:long"&gt;44568&lt;/D&gt;&lt;D xsi:type="xsd:long"&gt;44561&lt;/D&gt;&lt;D xsi:type="xsd:long"&gt;44554&lt;/D&gt;&lt;D xsi:type="xsd:long"&gt;44547&lt;/D&gt;&lt;D xsi:type="xsd:long"&gt;44540&lt;/D&gt;&lt;D xsi:type="xsd:long"&gt;44533&lt;/D&gt;&lt;D xsi:type="xsd:long"&gt;44526&lt;/D&gt;&lt;D xsi:type="xsd:long"&gt;44519&lt;/D&gt;&lt;D xsi:type="xsd:long"&gt;44512&lt;/D&gt;&lt;D xsi:type="xsd:long"&gt;44505&lt;/D&gt;&lt;D xsi:type="xsd:long"&gt;44498&lt;/D&gt;&lt;D xsi:type="xsd:long"&gt;44491&lt;/D&gt;&lt;D xsi:type="xsd:long"&gt;44484&lt;/D&gt;&lt;D xsi:type="xsd:long"&gt;44477&lt;/D&gt;&lt;D xsi:type="xsd:long"&gt;44470&lt;/D&gt;&lt;D xsi:type="xsd:long"&gt;44463&lt;/D&gt;&lt;D xsi:type="xsd:long"&gt;44456&lt;/D&gt;&lt;D xsi:type="xsd:long"&gt;44449&lt;/D&gt;&lt;D xsi:type="xsd:long"&gt;44442&lt;/D&gt;&lt;D xsi:type="xsd:long"&gt;44435&lt;/D&gt;&lt;D xsi:type="xsd:long"&gt;44428&lt;/D&gt;&lt;D xsi:type="xsd:long"&gt;44421&lt;/D&gt;&lt;D xsi:type="xsd:long"&gt;44414&lt;/D&gt;&lt;D xsi:type="xsd:long"&gt;44407&lt;/D&gt;&lt;D xsi:type="xsd:long"&gt;44400&lt;/D&gt;&lt;D xsi:type="xsd:long"&gt;44393&lt;/D&gt;&lt;D xsi:type="xsd:long"&gt;44386&lt;/D&gt;&lt;D xsi:type="xsd:long"&gt;44379&lt;/D&gt;&lt;D xsi:type="xsd:long"&gt;44372&lt;/D&gt;&lt;D xsi:type="xsd:long"&gt;44365&lt;/D&gt;&lt;D xsi:type="xsd:long"&gt;44358&lt;/D&gt;&lt;D xsi:type="xsd:long"&gt;44351&lt;/D&gt;&lt;D xsi:type="xsd:long"&gt;44344&lt;/D&gt;&lt;D xsi:type="xsd:long"&gt;44337&lt;/D&gt;&lt;D xsi:type="xsd:long"&gt;44330&lt;/D&gt;&lt;D xsi:type="xsd:long"&gt;44323&lt;/D&gt;&lt;D xsi:type="xsd:long"&gt;44316&lt;/D&gt;&lt;D xsi:type="xsd:long"&gt;44309&lt;/D&gt;&lt;D xsi:type="xsd:long"&gt;44302&lt;/D&gt;&lt;D xsi:type="xsd:long"&gt;44295&lt;/D&gt;&lt;D xsi:type="xsd:long"&gt;44287&lt;/D&gt;&lt;D xsi:type="xsd:long"&gt;44281&lt;/D&gt;&lt;D xsi:type="xsd:long"&gt;44274&lt;/D&gt;&lt;D xsi:type="xsd:long"&gt;44267&lt;/D&gt;&lt;D xsi:type="xsd:long"&gt;44260&lt;/D&gt;&lt;D xsi:type="xsd:long"&gt;44253&lt;/D&gt;&lt;D xsi:type="xsd:long"&gt;44246&lt;/D&gt;&lt;D xsi:type="xsd:long"&gt;44239&lt;/D&gt;&lt;D xsi:type="xsd:long"&gt;44232&lt;/D&gt;&lt;D xsi:type="xsd:long"&gt;44225&lt;/D&gt;&lt;D xsi:type="xsd:long"&gt;44218&lt;/D&gt;&lt;D xsi:type="xsd:long"&gt;44211&lt;/D&gt;&lt;D xsi:type="xsd:long"&gt;44204&lt;/D&gt;&lt;D xsi:type="xsd:long"&gt;44196&lt;/D&gt;&lt;D xsi:type="xsd:long"&gt;44189&lt;/D&gt;&lt;D xsi:type="xsd:long"&gt;44183&lt;/D&gt;&lt;D xsi:type="xsd:long"&gt;44176&lt;/D&gt;&lt;D xsi:type="xsd:long"&gt;44169&lt;/D&gt;&lt;D xsi:type="xsd:long"&gt;44162&lt;/D&gt;&lt;D xsi:type="xsd:long"&gt;44155&lt;/D&gt;&lt;D xsi:type="xsd:long"&gt;44148&lt;/D&gt;&lt;D xsi:type="xsd:long"&gt;44141&lt;/D&gt;&lt;D xsi:type="xsd:long"&gt;44134&lt;/D&gt;&lt;D xsi:type="xsd:long"&gt;44127&lt;/D&gt;&lt;D xsi:type="xsd:long"&gt;44120&lt;/D&gt;&lt;D xsi:type="xsd:long"&gt;44113&lt;/D&gt;&lt;D xsi:type="xsd:long"&gt;44106&lt;/D&gt;&lt;D xsi:type="xsd:long"&gt;44099&lt;/D&gt;&lt;D xsi:type="xsd:long"&gt;44092&lt;/D&gt;&lt;D xsi:type="xsd:long"&gt;44085&lt;/D&gt;&lt;D xsi:type="xsd:long"&gt;44078&lt;/D&gt;&lt;D xsi:type="xsd:long"&gt;44071&lt;/D&gt;&lt;/FQL&gt;&lt;FQL&gt;&lt;Q&gt;ERF-CA^P_PRICE(0,-3AY,W,CAD,,4)&lt;/Q&gt;&lt;R&gt;157&lt;/R&gt;&lt;C&gt;1&lt;/C&gt;&lt;D xsi:type="xsd:double"&gt;22.721106&lt;/D&gt;&lt;D xsi:type="xsd:double"&gt;22.880552&lt;/D&gt;&lt;D xsi:type="xsd:double"&gt;22.491901&lt;/D&gt;&lt;D xsi:type="xsd:double"&gt;22.302559&lt;/D&gt;&lt;D xsi:type="xsd:double"&gt;21.754463&lt;/D&gt;&lt;D xsi:type="xsd:double"&gt;21.06685&lt;/D&gt;&lt;D xsi:type="xsd:double"&gt;19.741453&lt;/D&gt;&lt;D xsi:type="xsd:double"&gt;19.482351&lt;/D&gt;&lt;D xsi:type="xsd:double"&gt;19.133564&lt;/D&gt;&lt;D xsi:type="xsd:double"&gt;18.236677&lt;/D&gt;&lt;D xsi:type="xsd:double"&gt;19.023945&lt;/D&gt;&lt;D xsi:type="xsd:double"&gt;19.601938&lt;/D&gt;&lt;D xsi:type="xsd:double"&gt;19.721523&lt;/D&gt;&lt;D xsi:type="xsd:double"&gt;19.82622&lt;/D&gt;&lt;D xsi:type="xsd:double"&gt;19.746796&lt;/D&gt;&lt;D xsi:type="xsd:double"&gt;18.922771&lt;/D&gt;&lt;D xsi:type="xsd:double"&gt;19.399317&lt;/D&gt;&lt;D xsi:type="xsd:double"&gt;20.114132&lt;/D&gt;&lt;D xsi:type="xsd:double"&gt;19.726942&lt;/D&gt;&lt;D xsi:type="xsd:double"&gt;20.501324&lt;/D&gt;&lt;D xsi:type="xsd:double"&gt;19.945356&lt;/D&gt;&lt;D xsi:type="xsd:double"&gt;19.339748&lt;/D&gt;&lt;D xsi:type="xsd:double"&gt;19.08162&lt;/D&gt;&lt;D xsi:type="xsd:double"&gt;17.820765&lt;/D&gt;&lt;D xsi:type="xsd:double"&gt;21.255854&lt;/D&gt;&lt;D xsi:type="xsd:double"&gt;22.31815&lt;/D&gt;&lt;D xsi:type="xsd:double"&gt;21.600748&lt;/D&gt;&lt;D xsi:type="xsd:double"&gt;21.076315&lt;/D&gt;&lt;D xsi:type="xsd:double"&gt;23.21363&lt;/D&gt;&lt;D xsi:type="xsd:double"&gt;22.174658&lt;/D&gt;&lt;D xsi:type="xsd:double"&gt;23.58964&lt;/D&gt;&lt;D xsi:type="xsd:double"&gt;23.43132&lt;/D&gt;&lt;D xsi:type="xsd:double"&gt;23.005836&lt;/D&gt;&lt;D xsi:type="xsd:double"&gt;21.640331&lt;/D&gt;&lt;D xsi:type="xsd:double"&gt;23.64901&lt;/D&gt;&lt;D xsi:type="xsd:double"&gt;23.678698&lt;/D&gt;&lt;D xsi:type="xsd:double"&gt;22.263714&lt;/D&gt;&lt;D xsi:type="xsd:double"&gt;21.79865&lt;/D&gt;&lt;D xsi:type="xsd:double"&gt;24.18334&lt;/D&gt;&lt;D xsi:type="xsd:double"&gt;24.306875&lt;/D&gt;&lt;D xsi:type="xsd:double"&gt;24.721197&lt;/D&gt;&lt;D xsi:type="xsd:double"&gt;24.54363&lt;/D&gt;&lt;D xsi:type="xsd:double"&gt;24.326605&lt;/D&gt;&lt;D xsi:type="xsd:double"&gt;22.738373&lt;/D&gt;&lt;D xsi:type="xsd:double"&gt;22.590399&lt;/D&gt;&lt;D xsi:type="xsd:double"&gt;20.6569&lt;/D&gt;&lt;D xsi:type="xsd:double"&gt;21.949186&lt;/D&gt;&lt;D xsi:type="xsd:double"&gt;19.295555&lt;/D&gt;&lt;D xsi:type="xsd:double"&gt;17.91448&lt;/D&gt;&lt;D xsi:type="xsd:double"&gt;20.193254&lt;/D&gt;&lt;D xsi:type="xsd:double"&gt;19.601366&lt;/D&gt;&lt;D xsi:type="xsd:double"&gt;20.134064&lt;/D&gt;&lt;D xsi:type="xsd:double"&gt;20.18144&lt;/D&gt;&lt;D xsi:type="xsd:double"&gt;18.873383&lt;/D&gt;&lt;D xsi:type="xsd:double"&gt;18.302954&lt;/D&gt;&lt;D xsi:type="xsd:double"&gt;16.680172&lt;/D&gt;&lt;D xsi:type="xsd:double"&gt;17.575163&lt;/D&gt;&lt;D xsi:type="xsd:double"&gt;15.854034&lt;/D&gt;&lt;D xsi:type="xsd:double"&gt;15.440964&lt;/D&gt;&lt;D xsi:type="xsd:double"&gt;16.326115&lt;/D&gt;&lt;D xsi:type="xsd:double"&gt;16.729353&lt;/D&gt;&lt;D xsi:type="xsd:double"&gt;16.444134&lt;/D&gt;&lt;D xsi:type="xsd:double"&gt;18.047241&lt;/D&gt;&lt;D xsi:type="xsd:double"&gt;22.118933&lt;/D&gt;&lt;D xsi:type="xsd:double"&gt;19.856882&lt;/D&gt;&lt;D xsi:type="xsd:double"&gt;18.755362&lt;/D&gt;&lt;D xsi:type="xsd:double"&gt;15.933487&lt;/D&gt;&lt;D xsi:type="xsd:double"&gt;15.786408&lt;/D&gt;&lt;D xsi:type="xsd:double"&gt;16.629654&lt;/D&gt;&lt;D xsi:type="xsd:double"&gt;15.43342&lt;/D&gt;&lt;D xsi:type="xsd:double"&gt;15.6197195&lt;/D&gt;&lt;D xsi:type="xsd:double"&gt;16.659071&lt;/D&gt;&lt;D xsi:type="xsd:double"&gt;16.453161&lt;/D&gt;&lt;D xsi:type="xsd:double"&gt;15.678551&lt;/D&gt;&lt;D xsi:type="xsd:double"&gt;16.914007&lt;/D&gt;&lt;D xsi:type="xsd:double"&gt;15.296146&lt;/D&gt;&lt;D xsi:type="xsd:double"&gt;16.5218&lt;/D&gt;&lt;D xsi:type="xsd:double"&gt;16.864985&lt;/D&gt;&lt;D xsi:type="xsd:double"&gt;15.208818&lt;/D&gt;&lt;D xsi:type="xsd:double"&gt;14.485055&lt;/D&gt;&lt;D xsi:type="xsd:double"&gt;15.05233&lt;/D&gt;&lt;D xsi:type="xsd:double"&gt;15.071892&lt;/D&gt;&lt;D xsi:type="xsd:double"&gt;13.976464&lt;/D&gt;&lt;D xsi:type="xsd:double"&gt;13.458092&lt;/D&gt;&lt;D xsi:type="xsd:double"&gt;14.661104&lt;/D&gt;&lt;D xsi:type="xsd:double"&gt;13.761291&lt;/D&gt;&lt;D xsi:type="xsd:double"&gt;13.047308&lt;/D&gt;&lt;D xsi:type="xsd:double"&gt;12.636523&lt;/D&gt;&lt;D xsi:type="xsd:double"&gt;11.511756&lt;/D&gt;&lt;D xsi:type="xsd:double"&gt;13.360287&lt;/D&gt;&lt;D xsi:type="xsd:double"&gt;12.010566&lt;/D&gt;&lt;D xsi:type="xsd:double"&gt;12.107393&lt;/D&gt;&lt;D xsi:type="xsd:double"&gt;11.775951&lt;/D&gt;&lt;D xsi:type="xsd:double"&gt;12.370597&lt;/D&gt;&lt;D xsi:type="xsd:double"&gt;12.380345&lt;/D&gt;&lt;D xsi:type="xsd:double"&gt;11.425013&lt;/D&gt;&lt;D xsi:type="xsd:double"&gt;11.259292&lt;/D&gt;&lt;D xsi:type="xsd:double"&gt;11.21055&lt;/D&gt;&lt;D xsi:type="xsd:double"&gt;10.869357&lt;/D&gt;&lt;D xsi:type="xsd:double"&gt;9.875031&lt;/D&gt;&lt;D xsi:type="xsd:double"&gt;8.861209&lt;/D&gt;&lt;D xsi:type="xsd:double"&gt;7.9546146&lt;/D&gt;&lt;D xsi:type="xsd:double"&gt;7.252738&lt;/D&gt;&lt;D xsi:type="xsd:double"&gt;7.496445&lt;/D&gt;&lt;D xsi:type="xsd:double"&gt;7.137708&lt;/D&gt;&lt;D xsi:type="xsd:double"&gt;6.158213&lt;/D&gt;&lt;D xsi:type="xsd:double"&gt;6.914655&lt;/D&gt;&lt;D xsi:type="xsd:double"&gt;7.1958966&lt;/D&gt;&lt;D xsi:type="xsd:double"&gt;7.535325&lt;/D&gt;&lt;D xsi:type="xsd:double"&gt;7.428647&lt;/D&gt;&lt;D xsi:type="xsd:double"&gt;7.477137&lt;/D&gt;&lt;D xsi:type="xsd:double"&gt;8.320861&lt;/D&gt;&lt;D xsi:type="xsd:double"&gt;8.505122&lt;/D&gt;&lt;D xsi:type="xsd:double"&gt;8.941533&lt;/D&gt;&lt;D xsi:type="xsd:double"&gt;7.9523373&lt;/D&gt;&lt;D xsi:type="xsd:double"&gt;8.349955&lt;/D&gt;&lt;D xsi:type="xsd:double"&gt;8.330559&lt;/D&gt;&lt;D xsi:type="xsd:double"&gt;7.661399&lt;/D&gt;&lt;D xsi:type="xsd:double"&gt;7.058151&lt;/D&gt;&lt;D xsi:type="xsd:double"&gt;7.241604&lt;/D&gt;&lt;D xsi:type="xsd:double"&gt;7.135393&lt;/D&gt;&lt;D xsi:type="xsd:double"&gt;6.382267&lt;/D&gt;&lt;D xsi:type="xsd:double"&gt;6.1800146&lt;/D&gt;&lt;D xsi:type="xsd:double"&gt;6.4017625&lt;/D&gt;&lt;D xsi:type="xsd:double"&gt;6.6235104&lt;/D&gt;&lt;D xsi:type="xsd:double"&gt;6.353557&lt;/D&gt;&lt;D xsi:type="xsd:double"&gt;6.2280855&lt;/D&gt;&lt;D xsi:type="xsd:double"&gt;6.632381&lt;/D&gt;&lt;D xsi:type="xsd:double"&gt;6.824903&lt;/D&gt;&lt;D xsi:type="xsd:double"&gt;6.53612&lt;/D&gt;&lt;D xsi:type="xsd:double"&gt;5.9296756&lt;/D&gt;&lt;D xsi:type="xsd:double"&gt;5.4016323&lt;/D&gt;&lt;D xsi:type="xsd:double"&gt;5.7668676&lt;/D&gt;&lt;D xsi:type="xsd:double"&gt;4.6134944&lt;/D&gt;&lt;D xsi:type="xsd:double"&gt;3.8061328&lt;/D&gt;&lt;D xsi:type="xsd:double"&gt;4.084705&lt;/D&gt;&lt;D xsi:type="xsd:double"&gt;4.449067&lt;/D&gt;&lt;D xsi:type="xsd:double"&gt;4.3340063&lt;/D&gt;&lt;D xsi:type="xsd:double"&gt;3.8162258&lt;/D&gt;&lt;D xsi:type="xsd:double"&gt;3.8545082&lt;/D&gt;&lt;D xsi:type="xsd:double"&gt;4.0936213&lt;/D&gt;&lt;D xsi:type="xsd:double"&gt;4.064928&lt;/D&gt;&lt;D xsi:type="xsd:double"&gt;3.596265&lt;/D&gt;&lt;D xsi:type="xsd:double"&gt;3.4336684&lt;/D&gt;&lt;D xsi:type="xsd:double"&gt;2.8989391&lt;/D&gt;&lt;D xsi:type="xsd:double"&gt;2.6033242&lt;/D&gt;&lt;D xsi:type="xsd:double"&gt;2.1265244&lt;/D&gt;&lt;D xsi:type="xsd:double"&gt;2.3077083&lt;/D&gt;&lt;D xsi:type="xsd:double"&gt;2.5544467&lt;/D&gt;&lt;D xsi:type="xsd:double"&gt;2.4215019&lt;/D&gt;&lt;D xsi:type="xsd:double"&gt;2.5354548&lt;/D&gt;&lt;D xsi:type="xsd:double"&gt;2.3360372&lt;/D&gt;&lt;D xsi:type="xsd:double"&gt;2.2511706&lt;/D&gt;&lt;D xsi:type="xsd:double"&gt;2.4970968&lt;/D&gt;&lt;D xsi:type="xsd:double"&gt;2.3646753&lt;/D&gt;&lt;D xsi:type="xsd:double"&gt;2.9984076&lt;/D&gt;&lt;D xsi:type="xsd:double"&gt;3.4618838&lt;/D&gt;&lt;/FQL&gt;&lt;FQL&gt;&lt;Q&gt;ERF-CA^JULIAN(P_PRICE(0,-3AY,W,CAD,,4).DATES)&lt;/Q&gt;&lt;R&gt;157&lt;/R&gt;&lt;C&gt;1&lt;/C&gt;&lt;D xsi:type="xsd:long"&gt;45163&lt;/D&gt;&lt;D xsi:type="xsd:long"&gt;45156&lt;/D&gt;&lt;D xsi:type="xsd:long"&gt;45149&lt;/D&gt;&lt;D xsi:type="xsd:long"&gt;45142&lt;/D&gt;&lt;D xsi:type="xsd:long"&gt;45135&lt;/D&gt;&lt;D xsi:type="xsd:long"&gt;45128&lt;/D&gt;&lt;D xsi:type="xsd:long"&gt;45121&lt;/D&gt;&lt;D xsi:type="xsd:long"&gt;45114&lt;/D&gt;&lt;D xsi:type="xsd:long"&gt;45107&lt;/D&gt;&lt;D xsi:type="xsd:long"&gt;45100&lt;/D&gt;&lt;D xsi:type="xsd:long"&gt;45093&lt;/D&gt;&lt;D xsi:type="xsd:long"&gt;45086&lt;/D&gt;&lt;D xsi:type="xsd:long"&gt;45079&lt;/D&gt;&lt;D xsi:type="xsd:long"&gt;45072&lt;/D&gt;&lt;D xsi:type="xsd:long"&gt;45065&lt;/D&gt;&lt;D xsi:type="xsd:long"&gt;45058&lt;/D&gt;&lt;D xsi:type="xsd:long"&gt;45051&lt;/D&gt;&lt;D xsi:type="xsd:long"&gt;45044&lt;/D&gt;&lt;D xsi:type="xsd:long"&gt;45037&lt;/D&gt;&lt;D xsi:type="xsd:long"&gt;45030&lt;/D&gt;&lt;D xsi:type="xsd:long"&gt;45022&lt;/D&gt;&lt;D xsi:type="xsd:long"&gt;45016&lt;/D&gt;&lt;D xsi:type="xsd:long"&gt;45009&lt;/D&gt;&lt;D xsi:type="xsd:long"&gt;45002&lt;/D&gt;&lt;D xsi:type="xsd:long"&gt;44995&lt;/D&gt;&lt;D xsi:type="xsd:long"&gt;44988&lt;/D&gt;&lt;D xsi:type="xsd:long"&gt;44981&lt;/D&gt;&lt;D xsi:type="xsd:long"&gt;44974&lt;/D&gt;&lt;D xsi:type="xsd:long"&gt;44967&lt;/D&gt;&lt;D xsi:type="xsd:long"&gt;44960&lt;/D&gt;&lt;D xsi:type="xsd:long"&gt;44953&lt;/D&gt;&lt;D xsi:type="xsd:long"&gt;44946&lt;/D&gt;&lt;D xsi:type="xsd:long"&gt;44939&lt;/D&gt;&lt;D xsi:type="xsd:long"&gt;44932&lt;/D&gt;&lt;D xsi:type="xsd:long"&gt;44925&lt;/D&gt;&lt;D xsi:type="xsd:long"&gt;44918&lt;/D&gt;&lt;D xsi:type="xsd:long"&gt;44911&lt;/D&gt;&lt;D xsi:type="xsd:long"&gt;44904&lt;/D&gt;&lt;D xsi:type="xsd:long"&gt;44897&lt;/D&gt;&lt;D xsi:type="xsd:long"&gt;44890&lt;/D&gt;&lt;D xsi:type="xsd:long"&gt;44883&lt;/D&gt;&lt;D xsi:type="xsd:long"&gt;44876&lt;/D&gt;&lt;D xsi:type="xsd:long"&gt;44869&lt;/D&gt;&lt;D xsi:type="xsd:long"&gt;44862&lt;/D&gt;&lt;D xsi:type="xsd:long"&gt;44855&lt;/D&gt;&lt;D xsi:type="xsd:long"&gt;44848&lt;/D&gt;&lt;D xsi:type="xsd:long"&gt;44841&lt;/D&gt;&lt;D xsi:type="xsd:long"&gt;44834&lt;/D&gt;&lt;D xsi:type="xsd:long"&gt;44827&lt;/D&gt;&lt;D xsi:type="xsd:long"&gt;44820&lt;/D&gt;&lt;D xsi:type="xsd:long"&gt;44813&lt;/D&gt;&lt;D xsi:type="xsd:long"&gt;44806&lt;/D&gt;&lt;D xsi:type="xsd:long"&gt;44799&lt;/D&gt;&lt;D xsi:type="xsd:long"&gt;44792&lt;/D&gt;&lt;D xsi:type="xsd:long"&gt;44785&lt;/D&gt;&lt;D xsi:type="xsd:long"&gt;44778&lt;/D&gt;&lt;D xsi:type="xsd:long"&gt;44771&lt;/D&gt;&lt;D xsi:type="xsd:long"&gt;44764&lt;/D&gt;&lt;D xsi:type="xsd:long"&gt;44757&lt;/D&gt;&lt;D xsi:type="xsd:long"&gt;44750&lt;/D&gt;&lt;D xsi:type="xsd:long"&gt;44742&lt;/D&gt;&lt;D xsi:type="xsd:long"&gt;44736&lt;/D&gt;&lt;D xsi:type="xsd:long"&gt;44729&lt;/D&gt;&lt;D xsi:type="xsd:long"&gt;44722&lt;/D&gt;&lt;D xsi:type="xsd:long"&gt;44715&lt;/D&gt;&lt;D xsi:type="xsd:long"&gt;44708&lt;/D&gt;&lt;D xsi:type="xsd:long"&gt;44701&lt;/D&gt;&lt;D xsi:type="xsd:long"&gt;44694&lt;/D&gt;&lt;D xsi:type="xsd:long"&gt;44687&lt;/D&gt;&lt;D xsi:type="xsd:long"&gt;44680&lt;/D&gt;&lt;D xsi:type="xsd:long"&gt;44673&lt;/D&gt;&lt;D xsi:type="xsd:long"&gt;44665&lt;/D&gt;&lt;D xsi:type="xsd:long"&gt;44659&lt;/D&gt;&lt;D xsi:type="xsd:long"&gt;44652&lt;/D&gt;&lt;D xsi:type="xsd:long"&gt;44645&lt;/D&gt;&lt;D xsi:type="xsd:long"&gt;44638&lt;/D&gt;&lt;D xsi:type="xsd:long"&gt;44631&lt;/D&gt;&lt;D xsi:type="xsd:long"&gt;44624&lt;/D&gt;&lt;D xsi:type="xsd:long"&gt;44617&lt;/D&gt;&lt;D xsi:type="xsd:long"&gt;44610&lt;/D&gt;&lt;D xsi:type="xsd:long"&gt;44603&lt;/D&gt;&lt;D xsi:type="xsd:long"&gt;44596&lt;/D&gt;&lt;D xsi:type="xsd:long"&gt;44589&lt;/D&gt;&lt;D xsi:type="xsd:long"&gt;44582&lt;/D&gt;&lt;D xsi:type="xsd:long"&gt;44575&lt;/D&gt;&lt;D xsi:type="xsd:long"&gt;44568&lt;/D&gt;&lt;D xsi:type="xsd:long"&gt;44561&lt;/D&gt;&lt;D xsi:type="xsd:long"&gt;44554&lt;/D&gt;&lt;D xsi:type="xsd:long"&gt;44547&lt;/D&gt;&lt;D xsi:type="xsd:long"&gt;44540&lt;/D&gt;&lt;D xsi:type="xsd:long"&gt;44533&lt;/D&gt;&lt;D xsi:type="xsd:long"&gt;44526&lt;/D&gt;&lt;D xsi:type="xsd:long"&gt;44519&lt;/D&gt;&lt;D xsi:type="xsd:long"&gt;44512&lt;/D&gt;&lt;D xsi:type="xsd:long"&gt;44505&lt;/D&gt;&lt;D xsi:type="xsd:long"&gt;44498&lt;/D&gt;&lt;D xsi:type="xsd:long"&gt;44491&lt;/D&gt;&lt;D xsi:type="xsd:long"&gt;44484&lt;/D&gt;&lt;D xsi:type="xsd:long"&gt;44477&lt;/D&gt;&lt;D xsi:type="xsd:long"&gt;44470&lt;/D&gt;&lt;D xsi:type="xsd:long"&gt;44463&lt;/D&gt;&lt;D xsi:type="xsd:long"&gt;44456&lt;/D&gt;&lt;D xsi:type="xsd:long"&gt;44449&lt;/D&gt;&lt;D xsi:type="xsd:long"&gt;44442&lt;/D&gt;&lt;D xsi:type="xsd:long"&gt;44435&lt;/D&gt;&lt;D xsi:type="xsd:long"&gt;44428&lt;/D&gt;&lt;D xsi:type="xsd:long"&gt;44421&lt;/D&gt;&lt;D xsi:type="xsd:long"&gt;44414&lt;/D&gt;&lt;D xsi:type="xsd:long"&gt;44407&lt;/D&gt;&lt;D xsi:type="xsd:long"&gt;44400&lt;/D&gt;&lt;D xsi:type="xsd:long"&gt;44393&lt;/D&gt;&lt;D xsi:type="xsd:long"&gt;44386&lt;/D&gt;&lt;D xsi:type="xsd:long"&gt;44379&lt;/D&gt;&lt;D xsi:type="xsd:long"&gt;44372&lt;/D&gt;&lt;D xsi:type="xsd:long"&gt;44365&lt;/D&gt;&lt;D xsi:type="xsd:long"&gt;44358&lt;/D&gt;&lt;D xsi:type="xsd:long"&gt;44351&lt;/D&gt;&lt;D xsi:type="xsd:long"&gt;44344&lt;/D&gt;&lt;D xsi:type="xsd:long"&gt;44337&lt;/D&gt;&lt;D xsi:type="xsd:long"&gt;44330&lt;/D&gt;&lt;D xsi:type="xsd:long"&gt;44323&lt;/D&gt;&lt;D xsi:type="xsd:long"&gt;44316&lt;/D&gt;&lt;D xsi:type="xsd:long"&gt;44309&lt;/D&gt;&lt;D xsi:type="xsd:long"&gt;44302&lt;/D&gt;&lt;D xsi:type="xsd:long"&gt;44295&lt;/D&gt;&lt;D xsi:type="xsd:long"&gt;44287&lt;/D&gt;&lt;D xsi:type="xsd:long"&gt;44281&lt;/D&gt;&lt;D xsi:type="xsd:long"&gt;44274&lt;/D&gt;&lt;D xsi:type="xsd:long"&gt;44267&lt;/D&gt;&lt;D xsi:type="xsd:long"&gt;44260&lt;/D&gt;&lt;D xsi:type="xsd:long"&gt;44253&lt;/D&gt;&lt;D xsi:type="xsd:long"&gt;44246&lt;/D&gt;&lt;D xsi:type="xsd:long"&gt;44239&lt;/D&gt;&lt;D xsi:type="xsd:long"&gt;44232&lt;/D&gt;&lt;D xsi:type="xsd:long"&gt;44225&lt;/D&gt;&lt;D xsi:type="xsd:long"&gt;44218&lt;/D&gt;&lt;D xsi:type="xsd:long"&gt;44211&lt;/D&gt;&lt;D xsi:type="xsd:long"&gt;44204&lt;/D&gt;&lt;D xsi:type="xsd:long"&gt;44196&lt;/D&gt;&lt;D xsi:type="xsd:long"&gt;44189&lt;/D&gt;&lt;D xsi:type="xsd:long"&gt;44183&lt;/D&gt;&lt;D xsi:type="xsd:long"&gt;44176&lt;/D&gt;&lt;D xsi:type="xsd:long"&gt;44169&lt;/D&gt;&lt;D xsi:type="xsd:long"&gt;44162&lt;/D&gt;&lt;D xsi:type="xsd:long"&gt;44155&lt;/D&gt;&lt;D xsi:type="xsd:long"&gt;44148&lt;/D&gt;&lt;D xsi:type="xsd:long"&gt;44141&lt;/D&gt;&lt;D xsi:type="xsd:long"&gt;44134&lt;/D&gt;&lt;D xsi:type="xsd:long"&gt;44127&lt;/D&gt;&lt;D xsi:type="xsd:long"&gt;44120&lt;/D&gt;&lt;D xsi:type="xsd:long"&gt;44113&lt;/D&gt;&lt;D xsi:type="xsd:long"&gt;44106&lt;/D&gt;&lt;D xsi:type="xsd:long"&gt;44099&lt;/D&gt;&lt;D xsi:type="xsd:long"&gt;44092&lt;/D&gt;&lt;D xsi:type="xsd:long"&gt;44085&lt;/D&gt;&lt;D xsi:type="xsd:long"&gt;44078&lt;/D&gt;&lt;D xsi:type="xsd:long"&gt;44071&lt;/D&gt;&lt;/FQL&gt;&lt;FQL&gt;&lt;Q&gt;CPG-CA^P_PRICE(0,-4AY,W,CAD,,4)&lt;/Q&gt;&lt;R&gt;209&lt;/R&gt;&lt;C&gt;1&lt;/C&gt;&lt;D xsi:type="xsd:double"&gt;10.7&lt;/D&gt;&lt;D xsi:type="xsd:double"&gt;11.21&lt;/D&gt;&lt;D xsi:type="xsd:double"&gt;11.45&lt;/D&gt;&lt;D xsi:type="xsd:double"&gt;10.95&lt;/D&gt;&lt;D xsi:type="xsd:double"&gt;10.575931&lt;/D&gt;&lt;D xsi:type="xsd:double"&gt;10.207119&lt;/D&gt;&lt;D xsi:type="xsd:double"&gt;9.310009&lt;/D&gt;&lt;D xsi:type="xsd:double"&gt;9.100683&lt;/D&gt;&lt;D xsi:type="xsd:double"&gt;8.891357&lt;/D&gt;&lt;D xsi:type="xsd:double"&gt;8.333156&lt;/D&gt;&lt;D xsi:type="xsd:double"&gt;8.891357&lt;/D&gt;&lt;D xsi:type="xsd:double"&gt;9.13847&lt;/D&gt;&lt;D xsi:type="xsd:double"&gt;8.901875&lt;/D&gt;&lt;D xsi:type="xsd:double"&gt;8.763862&lt;/D&gt;&lt;D xsi:type="xsd:double"&gt;8.970881&lt;/D&gt;&lt;D xsi:type="xsd:double"&gt;9.000456&lt;/D&gt;&lt;D xsi:type="xsd:double"&gt;9.246908&lt;/D&gt;&lt;D xsi:type="xsd:double"&gt;9.877828&lt;/D&gt;&lt;D xsi:type="xsd:double"&gt;9.828538&lt;/D&gt;&lt;D xsi:type="xsd:double"&gt;10.242578&lt;/D&gt;&lt;D xsi:type="xsd:double"&gt;9.848253&lt;/D&gt;&lt;D xsi:type="xsd:double"&gt;9.404638&lt;/D&gt;&lt;D xsi:type="xsd:double"&gt;8.724429&lt;/D&gt;&lt;D xsi:type="xsd:double"&gt;7.866773&lt;/D&gt;&lt;D xsi:type="xsd:double"&gt;9.104137&lt;/D&gt;&lt;D xsi:type="xsd:double"&gt;9.676353&lt;/D&gt;&lt;D xsi:type="xsd:double"&gt;9.200309&lt;/D&gt;&lt;D xsi:type="xsd:double"&gt;8.996288&lt;/D&gt;&lt;D xsi:type="xsd:double"&gt;9.598632&lt;/D&gt;&lt;D xsi:type="xsd:double"&gt;9.044866&lt;/D&gt;&lt;D xsi:type="xsd:double"&gt;9.676353&lt;/D&gt;&lt;D xsi:type="xsd:double"&gt;9.54034&lt;/D&gt;&lt;D xsi:type="xsd:double"&gt;9.307176&lt;/D&gt;&lt;D xsi:type="xsd:double"&gt;8.733977&lt;/D&gt;&lt;D xsi:type="xsd:double"&gt;9.384896&lt;/D&gt;&lt;D xsi:type="xsd:double"&gt;9.316891&lt;/D&gt;&lt;D xsi:type="xsd:double"&gt;8.811699&lt;/D&gt;&lt;D xsi:type="xsd:double"&gt;8.58139&lt;/D&gt;&lt;D xsi:type="xsd:double"&gt;9.871971&lt;/D&gt;&lt;D xsi:type="xsd:double"&gt;10.054963&lt;/D&gt;&lt;D xsi:type="xsd:double"&gt;10.334267&lt;/D&gt;&lt;D xsi:type="xsd:double"&gt;10.873615&lt;/D&gt;&lt;D xsi:type="xsd:double"&gt;10.709885&lt;/D&gt;&lt;D xsi:type="xsd:double"&gt;9.945336&lt;/D&gt;&lt;D xsi:type="xsd:double"&gt;9.830139&lt;/D&gt;&lt;D xsi:type="xsd:double"&gt;9.023761&lt;/D&gt;&lt;D xsi:type="xsd:double"&gt;9.8493395&lt;/D&gt;&lt;D xsi:type="xsd:double"&gt;8.159784&lt;/D&gt;&lt;D xsi:type="xsd:double"&gt;7.660597&lt;/D&gt;&lt;D xsi:type="xsd:double"&gt;8.831767&lt;/D&gt;&lt;D xsi:type="xsd:double"&gt;8.804193&lt;/D&gt;&lt;D xsi:type="xsd:double"&gt;9.318167&lt;/D&gt;&lt;D xsi:type="xsd:double"&gt;9.784551&lt;/D&gt;&lt;D xsi:type="xsd:double"&gt;9.432384&lt;/D&gt;&lt;D xsi:type="xsd:double"&gt;9.327685&lt;/D&gt;&lt;D xsi:type="xsd:double"&gt;8.6423855&lt;/D&gt;&lt;D xsi:type="xsd:double"&gt;9.641781&lt;/D&gt;&lt;D xsi:type="xsd:double"&gt;8.499615&lt;/D&gt;&lt;D xsi:type="xsd:double"&gt;8.223592&lt;/D&gt;&lt;D xsi:type="xsd:double"&gt;8.709012&lt;/D&gt;&lt;D xsi:type="xsd:double"&gt;8.709012&lt;/D&gt;&lt;D xsi:type="xsd:double"&gt;8.632868&lt;/D&gt;&lt;D xsi:type="xsd:double"&gt;9.755997&lt;/D&gt;&lt;D xsi:type="xsd:double"&gt;12.403855&lt;/D&gt;&lt;D xsi:type="xsd:double"&gt;11.438058&lt;/D&gt;&lt;D xsi:type="xsd:double"&gt;10.595354&lt;/D&gt;&lt;D xsi:type="xsd:double"&gt;9.194002&lt;/D&gt;&lt;D xsi:type="xsd:double"&gt;8.701636&lt;/D&gt;&lt;D xsi:type="xsd:double"&gt;9.033037&lt;/D&gt;&lt;D xsi:type="xsd:double"&gt;8.427048&lt;/D&gt;&lt;D xsi:type="xsd:double"&gt;8.455452&lt;/D&gt;&lt;D xsi:type="xsd:double"&gt;8.938352&lt;/D&gt;&lt;D xsi:type="xsd:double"&gt;8.692167&lt;/D&gt;&lt;D xsi:type="xsd:double"&gt;8.720572&lt;/D&gt;&lt;D xsi:type="xsd:double"&gt;9.241345&lt;/D&gt;&lt;D xsi:type="xsd:double"&gt;8.275548&lt;/D&gt;&lt;D xsi:type="xsd:double"&gt;8.668495&lt;/D&gt;&lt;D xsi:type="xsd:double"&gt;8.960587&lt;/D&gt;&lt;D xsi:type="xsd:double"&gt;8.2444935&lt;/D&gt;&lt;D xsi:type="xsd:double"&gt;7.7639575&lt;/D&gt;&lt;D xsi:type="xsd:double"&gt;8.056047&lt;/D&gt;&lt;D xsi:type="xsd:double"&gt;7.9524035&lt;/D&gt;&lt;D xsi:type="xsd:double"&gt;7.698002&lt;/D&gt;&lt;D xsi:type="xsd:double"&gt;7.2457323&lt;/D&gt;&lt;D xsi:type="xsd:double"&gt;7.839336&lt;/D&gt;&lt;D xsi:type="xsd:double"&gt;7.255153&lt;/D&gt;&lt;D xsi:type="xsd:double"&gt;6.360038&lt;/D&gt;&lt;D xsi:type="xsd:double"&gt;5.832391&lt;/D&gt;&lt;D xsi:type="xsd:double"&gt;5.361276&lt;/D&gt;&lt;D xsi:type="xsd:double"&gt;6.3210773&lt;/D&gt;&lt;D xsi:type="xsd:double"&gt;5.3363404&lt;/D&gt;&lt;D xsi:type="xsd:double"&gt;5.289448&lt;/D&gt;&lt;D xsi:type="xsd:double"&gt;5.21442&lt;/D&gt;&lt;D xsi:type="xsd:double"&gt;5.5239086&lt;/D&gt;&lt;D xsi:type="xsd:double"&gt;5.673965&lt;/D&gt;&lt;D xsi:type="xsd:double"&gt;5.8333974&lt;/D&gt;&lt;D xsi:type="xsd:double"&gt;5.842777&lt;/D&gt;&lt;D xsi:type="xsd:double"&gt;5.8896685&lt;/D&gt;&lt;D xsi:type="xsd:double"&gt;6.0115886&lt;/D&gt;&lt;D xsi:type="xsd:double"&gt;5.6083155&lt;/D&gt;&lt;D xsi:type="xsd:double"&gt;5.0080943&lt;/D&gt;&lt;D xsi:type="xsd:double"&gt;4.661091&lt;/D&gt;&lt;D xsi:type="xsd:double"&gt;4.0306864&lt;/D&gt;&lt;D xsi:type="xsd:double"&gt;4.2275333&lt;/D&gt;&lt;D xsi:type="xsd:double"&gt;4.218159&lt;/D&gt;&lt;D xsi:type="xsd:double"&gt;3.627617&lt;/D&gt;&lt;D xsi:type="xsd:double"&gt;4.0963025&lt;/D&gt;&lt;D xsi:type="xsd:double"&gt;4.218159&lt;/D&gt;&lt;D xsi:type="xsd:double"&gt;4.2744017&lt;/D&gt;&lt;D xsi:type="xsd:double"&gt;3.9931903&lt;/D&gt;&lt;D xsi:type="xsd:double"&gt;3.9931903&lt;/D&gt;&lt;D xsi:type="xsd:double"&gt;4.6680965&lt;/D&gt;&lt;D xsi:type="xsd:double"&gt;5.155528&lt;/D&gt;&lt;D xsi:type="xsd:double"&gt;5.3898716&lt;/D&gt;&lt;D xsi:type="xsd:double"&gt;4.8930645&lt;/D&gt;&lt;D xsi:type="xsd:double"&gt;5.3031635&lt;/D&gt;&lt;D xsi:type="xsd:double"&gt;5.4343376&lt;/D&gt;&lt;D xsi:type="xsd:double"&gt;4.6285563&lt;/D&gt;&lt;D xsi:type="xsd:double"&gt;4.4692736&lt;/D&gt;&lt;D xsi:type="xsd:double"&gt;4.5629697&lt;/D&gt;&lt;D xsi:type="xsd:double"&gt;4.937752&lt;/D&gt;&lt;D xsi:type="xsd:double"&gt;4.5442305&lt;/D&gt;&lt;D xsi:type="xsd:double"&gt;4.235036&lt;/D&gt;&lt;D xsi:type="xsd:double"&gt;4.4973836&lt;/D&gt;&lt;D xsi:type="xsd:double"&gt;4.6098175&lt;/D&gt;&lt;D xsi:type="xsd:double"&gt;5.115773&lt;/D&gt;&lt;D xsi:type="xsd:double"&gt;4.9096427&lt;/D&gt;&lt;D xsi:type="xsd:double"&gt;5.0876637&lt;/D&gt;&lt;D xsi:type="xsd:double"&gt;5.3406425&lt;/D&gt;&lt;D xsi:type="xsd:double"&gt;5.1509905&lt;/D&gt;&lt;D xsi:type="xsd:double"&gt;4.37366&lt;/D&gt;&lt;D xsi:type="xsd:double"&gt;4.298736&lt;/D&gt;&lt;D xsi:type="xsd:double"&gt;3.8304641&lt;/D&gt;&lt;D xsi:type="xsd:double"&gt;3.8304641&lt;/D&gt;&lt;D xsi:type="xsd:double"&gt;3.2966344&lt;/D&gt;&lt;D xsi:type="xsd:double"&gt;3.558867&lt;/D&gt;&lt;D xsi:type="xsd:double"&gt;3.4745777&lt;/D&gt;&lt;D xsi:type="xsd:double"&gt;3.2498074&lt;/D&gt;&lt;D xsi:type="xsd:double"&gt;2.7815356&lt;/D&gt;&lt;D xsi:type="xsd:double"&gt;2.8002663&lt;/D&gt;&lt;D xsi:type="xsd:double"&gt;2.9032865&lt;/D&gt;&lt;D xsi:type="xsd:double"&gt;2.8915792&lt;/D&gt;&lt;D xsi:type="xsd:double"&gt;2.4985487&lt;/D&gt;&lt;D xsi:type="xsd:double"&gt;2.4143286&lt;/D&gt;&lt;D xsi:type="xsd:double"&gt;2.0680873&lt;/D&gt;&lt;D xsi:type="xsd:double"&gt;1.871572&lt;/D&gt;&lt;D xsi:type="xsd:double"&gt;1.5066155&lt;/D&gt;&lt;D xsi:type="xsd:double"&gt;1.5534048&lt;/D&gt;&lt;D xsi:type="xsd:double"&gt;1.6376259&lt;/D&gt;&lt;D xsi:type="xsd:double"&gt;1.5346891&lt;/D&gt;&lt;D xsi:type="xsd:double"&gt;1.675057&lt;/D&gt;&lt;D xsi:type="xsd:double"&gt;1.4598261&lt;/D&gt;&lt;D xsi:type="xsd:double"&gt;1.5346891&lt;/D&gt;&lt;D xsi:type="xsd:double"&gt;1.7312045&lt;/D&gt;&lt;D xsi:type="xsd:double"&gt;1.7195072&lt;/D&gt;&lt;D xsi:type="xsd:double"&gt;1.9531355&lt;/D&gt;&lt;D xsi:type="xsd:double"&gt;2.2334902&lt;/D&gt;&lt;D xsi:type="xsd:double"&gt;2.2054546&lt;/D&gt;&lt;D xsi:type="xsd:double"&gt;2.4390833&lt;/D&gt;&lt;D xsi:type="xsd:double"&gt;2.2708707&lt;/D&gt;&lt;D xsi:type="xsd:double"&gt;1.9344455&lt;/D&gt;&lt;D xsi:type="xsd:double"&gt;2.149384&lt;/D&gt;&lt;D xsi:type="xsd:double"&gt;1.9811715&lt;/D&gt;&lt;D xsi:type="xsd:double"&gt;1.9624808&lt;/D&gt;&lt;D xsi:type="xsd:double"&gt;2.1400385&lt;/D&gt;&lt;D xsi:type="xsd:double"&gt;2.0278971&lt;/D&gt;&lt;D xsi:type="xsd:double"&gt;2.1213484&lt;/D&gt;&lt;D xsi:type="xsd:double"&gt;2.2054546&lt;/D&gt;&lt;D xsi:type="xsd:double"&gt;2.445732&lt;/D&gt;&lt;D xsi:type="xsd:double"&gt;1.8109617&lt;/D&gt;&lt;D xsi:type="xsd:double"&gt;1.8483013&lt;/D&gt;&lt;D xsi:type="xsd:double"&gt;1.6242648&lt;/D&gt;&lt;D xsi:type="xsd:double"&gt;1.6896089&lt;/D&gt;&lt;D xsi:type="xsd:double"&gt;1.6989435&lt;/D&gt;&lt;D xsi:type="xsd:double"&gt;1.3815585&lt;/D&gt;&lt;D xsi:type="xsd:double"&gt;1.2508706&lt;/D&gt;&lt;D xsi:type="xsd:double"&gt;1.3348842&lt;/D&gt;&lt;D xsi:type="xsd:double"&gt;1.3255492&lt;/D&gt;&lt;D xsi:type="xsd:double"&gt;0.84947175&lt;/D&gt;&lt;D xsi:type="xsd:double"&gt;0.8774763&lt;/D&gt;&lt;D xsi:type="xsd:double"&gt;1.2602054&lt;/D&gt;&lt;D xsi:type="xsd:double"&gt;2.6978369&lt;/D&gt;&lt;D xsi:type="xsd:double"&gt;3.3838851&lt;/D&gt;&lt;D xsi:type="xsd:double"&gt;3.9030561&lt;/D&gt;&lt;D xsi:type="xsd:double"&gt;3.912327&lt;/D&gt;&lt;D xsi:type="xsd:double"&gt;3.9494104&lt;/D&gt;&lt;D xsi:type="xsd:double"&gt;4.042121&lt;/D&gt;&lt;D xsi:type="xsd:double"&gt;4.4314985&lt;/D&gt;&lt;D xsi:type="xsd:double"&gt;5.099004&lt;/D&gt;&lt;D xsi:type="xsd:double"&gt;5.5161963&lt;/D&gt;&lt;D xsi:type="xsd:double"&gt;5.5161963&lt;/D&gt;&lt;D xsi:type="xsd:double"&gt;5.284423&lt;/D&gt;&lt;D xsi:type="xsd:double"&gt;5.0619206&lt;/D&gt;&lt;D xsi:type="xsd:double"&gt;4.691084&lt;/D&gt;&lt;D xsi:type="xsd:double"&gt;4.4409776&lt;/D&gt;&lt;D xsi:type="xsd:double"&gt;4.2651887&lt;/D&gt;&lt;D xsi:type="xsd:double"&gt;4.626018&lt;/D&gt;&lt;D xsi:type="xsd:double"&gt;4.894327&lt;/D&gt;&lt;D xsi:type="xsd:double"&gt;4.9035788&lt;/D&gt;&lt;D xsi:type="xsd:double"&gt;4.6537743&lt;/D&gt;&lt;D xsi:type="xsd:double"&gt;4.968343&lt;/D&gt;&lt;D xsi:type="xsd:double"&gt;4.6075134&lt;/D&gt;&lt;D xsi:type="xsd:double"&gt;4.7370434&lt;/D&gt;&lt;D xsi:type="xsd:double"&gt;4.9313354&lt;/D&gt;&lt;D xsi:type="xsd:double"&gt;5.338425&lt;/D&gt;&lt;D xsi:type="xsd:double"&gt;5.7455134&lt;/D&gt;&lt;D xsi:type="xsd:double"&gt;5.264408&lt;/D&gt;&lt;D xsi:type="xsd:double"&gt;4.5804653&lt;/D&gt;&lt;D xsi:type="xsd:double"&gt;3.8786201&lt;/D&gt;&lt;/FQL&gt;&lt;FQL&gt;&lt;Q&gt;CPG-CA^JULIAN(P_PRICE(0,-4AY,W,CAD,,4).DATES)&lt;/Q&gt;&lt;R&gt;209&lt;/R&gt;&lt;C&gt;1&lt;/C&gt;&lt;D xsi:type="xsd:long"&gt;45163&lt;/D&gt;&lt;D xsi:type="xsd:long"&gt;45156&lt;/D&gt;&lt;D xsi:type="xsd:long"&gt;45149&lt;/D&gt;&lt;D xsi:type="xsd:long"&gt;45142&lt;/D&gt;&lt;D xsi:type="xsd:long"&gt;45135&lt;/D&gt;&lt;D xsi:type="xsd:long"&gt;45128&lt;/D&gt;&lt;D xsi:type="xsd:long"&gt;45121&lt;/D&gt;&lt;D xsi:type="xsd:long"&gt;45114&lt;/D&gt;&lt;D xsi:type="xsd:long"&gt;45107&lt;/D&gt;&lt;D xsi:type="xsd:long"&gt;45100&lt;/D&gt;&lt;D xsi:type="xsd:long"&gt;45093&lt;/D&gt;&lt;D xsi:type="xsd:long"&gt;45086&lt;/D&gt;&lt;D xsi:type="xsd:long"&gt;45079&lt;/D&gt;&lt;D xsi:type="xsd:long"&gt;45072&lt;/D&gt;&lt;D xsi:type="xsd:long"&gt;45065&lt;/D&gt;&lt;D xsi:type="xsd:long"&gt;45058&lt;/D&gt;&lt;D xsi:type="xsd:long"&gt;45051&lt;/D&gt;&lt;D xsi:type="xsd:long"&gt;45044&lt;/D&gt;&lt;D xsi:type="xsd:long"&gt;45037&lt;/D&gt;&lt;D xsi:type="xsd:long"&gt;45030&lt;/D&gt;&lt;D xsi:type="xsd:long"&gt;45022&lt;/D&gt;&lt;D xsi:type="xsd:long"&gt;45016&lt;/D&gt;&lt;D xsi:type="xsd:long"&gt;45009&lt;/D&gt;&lt;D xsi:type="xsd:long"&gt;45002&lt;/D&gt;&lt;D xsi:type="xsd:long"&gt;44995&lt;/D&gt;&lt;D xsi:type="xsd:long"&gt;44988&lt;/D&gt;&lt;D xsi:type="xsd:long"&gt;44981&lt;/D&gt;&lt;D xsi:type="xsd:long"&gt;44974&lt;/D&gt;&lt;D xsi:type="xsd:long"&gt;44967&lt;/D&gt;&lt;D xsi:type="xsd:long"&gt;44960&lt;/D&gt;&lt;D xsi:type="xsd:long"&gt;44953&lt;/D&gt;&lt;D xsi:type="xsd:long"&gt;44946&lt;/D&gt;&lt;D xsi:type="xsd:long"&gt;44939&lt;/D&gt;&lt;D xsi:type="xsd:long"&gt;44932&lt;/D&gt;&lt;D xsi:type="xsd:long"&gt;44925&lt;/D&gt;&lt;D xsi:type="xsd:long"&gt;44918&lt;/D&gt;&lt;D xsi:type="xsd:long"&gt;44911&lt;/D&gt;&lt;D xsi:type="xsd:long"&gt;44904&lt;/D&gt;&lt;D xsi:type="xsd:long"&gt;44897&lt;/D&gt;&lt;D xsi:type="xsd:long"&gt;44890&lt;/D&gt;&lt;D xsi:type="xsd:long"&gt;44883&lt;/D&gt;&lt;D xsi:type="xsd:long"&gt;44876&lt;/D&gt;&lt;D xsi:type="xsd:long"&gt;44869&lt;/D&gt;&lt;D xsi:type="xsd:long"&gt;44862&lt;/D&gt;&lt;D xsi:type="xsd:long"&gt;44855&lt;/D&gt;&lt;D xsi:type="xsd:long"&gt;44848&lt;/D&gt;&lt;D xsi:type="xsd:long"&gt;44841&lt;/D&gt;&lt;D xsi:type="xsd:long"&gt;44834&lt;/D&gt;&lt;D xsi:type="xsd:long"&gt;44827&lt;/D&gt;&lt;D xsi:type="xsd:long"&gt;44820&lt;/D&gt;&lt;D xsi:type="xsd:long"&gt;44813&lt;/D&gt;&lt;D xsi:type="xsd:long"&gt;44806&lt;/D&gt;&lt;D xsi:type="xsd:long"&gt;44799&lt;/D&gt;&lt;D xsi:type="xsd:long"&gt;44792&lt;/D&gt;&lt;D xsi:type="xsd:long"&gt;44785&lt;/D&gt;&lt;D xsi:type="xsd:long"&gt;44778&lt;/D&gt;&lt;D xsi:type="xsd:long"&gt;44771&lt;/D&gt;&lt;D xsi:type="xsd:long"&gt;44764&lt;/D&gt;&lt;D xsi:type="xsd:long"&gt;44757&lt;/D&gt;&lt;D xsi:type="xsd:long"&gt;44750&lt;/D&gt;&lt;D xsi:type="xsd:long"&gt;44742&lt;/D&gt;&lt;D xsi:type="xsd:long"&gt;44736&lt;/D&gt;&lt;D xsi:type="xsd:long"&gt;44729&lt;/D&gt;&lt;D xsi:type="xsd:long"&gt;44722&lt;/D&gt;&lt;D xsi:type="xsd:long"&gt;44715&lt;/D&gt;&lt;D xsi:type="xsd:long"&gt;44708&lt;/D&gt;&lt;D xsi:type="xsd:long"&gt;44701&lt;/D&gt;&lt;D xsi:type="xsd:long"&gt;44694&lt;/D&gt;&lt;D xsi:type="xsd:long"&gt;44687&lt;/D&gt;&lt;D xsi:type="xsd:long"&gt;44680&lt;/D&gt;&lt;D xsi:type="xsd:long"&gt;44673&lt;/D&gt;&lt;D xsi:type="xsd:long"&gt;44665&lt;/D&gt;&lt;D xsi:type="xsd:long"&gt;44659&lt;/D&gt;&lt;D xsi:type="xsd:long"&gt;44652&lt;/D&gt;&lt;D xsi:type="xsd:long"&gt;44645&lt;/D&gt;&lt;D xsi:type="xsd:long"&gt;44638&lt;/D&gt;&lt;D xsi:type="xsd:long"&gt;44631&lt;/D&gt;&lt;D xsi:type="xsd:long"&gt;44624&lt;/D&gt;&lt;D xsi:type="xsd:long"&gt;44617&lt;/D&gt;&lt;D xsi:type="xsd:long"&gt;44610&lt;/D&gt;&lt;D xsi:type="xsd:long"&gt;44603&lt;/D&gt;&lt;D xsi:type="xsd:long"&gt;44596&lt;/D&gt;&lt;D xsi:type="xsd:long"&gt;44589&lt;/D&gt;&lt;D xsi:type="xsd:long"&gt;44582&lt;/D&gt;&lt;D xsi:type="xsd:long"&gt;44575&lt;/D&gt;&lt;D xsi:type="xsd:long"&gt;44568&lt;/D&gt;&lt;D xsi:type="xsd:long"&gt;44561&lt;/D&gt;&lt;D xsi:type="xsd:long"&gt;44554&lt;/D&gt;&lt;D xsi:type="xsd:long"&gt;44547&lt;/D&gt;&lt;D xsi:type="xsd:long"&gt;44540&lt;/D&gt;&lt;D xsi:type="xsd:long"&gt;44533&lt;/D&gt;&lt;D xsi:type="xsd:long"&gt;44526&lt;/D&gt;&lt;D xsi:type="xsd:long"&gt;44519&lt;/D&gt;&lt;D xsi:type="xsd:long"&gt;44512&lt;/D&gt;&lt;D xsi:type="xsd:long"&gt;44505&lt;/D&gt;&lt;D xsi:type="xsd:long"&gt;44498&lt;/D&gt;&lt;D xsi:type="xsd:long"&gt;44491&lt;/D&gt;&lt;D xsi:type="xsd:long"&gt;44484&lt;/D&gt;&lt;D xsi:type="xsd:long"&gt;44477&lt;/D&gt;&lt;D xsi:type="xsd:long"&gt;44470&lt;/D&gt;&lt;D xsi:type="xsd:long"&gt;44463&lt;/D&gt;&lt;D xsi:type="xsd:long"&gt;44456&lt;/D&gt;&lt;D xsi:type="xsd:long"&gt;44449&lt;/D&gt;&lt;D xsi:type="xsd:long"&gt;44442&lt;/D&gt;&lt;D xsi:type="xsd:long"&gt;44435&lt;/D&gt;&lt;D xsi:type="xsd:long"&gt;44428&lt;/D&gt;&lt;D xsi:type="xsd:long"&gt;44421&lt;/D&gt;&lt;D xsi:type="xsd:long"&gt;44414&lt;/D&gt;&lt;D xsi:type="xsd:long"&gt;44407&lt;/D&gt;&lt;D xsi:type="xsd:long"&gt;44400&lt;/D&gt;&lt;D xsi:type="xsd:long"&gt;44393&lt;/D&gt;&lt;D xsi:type="xsd:long"&gt;44386&lt;/D&gt;&lt;D xsi:type="xsd:long"&gt;44379&lt;/D&gt;&lt;D xsi:type="xsd:long"&gt;44372&lt;/D&gt;&lt;D xsi:type="xsd:long"&gt;44365&lt;/D&gt;&lt;D xsi:type="xsd:long"&gt;44358&lt;/D&gt;&lt;D xsi:type="xsd:long"&gt;44351&lt;/D&gt;&lt;D xsi:type="xsd:long"&gt;44344&lt;/D&gt;&lt;D xsi:type="xsd:long"&gt;44337&lt;/D&gt;&lt;D xsi:type="xsd:long"&gt;44330&lt;/D&gt;&lt;D xsi:type="xsd:long"&gt;44323&lt;/D&gt;&lt;D xsi:type="xsd:long"&gt;44316&lt;/D&gt;&lt;D xsi:type="xsd:long"&gt;44309&lt;/D&gt;&lt;D xsi:type="xsd:long"&gt;44302&lt;/D&gt;&lt;D xsi:type="xsd:long"&gt;44295&lt;/D&gt;&lt;D xsi:type="xsd:long"&gt;44287&lt;/D&gt;&lt;D xsi:type="xsd:long"&gt;44281&lt;/D&gt;&lt;D xsi:type="xsd:long"&gt;44274&lt;/D&gt;&lt;D xsi:type="xsd:long"&gt;44267&lt;/D&gt;&lt;D xsi:type="xsd:long"&gt;44260&lt;/D&gt;&lt;D xsi:type="xsd:long"&gt;44253&lt;/D&gt;&lt;D xsi:type="xsd:long"&gt;44246&lt;/D&gt;&lt;D xsi:type="xsd:long"&gt;44239&lt;/D&gt;&lt;D xsi:type="xsd:long"&gt;44232&lt;/D&gt;&lt;D xsi:type="xsd:long"&gt;44225&lt;/D&gt;&lt;D xsi:type="xsd:long"&gt;44218&lt;/D&gt;&lt;D xsi:type="xsd:long"&gt;44211&lt;/D&gt;&lt;D xsi:type="xsd:long"&gt;44204&lt;/D&gt;&lt;D xsi:type="xsd:long"&gt;44196&lt;/D&gt;&lt;D xsi:type="xsd:long"&gt;44189&lt;/D&gt;&lt;D xsi:type="xsd:long"&gt;44183&lt;/D&gt;&lt;D xsi:type="xsd:long"&gt;44176&lt;/D&gt;&lt;D xsi:type="xsd:long"&gt;44169&lt;/D&gt;&lt;D xsi:type="xsd:long"&gt;44162&lt;/D&gt;&lt;D xsi:type="xsd:long"&gt;44155&lt;/D&gt;&lt;D xsi:type="xsd:long"&gt;44148&lt;/D&gt;&lt;D xsi:type="xsd:long"&gt;44141&lt;/D&gt;&lt;D xsi:type="xsd:long"&gt;44134&lt;/D&gt;&lt;D xsi:type="xsd:long"&gt;44127&lt;/D&gt;&lt;D xsi:type="xsd:long"&gt;44120&lt;/D&gt;&lt;D xsi:type="xsd:long"&gt;44113&lt;/D&gt;&lt;D xsi:type="xsd:long"&gt;44106&lt;/D&gt;&lt;D xsi:type="xsd:long"&gt;44099&lt;/D&gt;&lt;D xsi:type="xsd:long"&gt;44092&lt;/D&gt;&lt;D xsi:type="xsd:long"&gt;44085&lt;/D&gt;&lt;D xsi:type="xsd:long"&gt;44078&lt;/D&gt;&lt;D xsi:type="xsd:long"&gt;44071&lt;/D&gt;&lt;D xsi:type="xsd:long"&gt;44064&lt;/D&gt;&lt;D xsi:type="xsd:long"&gt;44057&lt;/D&gt;&lt;D xsi:type="xsd:long"&gt;44050&lt;/D&gt;&lt;D xsi:type="xsd:long"&gt;44043&lt;/D&gt;&lt;D xsi:type="xsd:long"&gt;44036&lt;/D&gt;&lt;D xsi:type="xsd:long"&gt;44029&lt;/D&gt;&lt;D xsi:type="xsd:long"&gt;44022&lt;/D&gt;&lt;D xsi:type="xsd:long"&gt;44015&lt;/D&gt;&lt;D xsi:type="xsd:long"&gt;44008&lt;/D&gt;&lt;D xsi:type="xsd:long"&gt;44001&lt;/D&gt;&lt;D xsi:type="xsd:long"&gt;43994&lt;/D&gt;&lt;D xsi:type="xsd:long"&gt;43987&lt;/D&gt;&lt;D xsi:type="xsd:long"&gt;43980&lt;/D&gt;&lt;D xsi:type="xsd:long"&gt;43973&lt;/D&gt;&lt;D xsi:type="xsd:long"&gt;43966&lt;/D&gt;&lt;D xsi:type="xsd:long"&gt;43959&lt;/D&gt;&lt;D xsi:type="xsd:long"&gt;43952&lt;/D&gt;&lt;D xsi:type="xsd:long"&gt;43945&lt;/D&gt;&lt;D xsi:type="xsd:long"&gt;43938&lt;/D&gt;&lt;D xsi:type="xsd:long"&gt;43930&lt;/D&gt;&lt;D xsi:type="xsd:long"&gt;43924&lt;/D&gt;&lt;D xsi:type="xsd:long"&gt;43917&lt;/D&gt;&lt;D xsi:type="xsd:long"&gt;43910&lt;/D&gt;&lt;D xsi:type="xsd:long"&gt;43903&lt;/D&gt;&lt;D xsi:type="xsd:long"&gt;43896&lt;/D&gt;&lt;D xsi:type="xsd:long"&gt;43889&lt;/D&gt;&lt;D xsi:type="xsd:long"&gt;43882&lt;/D&gt;&lt;D xsi:type="xsd:long"&gt;43875&lt;/D&gt;&lt;D xsi:type="xsd:long"&gt;43868&lt;/D&gt;&lt;D xsi:type="xsd:long"&gt;43861&lt;/D&gt;&lt;D xsi:type="xsd:long"&gt;43854&lt;/D&gt;&lt;D xsi:type="xsd:long"&gt;43847&lt;/D&gt;&lt;D xsi:type="xsd:long"&gt;43840&lt;/D&gt;&lt;D xsi:type="xsd:long"&gt;43833&lt;/D&gt;&lt;D xsi:type="xsd:long"&gt;43826&lt;/D&gt;&lt;D xsi:type="xsd:long"&gt;43819&lt;/D&gt;&lt;D xsi:type="xsd:long"&gt;43812&lt;/D&gt;&lt;D xsi:type="xsd:long"&gt;43805&lt;/D&gt;&lt;D xsi:type="xsd:long"&gt;43798&lt;/D&gt;&lt;D xsi:type="xsd:long"&gt;43791&lt;/D&gt;&lt;D xsi:type="xsd:long"&gt;43784&lt;/D&gt;&lt;D xsi:type="xsd:long"&gt;43777&lt;/D&gt;&lt;D xsi:type="xsd:long"&gt;43770&lt;/D&gt;&lt;D xsi:type="xsd:long"&gt;43763&lt;/D&gt;&lt;D xsi:type="xsd:long"&gt;43756&lt;/D&gt;&lt;D xsi:type="xsd:long"&gt;43749&lt;/D&gt;&lt;D xsi:type="xsd:long"&gt;43742&lt;/D&gt;&lt;D xsi:type="xsd:long"&gt;43735&lt;/D&gt;&lt;D xsi:type="xsd:long"&gt;43728&lt;/D&gt;&lt;D xsi:type="xsd:long"&gt;43721&lt;/D&gt;&lt;D xsi:type="xsd:long"&gt;43714&lt;/D&gt;&lt;D xsi:type="xsd:long"&gt;43707&lt;/D&gt;&lt;/FQL&gt;&lt;FQL&gt;&lt;Q&gt;ERF-CA^P_PRICE(0,-4AY,W,CAD,,4)&lt;/Q&gt;&lt;R&gt;209&lt;/R&gt;&lt;C&gt;1&lt;/C&gt;&lt;D xsi:type="xsd:double"&gt;22.721106&lt;/D&gt;&lt;D xsi:type="xsd:double"&gt;22.880552&lt;/D&gt;&lt;D xsi:type="xsd:double"&gt;22.491901&lt;/D&gt;&lt;D xsi:type="xsd:double"&gt;22.302559&lt;/D&gt;&lt;D xsi:type="xsd:double"&gt;21.754463&lt;/D&gt;&lt;D xsi:type="xsd:double"&gt;21.06685&lt;/D&gt;&lt;D xsi:type="xsd:double"&gt;19.741453&lt;/D&gt;&lt;D xsi:type="xsd:double"&gt;19.482351&lt;/D&gt;&lt;D xsi:type="xsd:double"&gt;19.133564&lt;/D&gt;&lt;D xsi:type="xsd:double"&gt;18.236677&lt;/D&gt;&lt;D xsi:type="xsd:double"&gt;19.023945&lt;/D&gt;&lt;D xsi:type="xsd:double"&gt;19.601938&lt;/D&gt;&lt;D xsi:type="xsd:double"&gt;19.721523&lt;/D&gt;&lt;D xsi:type="xsd:double"&gt;19.82622&lt;/D&gt;&lt;D xsi:type="xsd:double"&gt;19.746796&lt;/D&gt;&lt;D xsi:type="xsd:double"&gt;18.922771&lt;/D&gt;&lt;D xsi:type="xsd:double"&gt;19.399317&lt;/D&gt;&lt;D xsi:type="xsd:double"&gt;20.114132&lt;/D&gt;&lt;D xsi:type="xsd:double"&gt;19.726942&lt;/D&gt;&lt;D xsi:type="xsd:double"&gt;20.501324&lt;/D&gt;&lt;D xsi:type="xsd:double"&gt;19.945356&lt;/D&gt;&lt;D xsi:type="xsd:double"&gt;19.339748&lt;/D&gt;&lt;D xsi:type="xsd:double"&gt;19.08162&lt;/D&gt;&lt;D xsi:type="xsd:double"&gt;17.820765&lt;/D&gt;&lt;D xsi:type="xsd:double"&gt;21.255854&lt;/D&gt;&lt;D xsi:type="xsd:double"&gt;22.31815&lt;/D&gt;&lt;D xsi:type="xsd:double"&gt;21.600748&lt;/D&gt;&lt;D xsi:type="xsd:double"&gt;21.076315&lt;/D&gt;&lt;D xsi:type="xsd:double"&gt;23.21363&lt;/D&gt;&lt;D xsi:type="xsd:double"&gt;22.174658&lt;/D&gt;&lt;D xsi:type="xsd:double"&gt;23.58964&lt;/D&gt;&lt;D xsi:type="xsd:double"&gt;23.43132&lt;/D&gt;&lt;D xsi:type="xsd:double"&gt;23.005836&lt;/D&gt;&lt;D xsi:type="xsd:double"&gt;21.640331&lt;/D&gt;&lt;D xsi:type="xsd:double"&gt;23.64901&lt;/D&gt;&lt;D xsi:type="xsd:double"&gt;23.678698&lt;/D&gt;&lt;D xsi:type="xsd:double"&gt;22.263714&lt;/D&gt;&lt;D xsi:type="xsd:double"&gt;21.79865&lt;/D&gt;&lt;D xsi:type="xsd:double"&gt;24.18334&lt;/D&gt;&lt;D xsi:type="xsd:double"&gt;24.306875&lt;/D&gt;&lt;D xsi:type="xsd:double"&gt;24.721197&lt;/D&gt;&lt;D xsi:type="xsd:double"&gt;24.54363&lt;/D&gt;&lt;D xsi:type="xsd:double"&gt;24.326605&lt;/D&gt;&lt;D xsi:type="xsd:double"&gt;22.738373&lt;/D&gt;&lt;D xsi:type="xsd:double"&gt;22.590399&lt;/D&gt;&lt;D xsi:type="xsd:double"&gt;20.6569&lt;/D&gt;&lt;D xsi:type="xsd:double"&gt;21.949186&lt;/D&gt;&lt;D xsi:type="xsd:double"&gt;19.295555&lt;/D&gt;&lt;D xsi:type="xsd:double"&gt;17.91448&lt;</t>
        </r>
      </text>
    </comment>
    <comment ref="A23" authorId="0" shapeId="0" xr:uid="{A8A98F95-0B2E-4232-80B4-36F33A416977}">
      <text>
        <r>
          <rPr>
            <b/>
            <sz val="9"/>
            <color indexed="81"/>
            <rFont val="Tahoma"/>
            <family val="2"/>
          </rPr>
          <t>/D&gt;&lt;D xsi:type="xsd:double"&gt;20.193254&lt;/D&gt;&lt;D xsi:type="xsd:double"&gt;19.601366&lt;/D&gt;&lt;D xsi:type="xsd:double"&gt;20.134064&lt;/D&gt;&lt;D xsi:type="xsd:double"&gt;20.18144&lt;/D&gt;&lt;D xsi:type="xsd:double"&gt;18.873383&lt;/D&gt;&lt;D xsi:type="xsd:double"&gt;18.302954&lt;/D&gt;&lt;D xsi:type="xsd:double"&gt;16.680172&lt;/D&gt;&lt;D xsi:type="xsd:double"&gt;17.575163&lt;/D&gt;&lt;D xsi:type="xsd:double"&gt;15.854034&lt;/D&gt;&lt;D xsi:type="xsd:double"&gt;15.440964&lt;/D&gt;&lt;D xsi:type="xsd:double"&gt;16.326115&lt;/D&gt;&lt;D xsi:type="xsd:double"&gt;16.729353&lt;/D&gt;&lt;D xsi:type="xsd:double"&gt;16.444134&lt;/D&gt;&lt;D xsi:type="xsd:double"&gt;18.047241&lt;/D&gt;&lt;D xsi:type="xsd:double"&gt;22.118933&lt;/D&gt;&lt;D xsi:type="xsd:double"&gt;19.856882&lt;/D&gt;&lt;D xsi:type="xsd:double"&gt;18.755362&lt;/D&gt;&lt;D xsi:type="xsd:double"&gt;15.933487&lt;/D&gt;&lt;D xsi:type="xsd:double"&gt;15.786408&lt;/D&gt;&lt;D xsi:type="xsd:double"&gt;16.629654&lt;/D&gt;&lt;D xsi:type="xsd:double"&gt;15.43342&lt;/D&gt;&lt;D xsi:type="xsd:double"&gt;15.6197195&lt;/D&gt;&lt;D xsi:type="xsd:double"&gt;16.659071&lt;/D&gt;&lt;D xsi:type="xsd:double"&gt;16.453161&lt;/D&gt;&lt;D xsi:type="xsd:double"&gt;15.678551&lt;/D&gt;&lt;D xsi:type="xsd:double"&gt;16.914007&lt;/D&gt;&lt;D xsi:type="xsd:double"&gt;15.296146&lt;/D&gt;&lt;D xsi:type="xsd:double"&gt;16.5218&lt;/D&gt;&lt;D xsi:type="xsd:double"&gt;16.864985&lt;/D&gt;&lt;D xsi:type="xsd:double"&gt;15.208818&lt;/D&gt;&lt;D xsi:type="xsd:double"&gt;14.485055&lt;/D&gt;&lt;D xsi:type="xsd:double"&gt;15.05233&lt;/D&gt;&lt;D xsi:type="xsd:double"&gt;15.071892&lt;/D&gt;&lt;D xsi:type="xsd:double"&gt;13.976464&lt;/D&gt;&lt;D xsi:type="xsd:double"&gt;13.458092&lt;/D&gt;&lt;D xsi:type="xsd:double"&gt;14.661104&lt;/D&gt;&lt;D xsi:type="xsd:double"&gt;13.761291&lt;/D&gt;&lt;D xsi:type="xsd:double"&gt;13.047308&lt;/D&gt;&lt;D xsi:type="xsd:double"&gt;12.636523&lt;/D&gt;&lt;D xsi:type="xsd:double"&gt;11.511756&lt;/D&gt;&lt;D xsi:type="xsd:double"&gt;13.360287&lt;/D&gt;&lt;D xsi:type="xsd:double"&gt;12.010566&lt;/D&gt;&lt;D xsi:type="xsd:double"&gt;12.107393&lt;/D&gt;&lt;D xsi:type="xsd:double"&gt;11.775951&lt;/D&gt;&lt;D xsi:type="xsd:double"&gt;12.370597&lt;/D&gt;&lt;D xsi:type="xsd:double"&gt;12.380345&lt;/D&gt;&lt;D xsi:type="xsd:double"&gt;11.425013&lt;/D&gt;&lt;D xsi:type="xsd:double"&gt;11.259292&lt;/D&gt;&lt;D xsi:type="xsd:double"&gt;11.21055&lt;/D&gt;&lt;D xsi:type="xsd:double"&gt;10.869357&lt;/D&gt;&lt;D xsi:type="xsd:double"&gt;9.875031&lt;/D&gt;&lt;D xsi:type="xsd:double"&gt;8.861209&lt;/D&gt;&lt;D xsi:type="xsd:double"&gt;7.9546146&lt;/D&gt;&lt;D xsi:type="xsd:double"&gt;7.252738&lt;/D&gt;&lt;D xsi:type="xsd:double"&gt;7.496445&lt;/D&gt;&lt;D xsi:type="xsd:double"&gt;7.137708&lt;/D&gt;&lt;D xsi:type="xsd:double"&gt;6.158213&lt;/D&gt;&lt;D xsi:type="xsd:double"&gt;6.914655&lt;/D&gt;&lt;D xsi:type="xsd:double"&gt;7.1958966&lt;/D&gt;&lt;D xsi:type="xsd:double"&gt;7.535325&lt;/D&gt;&lt;D xsi:type="xsd:double"&gt;7.428647&lt;/D&gt;&lt;D xsi:type="xsd:double"&gt;7.477137&lt;/D&gt;&lt;D xsi:type="xsd:double"&gt;8.320861&lt;/D&gt;&lt;D xsi:type="xsd:double"&gt;8.505122&lt;/D&gt;&lt;D xsi:type="xsd:double"&gt;8.941533&lt;/D&gt;&lt;D xsi:type="xsd:double"&gt;7.9523373&lt;/D&gt;&lt;D xsi:type="xsd:double"&gt;8.349955&lt;/D&gt;&lt;D xsi:type="xsd:double"&gt;8.330559&lt;/D&gt;&lt;D xsi:type="xsd:double"&gt;7.661399&lt;/D&gt;&lt;D xsi:type="xsd:double"&gt;7.058151&lt;/D&gt;&lt;D xsi:type="xsd:double"&gt;7.241604&lt;/D&gt;&lt;D xsi:type="xsd:double"&gt;7.135393&lt;/D&gt;&lt;D xsi:type="xsd:double"&gt;6.382267&lt;/D&gt;&lt;D xsi:type="xsd:double"&gt;6.1800146&lt;/D&gt;&lt;D xsi:type="xsd:double"&gt;6.4017625&lt;/D&gt;&lt;D xsi:type="xsd:double"&gt;6.6235104&lt;/D&gt;&lt;D xsi:type="xsd:double"&gt;6.353557&lt;/D&gt;&lt;D xsi:type="xsd:double"&gt;6.2280855&lt;/D&gt;&lt;D xsi:type="xsd:double"&gt;6.632381&lt;/D&gt;&lt;D xsi:type="xsd:double"&gt;6.824903&lt;/D&gt;&lt;D xsi:type="xsd:double"&gt;6.53612&lt;/D&gt;&lt;D xsi:type="xsd:double"&gt;5.9296756&lt;/D&gt;&lt;D xsi:type="xsd:double"&gt;5.4016323&lt;/D&gt;&lt;D xsi:type="xsd:double"&gt;5.7668676&lt;/D&gt;&lt;D xsi:type="xsd:double"&gt;4.6134944&lt;/D&gt;&lt;D xsi:type="xsd:double"&gt;3.8061328&lt;/D&gt;&lt;D xsi:type="xsd:double"&gt;4.084705&lt;/D&gt;&lt;D xsi:type="xsd:double"&gt;4.449067&lt;/D&gt;&lt;D xsi:type="xsd:double"&gt;4.3340063&lt;/D&gt;&lt;D xsi:type="xsd:double"&gt;3.8162258&lt;/D&gt;&lt;D xsi:type="xsd:double"&gt;3.8545082&lt;/D&gt;&lt;D xsi:type="xsd:double"&gt;4.0936213&lt;/D&gt;&lt;D xsi:type="xsd:double"&gt;4.064928&lt;/D&gt;&lt;D xsi:type="xsd:double"&gt;3.596265&lt;/D&gt;&lt;D xsi:type="xsd:double"&gt;3.4336684&lt;/D&gt;&lt;D xsi:type="xsd:double"&gt;2.8989391&lt;/D&gt;&lt;D xsi:type="xsd:double"&gt;2.6033242&lt;/D&gt;&lt;D xsi:type="xsd:double"&gt;2.1265244&lt;/D&gt;&lt;D xsi:type="xsd:double"&gt;2.3077083&lt;/D&gt;&lt;D xsi:type="xsd:double"&gt;2.5544467&lt;/D&gt;&lt;D xsi:type="xsd:double"&gt;2.4215019&lt;/D&gt;&lt;D xsi:type="xsd:double"&gt;2.5354548&lt;/D&gt;&lt;D xsi:type="xsd:double"&gt;2.3360372&lt;/D&gt;&lt;D xsi:type="xsd:double"&gt;2.2511706&lt;/D&gt;&lt;D xsi:type="xsd:double"&gt;2.4970968&lt;/D&gt;&lt;D xsi:type="xsd:double"&gt;2.3646753&lt;/D&gt;&lt;D xsi:type="xsd:double"&gt;2.9984076&lt;/D&gt;&lt;D xsi:type="xsd:double"&gt;3.4618838&lt;/D&gt;&lt;D xsi:type="xsd:double"&gt;3.4239442&lt;/D&gt;&lt;D xsi:type="xsd:double"&gt;3.9427226&lt;/D&gt;&lt;D xsi:type="xsd:double"&gt;3.7540762&lt;/D&gt;&lt;D xsi:type="xsd:double"&gt;3.1221082&lt;/D&gt;&lt;D xsi:type="xsd:double"&gt;3.4138741&lt;/D&gt;&lt;D xsi:type="xsd:double"&gt;3.2351856&lt;/D&gt;&lt;D xsi:type="xsd:double"&gt;3.112926&lt;/D&gt;&lt;D xsi:type="xsd:double"&gt;3.6866074&lt;/D&gt;&lt;D xsi:type="xsd:double"&gt;3.2539952&lt;/D&gt;&lt;D xsi:type="xsd:double"&gt;3.6947374&lt;/D&gt;&lt;D xsi:type="xsd:double"&gt;3.7322476&lt;/D&gt;&lt;D xsi:type="xsd:double"&gt;4.3792953&lt;/D&gt;&lt;D xsi:type="xsd:double"&gt;3.4603002&lt;/D&gt;&lt;D xsi:type="xsd:double"&gt;3.619977&lt;/D&gt;&lt;D xsi:type="xsd:double"&gt;3.1990485&lt;/D&gt;&lt;D xsi:type="xsd:double"&gt;3.358066&lt;/D&gt;&lt;D xsi:type="xsd:double"&gt;3.2738812&lt;/D&gt;&lt;D xsi:type="xsd:double"&gt;2.8251612&lt;/D&gt;&lt;D xsi:type="xsd:double"&gt;2.3869352&lt;/D&gt;&lt;D xsi:type="xsd:double"&gt;2.7971895&lt;/D&gt;&lt;D xsi:type="xsd:double"&gt;2.4055827&lt;/D&gt;&lt;D xsi:type="xsd:double"&gt;1.696962&lt;/D&gt;&lt;D xsi:type="xsd:double"&gt;1.9195137&lt;/D&gt;&lt;D xsi:type="xsd:double"&gt;2.4480758&lt;/D&gt;&lt;D xsi:type="xsd:double"&gt;4.3675904&lt;/D&gt;&lt;D xsi:type="xsd:double"&gt;5.4061675&lt;/D&gt;&lt;D xsi:type="xsd:double"&gt;6.1744914&lt;/D&gt;&lt;D xsi:type="xsd:double"&gt;6.461462&lt;/D&gt;&lt;D xsi:type="xsd:double"&gt;6.313349&lt;/D&gt;&lt;D xsi:type="xsd:double"&gt;6.2485476&lt;/D&gt;&lt;D xsi:type="xsd:double"&gt;6.62773&lt;/D&gt;&lt;D xsi:type="xsd:double"&gt;7.8016753&lt;/D&gt;&lt;D xsi:type="xsd:double"&gt;8.13445&lt;/D&gt;&lt;D xsi:type="xsd:double"&gt;8.568902&lt;/D&gt;&lt;D xsi:type="xsd:double"&gt;8.485707&lt;/D&gt;&lt;D xsi:type="xsd:double"&gt;8.310272&lt;/D&gt;&lt;D xsi:type="xsd:double"&gt;7.9870934&lt;/D&gt;&lt;D xsi:type="xsd:double"&gt;7.940925&lt;/D&gt;&lt;D xsi:type="xsd:double"&gt;7.5992804&lt;/D&gt;&lt;D xsi:type="xsd:double"&gt;7.7933908&lt;/D&gt;&lt;D xsi:type="xsd:double"&gt;7.8118353&lt;/D&gt;&lt;D xsi:type="xsd:double"&gt;7.9225097&lt;/D&gt;&lt;D xsi:type="xsd:double"&gt;7.6273766&lt;/D&gt;&lt;D xsi:type="xsd:double"&gt;7.636632&lt;/D&gt;&lt;D xsi:type="xsd:double"&gt;7.4431844&lt;/D&gt;&lt;D xsi:type="xsd:double"&gt;8.069591&lt;/D&gt;&lt;D xsi:type="xsd:double"&gt;8.438065&lt;/D&gt;&lt;D xsi:type="xsd:double"&gt;9.350041&lt;/D&gt;&lt;D xsi:type="xsd:double"&gt;9.902052&lt;/D&gt;&lt;D xsi:type="xsd:double"&gt;8.935775&lt;/D&gt;&lt;D xsi:type="xsd:double"&gt;8.438829&lt;/D&gt;&lt;D xsi:type="xsd:double"&gt;8.015508&lt;/D&gt;&lt;/FQL&gt;&lt;FQL&gt;&lt;Q&gt;ERF-CA^JULIAN(P_PRICE(0,-4AY,W,CAD,,4).DATES)&lt;/Q&gt;&lt;R&gt;209&lt;/R&gt;&lt;C&gt;1&lt;/C&gt;&lt;D xsi:type="xsd:long"&gt;45163&lt;/D&gt;&lt;D xsi:type="xsd:long"&gt;45156&lt;/D&gt;&lt;D xsi:type="xsd:long"&gt;45149&lt;/D&gt;&lt;D xsi:type="xsd:long"&gt;45142&lt;/D&gt;&lt;D xsi:type="xsd:long"&gt;45135&lt;/D&gt;&lt;D xsi:type="xsd:long"&gt;45128&lt;/D&gt;&lt;D xsi:type="xsd:long"&gt;45121&lt;/D&gt;&lt;D xsi:type="xsd:long"&gt;45114&lt;/D&gt;&lt;D xsi:type="xsd:long"&gt;45107&lt;/D&gt;&lt;D xsi:type="xsd:long"&gt;45100&lt;/D&gt;&lt;D xsi:type="xsd:long"&gt;45093&lt;/D&gt;&lt;D xsi:type="xsd:long"&gt;45086&lt;/D&gt;&lt;D xsi:type="xsd:long"&gt;45079&lt;/D&gt;&lt;D xsi:type="xsd:long"&gt;45072&lt;/D&gt;&lt;D xsi:type="xsd:long"&gt;45065&lt;/D&gt;&lt;D xsi:type="xsd:long"&gt;45058&lt;/D&gt;&lt;D xsi:type="xsd:long"&gt;45051&lt;/D&gt;&lt;D xsi:type="xsd:long"&gt;45044&lt;/D&gt;&lt;D xsi:type="xsd:long"&gt;45037&lt;/D&gt;&lt;D xsi:type="xsd:long"&gt;45030&lt;/D&gt;&lt;D xsi:type="xsd:long"&gt;45022&lt;/D&gt;&lt;D xsi:type="xsd:long"&gt;45016&lt;/D&gt;&lt;D xsi:type="xsd:long"&gt;45009&lt;/D&gt;&lt;D xsi:type="xsd:long"&gt;45002&lt;/D&gt;&lt;D xsi:type="xsd:long"&gt;44995&lt;/D&gt;&lt;D xsi:type="xsd:long"&gt;44988&lt;/D&gt;&lt;D xsi:type="xsd:long"&gt;44981&lt;/D&gt;&lt;D xsi:type="xsd:long"&gt;44974&lt;/D&gt;&lt;D xsi:type="xsd:long"&gt;44967&lt;/D&gt;&lt;D xsi:type="xsd:long"&gt;44960&lt;/D&gt;&lt;D xsi:type="xsd:long"&gt;44953&lt;/D&gt;&lt;D xsi:type="xsd:long"&gt;44946&lt;/D&gt;&lt;D xsi:type="xsd:long"&gt;44939&lt;/D&gt;&lt;D xsi:type="xsd:long"&gt;44932&lt;/D&gt;&lt;D xsi:type="xsd:long"&gt;44925&lt;/D&gt;&lt;D xsi:type="xsd:long"&gt;44918&lt;/D&gt;&lt;D xsi:type="xsd:long"&gt;44911&lt;/D&gt;&lt;D xsi:type="xsd:long"&gt;44904&lt;/D&gt;&lt;D xsi:type="xsd:long"&gt;44897&lt;/D&gt;&lt;D xsi:type="xsd:long"&gt;44890&lt;/D&gt;&lt;D xsi:type="xsd:long"&gt;44883&lt;/D&gt;&lt;D xsi:type="xsd:long"&gt;44876&lt;/D&gt;&lt;D xsi:type="xsd:long"&gt;44869&lt;/D&gt;&lt;D xsi:type="xsd:long"&gt;44862&lt;/D&gt;&lt;D xsi:type="xsd:long"&gt;44855&lt;/D&gt;&lt;D xsi:type="xsd:long"&gt;44848&lt;/D&gt;&lt;D xsi:type="xsd:long"&gt;44841&lt;/D&gt;&lt;D xsi:type="xsd:long"&gt;44834&lt;/D&gt;&lt;D xsi:type="xsd:long"&gt;44827&lt;/D&gt;&lt;D xsi:type="xsd:long"&gt;44820&lt;/D&gt;&lt;D xsi:type="xsd:long"&gt;44813&lt;/D&gt;&lt;D xsi:type="xsd:long"&gt;44806&lt;/D&gt;&lt;D xsi:type="xsd:long"&gt;44799&lt;/D&gt;&lt;D xsi:type="xsd:long"&gt;44792&lt;/D&gt;&lt;D xsi:type="xsd:long"&gt;44785&lt;/D&gt;&lt;D xsi:type="xsd:long"&gt;44778&lt;/D&gt;&lt;D xsi:type="xsd:long"&gt;44771&lt;/D&gt;&lt;D xsi:type="xsd:long"&gt;44764&lt;/D&gt;&lt;D xsi:type="xsd:long"&gt;44757&lt;/D&gt;&lt;D xsi:type="xsd:long"&gt;44750&lt;/D&gt;&lt;D xsi:type="xsd:long"&gt;44742&lt;/D&gt;&lt;D xsi:type="xsd:long"&gt;44736&lt;/D&gt;&lt;D xsi:type="xsd:long"&gt;44729&lt;/D&gt;&lt;D xsi:type="xsd:long"&gt;44722&lt;/D&gt;&lt;D xsi:type="xsd:long"&gt;44715&lt;/D&gt;&lt;D xsi:type="xsd:long"&gt;44708&lt;/D&gt;&lt;D xsi:type="xsd:long"&gt;44701&lt;/D&gt;&lt;D xsi:type="xsd:long"&gt;44694&lt;/D&gt;&lt;D xsi:type="xsd:long"&gt;44687&lt;/D&gt;&lt;D xsi:type="xsd:long"&gt;44680&lt;/D&gt;&lt;D xsi:type="xsd:long"&gt;44673&lt;/D&gt;&lt;D xsi:type="xsd:long"&gt;44665&lt;/D&gt;&lt;D xsi:type="xsd:long"&gt;44659&lt;/D&gt;&lt;D xsi:type="xsd:long"&gt;44652&lt;/D&gt;&lt;D xsi:type="xsd:long"&gt;44645&lt;/D&gt;&lt;D xsi:type="xsd:long"&gt;44638&lt;/D&gt;&lt;D xsi:type="xsd:long"&gt;44631&lt;/D&gt;&lt;D xsi:type="xsd:long"&gt;44624&lt;/D&gt;&lt;D xsi:type="xsd:long"&gt;44617&lt;/D&gt;&lt;D xsi:type="xsd:long"&gt;44610&lt;/D&gt;&lt;D xsi:type="xsd:long"&gt;44603&lt;/D&gt;&lt;D xsi:type="xsd:long"&gt;44596&lt;/D&gt;&lt;D xsi:type="xsd:long"&gt;44589&lt;/D&gt;&lt;D xsi:type="xsd:long"&gt;44582&lt;/D&gt;&lt;D xsi:type="xsd:long"&gt;44575&lt;/D&gt;&lt;D xsi:type="xsd:long"&gt;44568&lt;/D&gt;&lt;D xsi:type="xsd:long"&gt;44561&lt;/D&gt;&lt;D xsi:type="xsd:long"&gt;44554&lt;/D&gt;&lt;D xsi:type="xsd:long"&gt;44547&lt;/D&gt;&lt;D xsi:type="xsd:long"&gt;44540&lt;/D&gt;&lt;D xsi:type="xsd:long"&gt;44533&lt;/D&gt;&lt;D xsi:type="xsd:long"&gt;44526&lt;/D&gt;&lt;D xsi:type="xsd:long"&gt;44519&lt;/D&gt;&lt;D xsi:type="xsd:long"&gt;44512&lt;/D&gt;&lt;D xsi:type="xsd:long"&gt;44505&lt;/D&gt;&lt;D xsi:type="xsd:long"&gt;44498&lt;/D&gt;&lt;D xsi:type="xsd:long"&gt;44491&lt;/D&gt;&lt;D xsi:type="xsd:long"&gt;44484&lt;/D&gt;&lt;D xsi:type="xsd:long"&gt;44477&lt;/D&gt;&lt;D xsi:type="xsd:long"&gt;44470&lt;/D&gt;&lt;D xsi:type="xsd:long"&gt;44463&lt;/D&gt;&lt;D xsi:type="xsd:long"&gt;44456&lt;/D&gt;&lt;D xsi:type="xsd:long"&gt;44449&lt;/D&gt;&lt;D xsi:type="xsd:long"&gt;44442&lt;/D&gt;&lt;D xsi:type="xsd:long"&gt;44435&lt;/D&gt;&lt;D xsi:type="xsd:long"&gt;44428&lt;/D&gt;&lt;D xsi:type="xsd:long"&gt;44421&lt;/D&gt;&lt;D xsi:type="xsd:long"&gt;44414&lt;/D&gt;&lt;D xsi:type="xsd:long"&gt;44407&lt;/D&gt;&lt;D xsi:type="xsd:long"&gt;44400&lt;/D&gt;&lt;D xsi:type="xsd:long"&gt;44393&lt;/D&gt;&lt;D xsi:type="xsd:long"&gt;44386&lt;/D&gt;&lt;D xsi:type="xsd:long"&gt;44379&lt;/D&gt;&lt;D xsi:type="xsd:long"&gt;44372&lt;/D&gt;&lt;D xsi:type="xsd:long"&gt;44365&lt;/D&gt;&lt;D xsi:type="xsd:long"&gt;44358&lt;/D&gt;&lt;D xsi:type="xsd:long"&gt;44351&lt;/D&gt;&lt;D xsi:type="xsd:long"&gt;44344&lt;/D&gt;&lt;D xsi:type="xsd:long"&gt;44337&lt;/D&gt;&lt;D xsi:type="xsd:long"&gt;44330&lt;/D&gt;&lt;D xsi:type="xsd:long"&gt;44323&lt;/D&gt;&lt;D xsi:type="xsd:long"&gt;44316&lt;/D&gt;&lt;D xsi:type="xsd:long"&gt;44309&lt;/D&gt;&lt;D xsi:type="xsd:long"&gt;44302&lt;/D&gt;&lt;D xsi:type="xsd:long"&gt;44295&lt;/D&gt;&lt;D xsi:type="xsd:long"&gt;44287&lt;/D&gt;&lt;D xsi:type="xsd:long"&gt;44281&lt;/D&gt;&lt;D xsi:type="xsd:long"&gt;44274&lt;/D&gt;&lt;D xsi:type="xsd:long"&gt;44267&lt;/D&gt;&lt;D xsi:type="xsd:long"&gt;44260&lt;/D&gt;&lt;D xsi:type="xsd:long"&gt;44253&lt;/D&gt;&lt;D xsi:type="xsd:long"&gt;44246&lt;/D&gt;&lt;D xsi:type="xsd:long"&gt;44239&lt;/D&gt;&lt;D xsi:type="xsd:long"&gt;44232&lt;/D&gt;&lt;D xsi:type="xsd:long"&gt;44225&lt;/D&gt;&lt;D xsi:type="xsd:long"&gt;44218&lt;/D&gt;&lt;D xsi:type="xsd:long"&gt;44211&lt;/D&gt;&lt;D xsi:type="xsd:long"&gt;44204&lt;/D&gt;&lt;D xsi:type="xsd:long"&gt;44196&lt;/D&gt;&lt;D xsi:type="xsd:long"&gt;44189&lt;/D&gt;&lt;D xsi:type="xsd:long"&gt;44183&lt;/D&gt;&lt;D xsi:type="xsd:long"&gt;44176&lt;/D&gt;&lt;D xsi:type="xsd:long"&gt;44169&lt;/D&gt;&lt;D xsi:type="xsd:long"&gt;44162&lt;/D&gt;&lt;D xsi:type="xsd:long"&gt;44155&lt;/D&gt;&lt;D xsi:type="xsd:long"&gt;44148&lt;/D&gt;&lt;D xsi:type="xsd:long"&gt;44141&lt;/D&gt;&lt;D xsi:type="xsd:long"&gt;44134&lt;/D&gt;&lt;D xsi:type="xsd:long"&gt;44127&lt;/D&gt;&lt;D xsi:type="xsd:long"&gt;44120&lt;/D&gt;&lt;D xsi:type="xsd:long"&gt;44113&lt;/D&gt;&lt;D xsi:type="xsd:long"&gt;44106&lt;/D&gt;&lt;D xsi:type="xsd:long"&gt;44099&lt;/D&gt;&lt;D xsi:type="xsd:long"&gt;44092&lt;/D&gt;&lt;D xsi:type="xsd:long"&gt;44085&lt;/D&gt;&lt;D xsi:type="xsd:long"&gt;44078&lt;/D&gt;&lt;D xsi:type="xsd:long"&gt;44071&lt;/D&gt;&lt;D xsi:type="xsd:long"&gt;44064&lt;/D&gt;&lt;D xsi:type="xsd:long"&gt;44057&lt;/D&gt;&lt;D xsi:type="xsd:long"&gt;44050&lt;/D&gt;&lt;D xsi:type="xsd:long"&gt;44043&lt;/D&gt;&lt;D xsi:type="xsd:long"&gt;44036&lt;/D&gt;&lt;D xsi:type="xsd:long"&gt;44029&lt;/D&gt;&lt;D xsi:type="xsd:long"&gt;44022&lt;/D&gt;&lt;D xsi:type="xsd:long"&gt;44015&lt;/D&gt;&lt;D xsi:type="xsd:long"&gt;44008&lt;/D&gt;&lt;D xsi:type="xsd:long"&gt;44001&lt;/D&gt;&lt;D xsi:type="xsd:long"&gt;43994&lt;/D&gt;&lt;D xsi:type="xsd:long"&gt;43987&lt;/D&gt;&lt;D xsi:type="xsd:long"&gt;43980&lt;/D&gt;&lt;D xsi:type="xsd:long"&gt;43973&lt;/D&gt;&lt;D xsi:type="xsd:long"&gt;43966&lt;/D&gt;&lt;D xsi:type="xsd:long"&gt;43959&lt;/D&gt;&lt;D xsi:type="xsd:long"&gt;43952&lt;/D&gt;&lt;D xsi:type="xsd:long"&gt;43945&lt;/D&gt;&lt;D xsi:type="xsd:long"&gt;43938&lt;/D&gt;&lt;D xsi:type="xsd:long"&gt;43930&lt;/D&gt;&lt;D xsi:type="xsd:long"&gt;43924&lt;/D&gt;&lt;D xsi:type="xsd:long"&gt;43917&lt;/D&gt;&lt;D xsi:type="xsd:long"&gt;43910&lt;/D&gt;&lt;D xsi:type="xsd:long"&gt;43903&lt;/D&gt;&lt;D xsi:type="xsd:long"&gt;43896&lt;/D&gt;&lt;D xsi:type="xsd:long"&gt;43889&lt;/D&gt;&lt;D xsi:type="xsd:long"&gt;43882&lt;/D&gt;&lt;D xsi:type="xsd:long"&gt;43875&lt;/D&gt;&lt;D xsi:type="xsd:long"&gt;43868&lt;/D&gt;&lt;D xsi:type="xsd:long"&gt;43861&lt;/D&gt;&lt;D xsi:type="xsd:long"&gt;43854&lt;/D&gt;&lt;D xsi:type="xsd:long"&gt;43847&lt;/D&gt;&lt;D xsi:type="xsd:long"&gt;43840&lt;/D&gt;&lt;D xsi:type="xsd:long"&gt;43833&lt;/D&gt;&lt;D xsi:type="xsd:long"&gt;43826&lt;/D&gt;&lt;D xsi:type="xsd:long"&gt;43819&lt;/D&gt;&lt;D xsi:type="xsd:long"&gt;43812&lt;/D&gt;&lt;D xsi:type="xsd:long"&gt;43805&lt;/D&gt;&lt;D xsi:type="xsd:long"&gt;43798&lt;/D&gt;&lt;D xsi:type="xsd:long"&gt;43791&lt;/D&gt;&lt;D xsi:type="xsd:long"&gt;43784&lt;/D&gt;&lt;D xsi:type="xsd:long"&gt;43777&lt;/D&gt;&lt;D xsi:type="xsd:long"&gt;43770&lt;/D&gt;&lt;D xsi:type="xsd:long"&gt;43763&lt;/D&gt;&lt;D xsi:type="xsd:long"&gt;43756&lt;/D&gt;&lt;D xsi:type="xsd:long"&gt;43749&lt;/D&gt;&lt;D xsi:type="xsd:long"&gt;43742&lt;/D&gt;&lt;D xsi:type="xsd:long"&gt;43735&lt;/D&gt;&lt;D xsi:type="xsd:long"&gt;43728&lt;/D&gt;&lt;D xsi:type="xsd:long"&gt;43721&lt;/D&gt;&lt;D xsi:type="xsd:long"&gt;43714&lt;/D&gt;&lt;D xsi:type="xsd:long"&gt;43707&lt;/D&gt;&lt;/FQL&gt;&lt;FQL&gt;&lt;Q&gt;CPG-CA^P_PRICE(0,-2AY,W,CAD,,4)&lt;/Q&gt;&lt;R&gt;104&lt;/R&gt;&lt;C&gt;1&lt;/C&gt;&lt;D xsi:type="xsd:double"&gt;10.7&lt;/D&gt;&lt;D xsi:type="xsd:double"&gt;11.21&lt;/D&gt;&lt;D xsi:type="xsd:double"&gt;11.45&lt;/D&gt;&lt;D xsi:type="xsd:double"&gt;10.95&lt;/D&gt;&lt;D xsi:type="xsd:double"&gt;10.575931&lt;/D&gt;&lt;D xsi:type="xsd:double"&gt;10.207119&lt;/D&gt;&lt;D xsi:type="xsd:double"&gt;9.310009&lt;/D&gt;&lt;D xsi:type="xsd:double"&gt;9.100683&lt;/D&gt;&lt;D xsi:type="xsd:double"&gt;8.891357&lt;/D&gt;&lt;D xsi:type="xsd:double"&gt;8.333156&lt;/D&gt;&lt;D xsi:type="xsd:double"&gt;8.891357&lt;/D&gt;&lt;D xsi:type="xsd:double"&gt;9.13847&lt;/D&gt;&lt;D xsi:type="xsd:double"&gt;8.901875&lt;/D&gt;&lt;D xsi:type="xsd:double"&gt;8.763862&lt;/D&gt;&lt;D xsi:type="xsd:double"&gt;8.970881&lt;/D&gt;&lt;D xsi:type="xsd:double"&gt;9.000456&lt;/D&gt;&lt;D xsi:type="xsd:double"&gt;9.246908&lt;/D&gt;&lt;D xsi:type="xsd:double"&gt;9.877828&lt;/D&gt;&lt;D xsi:type="xsd:double"&gt;9.828538&lt;/D&gt;&lt;D xsi:type="xsd:double"&gt;10.242578&lt;/D&gt;&lt;D xsi:type="xsd:double"&gt;9.848253&lt;/D&gt;&lt;D xsi:type="xsd:double"&gt;9.404638&lt;/D&gt;&lt;D xsi:type="xsd:double"&gt;8.724429&lt;/D&gt;&lt;D xsi:type="xsd:double"&gt;7.866773&lt;/D&gt;&lt;D xsi:type="xsd:double"&gt;9.104137&lt;/D&gt;&lt;D xsi:type="xsd:double"&gt;9.676353&lt;/D&gt;&lt;D xsi:type="xsd:double"&gt;9.200309&lt;/D&gt;&lt;D xsi:type="xsd:double"&gt;8.996288&lt;/D&gt;&lt;D xsi:type="xsd:double"&gt;9.598632&lt;/D&gt;&lt;D xsi:type="xsd:double"&gt;9.044866&lt;/D&gt;&lt;D xsi:type="xsd:double"&gt;9.676353&lt;/D&gt;&lt;D xsi:type="xsd:double"&gt;9.54034&lt;/D&gt;&lt;D xsi:type="xsd:double"&gt;9.307176&lt;/D&gt;&lt;D xsi:type="xsd:double"&gt;8.733977&lt;/D&gt;&lt;D xsi:type="xsd:double"&gt;9.384896&lt;/D&gt;&lt;D xsi:type="xsd:double"&gt;9.316891&lt;/D&gt;&lt;D xsi:type="xsd:double"&gt;8.811699&lt;/D&gt;&lt;D xsi:type="xsd:double"&gt;8.58139&lt;/D&gt;&lt;D xsi:type="xsd:double"&gt;9.871971&lt;/D&gt;&lt;D xsi:type="xsd:double"&gt;10.054963&lt;/D&gt;&lt;D xsi:type="xsd:double"&gt;10.334267&lt;/D&gt;&lt;D xsi:type="xsd:double"&gt;10.873615&lt;/D&gt;&lt;D xsi:type="xsd:double"&gt;10.709885&lt;/D&gt;&lt;D xsi:type="xsd:double"&gt;9.945336&lt;/D&gt;&lt;D xsi:type="xsd:double"&gt;9.830139&lt;/D&gt;&lt;D xsi:type="xsd:double"&gt;9.023761&lt;/D&gt;&lt;D xsi:type="xsd:double"&gt;9.8493395&lt;/D&gt;&lt;D xsi:type="xsd:double"&gt;8.159784&lt;/D&gt;&lt;D xsi:type="xsd:double"&gt;7.660597&lt;/D&gt;&lt;D xsi:type="xsd:double"&gt;8.831767&lt;/D&gt;&lt;D xsi:type="xsd:double"&gt;8.804193&lt;/D&gt;&lt;D xsi:type="xsd:double"&gt;9.318167&lt;/D&gt;&lt;D xsi:type="xsd:double"&gt;9.784551&lt;/D&gt;&lt;D xsi:type="xsd:double"&gt;9.432384&lt;/D&gt;&lt;D xsi:type="xsd:double"&gt;9.327685&lt;/D&gt;&lt;D xsi:type="xsd:double"&gt;8.6423855&lt;/D&gt;&lt;D xsi:type="xsd:double"&gt;9.641781&lt;/D&gt;&lt;D xsi:type="xsd:double"&gt;8.499615&lt;/D&gt;&lt;D xsi:type="xsd:double"&gt;8.223592&lt;/D&gt;&lt;D xsi:type="xsd:double"&gt;8.709012&lt;/D&gt;&lt;D xsi:type="xsd:double"&gt;8.709012&lt;/D&gt;&lt;D xsi:type="xsd:double"&gt;8.632868&lt;/D&gt;&lt;D xsi:type="xsd:double"&gt;9.755997&lt;/D&gt;&lt;D xsi:type="xsd:double"&gt;12.403855&lt;/D&gt;&lt;D xsi:type="xsd:double"&gt;11.438058&lt;/D&gt;&lt;D xsi:type="xsd:double"&gt;10.595354&lt;/D&gt;&lt;D xsi:type="xsd:double"&gt;9.194002&lt;/D&gt;&lt;D xsi:type="xsd:double"&gt;8.701636&lt;/D&gt;&lt;D xsi:type="xsd:double"&gt;9.033037&lt;/D&gt;&lt;D xsi:type="xsd:double"&gt;8.427048&lt;/D&gt;&lt;D xsi:type="xsd:double"&gt;8.455452&lt;/D&gt;&lt;D xsi:type="xsd:double"&gt;8.938352&lt;/D&gt;&lt;D xsi:type="xsd:double"&gt;8.692167&lt;/D&gt;&lt;D xsi:type="xsd:double"&gt;8.720572&lt;/D&gt;&lt;D xsi:type="xsd:double"&gt;9.241345&lt;/D&gt;&lt;D xsi:type="xsd:double"&gt;8.275548&lt;/D&gt;&lt;D xsi:type="xsd:double"&gt;8.668495&lt;/D&gt;&lt;D xsi:type="xsd:double"&gt;8.960587&lt;/D&gt;&lt;D xsi:type="xsd:double"&gt;8.2444935&lt;/D&gt;&lt;D xsi:type="xsd:double"&gt;7.7639575&lt;/D&gt;&lt;D xsi:type="xsd:double"&gt;8.056047&lt;/D&gt;&lt;D xsi:type="xsd:double"&gt;7.9524035&lt;/D&gt;&lt;D xsi:type="xsd:double"&gt;7.698002&lt;/D&gt;&lt;D xsi:type="xsd:double"&gt;7.2457323&lt;/D&gt;&lt;D xsi:type="xsd:double"&gt;7.839336&lt;/D&gt;&lt;D xsi:type="xsd:double"&gt;7.255153&lt;/D&gt;&lt;D xsi:type="xsd:double"&gt;6.360038&lt;/D&gt;&lt;D xsi:type="xsd:double"&gt;5.832391&lt;/D&gt;&lt;D xsi:type="xsd:double"&gt;5.361276&lt;/D&gt;&lt;D xsi:type="xsd:double"&gt;6.3210773&lt;/D&gt;&lt;D xsi:type="xsd:double"&gt;5.3363404&lt;/D&gt;&lt;D xsi:type="xsd:double"&gt;5.289448&lt;/D&gt;&lt;D xsi:type="xsd:double"&gt;5.21442&lt;/D&gt;&lt;D xsi:type="xsd:double"&gt;5.5239086&lt;/D&gt;&lt;D xsi:type="xsd:double"&gt;5.673965&lt;/D&gt;&lt;D xsi:type="xsd:double"&gt;5.8333974&lt;/D&gt;&lt;D xsi:type="xsd:double"&gt;5.842777&lt;/D&gt;&lt;D xsi:type="xsd:double"&gt;5.8896685&lt;/D&gt;&lt;D xsi:type="xsd:double"&gt;6.0115886&lt;/D&gt;&lt;D xsi:type="xsd:double"&gt;5.6083155&lt;/D&gt;&lt;D xsi:type="xsd:double"&gt;5.0080943&lt;/D&gt;&lt;D xsi:type="xsd:double"&gt;4.661091&lt;/D&gt;&lt;D xsi:type="xsd:double"&gt;4.0306864&lt;/D&gt;&lt;D xsi:type="xsd:double"&gt;4.2275333&lt;/D&gt;&lt;/FQL&gt;&lt;FQL&gt;&lt;Q&gt;CPG-CA^JULIAN(P_PRICE(0,-2AY,W,CAD,,4).DATES)&lt;/Q&gt;&lt;R&gt;104&lt;/R&gt;&lt;C&gt;1&lt;/C&gt;&lt;D xsi:type="xsd:long"&gt;45163&lt;/D&gt;&lt;D xsi:type="xsd:long"&gt;45156&lt;/D&gt;&lt;D xsi:type="xsd:long"&gt;45149&lt;/D&gt;&lt;D xsi:type="xsd:long"&gt;45142&lt;/D&gt;&lt;D xsi:type="xsd:long"&gt;45135&lt;/D&gt;&lt;D xsi:type="xsd:long"&gt;45128&lt;/D&gt;&lt;D xsi:type="xsd:long"&gt;45121&lt;/D&gt;&lt;D xsi:type="xsd:long"&gt;45114&lt;/D&gt;&lt;D xsi:type="xsd:long"&gt;45107&lt;/D&gt;&lt;D xsi:type="xsd:long"&gt;45100&lt;/D&gt;&lt;D xsi:type="xsd:long"&gt;45093&lt;/D&gt;&lt;D xsi:type="xsd:long"&gt;45086&lt;/D&gt;&lt;D xsi:type="xsd:long"&gt;45079&lt;/D&gt;&lt;D xsi:type="xsd:long"&gt;45072&lt;/D&gt;&lt;D xsi:type="xsd:long"&gt;45065&lt;/D&gt;&lt;D xsi:type="xsd:long"&gt;45058&lt;/D&gt;&lt;D xsi:type="xsd:long"&gt;45051&lt;/D&gt;&lt;D xsi:type="xsd:long"&gt;45044&lt;/D&gt;&lt;D xsi:type="xsd:long"&gt;45037&lt;/D&gt;&lt;D xsi:type="xsd:long"&gt;45030&lt;/D&gt;&lt;D xsi:type="xsd:long"&gt;45022&lt;/D&gt;&lt;D xsi:type="xsd:long"&gt;45016&lt;/D&gt;&lt;D xsi:type="xsd:long"&gt;45009&lt;/D&gt;&lt;D xsi:type="xsd:long"&gt;45002&lt;/D&gt;&lt;D xsi:type="xsd:long"&gt;44995&lt;/D&gt;&lt;D xsi:type="xsd:long"&gt;44988&lt;/D&gt;&lt;D xsi:type="xsd:long"&gt;44981&lt;/D&gt;&lt;D xsi:type="xsd:long"&gt;44974&lt;/D&gt;&lt;D xsi:type="xsd:long"&gt;44967&lt;/D&gt;&lt;D xsi:type="xsd:long"&gt;44960&lt;/D&gt;&lt;D xsi:type="xsd:long"&gt;44953&lt;/D&gt;&lt;D xsi:type="xsd:long"&gt;44946&lt;/D&gt;&lt;D xsi:type="xsd:long"&gt;44939&lt;/D&gt;&lt;D xsi:type="xsd:long"&gt;44932&lt;/D&gt;&lt;D xsi:type="xsd:long"&gt;44925&lt;/D&gt;&lt;D xsi:type="xsd:long"&gt;44918&lt;/D&gt;&lt;D xsi:type="xsd:long"&gt;44911&lt;/D&gt;&lt;D xsi:type="xsd:long"&gt;44904&lt;/D&gt;&lt;D xsi:type="xsd:long"&gt;44897&lt;/D&gt;&lt;D xsi:type="xsd:long"&gt;44890&lt;/D&gt;&lt;D xsi:type="xsd:long"&gt;44883&lt;/D&gt;&lt;D xsi:type="xsd:long"&gt;44876&lt;/D&gt;&lt;D xsi:type="xsd:long"&gt;44869&lt;/D&gt;&lt;D xsi:type="xsd:long"&gt;44862&lt;/D&gt;&lt;D xsi:type="xsd:long"&gt;44855&lt;/D&gt;&lt;D xsi:type="xsd:long"&gt;44848&lt;/D&gt;&lt;D xsi:type="xsd:long"&gt;44841&lt;/D&gt;&lt;D xsi:type="xsd:long"&gt;44834&lt;/D&gt;&lt;D xsi:type="xsd:long"&gt;44827&lt;/D&gt;&lt;D xsi:type="xsd:long"&gt;44820&lt;/D&gt;&lt;D xsi:type="xsd:long"&gt;44813&lt;/D&gt;&lt;D xsi:type="xsd:long"&gt;44806&lt;/D&gt;&lt;D xsi:type="xsd:long"&gt;44799&lt;/D&gt;&lt;D xsi:type="xsd:long"&gt;44792&lt;/D&gt;&lt;D xsi:type="xsd:long"&gt;44785&lt;/D&gt;&lt;D xsi:type="xsd:long"&gt;44778&lt;/D&gt;&lt;D xsi:type="xsd:long"&gt;44771&lt;/D&gt;&lt;D xsi:type="xsd:long"&gt;44764&lt;/D&gt;&lt;D xsi:type="xsd:long"&gt;44757&lt;/D&gt;&lt;D xsi:type="xsd:long"&gt;44750&lt;/D&gt;&lt;D xsi:type="xsd:long"&gt;44742&lt;/D&gt;&lt;D xsi:type="xsd:long"&gt;44736&lt;/D&gt;&lt;D xsi:type="xsd:long"&gt;44729&lt;/D&gt;&lt;D xsi:type="xsd:long"&gt;44722&lt;/D&gt;&lt;D xsi:type="xsd:long"&gt;44715&lt;/D&gt;&lt;D xsi:type="xsd:long"&gt;44708&lt;/D&gt;&lt;D xsi:type="xsd:long"&gt;44701&lt;/D&gt;&lt;D xsi:type="xsd:long"&gt;44694&lt;/D&gt;&lt;D xsi:type="xsd:long"&gt;44687&lt;/D&gt;&lt;D xsi:type="xsd:long"&gt;44680&lt;/D&gt;&lt;D xsi:type="xsd:long"&gt;44673&lt;/D&gt;&lt;D xsi:type="xsd:long"&gt;44665&lt;/D&gt;&lt;D xsi:type="xsd:long"&gt;44659&lt;/D&gt;&lt;D xsi:type="xsd:long"&gt;44652&lt;/D&gt;&lt;D xsi:type="xsd:long"&gt;44645&lt;/D&gt;&lt;D xsi:type="xsd:long"&gt;44638&lt;/D&gt;&lt;D xsi:type="xsd:long"&gt;44631&lt;/D&gt;&lt;D xsi:type="xsd:long"&gt;44624&lt;/D&gt;&lt;D xsi:type="xsd:long"&gt;44617&lt;/D&gt;&lt;D xsi:type="xsd:long"&gt;44610&lt;/D&gt;&lt;D xsi:type="xsd:long"&gt;44603&lt;/D&gt;&lt;D xsi:type="xsd:long"&gt;44596&lt;/D&gt;&lt;D xsi:type="xsd:long"&gt;44589&lt;/D&gt;&lt;D xsi:type="xsd:long"&gt;44582&lt;/D&gt;&lt;D xsi:type="xsd:long"&gt;44575&lt;/D&gt;&lt;D xsi:type="xsd:long"&gt;44568&lt;/D&gt;&lt;D xsi:type="xsd:long"&gt;44561&lt;/D&gt;&lt;D xsi:type="xsd:long"&gt;44554&lt;/D&gt;&lt;D xsi:type="xsd:long"&gt;44547&lt;/D&gt;&lt;D xsi:type="xsd:long"&gt;44540&lt;/D&gt;&lt;D xsi:type="xsd:long"&gt;44533&lt;/D&gt;&lt;D xsi:type="xsd:long"&gt;44526&lt;/D&gt;&lt;D xsi:type="xsd:long"&gt;44519&lt;/D&gt;&lt;D xsi:type="xsd:long"&gt;44512&lt;/D&gt;&lt;D xsi:type="xsd:long"&gt;44505&lt;/D&gt;&lt;D xsi:type="xsd:long"&gt;44498&lt;/D&gt;&lt;D xsi:type="xsd:long"&gt;44491&lt;/D&gt;&lt;D xsi:type="xsd:long"&gt;44484&lt;/D&gt;&lt;D xsi:type="xsd:long"&gt;44477&lt;/D&gt;&lt;D xsi:type="xsd:long"&gt;44470&lt;/D&gt;&lt;D xsi:type="xsd:long"&gt;44463&lt;/D&gt;&lt;D xsi:type="xsd:long"&gt;44456&lt;/D&gt;&lt;D xsi:type="xsd:long"&gt;44449&lt;/D&gt;&lt;D xsi:type="xsd:long"&gt;44442&lt;/D&gt;&lt;/FQL&gt;&lt;FQL&gt;&lt;Q&gt;ERF-CA^P_PRICE(0,-2AY,W,CAD,,4)&lt;/Q&gt;&lt;R&gt;104&lt;/R&gt;&lt;C&gt;1&lt;/C&gt;&lt;D xsi:type="xsd:double"&gt;22.721106&lt;/D&gt;&lt;D xsi:type="xsd:double"&gt;22.880552&lt;/D&gt;&lt;D xsi:type="xsd:double"&gt;22.491901&lt;/D&gt;&lt;D xsi:type="xsd:double"&gt;22.302559&lt;/D&gt;&lt;D xsi:type="xsd:double"&gt;21.754463&lt;/D&gt;&lt;D xsi:type="xsd:double"&gt;21.06685&lt;/D&gt;&lt;D xsi:type="xsd:double"&gt;19.741453&lt;/D&gt;&lt;D xsi:type="xsd:double"&gt;19.482351&lt;/D&gt;&lt;D xsi:type="xsd:double"&gt;19.133564&lt;/D&gt;&lt;D xsi:type="xsd:double"&gt;18.236677&lt;/D&gt;&lt;D xsi:type="xsd:double"&gt;19.023945&lt;/D&gt;&lt;D xsi:type="xsd:double"&gt;19.601938&lt;/D&gt;&lt;D xsi:type="xsd:double"&gt;19.721523&lt;/D&gt;&lt;D xsi:type="xsd:double"&gt;19.82622&lt;/D&gt;&lt;D xsi:type="xsd:double"&gt;19.746796&lt;/D&gt;&lt;D xsi:type="xsd:double"&gt;18.922771&lt;/D&gt;&lt;D xsi:type="xsd:double"&gt;19.399317&lt;/D&gt;&lt;D xsi:type="xsd:double"&gt;20.114132&lt;/D&gt;&lt;D xsi:type="xsd:double"&gt;19.726942&lt;/D&gt;&lt;D xsi:type="xsd:double"&gt;20.501324&lt;/D&gt;&lt;D xsi:type="xsd:double"&gt;19.945356&lt;/D&gt;&lt;D xsi:type="xsd:double"&gt;19.339748&lt;/D&gt;&lt;D xsi:type="xsd:double"&gt;19.08162&lt;/D&gt;&lt;D xsi:type="xsd:double"&gt;17.820765&lt;/D&gt;&lt;D xsi:type="xsd:double"&gt;21.255854&lt;/D&gt;&lt;D xsi:type="xsd:double"&gt;22.31815&lt;/D&gt;&lt;D xsi:type="xsd:double"&gt;21.600748&lt;/D&gt;&lt;D xsi:type="xsd:double"&gt;21.076315&lt;/D&gt;&lt;D xsi:type="xsd:double"&gt;23.21363&lt;/D&gt;&lt;D xsi:type="xsd:double"&gt;22.174658&lt;/D&gt;&lt;D xsi:type="xsd:double"&gt;23.58964&lt;/D&gt;&lt;D xsi:type="xsd:double"&gt;23.43132&lt;/D&gt;&lt;D xsi:type="xsd:double"&gt;23.005836&lt;/D&gt;&lt;D xsi:type="xsd:double"&gt;21.640331&lt;/D&gt;&lt;D xsi:type="xsd:double"&gt;23.64901&lt;/D&gt;&lt;D xsi:type="xsd:double"&gt;23.678698&lt;/D&gt;&lt;D xsi:type="xsd:double"&gt;22.263714&lt;/D&gt;&lt;D xsi:type="xsd:double"&gt;21.79865&lt;/D&gt;&lt;D xsi:type="xsd:double"&gt;24.18334&lt;/D&gt;&lt;D xsi:type="xsd:double"&gt;24.306875&lt;/D&gt;&lt;D xsi:type="xsd:double"&gt;24.721197&lt;/D&gt;&lt;D xsi:type="xsd:double"&gt;24.54363&lt;/D&gt;&lt;D xsi:type="xsd:double"&gt;24.326605&lt;/D&gt;&lt;D xsi:type="xsd:double"&gt;22.738373&lt;/D&gt;&lt;D xsi:type="xsd:double"&gt;22.590399&lt;/D&gt;&lt;D xsi:type="xsd:double"&gt;20.6569&lt;/D&gt;&lt;D xsi:type="xsd:double"&gt;21.949186&lt;/D&gt;&lt;D xsi:type="xsd:double"&gt;19.295555&lt;/D&gt;&lt;D xsi:type="xsd:double"&gt;17.91448&lt;/D&gt;&lt;D xsi:type="xsd:double"&gt;20.193254&lt;/D&gt;&lt;D xsi:type="xsd:double"&gt;19.601366&lt;/D&gt;&lt;D xsi:type="xsd:double"&gt;20.134064&lt;/D&gt;&lt;D xsi:type="xsd:double"&gt;20.18144&lt;/D&gt;&lt;D xsi:type="xsd:double"&gt;18.873383&lt;/D&gt;&lt;D xsi:type="xsd:double"&gt;18.302954&lt;/D&gt;&lt;D xsi:type="xsd:double"&gt;16.680172&lt;/D&gt;&lt;D xsi:type="xsd:double"&gt;17.575163&lt;/D&gt;&lt;D xsi:type="xsd:double"&gt;15.854034&lt;/D&gt;&lt;D xsi:type="xsd:double"&gt;15.440964&lt;/D&gt;&lt;D xsi:type="xsd:double"&gt;16.326115&lt;/D&gt;&lt;D xsi:type="xsd:double"&gt;16.729353&lt;/D&gt;&lt;D xsi:type="xsd:double"&gt;16.444134&lt;/D&gt;&lt;D xsi:type="xsd:double"&gt;18.047241&lt;/D&gt;&lt;D xsi:type="xsd:double"&gt;22.118933&lt;/D&gt;&lt;D xsi:type="xsd:double"&gt;19.856882&lt;/D&gt;&lt;D xsi:type="xsd:double"&gt;18.755362&lt;/D&gt;&lt;D xsi:type="xsd:double"&gt;15.933487&lt;/D&gt;&lt;D xsi:type="xsd:double"&gt;15.786408&lt;/D&gt;&lt;D xsi:type="xsd:double"&gt;16.629654&lt;/D&gt;&lt;D xsi:type="xsd:double"&gt;15.43342&lt;/D&gt;&lt;D xsi:type="xsd:double"&gt;15.6197195&lt;/D&gt;&lt;D xsi:type="xsd:double"&gt;16.659071&lt;/D&gt;&lt;D xsi:type="xsd:double"&gt;16.453161&lt;/D&gt;&lt;D xsi:type="xsd:double"&gt;15.678551&lt;/D&gt;&lt;D xsi:type="xsd:double"&gt;16.914007&lt;/D&gt;&lt;D xsi:type="xsd:double"&gt;15.296146&lt;/D&gt;&lt;D xsi:type="xsd:double"&gt;16.5218&lt;/D&gt;&lt;D xsi:type="xsd:double"&gt;16.864985&lt;/D&gt;&lt;D xsi:type="xsd:double"&gt;15.208818&lt;/D&gt;&lt;D xsi:type="xsd:double"&gt;14.485055&lt;/D&gt;&lt;D xsi:type="xsd:double"&gt;15.05233&lt;/D&gt;&lt;D xsi:type="xsd:double"&gt;15.071892&lt;/D&gt;&lt;D xsi:type="xsd:double"&gt;13.976464&lt;/D&gt;&lt;D xsi:type="xsd:double"&gt;13.458092&lt;/D&gt;&lt;D xsi:type="xsd:double"&gt;14.661104&lt;/D&gt;&lt;D xsi:type="xsd:double"&gt;13.761291&lt;/D&gt;&lt;D xsi:type="xsd:double"&gt;13.047308&lt;/D&gt;&lt;D xsi:type="xsd:double"&gt;12.636523&lt;/D&gt;&lt;D xsi:type="xsd:double"&gt;11.511756&lt;/D&gt;&lt;D xsi:type="xsd:double"&gt;13.360287&lt;/D&gt;&lt;D xsi:type="xsd:double"&gt;12.010566&lt;/D&gt;&lt;D xsi:type="xsd:double"&gt;12.107393&lt;/D&gt;&lt;D xsi:type="xsd:double"&gt;11.775951&lt;/D&gt;&lt;D xsi:type="xsd:double"&gt;12.370597&lt;/D&gt;&lt;D xsi:type="xsd:double"&gt;12.380345&lt;/D&gt;&lt;D xsi:type="xsd:double"&gt;11.425013&lt;/D&gt;&lt;D xsi:type="xsd:double"&gt;11.259292&lt;/D&gt;&lt;D xsi:type="xsd:double"&gt;11.21055&lt;/D&gt;&lt;D xsi:type="xsd:double"&gt;10.869357&lt;/D&gt;&lt;D xsi:type="xsd:double"&gt;9.875031&lt;/D&gt;&lt;D xsi:type="xsd:double"&gt;8.861209&lt;/D&gt;&lt;D xsi:type="xsd:double"&gt;7.9546146&lt;/D&gt;&lt;D xsi:type="xsd:double"&gt;7.252738&lt;/D&gt;&lt;D xsi:type="xsd:double"&gt;7.496445&lt;/D&gt;&lt;/FQL&gt;&lt;FQL&gt;&lt;Q&gt;ERF-CA^JULIAN(P_PRICE(0,-2AY,W,CAD,,4).DATES)&lt;/Q&gt;&lt;R&gt;104&lt;/R&gt;&lt;C&gt;1&lt;/C&gt;&lt;D xsi:type="xsd:long"&gt;45163&lt;/D&gt;&lt;D xsi:type="xsd:long"&gt;45156&lt;/D&gt;&lt;D xsi:type="xsd:long"&gt;45149&lt;/D&gt;&lt;D xsi:type="xsd:long"&gt;45142&lt;/D&gt;&lt;D xsi:type="xsd:long"&gt;45135&lt;/D&gt;&lt;D xsi:type="xsd:long"&gt;45128&lt;/D&gt;&lt;D xsi:type="xsd:long"&gt;45121&lt;/D&gt;&lt;D xsi:type="xsd:long"&gt;45114&lt;/D&gt;&lt;D xsi:type="xsd:long"&gt;45107&lt;/D&gt;&lt;D xsi:type="xsd:long"&gt;45100&lt;/D&gt;&lt;D xsi:type="xsd:long"&gt;45093&lt;/D&gt;&lt;D xsi:type="xsd:long"&gt;45086&lt;/D&gt;&lt;D xsi:type="xsd:long"&gt;45079&lt;/D&gt;&lt;D xsi:type="xsd:long"&gt;45072&lt;/D&gt;&lt;D xsi:type="xsd:long"&gt;45065&lt;/D&gt;&lt;D xsi:type="xsd:long"&gt;45058&lt;/D&gt;&lt;D xsi:type="xsd:long"&gt;45051&lt;/D&gt;&lt;D xsi:type="xsd:long"&gt;45044&lt;/D&gt;&lt;D xsi:type="xsd:long"&gt;45037&lt;/D&gt;&lt;D xsi:type="xsd:long"&gt;45030&lt;/D&gt;&lt;D xsi:type="xsd:long"&gt;45022&lt;/D&gt;&lt;D xsi:type="xsd:long"&gt;45016&lt;/D&gt;&lt;D xsi:type="xsd:long"&gt;45009&lt;/D&gt;&lt;D xsi:type="xsd:long"&gt;45002&lt;/D&gt;&lt;D xsi:type="xsd:long"&gt;44995&lt;/D&gt;&lt;D xsi:type="xsd:long"&gt;44988&lt;/D&gt;&lt;D xsi:type="xsd:long"&gt;44981&lt;/D&gt;&lt;D xsi:type="xsd:long"&gt;44974&lt;/D&gt;&lt;D xsi:type="xsd:long"&gt;44967&lt;/D&gt;&lt;D xsi:type="xsd:long"&gt;44960&lt;/D&gt;&lt;D xsi:type="xsd:long"&gt;44953&lt;/D&gt;&lt;D xsi:type="xsd:long"&gt;44946&lt;/D&gt;&lt;D xsi:type="xsd:long"&gt;44939&lt;/D&gt;&lt;D xsi:type="xsd:long"&gt;44932&lt;/D&gt;&lt;D xsi:type="xsd:long"&gt;44925&lt;/D&gt;&lt;D xsi:type="xsd:long"&gt;44918&lt;/D&gt;&lt;D xsi:type="xsd:long"&gt;44911&lt;/D&gt;&lt;D xsi:type="xsd:long"&gt;44904&lt;/D&gt;&lt;D xsi:type="xsd:long"&gt;44897&lt;/D&gt;&lt;D xsi:type="xsd:long"&gt;44890&lt;/D&gt;&lt;D xsi:type="xsd:long"&gt;44883&lt;/D&gt;&lt;D xsi:type="xsd:long"&gt;44876&lt;/D&gt;&lt;D xsi:type="xsd:long"&gt;44869&lt;/D&gt;&lt;D xsi:type="xsd:long"&gt;44862&lt;/D&gt;&lt;D xsi:type="xsd:long"&gt;44855&lt;/D&gt;&lt;D xsi:type="xsd:long"&gt;44848&lt;/D&gt;&lt;D xsi:type="xsd:long"&gt;44841&lt;/D&gt;&lt;D xsi:type="xsd:long"&gt;44834&lt;/D&gt;&lt;D xsi:type="xsd:long"&gt;44827&lt;/D&gt;&lt;D xsi:type="xsd:long"&gt;44820&lt;/D&gt;&lt;D xsi:type="xsd:long"&gt;44813&lt;/D&gt;&lt;D xsi:type="xsd:long"&gt;44806&lt;/D&gt;&lt;D xsi:type="xsd:long"&gt;44799&lt;/D&gt;&lt;D xsi:type="xsd:long"&gt;44792&lt;/D&gt;&lt;D xsi:type="xsd:long"&gt;44785&lt;/D&gt;&lt;D xsi:type="xsd:long"&gt;44778&lt;/D&gt;&lt;D xsi:type="xsd:long"&gt;44771&lt;/D&gt;&lt;D xsi:type="xsd:long"&gt;44764&lt;/D&gt;&lt;D xsi:type="xsd:long"&gt;44757&lt;/D&gt;&lt;D xsi:type="xsd:long"&gt;44750&lt;/D&gt;&lt;D xsi:type="xsd:long"&gt;44742&lt;/D&gt;&lt;D xsi:type="xsd:long"&gt;44736&lt;/D&gt;&lt;D xsi:type="xsd:long"&gt;44729&lt;/D&gt;&lt;D xsi:type="xsd:long"&gt;44722&lt;/D&gt;&lt;D xsi:type="xsd:long"&gt;44715&lt;/D&gt;&lt;D xsi:type="xsd:long"&gt;44708&lt;/D&gt;&lt;D xsi:type="xsd:long"&gt;44701&lt;/D&gt;&lt;D xsi:type="xsd:long"&gt;44694&lt;/D&gt;&lt;D xsi:type="xsd:long"&gt;44687&lt;/D&gt;&lt;D xsi:type="xsd:long"&gt;44680&lt;/D&gt;&lt;D xsi:type="xsd:long"&gt;44673&lt;/D&gt;&lt;D xsi:type="xsd:long"&gt;44665&lt;/D&gt;&lt;D xsi:type="xsd:long"&gt;44659&lt;/D&gt;&lt;D xsi:type="xsd:long"&gt;44652&lt;/D&gt;&lt;D xsi:type="xsd:long"&gt;44645&lt;/D&gt;&lt;D xsi:type="xsd:long"&gt;44638&lt;/D&gt;&lt;D xsi:type="xsd:long"&gt;44631&lt;/D&gt;&lt;D xsi:type="xsd:long"&gt;44624&lt;/D&gt;&lt;D xsi:type="xsd:long"&gt;44617&lt;/D&gt;&lt;D xsi:type="xsd:long"&gt;44610&lt;/D&gt;&lt;D xsi:type="xsd:long"&gt;44603&lt;/D&gt;&lt;D xsi:type="xsd:long"&gt;44596&lt;/D&gt;&lt;D xsi:type="xsd:long"&gt;44589&lt;/D&gt;&lt;D xsi:type="xsd:long"&gt;44582&lt;/D&gt;&lt;D xsi:type="xsd:long"&gt;44575&lt;/D&gt;&lt;D xsi:type="xsd:long"&gt;44568&lt;/D&gt;&lt;D xsi:type="xsd:long"&gt;44561&lt;/D&gt;&lt;D xsi:type="xsd:long"&gt;44554&lt;/D&gt;&lt;D xsi:type="xsd:long"&gt;44547&lt;/D&gt;&lt;D xsi:type="xsd:long"&gt;44540&lt;/D&gt;&lt;D xsi:type="xsd:long"&gt;44533&lt;/D&gt;&lt;D xsi:type="xsd:long"&gt;44526&lt;/D&gt;&lt;D xsi:type="xsd:long"&gt;44519&lt;/D&gt;&lt;D xsi:type="xsd:long"&gt;44512&lt;/D&gt;&lt;D xsi:type="xsd:long"&gt;44505&lt;/D&gt;&lt;D xsi:type="xsd:long"&gt;44498&lt;/D&gt;&lt;D xsi:type="xsd:long"&gt;44491&lt;/D&gt;&lt;D xsi:type="xsd:long"&gt;44484&lt;/D&gt;&lt;D xsi:type="xsd:long"&gt;44477&lt;/D&gt;&lt;D xsi:type="xsd:long"&gt;44470&lt;/D&gt;&lt;D xsi:type="xsd:long"&gt;44463&lt;/D&gt;&lt;D xsi:type="xsd:long"&gt;44456&lt;/D&gt;&lt;D xsi:type="xsd:long"&gt;44449&lt;/D&gt;&lt;D xsi:type="xsd:long"&gt;44442&lt;/D&gt;&lt;/FQL&gt;&lt;/Schema&gt;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<sst xmlns="http://schemas.openxmlformats.org/spreadsheetml/2006/main" count="50" uniqueCount="27">
  <si>
    <t>CPG-CA</t>
  </si>
  <si>
    <t>Ratio difference</t>
  </si>
  <si>
    <t>ERF-CA</t>
  </si>
  <si>
    <t>Price ratio</t>
  </si>
  <si>
    <t>Long-Term mean with Linest</t>
  </si>
  <si>
    <t>Avg 2 yr Price Ratio</t>
  </si>
  <si>
    <t>This sheet contains FactSet XML data for use with this workbook's =FDS codes.  Modifying the worksheet's contents may damage the workbook's =FDS functionality.</t>
  </si>
  <si>
    <t>Position of CPG</t>
  </si>
  <si>
    <t>CPG-CA return</t>
  </si>
  <si>
    <t>ERF-CA Return</t>
  </si>
  <si>
    <t>Confidence intervals</t>
  </si>
  <si>
    <t>Position of ERF</t>
  </si>
  <si>
    <t>Weekly Profit &amp; Loss</t>
  </si>
  <si>
    <t>Portfolio Value</t>
  </si>
  <si>
    <t>Upper Bound</t>
  </si>
  <si>
    <t>Lower Bound</t>
  </si>
  <si>
    <t>Date</t>
  </si>
  <si>
    <t>Long-Run Mean</t>
  </si>
  <si>
    <t>D value</t>
  </si>
  <si>
    <t>C value</t>
  </si>
  <si>
    <t>Sensitivity Ratio</t>
  </si>
  <si>
    <t>Trading Strategy</t>
  </si>
  <si>
    <t>Confidence Interval</t>
  </si>
  <si>
    <t>Profit</t>
  </si>
  <si>
    <t>SENSITIVITY ANALYSIS BELOW</t>
  </si>
  <si>
    <t>&lt;--- Profit/Loss</t>
  </si>
  <si>
    <r>
      <t xml:space="preserve">Stocks chosen for the Pairs Trading Strategy are Crescent Point Energy and Enerplus. According to Bloomberg Data, it had a correlation of about 0.86 which is quite highly correlated. Stock price dates used dated back four years. 2 years from now was used for testing data. 2 years before that was used for the callibration data. </t>
    </r>
    <r>
      <rPr>
        <b/>
        <sz val="14"/>
        <color theme="1"/>
        <rFont val="Calibri"/>
        <family val="2"/>
        <scheme val="minor"/>
      </rPr>
      <t>Data pulled from Factset was dividend adjusted so there was no further adjustment done to adjust share prices</t>
    </r>
    <r>
      <rPr>
        <sz val="14"/>
        <color theme="1"/>
        <rFont val="Calibri"/>
        <family val="2"/>
        <scheme val="minor"/>
      </rPr>
      <t>. The callibration data had an average price ratio of 0.64 as opposed to 0.46 for testomg data. The long term mean did revert really close to the average price ratio as intended with mean reversion theorem. For the calibration data, the profit/loss of the portfolio was quite volatile as slight changes in ratios threw of the profits by large amounts of money. There was only about a 0.005 gap in intervals where the profit/loss in portfolio was profitable in the calibration data. When the optimal calibration ratio was transfered to the testing data, it had huge gains of over $70,000. Upon testing it further, it was discovered the portfolio could go higher than $80,000 with a different sensitivity ratio. I used 10000 shares of stock each for this model which is why profit/losses swung wildly either way. The testing data had profits for different sensitivity ratio due to the enormous jump in Enerplus stock price over the period. It went from over $7 to as high as $24 to eventually falling to $22. Overall, mean reversion strategy seems to work as price ratios of closely related stocks seem to follow the same pattern.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</si>
</sst>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Red]\-&quot;$&quot;#,##0"/>
    <numFmt numFmtId="44" formatCode="_-&quot;$&quot;* #,##0.00_-;\-&quot;$&quot;* #,##0.00_-;_-&quot;$&quot;* &quot;-&quot;??_-;_-@_-"/>
    <numFmt numFmtId="164" formatCode="0.00000"/>
    <numFmt numFmtId="165" formatCode="0.0000"/>
    <numFmt numFmtId="166" formatCode="&quot;$&quot;#,##0.00"/>
    <numFmt numFmtId="167" formatCode="0.000%"/>
  </numFmts>
  <fonts count="7" x14ac:knownFonts="1">
    <font>
      <sz val="11"/>
      <color theme="1"/>
      <name val="Calibri"/>
      <family val="2"/>
      <scheme val="minor"/>
    </font>
    <font>
      <b/>
      <sz val="9"/>
      <color indexed="81"/>
      <name val="Tahoma"/>
      <family val="2"/>
    </font>
    <font>
      <sz val="11"/>
      <color theme="1"/>
      <name val="Calibri"/>
      <family val="2"/>
      <scheme val="minor"/>
    </font>
    <font>
      <sz val="11"/>
      <color rgb="FFFF0000"/>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7" tint="0.39997558519241921"/>
        <bgColor indexed="64"/>
      </patternFill>
    </fill>
    <fill>
      <patternFill patternType="solid">
        <fgColor rgb="FF00B0F0"/>
        <bgColor indexed="64"/>
      </patternFill>
    </fill>
    <fill>
      <patternFill patternType="solid">
        <fgColor theme="7" tint="0.59999389629810485"/>
        <bgColor indexed="64"/>
      </patternFill>
    </fill>
  </fills>
  <borders count="13">
    <border>
      <left/>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46">
    <xf numFmtId="0" fontId="0" fillId="0" borderId="0" xfId="0"/>
    <xf numFmtId="14" fontId="0" fillId="0" borderId="0" xfId="0" applyNumberFormat="1"/>
    <xf numFmtId="0" fontId="0" fillId="0" borderId="1" xfId="0" applyBorder="1"/>
    <xf numFmtId="0" fontId="0" fillId="0" borderId="2" xfId="0" applyBorder="1"/>
    <xf numFmtId="0" fontId="0" fillId="0" borderId="6" xfId="0" applyBorder="1"/>
    <xf numFmtId="0" fontId="0" fillId="0" borderId="5" xfId="0" applyBorder="1"/>
    <xf numFmtId="0" fontId="0" fillId="0" borderId="9" xfId="0" applyBorder="1"/>
    <xf numFmtId="0" fontId="0" fillId="0" borderId="0" xfId="0" applyAlignment="1">
      <alignment wrapText="1"/>
    </xf>
    <xf numFmtId="6" fontId="0" fillId="0" borderId="0" xfId="0" applyNumberFormat="1"/>
    <xf numFmtId="9" fontId="0" fillId="0" borderId="0" xfId="0" applyNumberFormat="1"/>
    <xf numFmtId="164" fontId="0" fillId="0" borderId="4" xfId="0" applyNumberFormat="1" applyBorder="1"/>
    <xf numFmtId="2" fontId="0" fillId="0" borderId="0" xfId="0" applyNumberFormat="1"/>
    <xf numFmtId="1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3" xfId="0" applyBorder="1" applyAlignment="1">
      <alignment horizontal="center" vertical="center"/>
    </xf>
    <xf numFmtId="0" fontId="0" fillId="0" borderId="7" xfId="0" applyBorder="1" applyAlignment="1">
      <alignment horizontal="center" vertical="center"/>
    </xf>
    <xf numFmtId="0" fontId="0" fillId="0" borderId="10" xfId="0" applyBorder="1" applyAlignment="1">
      <alignment horizontal="center" vertical="center" wrapText="1"/>
    </xf>
    <xf numFmtId="0" fontId="0" fillId="0" borderId="7" xfId="0" applyBorder="1" applyAlignment="1">
      <alignment horizontal="center" vertical="center" wrapText="1"/>
    </xf>
    <xf numFmtId="0" fontId="0" fillId="0" borderId="11" xfId="0" applyBorder="1" applyAlignment="1">
      <alignment horizontal="center" vertical="center" wrapText="1"/>
    </xf>
    <xf numFmtId="0" fontId="0" fillId="0" borderId="11" xfId="0" applyBorder="1"/>
    <xf numFmtId="0" fontId="0" fillId="0" borderId="8" xfId="0" applyBorder="1" applyAlignment="1">
      <alignment horizontal="center" vertical="center"/>
    </xf>
    <xf numFmtId="14" fontId="0" fillId="0" borderId="12" xfId="0" applyNumberFormat="1" applyBorder="1" applyAlignment="1">
      <alignment horizontal="center" vertical="center"/>
    </xf>
    <xf numFmtId="0" fontId="0" fillId="0" borderId="12" xfId="0" applyBorder="1" applyAlignment="1">
      <alignment horizontal="center" vertical="center"/>
    </xf>
    <xf numFmtId="0" fontId="0" fillId="0" borderId="12" xfId="0" applyBorder="1" applyAlignment="1">
      <alignment horizontal="center" vertical="center" wrapText="1"/>
    </xf>
    <xf numFmtId="0" fontId="0" fillId="0" borderId="6" xfId="0" applyBorder="1" applyAlignment="1">
      <alignment horizontal="center" vertical="center" wrapText="1"/>
    </xf>
    <xf numFmtId="165" fontId="0" fillId="0" borderId="0" xfId="0" applyNumberFormat="1" applyAlignment="1">
      <alignment horizontal="center" vertical="center"/>
    </xf>
    <xf numFmtId="44" fontId="0" fillId="0" borderId="0" xfId="1" applyFont="1" applyAlignment="1">
      <alignment horizontal="center" vertical="center"/>
    </xf>
    <xf numFmtId="2" fontId="0" fillId="0" borderId="12" xfId="0" applyNumberFormat="1" applyBorder="1" applyAlignment="1">
      <alignment horizontal="center" vertical="center" wrapText="1"/>
    </xf>
    <xf numFmtId="0" fontId="0" fillId="0" borderId="3" xfId="0" applyBorder="1" applyAlignment="1">
      <alignment horizontal="center" vertical="center" wrapText="1"/>
    </xf>
    <xf numFmtId="166" fontId="0" fillId="2" borderId="0" xfId="0" applyNumberFormat="1" applyFill="1" applyAlignment="1">
      <alignment horizontal="center" vertical="center"/>
    </xf>
    <xf numFmtId="166" fontId="0" fillId="0" borderId="0" xfId="0" applyNumberFormat="1" applyAlignment="1">
      <alignment horizontal="center" vertical="center"/>
    </xf>
    <xf numFmtId="167" fontId="0" fillId="0" borderId="11" xfId="0" applyNumberFormat="1" applyBorder="1"/>
    <xf numFmtId="0" fontId="0" fillId="0" borderId="0" xfId="0" applyFill="1"/>
    <xf numFmtId="0" fontId="4" fillId="3" borderId="0" xfId="0" applyFont="1" applyFill="1" applyAlignment="1">
      <alignment horizontal="center" vertical="top" wrapText="1"/>
    </xf>
    <xf numFmtId="166" fontId="0" fillId="0" borderId="0" xfId="0" applyNumberFormat="1"/>
    <xf numFmtId="10" fontId="0" fillId="0" borderId="0" xfId="2" applyNumberFormat="1" applyFont="1"/>
    <xf numFmtId="165" fontId="0" fillId="0" borderId="11" xfId="0" applyNumberFormat="1" applyBorder="1"/>
    <xf numFmtId="165" fontId="0" fillId="0" borderId="4" xfId="0" applyNumberFormat="1" applyBorder="1"/>
    <xf numFmtId="165" fontId="0" fillId="0" borderId="9" xfId="0" applyNumberFormat="1" applyBorder="1"/>
    <xf numFmtId="0" fontId="0" fillId="0" borderId="0" xfId="2" applyNumberFormat="1" applyFont="1"/>
    <xf numFmtId="44" fontId="3" fillId="2" borderId="0" xfId="1" applyFont="1" applyFill="1" applyAlignment="1">
      <alignment horizontal="left" vertical="center"/>
    </xf>
    <xf numFmtId="0" fontId="0" fillId="4" borderId="0" xfId="0" applyFill="1" applyAlignment="1">
      <alignment wrapText="1"/>
    </xf>
    <xf numFmtId="0" fontId="0" fillId="4" borderId="0" xfId="0" applyFill="1" applyAlignment="1">
      <alignment vertical="center"/>
    </xf>
    <xf numFmtId="0" fontId="0" fillId="5" borderId="0" xfId="0" applyFill="1"/>
    <xf numFmtId="0" fontId="5" fillId="0" borderId="0" xfId="0" applyFont="1" applyAlignment="1">
      <alignment vertical="center" wrapText="1"/>
    </xf>
  </cellXfs>
  <cellStyles count="3">
    <cellStyle name="Currency" xfId="1" builtinId="4"/>
    <cellStyle name="Normal" xfId="0" builtinId="0"/>
    <cellStyle name="Percent" xfId="2" builtinId="5"/>
  </cellStyles>
  <dxfs count="4">
    <dxf>
      <font>
        <color rgb="FFFF0000"/>
      </font>
    </dxf>
    <dxf>
      <font>
        <color rgb="FFFF0000"/>
      </font>
    </dxf>
    <dxf>
      <font>
        <color theme="9"/>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CA"/>
              <a:t>Price Ratio with Upper &amp; Lower Bounds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v>Price Ratio</c:v>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'Calibration Data &amp; Sensitivity '!$A$2:$A$105</c:f>
              <c:numCache>
                <c:formatCode>m/d/yyyy</c:formatCode>
                <c:ptCount val="104"/>
                <c:pt idx="0">
                  <c:v>44435</c:v>
                </c:pt>
                <c:pt idx="1">
                  <c:v>44428</c:v>
                </c:pt>
                <c:pt idx="2">
                  <c:v>44421</c:v>
                </c:pt>
                <c:pt idx="3">
                  <c:v>44414</c:v>
                </c:pt>
                <c:pt idx="4">
                  <c:v>44407</c:v>
                </c:pt>
                <c:pt idx="5">
                  <c:v>44400</c:v>
                </c:pt>
                <c:pt idx="6">
                  <c:v>44393</c:v>
                </c:pt>
                <c:pt idx="7">
                  <c:v>44386</c:v>
                </c:pt>
                <c:pt idx="8">
                  <c:v>44379</c:v>
                </c:pt>
                <c:pt idx="9">
                  <c:v>44372</c:v>
                </c:pt>
                <c:pt idx="10">
                  <c:v>44365</c:v>
                </c:pt>
                <c:pt idx="11">
                  <c:v>44358</c:v>
                </c:pt>
                <c:pt idx="12">
                  <c:v>44351</c:v>
                </c:pt>
                <c:pt idx="13">
                  <c:v>44344</c:v>
                </c:pt>
                <c:pt idx="14">
                  <c:v>44337</c:v>
                </c:pt>
                <c:pt idx="15">
                  <c:v>44330</c:v>
                </c:pt>
                <c:pt idx="16">
                  <c:v>44323</c:v>
                </c:pt>
                <c:pt idx="17">
                  <c:v>44316</c:v>
                </c:pt>
                <c:pt idx="18">
                  <c:v>44309</c:v>
                </c:pt>
                <c:pt idx="19">
                  <c:v>44302</c:v>
                </c:pt>
                <c:pt idx="20">
                  <c:v>44295</c:v>
                </c:pt>
                <c:pt idx="21">
                  <c:v>44287</c:v>
                </c:pt>
                <c:pt idx="22">
                  <c:v>44281</c:v>
                </c:pt>
                <c:pt idx="23">
                  <c:v>44274</c:v>
                </c:pt>
                <c:pt idx="24">
                  <c:v>44267</c:v>
                </c:pt>
                <c:pt idx="25">
                  <c:v>44260</c:v>
                </c:pt>
                <c:pt idx="26">
                  <c:v>44253</c:v>
                </c:pt>
                <c:pt idx="27">
                  <c:v>44246</c:v>
                </c:pt>
                <c:pt idx="28">
                  <c:v>44239</c:v>
                </c:pt>
                <c:pt idx="29">
                  <c:v>44232</c:v>
                </c:pt>
                <c:pt idx="30">
                  <c:v>44225</c:v>
                </c:pt>
                <c:pt idx="31">
                  <c:v>44218</c:v>
                </c:pt>
                <c:pt idx="32">
                  <c:v>44211</c:v>
                </c:pt>
                <c:pt idx="33">
                  <c:v>44204</c:v>
                </c:pt>
                <c:pt idx="34">
                  <c:v>44196</c:v>
                </c:pt>
                <c:pt idx="35">
                  <c:v>44189</c:v>
                </c:pt>
                <c:pt idx="36">
                  <c:v>44183</c:v>
                </c:pt>
                <c:pt idx="37">
                  <c:v>44176</c:v>
                </c:pt>
                <c:pt idx="38">
                  <c:v>44169</c:v>
                </c:pt>
                <c:pt idx="39">
                  <c:v>44162</c:v>
                </c:pt>
                <c:pt idx="40">
                  <c:v>44155</c:v>
                </c:pt>
                <c:pt idx="41">
                  <c:v>44148</c:v>
                </c:pt>
                <c:pt idx="42">
                  <c:v>44141</c:v>
                </c:pt>
                <c:pt idx="43">
                  <c:v>44134</c:v>
                </c:pt>
                <c:pt idx="44">
                  <c:v>44127</c:v>
                </c:pt>
                <c:pt idx="45">
                  <c:v>44120</c:v>
                </c:pt>
                <c:pt idx="46">
                  <c:v>44113</c:v>
                </c:pt>
                <c:pt idx="47">
                  <c:v>44106</c:v>
                </c:pt>
                <c:pt idx="48">
                  <c:v>44099</c:v>
                </c:pt>
                <c:pt idx="49">
                  <c:v>44092</c:v>
                </c:pt>
                <c:pt idx="50">
                  <c:v>44085</c:v>
                </c:pt>
                <c:pt idx="51">
                  <c:v>44078</c:v>
                </c:pt>
                <c:pt idx="52">
                  <c:v>44071</c:v>
                </c:pt>
                <c:pt idx="53">
                  <c:v>44064</c:v>
                </c:pt>
                <c:pt idx="54">
                  <c:v>44057</c:v>
                </c:pt>
                <c:pt idx="55">
                  <c:v>44050</c:v>
                </c:pt>
                <c:pt idx="56">
                  <c:v>44043</c:v>
                </c:pt>
                <c:pt idx="57">
                  <c:v>44036</c:v>
                </c:pt>
                <c:pt idx="58">
                  <c:v>44029</c:v>
                </c:pt>
                <c:pt idx="59">
                  <c:v>44022</c:v>
                </c:pt>
                <c:pt idx="60">
                  <c:v>44015</c:v>
                </c:pt>
                <c:pt idx="61">
                  <c:v>44008</c:v>
                </c:pt>
                <c:pt idx="62">
                  <c:v>44001</c:v>
                </c:pt>
                <c:pt idx="63">
                  <c:v>43994</c:v>
                </c:pt>
                <c:pt idx="64">
                  <c:v>43987</c:v>
                </c:pt>
                <c:pt idx="65">
                  <c:v>43980</c:v>
                </c:pt>
                <c:pt idx="66">
                  <c:v>43973</c:v>
                </c:pt>
                <c:pt idx="67">
                  <c:v>43966</c:v>
                </c:pt>
                <c:pt idx="68">
                  <c:v>43959</c:v>
                </c:pt>
                <c:pt idx="69">
                  <c:v>43952</c:v>
                </c:pt>
                <c:pt idx="70">
                  <c:v>43945</c:v>
                </c:pt>
                <c:pt idx="71">
                  <c:v>43938</c:v>
                </c:pt>
                <c:pt idx="72">
                  <c:v>43930</c:v>
                </c:pt>
                <c:pt idx="73">
                  <c:v>43924</c:v>
                </c:pt>
                <c:pt idx="74">
                  <c:v>43917</c:v>
                </c:pt>
                <c:pt idx="75">
                  <c:v>43910</c:v>
                </c:pt>
                <c:pt idx="76">
                  <c:v>43903</c:v>
                </c:pt>
                <c:pt idx="77">
                  <c:v>43896</c:v>
                </c:pt>
                <c:pt idx="78">
                  <c:v>43889</c:v>
                </c:pt>
                <c:pt idx="79">
                  <c:v>43882</c:v>
                </c:pt>
                <c:pt idx="80">
                  <c:v>43875</c:v>
                </c:pt>
                <c:pt idx="81">
                  <c:v>43868</c:v>
                </c:pt>
                <c:pt idx="82">
                  <c:v>43861</c:v>
                </c:pt>
                <c:pt idx="83">
                  <c:v>43854</c:v>
                </c:pt>
                <c:pt idx="84">
                  <c:v>43847</c:v>
                </c:pt>
                <c:pt idx="85">
                  <c:v>43840</c:v>
                </c:pt>
                <c:pt idx="86">
                  <c:v>43833</c:v>
                </c:pt>
                <c:pt idx="87">
                  <c:v>43826</c:v>
                </c:pt>
                <c:pt idx="88">
                  <c:v>43819</c:v>
                </c:pt>
                <c:pt idx="89">
                  <c:v>43812</c:v>
                </c:pt>
                <c:pt idx="90">
                  <c:v>43805</c:v>
                </c:pt>
                <c:pt idx="91">
                  <c:v>43798</c:v>
                </c:pt>
                <c:pt idx="92">
                  <c:v>43791</c:v>
                </c:pt>
                <c:pt idx="93">
                  <c:v>43784</c:v>
                </c:pt>
                <c:pt idx="94">
                  <c:v>43777</c:v>
                </c:pt>
                <c:pt idx="95">
                  <c:v>43770</c:v>
                </c:pt>
                <c:pt idx="96">
                  <c:v>43763</c:v>
                </c:pt>
                <c:pt idx="97">
                  <c:v>43756</c:v>
                </c:pt>
                <c:pt idx="98">
                  <c:v>43749</c:v>
                </c:pt>
                <c:pt idx="99">
                  <c:v>43742</c:v>
                </c:pt>
                <c:pt idx="100">
                  <c:v>43735</c:v>
                </c:pt>
                <c:pt idx="101">
                  <c:v>43728</c:v>
                </c:pt>
                <c:pt idx="102">
                  <c:v>43721</c:v>
                </c:pt>
                <c:pt idx="103">
                  <c:v>43714</c:v>
                </c:pt>
              </c:numCache>
            </c:numRef>
          </c:cat>
          <c:val>
            <c:numRef>
              <c:f>'Calibration Data &amp; Sensitivity '!$F$2:$F$105</c:f>
              <c:numCache>
                <c:formatCode>0.0000</c:formatCode>
                <c:ptCount val="104"/>
                <c:pt idx="0">
                  <c:v>0.59096827721167633</c:v>
                </c:pt>
                <c:pt idx="1">
                  <c:v>0.58906975124114735</c:v>
                </c:pt>
                <c:pt idx="2">
                  <c:v>0.59240880419919728</c:v>
                </c:pt>
                <c:pt idx="3">
                  <c:v>0.58618949583016522</c:v>
                </c:pt>
                <c:pt idx="4">
                  <c:v>0.5672484862962115</c:v>
                </c:pt>
                <c:pt idx="5">
                  <c:v>0.53753937964746479</c:v>
                </c:pt>
                <c:pt idx="6">
                  <c:v>0.53405338166199179</c:v>
                </c:pt>
                <c:pt idx="7">
                  <c:v>0.56101123429414335</c:v>
                </c:pt>
                <c:pt idx="8">
                  <c:v>0.60616743651648974</c:v>
                </c:pt>
                <c:pt idx="9">
                  <c:v>0.60279055056890141</c:v>
                </c:pt>
                <c:pt idx="10">
                  <c:v>0.61529891344020338</c:v>
                </c:pt>
                <c:pt idx="11">
                  <c:v>0.63511282396132673</c:v>
                </c:pt>
                <c:pt idx="12">
                  <c:v>0.65233768826317662</c:v>
                </c:pt>
                <c:pt idx="13">
                  <c:v>0.60413983138066552</c:v>
                </c:pt>
                <c:pt idx="14">
                  <c:v>0.63320742217048065</c:v>
                </c:pt>
                <c:pt idx="15">
                  <c:v>0.63010483588994926</c:v>
                </c:pt>
                <c:pt idx="16">
                  <c:v>0.69200841495345811</c:v>
                </c:pt>
                <c:pt idx="17">
                  <c:v>0.71200883635861689</c:v>
                </c:pt>
                <c:pt idx="18">
                  <c:v>0.685279287204273</c:v>
                </c:pt>
                <c:pt idx="19">
                  <c:v>0.70252271932924715</c:v>
                </c:pt>
                <c:pt idx="20">
                  <c:v>0.69597799680362848</c:v>
                </c:pt>
                <c:pt idx="21">
                  <c:v>0.80518251429868337</c:v>
                </c:pt>
                <c:pt idx="22">
                  <c:v>0.78830688820826245</c:v>
                </c:pt>
                <c:pt idx="23">
                  <c:v>0.76709460750219272</c:v>
                </c:pt>
                <c:pt idx="24">
                  <c:v>0.78252284318180065</c:v>
                </c:pt>
                <c:pt idx="25">
                  <c:v>0.78808077269083177</c:v>
                </c:pt>
                <c:pt idx="26">
                  <c:v>0.73758841040140544</c:v>
                </c:pt>
                <c:pt idx="27">
                  <c:v>0.7958216630184175</c:v>
                </c:pt>
                <c:pt idx="28">
                  <c:v>0.66421918547254311</c:v>
                </c:pt>
                <c:pt idx="29">
                  <c:v>0.83027392425143065</c:v>
                </c:pt>
                <c:pt idx="30">
                  <c:v>0.86613751364639724</c:v>
                </c:pt>
                <c:pt idx="31">
                  <c:v>0.87126659085539837</c:v>
                </c:pt>
                <c:pt idx="32">
                  <c:v>0.78096771750121996</c:v>
                </c:pt>
                <c:pt idx="33">
                  <c:v>0.74983910383332841</c:v>
                </c:pt>
                <c:pt idx="34">
                  <c:v>0.72887081262329922</c:v>
                </c:pt>
                <c:pt idx="35">
                  <c:v>0.72649120320978955</c:v>
                </c:pt>
                <c:pt idx="36">
                  <c:v>0.70922205236717928</c:v>
                </c:pt>
                <c:pt idx="37">
                  <c:v>0.71134819608120969</c:v>
                </c:pt>
                <c:pt idx="38">
                  <c:v>0.69476212125635917</c:v>
                </c:pt>
                <c:pt idx="39">
                  <c:v>0.70313388444848079</c:v>
                </c:pt>
                <c:pt idx="40">
                  <c:v>0.71339453112347206</c:v>
                </c:pt>
                <c:pt idx="41">
                  <c:v>0.71891622257419963</c:v>
                </c:pt>
                <c:pt idx="42">
                  <c:v>0.70848728563848129</c:v>
                </c:pt>
                <c:pt idx="43">
                  <c:v>0.67313741515771297</c:v>
                </c:pt>
                <c:pt idx="44">
                  <c:v>0.64108830299727915</c:v>
                </c:pt>
                <c:pt idx="45">
                  <c:v>0.63377571580678915</c:v>
                </c:pt>
                <c:pt idx="46">
                  <c:v>0.66065346540589087</c:v>
                </c:pt>
                <c:pt idx="47">
                  <c:v>0.62491560493985288</c:v>
                </c:pt>
                <c:pt idx="48">
                  <c:v>0.68172936338098944</c:v>
                </c:pt>
                <c:pt idx="49">
                  <c:v>0.69328690021147765</c:v>
                </c:pt>
                <c:pt idx="50">
                  <c:v>0.72716419036474056</c:v>
                </c:pt>
                <c:pt idx="51">
                  <c:v>0.65139092496964046</c:v>
                </c:pt>
                <c:pt idx="52">
                  <c:v>0.64516613758093211</c:v>
                </c:pt>
                <c:pt idx="53">
                  <c:v>0.64412691071308925</c:v>
                </c:pt>
                <c:pt idx="54">
                  <c:v>0.61862919293383711</c:v>
                </c:pt>
                <c:pt idx="55">
                  <c:v>0.6049079930769653</c:v>
                </c:pt>
                <c:pt idx="56">
                  <c:v>0.61959591919331947</c:v>
                </c:pt>
                <c:pt idx="57">
                  <c:v>0.6296025972369631</c:v>
                </c:pt>
                <c:pt idx="58">
                  <c:v>0.61238264042718293</c:v>
                </c:pt>
                <c:pt idx="59">
                  <c:v>0.63042963436972166</c:v>
                </c:pt>
                <c:pt idx="60">
                  <c:v>0.58048993771346524</c:v>
                </c:pt>
                <c:pt idx="61">
                  <c:v>0.62320224074085917</c:v>
                </c:pt>
                <c:pt idx="62">
                  <c:v>0.5741540386605013</c:v>
                </c:pt>
                <c:pt idx="63">
                  <c:v>0.59091861965428016</c:v>
                </c:pt>
                <c:pt idx="64">
                  <c:v>0.55847615482792401</c:v>
                </c:pt>
                <c:pt idx="65">
                  <c:v>0.52335392750027876</c:v>
                </c:pt>
                <c:pt idx="66">
                  <c:v>0.51058371365342925</c:v>
                </c:pt>
                <c:pt idx="67">
                  <c:v>0.50773372144873696</c:v>
                </c:pt>
                <c:pt idx="68">
                  <c:v>0.50314940206654668</c:v>
                </c:pt>
                <c:pt idx="69">
                  <c:v>0.51893865299693831</c:v>
                </c:pt>
                <c:pt idx="70">
                  <c:v>0.48901935224085613</c:v>
                </c:pt>
                <c:pt idx="71">
                  <c:v>0.52404883048354223</c:v>
                </c:pt>
                <c:pt idx="72">
                  <c:v>0.47722337010059562</c:v>
                </c:pt>
                <c:pt idx="73">
                  <c:v>0.55103040107496615</c:v>
                </c:pt>
                <c:pt idx="74">
                  <c:v>0.50058383746954849</c:v>
                </c:pt>
                <c:pt idx="75">
                  <c:v>0.45713468989567513</c:v>
                </c:pt>
                <c:pt idx="76">
                  <c:v>0.51477384809735061</c:v>
                </c:pt>
                <c:pt idx="77">
                  <c:v>0.6176945759382565</c:v>
                </c:pt>
                <c:pt idx="78">
                  <c:v>0.62593049512431875</c:v>
                </c:pt>
                <c:pt idx="79">
                  <c:v>0.63212592700347758</c:v>
                </c:pt>
                <c:pt idx="80">
                  <c:v>0.60548634349315988</c:v>
                </c:pt>
                <c:pt idx="81">
                  <c:v>0.62556503687662446</c:v>
                </c:pt>
                <c:pt idx="82">
                  <c:v>0.64688968681298031</c:v>
                </c:pt>
                <c:pt idx="83">
                  <c:v>0.66862990797754285</c:v>
                </c:pt>
                <c:pt idx="84">
                  <c:v>0.65357808469675738</c:v>
                </c:pt>
                <c:pt idx="85">
                  <c:v>0.67812775295195127</c:v>
                </c:pt>
                <c:pt idx="86">
                  <c:v>0.64374598985961096</c:v>
                </c:pt>
                <c:pt idx="87">
                  <c:v>0.62274398585763102</c:v>
                </c:pt>
                <c:pt idx="88">
                  <c:v>0.60911611557359369</c:v>
                </c:pt>
                <c:pt idx="89">
                  <c:v>0.58733305910758471</c:v>
                </c:pt>
                <c:pt idx="90">
                  <c:v>0.55925192594061779</c:v>
                </c:pt>
                <c:pt idx="91">
                  <c:v>0.56126218214029855</c:v>
                </c:pt>
                <c:pt idx="92">
                  <c:v>0.59358219274721857</c:v>
                </c:pt>
                <c:pt idx="93">
                  <c:v>0.62652716193338065</c:v>
                </c:pt>
                <c:pt idx="94">
                  <c:v>0.61894260602798634</c:v>
                </c:pt>
                <c:pt idx="95">
                  <c:v>0.61014088382629494</c:v>
                </c:pt>
                <c:pt idx="96">
                  <c:v>0.65059348152431595</c:v>
                </c:pt>
                <c:pt idx="97">
                  <c:v>0.61902448634753704</c:v>
                </c:pt>
                <c:pt idx="98">
                  <c:v>0.58702397680378093</c:v>
                </c:pt>
                <c:pt idx="99">
                  <c:v>0.5844154317370156</c:v>
                </c:pt>
                <c:pt idx="100">
                  <c:v>0.57095204181457604</c:v>
                </c:pt>
                <c:pt idx="101">
                  <c:v>0.58023462207631316</c:v>
                </c:pt>
                <c:pt idx="102">
                  <c:v>0.58913837915569722</c:v>
                </c:pt>
                <c:pt idx="103">
                  <c:v>0.54278446689700666</c:v>
                </c:pt>
              </c:numCache>
            </c:numRef>
          </c:val>
          <c:smooth val="0"/>
          <c:extLst>
            <c:ext xmlns:c16="http://schemas.microsoft.com/office/drawing/2014/chart" uri="{C3380CC4-5D6E-409C-BE32-E72D297353CC}">
              <c16:uniqueId val="{00000000-4720-49C6-B3DE-A08D9DD3E3E8}"/>
            </c:ext>
          </c:extLst>
        </c:ser>
        <c:ser>
          <c:idx val="1"/>
          <c:order val="1"/>
          <c:tx>
            <c:v>Upper Bound</c:v>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'Calibration Data &amp; Sensitivity '!$A$2:$A$105</c:f>
              <c:numCache>
                <c:formatCode>m/d/yyyy</c:formatCode>
                <c:ptCount val="104"/>
                <c:pt idx="0">
                  <c:v>44435</c:v>
                </c:pt>
                <c:pt idx="1">
                  <c:v>44428</c:v>
                </c:pt>
                <c:pt idx="2">
                  <c:v>44421</c:v>
                </c:pt>
                <c:pt idx="3">
                  <c:v>44414</c:v>
                </c:pt>
                <c:pt idx="4">
                  <c:v>44407</c:v>
                </c:pt>
                <c:pt idx="5">
                  <c:v>44400</c:v>
                </c:pt>
                <c:pt idx="6">
                  <c:v>44393</c:v>
                </c:pt>
                <c:pt idx="7">
                  <c:v>44386</c:v>
                </c:pt>
                <c:pt idx="8">
                  <c:v>44379</c:v>
                </c:pt>
                <c:pt idx="9">
                  <c:v>44372</c:v>
                </c:pt>
                <c:pt idx="10">
                  <c:v>44365</c:v>
                </c:pt>
                <c:pt idx="11">
                  <c:v>44358</c:v>
                </c:pt>
                <c:pt idx="12">
                  <c:v>44351</c:v>
                </c:pt>
                <c:pt idx="13">
                  <c:v>44344</c:v>
                </c:pt>
                <c:pt idx="14">
                  <c:v>44337</c:v>
                </c:pt>
                <c:pt idx="15">
                  <c:v>44330</c:v>
                </c:pt>
                <c:pt idx="16">
                  <c:v>44323</c:v>
                </c:pt>
                <c:pt idx="17">
                  <c:v>44316</c:v>
                </c:pt>
                <c:pt idx="18">
                  <c:v>44309</c:v>
                </c:pt>
                <c:pt idx="19">
                  <c:v>44302</c:v>
                </c:pt>
                <c:pt idx="20">
                  <c:v>44295</c:v>
                </c:pt>
                <c:pt idx="21">
                  <c:v>44287</c:v>
                </c:pt>
                <c:pt idx="22">
                  <c:v>44281</c:v>
                </c:pt>
                <c:pt idx="23">
                  <c:v>44274</c:v>
                </c:pt>
                <c:pt idx="24">
                  <c:v>44267</c:v>
                </c:pt>
                <c:pt idx="25">
                  <c:v>44260</c:v>
                </c:pt>
                <c:pt idx="26">
                  <c:v>44253</c:v>
                </c:pt>
                <c:pt idx="27">
                  <c:v>44246</c:v>
                </c:pt>
                <c:pt idx="28">
                  <c:v>44239</c:v>
                </c:pt>
                <c:pt idx="29">
                  <c:v>44232</c:v>
                </c:pt>
                <c:pt idx="30">
                  <c:v>44225</c:v>
                </c:pt>
                <c:pt idx="31">
                  <c:v>44218</c:v>
                </c:pt>
                <c:pt idx="32">
                  <c:v>44211</c:v>
                </c:pt>
                <c:pt idx="33">
                  <c:v>44204</c:v>
                </c:pt>
                <c:pt idx="34">
                  <c:v>44196</c:v>
                </c:pt>
                <c:pt idx="35">
                  <c:v>44189</c:v>
                </c:pt>
                <c:pt idx="36">
                  <c:v>44183</c:v>
                </c:pt>
                <c:pt idx="37">
                  <c:v>44176</c:v>
                </c:pt>
                <c:pt idx="38">
                  <c:v>44169</c:v>
                </c:pt>
                <c:pt idx="39">
                  <c:v>44162</c:v>
                </c:pt>
                <c:pt idx="40">
                  <c:v>44155</c:v>
                </c:pt>
                <c:pt idx="41">
                  <c:v>44148</c:v>
                </c:pt>
                <c:pt idx="42">
                  <c:v>44141</c:v>
                </c:pt>
                <c:pt idx="43">
                  <c:v>44134</c:v>
                </c:pt>
                <c:pt idx="44">
                  <c:v>44127</c:v>
                </c:pt>
                <c:pt idx="45">
                  <c:v>44120</c:v>
                </c:pt>
                <c:pt idx="46">
                  <c:v>44113</c:v>
                </c:pt>
                <c:pt idx="47">
                  <c:v>44106</c:v>
                </c:pt>
                <c:pt idx="48">
                  <c:v>44099</c:v>
                </c:pt>
                <c:pt idx="49">
                  <c:v>44092</c:v>
                </c:pt>
                <c:pt idx="50">
                  <c:v>44085</c:v>
                </c:pt>
                <c:pt idx="51">
                  <c:v>44078</c:v>
                </c:pt>
                <c:pt idx="52">
                  <c:v>44071</c:v>
                </c:pt>
                <c:pt idx="53">
                  <c:v>44064</c:v>
                </c:pt>
                <c:pt idx="54">
                  <c:v>44057</c:v>
                </c:pt>
                <c:pt idx="55">
                  <c:v>44050</c:v>
                </c:pt>
                <c:pt idx="56">
                  <c:v>44043</c:v>
                </c:pt>
                <c:pt idx="57">
                  <c:v>44036</c:v>
                </c:pt>
                <c:pt idx="58">
                  <c:v>44029</c:v>
                </c:pt>
                <c:pt idx="59">
                  <c:v>44022</c:v>
                </c:pt>
                <c:pt idx="60">
                  <c:v>44015</c:v>
                </c:pt>
                <c:pt idx="61">
                  <c:v>44008</c:v>
                </c:pt>
                <c:pt idx="62">
                  <c:v>44001</c:v>
                </c:pt>
                <c:pt idx="63">
                  <c:v>43994</c:v>
                </c:pt>
                <c:pt idx="64">
                  <c:v>43987</c:v>
                </c:pt>
                <c:pt idx="65">
                  <c:v>43980</c:v>
                </c:pt>
                <c:pt idx="66">
                  <c:v>43973</c:v>
                </c:pt>
                <c:pt idx="67">
                  <c:v>43966</c:v>
                </c:pt>
                <c:pt idx="68">
                  <c:v>43959</c:v>
                </c:pt>
                <c:pt idx="69">
                  <c:v>43952</c:v>
                </c:pt>
                <c:pt idx="70">
                  <c:v>43945</c:v>
                </c:pt>
                <c:pt idx="71">
                  <c:v>43938</c:v>
                </c:pt>
                <c:pt idx="72">
                  <c:v>43930</c:v>
                </c:pt>
                <c:pt idx="73">
                  <c:v>43924</c:v>
                </c:pt>
                <c:pt idx="74">
                  <c:v>43917</c:v>
                </c:pt>
                <c:pt idx="75">
                  <c:v>43910</c:v>
                </c:pt>
                <c:pt idx="76">
                  <c:v>43903</c:v>
                </c:pt>
                <c:pt idx="77">
                  <c:v>43896</c:v>
                </c:pt>
                <c:pt idx="78">
                  <c:v>43889</c:v>
                </c:pt>
                <c:pt idx="79">
                  <c:v>43882</c:v>
                </c:pt>
                <c:pt idx="80">
                  <c:v>43875</c:v>
                </c:pt>
                <c:pt idx="81">
                  <c:v>43868</c:v>
                </c:pt>
                <c:pt idx="82">
                  <c:v>43861</c:v>
                </c:pt>
                <c:pt idx="83">
                  <c:v>43854</c:v>
                </c:pt>
                <c:pt idx="84">
                  <c:v>43847</c:v>
                </c:pt>
                <c:pt idx="85">
                  <c:v>43840</c:v>
                </c:pt>
                <c:pt idx="86">
                  <c:v>43833</c:v>
                </c:pt>
                <c:pt idx="87">
                  <c:v>43826</c:v>
                </c:pt>
                <c:pt idx="88">
                  <c:v>43819</c:v>
                </c:pt>
                <c:pt idx="89">
                  <c:v>43812</c:v>
                </c:pt>
                <c:pt idx="90">
                  <c:v>43805</c:v>
                </c:pt>
                <c:pt idx="91">
                  <c:v>43798</c:v>
                </c:pt>
                <c:pt idx="92">
                  <c:v>43791</c:v>
                </c:pt>
                <c:pt idx="93">
                  <c:v>43784</c:v>
                </c:pt>
                <c:pt idx="94">
                  <c:v>43777</c:v>
                </c:pt>
                <c:pt idx="95">
                  <c:v>43770</c:v>
                </c:pt>
                <c:pt idx="96">
                  <c:v>43763</c:v>
                </c:pt>
                <c:pt idx="97">
                  <c:v>43756</c:v>
                </c:pt>
                <c:pt idx="98">
                  <c:v>43749</c:v>
                </c:pt>
                <c:pt idx="99">
                  <c:v>43742</c:v>
                </c:pt>
                <c:pt idx="100">
                  <c:v>43735</c:v>
                </c:pt>
                <c:pt idx="101">
                  <c:v>43728</c:v>
                </c:pt>
                <c:pt idx="102">
                  <c:v>43721</c:v>
                </c:pt>
                <c:pt idx="103">
                  <c:v>43714</c:v>
                </c:pt>
              </c:numCache>
            </c:numRef>
          </c:cat>
          <c:val>
            <c:numRef>
              <c:f>'Calibration Data &amp; Sensitivity '!$H$2:$H$105</c:f>
              <c:numCache>
                <c:formatCode>0.0000</c:formatCode>
                <c:ptCount val="104"/>
                <c:pt idx="0">
                  <c:v>0.69084278957419432</c:v>
                </c:pt>
                <c:pt idx="1">
                  <c:v>0.69084278957419432</c:v>
                </c:pt>
                <c:pt idx="2">
                  <c:v>0.69084278957419432</c:v>
                </c:pt>
                <c:pt idx="3">
                  <c:v>0.69084278957419432</c:v>
                </c:pt>
                <c:pt idx="4">
                  <c:v>0.69084278957419432</c:v>
                </c:pt>
                <c:pt idx="5">
                  <c:v>0.69084278957419432</c:v>
                </c:pt>
                <c:pt idx="6">
                  <c:v>0.69084278957419432</c:v>
                </c:pt>
                <c:pt idx="7">
                  <c:v>0.69084278957419432</c:v>
                </c:pt>
                <c:pt idx="8">
                  <c:v>0.69084278957419432</c:v>
                </c:pt>
                <c:pt idx="9">
                  <c:v>0.69084278957419432</c:v>
                </c:pt>
                <c:pt idx="10">
                  <c:v>0.69084278957419432</c:v>
                </c:pt>
                <c:pt idx="11">
                  <c:v>0.69084278957419432</c:v>
                </c:pt>
                <c:pt idx="12">
                  <c:v>0.69084278957419432</c:v>
                </c:pt>
                <c:pt idx="13">
                  <c:v>0.69084278957419432</c:v>
                </c:pt>
                <c:pt idx="14">
                  <c:v>0.69084278957419432</c:v>
                </c:pt>
                <c:pt idx="15">
                  <c:v>0.69084278957419432</c:v>
                </c:pt>
                <c:pt idx="16">
                  <c:v>0.69084278957419432</c:v>
                </c:pt>
                <c:pt idx="17">
                  <c:v>0.69084278957419432</c:v>
                </c:pt>
                <c:pt idx="18">
                  <c:v>0.69084278957419432</c:v>
                </c:pt>
                <c:pt idx="19">
                  <c:v>0.69084278957419432</c:v>
                </c:pt>
                <c:pt idx="20">
                  <c:v>0.69084278957419432</c:v>
                </c:pt>
                <c:pt idx="21">
                  <c:v>0.69084278957419432</c:v>
                </c:pt>
                <c:pt idx="22">
                  <c:v>0.69084278957419432</c:v>
                </c:pt>
                <c:pt idx="23">
                  <c:v>0.69084278957419432</c:v>
                </c:pt>
                <c:pt idx="24">
                  <c:v>0.69084278957419432</c:v>
                </c:pt>
                <c:pt idx="25">
                  <c:v>0.69084278957419432</c:v>
                </c:pt>
                <c:pt idx="26">
                  <c:v>0.69084278957419432</c:v>
                </c:pt>
                <c:pt idx="27">
                  <c:v>0.69084278957419432</c:v>
                </c:pt>
                <c:pt idx="28">
                  <c:v>0.69084278957419432</c:v>
                </c:pt>
                <c:pt idx="29">
                  <c:v>0.69084278957419432</c:v>
                </c:pt>
                <c:pt idx="30">
                  <c:v>0.69084278957419432</c:v>
                </c:pt>
                <c:pt idx="31">
                  <c:v>0.69084278957419432</c:v>
                </c:pt>
                <c:pt idx="32">
                  <c:v>0.69084278957419432</c:v>
                </c:pt>
                <c:pt idx="33">
                  <c:v>0.69084278957419432</c:v>
                </c:pt>
                <c:pt idx="34">
                  <c:v>0.69084278957419432</c:v>
                </c:pt>
                <c:pt idx="35">
                  <c:v>0.69084278957419432</c:v>
                </c:pt>
                <c:pt idx="36">
                  <c:v>0.69084278957419432</c:v>
                </c:pt>
                <c:pt idx="37">
                  <c:v>0.69084278957419432</c:v>
                </c:pt>
                <c:pt idx="38">
                  <c:v>0.69084278957419432</c:v>
                </c:pt>
                <c:pt idx="39">
                  <c:v>0.69084278957419432</c:v>
                </c:pt>
                <c:pt idx="40">
                  <c:v>0.69084278957419432</c:v>
                </c:pt>
                <c:pt idx="41">
                  <c:v>0.69084278957419432</c:v>
                </c:pt>
                <c:pt idx="42">
                  <c:v>0.69084278957419432</c:v>
                </c:pt>
                <c:pt idx="43">
                  <c:v>0.69084278957419432</c:v>
                </c:pt>
                <c:pt idx="44">
                  <c:v>0.69084278957419432</c:v>
                </c:pt>
                <c:pt idx="45">
                  <c:v>0.69084278957419432</c:v>
                </c:pt>
                <c:pt idx="46">
                  <c:v>0.69084278957419432</c:v>
                </c:pt>
                <c:pt idx="47">
                  <c:v>0.69084278957419432</c:v>
                </c:pt>
                <c:pt idx="48">
                  <c:v>0.69084278957419432</c:v>
                </c:pt>
                <c:pt idx="49">
                  <c:v>0.69084278957419432</c:v>
                </c:pt>
                <c:pt idx="50">
                  <c:v>0.69084278957419432</c:v>
                </c:pt>
                <c:pt idx="51">
                  <c:v>0.69084278957419432</c:v>
                </c:pt>
                <c:pt idx="52">
                  <c:v>0.69084278957419432</c:v>
                </c:pt>
                <c:pt idx="53">
                  <c:v>0.69084278957419432</c:v>
                </c:pt>
                <c:pt idx="54">
                  <c:v>0.69084278957419432</c:v>
                </c:pt>
                <c:pt idx="55">
                  <c:v>0.69084278957419432</c:v>
                </c:pt>
                <c:pt idx="56">
                  <c:v>0.69084278957419432</c:v>
                </c:pt>
                <c:pt idx="57">
                  <c:v>0.69084278957419432</c:v>
                </c:pt>
                <c:pt idx="58">
                  <c:v>0.69084278957419432</c:v>
                </c:pt>
                <c:pt idx="59">
                  <c:v>0.69084278957419432</c:v>
                </c:pt>
                <c:pt idx="60">
                  <c:v>0.69084278957419432</c:v>
                </c:pt>
                <c:pt idx="61">
                  <c:v>0.69084278957419432</c:v>
                </c:pt>
                <c:pt idx="62">
                  <c:v>0.69084278957419432</c:v>
                </c:pt>
                <c:pt idx="63">
                  <c:v>0.69084278957419432</c:v>
                </c:pt>
                <c:pt idx="64">
                  <c:v>0.69084278957419432</c:v>
                </c:pt>
                <c:pt idx="65">
                  <c:v>0.69084278957419432</c:v>
                </c:pt>
                <c:pt idx="66">
                  <c:v>0.69084278957419432</c:v>
                </c:pt>
                <c:pt idx="67">
                  <c:v>0.69084278957419432</c:v>
                </c:pt>
                <c:pt idx="68">
                  <c:v>0.69084278957419432</c:v>
                </c:pt>
                <c:pt idx="69">
                  <c:v>0.69084278957419432</c:v>
                </c:pt>
                <c:pt idx="70">
                  <c:v>0.69084278957419432</c:v>
                </c:pt>
                <c:pt idx="71">
                  <c:v>0.69084278957419432</c:v>
                </c:pt>
                <c:pt idx="72">
                  <c:v>0.69084278957419432</c:v>
                </c:pt>
                <c:pt idx="73">
                  <c:v>0.69084278957419432</c:v>
                </c:pt>
                <c:pt idx="74">
                  <c:v>0.69084278957419432</c:v>
                </c:pt>
                <c:pt idx="75">
                  <c:v>0.69084278957419432</c:v>
                </c:pt>
                <c:pt idx="76">
                  <c:v>0.69084278957419432</c:v>
                </c:pt>
                <c:pt idx="77">
                  <c:v>0.69084278957419432</c:v>
                </c:pt>
                <c:pt idx="78">
                  <c:v>0.69084278957419432</c:v>
                </c:pt>
                <c:pt idx="79">
                  <c:v>0.69084278957419432</c:v>
                </c:pt>
                <c:pt idx="80">
                  <c:v>0.69084278957419432</c:v>
                </c:pt>
                <c:pt idx="81">
                  <c:v>0.69084278957419432</c:v>
                </c:pt>
                <c:pt idx="82">
                  <c:v>0.69084278957419432</c:v>
                </c:pt>
                <c:pt idx="83">
                  <c:v>0.69084278957419432</c:v>
                </c:pt>
                <c:pt idx="84">
                  <c:v>0.69084278957419432</c:v>
                </c:pt>
                <c:pt idx="85">
                  <c:v>0.69084278957419432</c:v>
                </c:pt>
                <c:pt idx="86">
                  <c:v>0.69084278957419432</c:v>
                </c:pt>
                <c:pt idx="87">
                  <c:v>0.69084278957419432</c:v>
                </c:pt>
                <c:pt idx="88">
                  <c:v>0.69084278957419432</c:v>
                </c:pt>
                <c:pt idx="89">
                  <c:v>0.69084278957419432</c:v>
                </c:pt>
                <c:pt idx="90">
                  <c:v>0.69084278957419432</c:v>
                </c:pt>
                <c:pt idx="91">
                  <c:v>0.69084278957419432</c:v>
                </c:pt>
                <c:pt idx="92">
                  <c:v>0.69084278957419432</c:v>
                </c:pt>
                <c:pt idx="93">
                  <c:v>0.69084278957419432</c:v>
                </c:pt>
                <c:pt idx="94">
                  <c:v>0.69084278957419432</c:v>
                </c:pt>
                <c:pt idx="95">
                  <c:v>0.69084278957419432</c:v>
                </c:pt>
                <c:pt idx="96">
                  <c:v>0.69084278957419432</c:v>
                </c:pt>
                <c:pt idx="97">
                  <c:v>0.69084278957419432</c:v>
                </c:pt>
                <c:pt idx="98">
                  <c:v>0.69084278957419432</c:v>
                </c:pt>
                <c:pt idx="99">
                  <c:v>0.69084278957419432</c:v>
                </c:pt>
                <c:pt idx="100">
                  <c:v>0.69084278957419432</c:v>
                </c:pt>
                <c:pt idx="101">
                  <c:v>0.69084278957419432</c:v>
                </c:pt>
                <c:pt idx="102">
                  <c:v>0.69084278957419432</c:v>
                </c:pt>
                <c:pt idx="103">
                  <c:v>0.69084278957419432</c:v>
                </c:pt>
              </c:numCache>
            </c:numRef>
          </c:val>
          <c:smooth val="0"/>
          <c:extLst>
            <c:ext xmlns:c16="http://schemas.microsoft.com/office/drawing/2014/chart" uri="{C3380CC4-5D6E-409C-BE32-E72D297353CC}">
              <c16:uniqueId val="{00000001-4720-49C6-B3DE-A08D9DD3E3E8}"/>
            </c:ext>
          </c:extLst>
        </c:ser>
        <c:ser>
          <c:idx val="2"/>
          <c:order val="2"/>
          <c:tx>
            <c:v>Lower Bound</c:v>
          </c:tx>
          <c:spPr>
            <a:ln w="34925" cap="rnd">
              <a:solidFill>
                <a:schemeClr val="accent3"/>
              </a:solidFill>
              <a:round/>
            </a:ln>
            <a:effectLst>
              <a:outerShdw blurRad="57150" dist="19050" dir="5400000" algn="ctr" rotWithShape="0">
                <a:srgbClr val="000000">
                  <a:alpha val="63000"/>
                </a:srgbClr>
              </a:outerShdw>
            </a:effectLst>
          </c:spPr>
          <c:marker>
            <c:symbol val="none"/>
          </c:marker>
          <c:cat>
            <c:numRef>
              <c:f>'Calibration Data &amp; Sensitivity '!$A$2:$A$105</c:f>
              <c:numCache>
                <c:formatCode>m/d/yyyy</c:formatCode>
                <c:ptCount val="104"/>
                <c:pt idx="0">
                  <c:v>44435</c:v>
                </c:pt>
                <c:pt idx="1">
                  <c:v>44428</c:v>
                </c:pt>
                <c:pt idx="2">
                  <c:v>44421</c:v>
                </c:pt>
                <c:pt idx="3">
                  <c:v>44414</c:v>
                </c:pt>
                <c:pt idx="4">
                  <c:v>44407</c:v>
                </c:pt>
                <c:pt idx="5">
                  <c:v>44400</c:v>
                </c:pt>
                <c:pt idx="6">
                  <c:v>44393</c:v>
                </c:pt>
                <c:pt idx="7">
                  <c:v>44386</c:v>
                </c:pt>
                <c:pt idx="8">
                  <c:v>44379</c:v>
                </c:pt>
                <c:pt idx="9">
                  <c:v>44372</c:v>
                </c:pt>
                <c:pt idx="10">
                  <c:v>44365</c:v>
                </c:pt>
                <c:pt idx="11">
                  <c:v>44358</c:v>
                </c:pt>
                <c:pt idx="12">
                  <c:v>44351</c:v>
                </c:pt>
                <c:pt idx="13">
                  <c:v>44344</c:v>
                </c:pt>
                <c:pt idx="14">
                  <c:v>44337</c:v>
                </c:pt>
                <c:pt idx="15">
                  <c:v>44330</c:v>
                </c:pt>
                <c:pt idx="16">
                  <c:v>44323</c:v>
                </c:pt>
                <c:pt idx="17">
                  <c:v>44316</c:v>
                </c:pt>
                <c:pt idx="18">
                  <c:v>44309</c:v>
                </c:pt>
                <c:pt idx="19">
                  <c:v>44302</c:v>
                </c:pt>
                <c:pt idx="20">
                  <c:v>44295</c:v>
                </c:pt>
                <c:pt idx="21">
                  <c:v>44287</c:v>
                </c:pt>
                <c:pt idx="22">
                  <c:v>44281</c:v>
                </c:pt>
                <c:pt idx="23">
                  <c:v>44274</c:v>
                </c:pt>
                <c:pt idx="24">
                  <c:v>44267</c:v>
                </c:pt>
                <c:pt idx="25">
                  <c:v>44260</c:v>
                </c:pt>
                <c:pt idx="26">
                  <c:v>44253</c:v>
                </c:pt>
                <c:pt idx="27">
                  <c:v>44246</c:v>
                </c:pt>
                <c:pt idx="28">
                  <c:v>44239</c:v>
                </c:pt>
                <c:pt idx="29">
                  <c:v>44232</c:v>
                </c:pt>
                <c:pt idx="30">
                  <c:v>44225</c:v>
                </c:pt>
                <c:pt idx="31">
                  <c:v>44218</c:v>
                </c:pt>
                <c:pt idx="32">
                  <c:v>44211</c:v>
                </c:pt>
                <c:pt idx="33">
                  <c:v>44204</c:v>
                </c:pt>
                <c:pt idx="34">
                  <c:v>44196</c:v>
                </c:pt>
                <c:pt idx="35">
                  <c:v>44189</c:v>
                </c:pt>
                <c:pt idx="36">
                  <c:v>44183</c:v>
                </c:pt>
                <c:pt idx="37">
                  <c:v>44176</c:v>
                </c:pt>
                <c:pt idx="38">
                  <c:v>44169</c:v>
                </c:pt>
                <c:pt idx="39">
                  <c:v>44162</c:v>
                </c:pt>
                <c:pt idx="40">
                  <c:v>44155</c:v>
                </c:pt>
                <c:pt idx="41">
                  <c:v>44148</c:v>
                </c:pt>
                <c:pt idx="42">
                  <c:v>44141</c:v>
                </c:pt>
                <c:pt idx="43">
                  <c:v>44134</c:v>
                </c:pt>
                <c:pt idx="44">
                  <c:v>44127</c:v>
                </c:pt>
                <c:pt idx="45">
                  <c:v>44120</c:v>
                </c:pt>
                <c:pt idx="46">
                  <c:v>44113</c:v>
                </c:pt>
                <c:pt idx="47">
                  <c:v>44106</c:v>
                </c:pt>
                <c:pt idx="48">
                  <c:v>44099</c:v>
                </c:pt>
                <c:pt idx="49">
                  <c:v>44092</c:v>
                </c:pt>
                <c:pt idx="50">
                  <c:v>44085</c:v>
                </c:pt>
                <c:pt idx="51">
                  <c:v>44078</c:v>
                </c:pt>
                <c:pt idx="52">
                  <c:v>44071</c:v>
                </c:pt>
                <c:pt idx="53">
                  <c:v>44064</c:v>
                </c:pt>
                <c:pt idx="54">
                  <c:v>44057</c:v>
                </c:pt>
                <c:pt idx="55">
                  <c:v>44050</c:v>
                </c:pt>
                <c:pt idx="56">
                  <c:v>44043</c:v>
                </c:pt>
                <c:pt idx="57">
                  <c:v>44036</c:v>
                </c:pt>
                <c:pt idx="58">
                  <c:v>44029</c:v>
                </c:pt>
                <c:pt idx="59">
                  <c:v>44022</c:v>
                </c:pt>
                <c:pt idx="60">
                  <c:v>44015</c:v>
                </c:pt>
                <c:pt idx="61">
                  <c:v>44008</c:v>
                </c:pt>
                <c:pt idx="62">
                  <c:v>44001</c:v>
                </c:pt>
                <c:pt idx="63">
                  <c:v>43994</c:v>
                </c:pt>
                <c:pt idx="64">
                  <c:v>43987</c:v>
                </c:pt>
                <c:pt idx="65">
                  <c:v>43980</c:v>
                </c:pt>
                <c:pt idx="66">
                  <c:v>43973</c:v>
                </c:pt>
                <c:pt idx="67">
                  <c:v>43966</c:v>
                </c:pt>
                <c:pt idx="68">
                  <c:v>43959</c:v>
                </c:pt>
                <c:pt idx="69">
                  <c:v>43952</c:v>
                </c:pt>
                <c:pt idx="70">
                  <c:v>43945</c:v>
                </c:pt>
                <c:pt idx="71">
                  <c:v>43938</c:v>
                </c:pt>
                <c:pt idx="72">
                  <c:v>43930</c:v>
                </c:pt>
                <c:pt idx="73">
                  <c:v>43924</c:v>
                </c:pt>
                <c:pt idx="74">
                  <c:v>43917</c:v>
                </c:pt>
                <c:pt idx="75">
                  <c:v>43910</c:v>
                </c:pt>
                <c:pt idx="76">
                  <c:v>43903</c:v>
                </c:pt>
                <c:pt idx="77">
                  <c:v>43896</c:v>
                </c:pt>
                <c:pt idx="78">
                  <c:v>43889</c:v>
                </c:pt>
                <c:pt idx="79">
                  <c:v>43882</c:v>
                </c:pt>
                <c:pt idx="80">
                  <c:v>43875</c:v>
                </c:pt>
                <c:pt idx="81">
                  <c:v>43868</c:v>
                </c:pt>
                <c:pt idx="82">
                  <c:v>43861</c:v>
                </c:pt>
                <c:pt idx="83">
                  <c:v>43854</c:v>
                </c:pt>
                <c:pt idx="84">
                  <c:v>43847</c:v>
                </c:pt>
                <c:pt idx="85">
                  <c:v>43840</c:v>
                </c:pt>
                <c:pt idx="86">
                  <c:v>43833</c:v>
                </c:pt>
                <c:pt idx="87">
                  <c:v>43826</c:v>
                </c:pt>
                <c:pt idx="88">
                  <c:v>43819</c:v>
                </c:pt>
                <c:pt idx="89">
                  <c:v>43812</c:v>
                </c:pt>
                <c:pt idx="90">
                  <c:v>43805</c:v>
                </c:pt>
                <c:pt idx="91">
                  <c:v>43798</c:v>
                </c:pt>
                <c:pt idx="92">
                  <c:v>43791</c:v>
                </c:pt>
                <c:pt idx="93">
                  <c:v>43784</c:v>
                </c:pt>
                <c:pt idx="94">
                  <c:v>43777</c:v>
                </c:pt>
                <c:pt idx="95">
                  <c:v>43770</c:v>
                </c:pt>
                <c:pt idx="96">
                  <c:v>43763</c:v>
                </c:pt>
                <c:pt idx="97">
                  <c:v>43756</c:v>
                </c:pt>
                <c:pt idx="98">
                  <c:v>43749</c:v>
                </c:pt>
                <c:pt idx="99">
                  <c:v>43742</c:v>
                </c:pt>
                <c:pt idx="100">
                  <c:v>43735</c:v>
                </c:pt>
                <c:pt idx="101">
                  <c:v>43728</c:v>
                </c:pt>
                <c:pt idx="102">
                  <c:v>43721</c:v>
                </c:pt>
                <c:pt idx="103">
                  <c:v>43714</c:v>
                </c:pt>
              </c:numCache>
            </c:numRef>
          </c:cat>
          <c:val>
            <c:numRef>
              <c:f>'Calibration Data &amp; Sensitivity '!$I$2:$I$105</c:f>
              <c:numCache>
                <c:formatCode>0.0000</c:formatCode>
                <c:ptCount val="104"/>
                <c:pt idx="0">
                  <c:v>0.59096437528812251</c:v>
                </c:pt>
                <c:pt idx="1">
                  <c:v>0.59096437528812251</c:v>
                </c:pt>
                <c:pt idx="2">
                  <c:v>0.59096437528812251</c:v>
                </c:pt>
                <c:pt idx="3">
                  <c:v>0.59096437528812251</c:v>
                </c:pt>
                <c:pt idx="4">
                  <c:v>0.59096437528812251</c:v>
                </c:pt>
                <c:pt idx="5">
                  <c:v>0.59096437528812251</c:v>
                </c:pt>
                <c:pt idx="6">
                  <c:v>0.59096437528812251</c:v>
                </c:pt>
                <c:pt idx="7">
                  <c:v>0.59096437528812251</c:v>
                </c:pt>
                <c:pt idx="8">
                  <c:v>0.59096437528812251</c:v>
                </c:pt>
                <c:pt idx="9">
                  <c:v>0.59096437528812251</c:v>
                </c:pt>
                <c:pt idx="10">
                  <c:v>0.59096437528812251</c:v>
                </c:pt>
                <c:pt idx="11">
                  <c:v>0.59096437528812251</c:v>
                </c:pt>
                <c:pt idx="12">
                  <c:v>0.59096437528812251</c:v>
                </c:pt>
                <c:pt idx="13">
                  <c:v>0.59096437528812251</c:v>
                </c:pt>
                <c:pt idx="14">
                  <c:v>0.59096437528812251</c:v>
                </c:pt>
                <c:pt idx="15">
                  <c:v>0.59096437528812251</c:v>
                </c:pt>
                <c:pt idx="16">
                  <c:v>0.59096437528812251</c:v>
                </c:pt>
                <c:pt idx="17">
                  <c:v>0.59096437528812251</c:v>
                </c:pt>
                <c:pt idx="18">
                  <c:v>0.59096437528812251</c:v>
                </c:pt>
                <c:pt idx="19">
                  <c:v>0.59096437528812251</c:v>
                </c:pt>
                <c:pt idx="20">
                  <c:v>0.59096437528812251</c:v>
                </c:pt>
                <c:pt idx="21">
                  <c:v>0.59096437528812251</c:v>
                </c:pt>
                <c:pt idx="22">
                  <c:v>0.59096437528812251</c:v>
                </c:pt>
                <c:pt idx="23">
                  <c:v>0.59096437528812251</c:v>
                </c:pt>
                <c:pt idx="24">
                  <c:v>0.59096437528812251</c:v>
                </c:pt>
                <c:pt idx="25">
                  <c:v>0.59096437528812251</c:v>
                </c:pt>
                <c:pt idx="26">
                  <c:v>0.59096437528812251</c:v>
                </c:pt>
                <c:pt idx="27">
                  <c:v>0.59096437528812251</c:v>
                </c:pt>
                <c:pt idx="28">
                  <c:v>0.59096437528812251</c:v>
                </c:pt>
                <c:pt idx="29">
                  <c:v>0.59096437528812251</c:v>
                </c:pt>
                <c:pt idx="30">
                  <c:v>0.59096437528812251</c:v>
                </c:pt>
                <c:pt idx="31">
                  <c:v>0.59096437528812251</c:v>
                </c:pt>
                <c:pt idx="32">
                  <c:v>0.59096437528812251</c:v>
                </c:pt>
                <c:pt idx="33">
                  <c:v>0.59096437528812251</c:v>
                </c:pt>
                <c:pt idx="34">
                  <c:v>0.59096437528812251</c:v>
                </c:pt>
                <c:pt idx="35">
                  <c:v>0.59096437528812251</c:v>
                </c:pt>
                <c:pt idx="36">
                  <c:v>0.59096437528812251</c:v>
                </c:pt>
                <c:pt idx="37">
                  <c:v>0.59096437528812251</c:v>
                </c:pt>
                <c:pt idx="38">
                  <c:v>0.59096437528812251</c:v>
                </c:pt>
                <c:pt idx="39">
                  <c:v>0.59096437528812251</c:v>
                </c:pt>
                <c:pt idx="40">
                  <c:v>0.59096437528812251</c:v>
                </c:pt>
                <c:pt idx="41">
                  <c:v>0.59096437528812251</c:v>
                </c:pt>
                <c:pt idx="42">
                  <c:v>0.59096437528812251</c:v>
                </c:pt>
                <c:pt idx="43">
                  <c:v>0.59096437528812251</c:v>
                </c:pt>
                <c:pt idx="44">
                  <c:v>0.59096437528812251</c:v>
                </c:pt>
                <c:pt idx="45">
                  <c:v>0.59096437528812251</c:v>
                </c:pt>
                <c:pt idx="46">
                  <c:v>0.59096437528812251</c:v>
                </c:pt>
                <c:pt idx="47">
                  <c:v>0.59096437528812251</c:v>
                </c:pt>
                <c:pt idx="48">
                  <c:v>0.59096437528812251</c:v>
                </c:pt>
                <c:pt idx="49">
                  <c:v>0.59096437528812251</c:v>
                </c:pt>
                <c:pt idx="50">
                  <c:v>0.59096437528812251</c:v>
                </c:pt>
                <c:pt idx="51">
                  <c:v>0.59096437528812251</c:v>
                </c:pt>
                <c:pt idx="52">
                  <c:v>0.59096437528812251</c:v>
                </c:pt>
                <c:pt idx="53">
                  <c:v>0.59096437528812251</c:v>
                </c:pt>
                <c:pt idx="54">
                  <c:v>0.59096437528812251</c:v>
                </c:pt>
                <c:pt idx="55">
                  <c:v>0.59096437528812251</c:v>
                </c:pt>
                <c:pt idx="56">
                  <c:v>0.59096437528812251</c:v>
                </c:pt>
                <c:pt idx="57">
                  <c:v>0.59096437528812251</c:v>
                </c:pt>
                <c:pt idx="58">
                  <c:v>0.59096437528812251</c:v>
                </c:pt>
                <c:pt idx="59">
                  <c:v>0.59096437528812251</c:v>
                </c:pt>
                <c:pt idx="60">
                  <c:v>0.59096437528812251</c:v>
                </c:pt>
                <c:pt idx="61">
                  <c:v>0.59096437528812251</c:v>
                </c:pt>
                <c:pt idx="62">
                  <c:v>0.59096437528812251</c:v>
                </c:pt>
                <c:pt idx="63">
                  <c:v>0.59096437528812251</c:v>
                </c:pt>
                <c:pt idx="64">
                  <c:v>0.59096437528812251</c:v>
                </c:pt>
                <c:pt idx="65">
                  <c:v>0.59096437528812251</c:v>
                </c:pt>
                <c:pt idx="66">
                  <c:v>0.59096437528812251</c:v>
                </c:pt>
                <c:pt idx="67">
                  <c:v>0.59096437528812251</c:v>
                </c:pt>
                <c:pt idx="68">
                  <c:v>0.59096437528812251</c:v>
                </c:pt>
                <c:pt idx="69">
                  <c:v>0.59096437528812251</c:v>
                </c:pt>
                <c:pt idx="70">
                  <c:v>0.59096437528812251</c:v>
                </c:pt>
                <c:pt idx="71">
                  <c:v>0.59096437528812251</c:v>
                </c:pt>
                <c:pt idx="72">
                  <c:v>0.59096437528812251</c:v>
                </c:pt>
                <c:pt idx="73">
                  <c:v>0.59096437528812251</c:v>
                </c:pt>
                <c:pt idx="74">
                  <c:v>0.59096437528812251</c:v>
                </c:pt>
                <c:pt idx="75">
                  <c:v>0.59096437528812251</c:v>
                </c:pt>
                <c:pt idx="76">
                  <c:v>0.59096437528812251</c:v>
                </c:pt>
                <c:pt idx="77">
                  <c:v>0.59096437528812251</c:v>
                </c:pt>
                <c:pt idx="78">
                  <c:v>0.59096437528812251</c:v>
                </c:pt>
                <c:pt idx="79">
                  <c:v>0.59096437528812251</c:v>
                </c:pt>
                <c:pt idx="80">
                  <c:v>0.59096437528812251</c:v>
                </c:pt>
                <c:pt idx="81">
                  <c:v>0.59096437528812251</c:v>
                </c:pt>
                <c:pt idx="82">
                  <c:v>0.59096437528812251</c:v>
                </c:pt>
                <c:pt idx="83">
                  <c:v>0.59096437528812251</c:v>
                </c:pt>
                <c:pt idx="84">
                  <c:v>0.59096437528812251</c:v>
                </c:pt>
                <c:pt idx="85">
                  <c:v>0.59096437528812251</c:v>
                </c:pt>
                <c:pt idx="86">
                  <c:v>0.59096437528812251</c:v>
                </c:pt>
                <c:pt idx="87">
                  <c:v>0.59096437528812251</c:v>
                </c:pt>
                <c:pt idx="88">
                  <c:v>0.59096437528812251</c:v>
                </c:pt>
                <c:pt idx="89">
                  <c:v>0.59096437528812251</c:v>
                </c:pt>
                <c:pt idx="90">
                  <c:v>0.59096437528812251</c:v>
                </c:pt>
                <c:pt idx="91">
                  <c:v>0.59096437528812251</c:v>
                </c:pt>
                <c:pt idx="92">
                  <c:v>0.59096437528812251</c:v>
                </c:pt>
                <c:pt idx="93">
                  <c:v>0.59096437528812251</c:v>
                </c:pt>
                <c:pt idx="94">
                  <c:v>0.59096437528812251</c:v>
                </c:pt>
                <c:pt idx="95">
                  <c:v>0.59096437528812251</c:v>
                </c:pt>
                <c:pt idx="96">
                  <c:v>0.59096437528812251</c:v>
                </c:pt>
                <c:pt idx="97">
                  <c:v>0.59096437528812251</c:v>
                </c:pt>
                <c:pt idx="98">
                  <c:v>0.59096437528812251</c:v>
                </c:pt>
                <c:pt idx="99">
                  <c:v>0.59096437528812251</c:v>
                </c:pt>
                <c:pt idx="100">
                  <c:v>0.59096437528812251</c:v>
                </c:pt>
                <c:pt idx="101">
                  <c:v>0.59096437528812251</c:v>
                </c:pt>
                <c:pt idx="102">
                  <c:v>0.59096437528812251</c:v>
                </c:pt>
                <c:pt idx="103">
                  <c:v>0.59096437528812251</c:v>
                </c:pt>
              </c:numCache>
            </c:numRef>
          </c:val>
          <c:smooth val="0"/>
          <c:extLst>
            <c:ext xmlns:c16="http://schemas.microsoft.com/office/drawing/2014/chart" uri="{C3380CC4-5D6E-409C-BE32-E72D297353CC}">
              <c16:uniqueId val="{00000002-4720-49C6-B3DE-A08D9DD3E3E8}"/>
            </c:ext>
          </c:extLst>
        </c:ser>
        <c:ser>
          <c:idx val="3"/>
          <c:order val="3"/>
          <c:tx>
            <c:v>Long Run Mean</c:v>
          </c:tx>
          <c:spPr>
            <a:ln w="34925" cap="rnd">
              <a:solidFill>
                <a:schemeClr val="accent4"/>
              </a:solidFill>
              <a:round/>
            </a:ln>
            <a:effectLst>
              <a:outerShdw blurRad="57150" dist="19050" dir="5400000" algn="ctr" rotWithShape="0">
                <a:srgbClr val="000000">
                  <a:alpha val="63000"/>
                </a:srgbClr>
              </a:outerShdw>
            </a:effectLst>
          </c:spPr>
          <c:marker>
            <c:symbol val="none"/>
          </c:marker>
          <c:cat>
            <c:numRef>
              <c:f>'Calibration Data &amp; Sensitivity '!$A$2:$A$105</c:f>
              <c:numCache>
                <c:formatCode>m/d/yyyy</c:formatCode>
                <c:ptCount val="104"/>
                <c:pt idx="0">
                  <c:v>44435</c:v>
                </c:pt>
                <c:pt idx="1">
                  <c:v>44428</c:v>
                </c:pt>
                <c:pt idx="2">
                  <c:v>44421</c:v>
                </c:pt>
                <c:pt idx="3">
                  <c:v>44414</c:v>
                </c:pt>
                <c:pt idx="4">
                  <c:v>44407</c:v>
                </c:pt>
                <c:pt idx="5">
                  <c:v>44400</c:v>
                </c:pt>
                <c:pt idx="6">
                  <c:v>44393</c:v>
                </c:pt>
                <c:pt idx="7">
                  <c:v>44386</c:v>
                </c:pt>
                <c:pt idx="8">
                  <c:v>44379</c:v>
                </c:pt>
                <c:pt idx="9">
                  <c:v>44372</c:v>
                </c:pt>
                <c:pt idx="10">
                  <c:v>44365</c:v>
                </c:pt>
                <c:pt idx="11">
                  <c:v>44358</c:v>
                </c:pt>
                <c:pt idx="12">
                  <c:v>44351</c:v>
                </c:pt>
                <c:pt idx="13">
                  <c:v>44344</c:v>
                </c:pt>
                <c:pt idx="14">
                  <c:v>44337</c:v>
                </c:pt>
                <c:pt idx="15">
                  <c:v>44330</c:v>
                </c:pt>
                <c:pt idx="16">
                  <c:v>44323</c:v>
                </c:pt>
                <c:pt idx="17">
                  <c:v>44316</c:v>
                </c:pt>
                <c:pt idx="18">
                  <c:v>44309</c:v>
                </c:pt>
                <c:pt idx="19">
                  <c:v>44302</c:v>
                </c:pt>
                <c:pt idx="20">
                  <c:v>44295</c:v>
                </c:pt>
                <c:pt idx="21">
                  <c:v>44287</c:v>
                </c:pt>
                <c:pt idx="22">
                  <c:v>44281</c:v>
                </c:pt>
                <c:pt idx="23">
                  <c:v>44274</c:v>
                </c:pt>
                <c:pt idx="24">
                  <c:v>44267</c:v>
                </c:pt>
                <c:pt idx="25">
                  <c:v>44260</c:v>
                </c:pt>
                <c:pt idx="26">
                  <c:v>44253</c:v>
                </c:pt>
                <c:pt idx="27">
                  <c:v>44246</c:v>
                </c:pt>
                <c:pt idx="28">
                  <c:v>44239</c:v>
                </c:pt>
                <c:pt idx="29">
                  <c:v>44232</c:v>
                </c:pt>
                <c:pt idx="30">
                  <c:v>44225</c:v>
                </c:pt>
                <c:pt idx="31">
                  <c:v>44218</c:v>
                </c:pt>
                <c:pt idx="32">
                  <c:v>44211</c:v>
                </c:pt>
                <c:pt idx="33">
                  <c:v>44204</c:v>
                </c:pt>
                <c:pt idx="34">
                  <c:v>44196</c:v>
                </c:pt>
                <c:pt idx="35">
                  <c:v>44189</c:v>
                </c:pt>
                <c:pt idx="36">
                  <c:v>44183</c:v>
                </c:pt>
                <c:pt idx="37">
                  <c:v>44176</c:v>
                </c:pt>
                <c:pt idx="38">
                  <c:v>44169</c:v>
                </c:pt>
                <c:pt idx="39">
                  <c:v>44162</c:v>
                </c:pt>
                <c:pt idx="40">
                  <c:v>44155</c:v>
                </c:pt>
                <c:pt idx="41">
                  <c:v>44148</c:v>
                </c:pt>
                <c:pt idx="42">
                  <c:v>44141</c:v>
                </c:pt>
                <c:pt idx="43">
                  <c:v>44134</c:v>
                </c:pt>
                <c:pt idx="44">
                  <c:v>44127</c:v>
                </c:pt>
                <c:pt idx="45">
                  <c:v>44120</c:v>
                </c:pt>
                <c:pt idx="46">
                  <c:v>44113</c:v>
                </c:pt>
                <c:pt idx="47">
                  <c:v>44106</c:v>
                </c:pt>
                <c:pt idx="48">
                  <c:v>44099</c:v>
                </c:pt>
                <c:pt idx="49">
                  <c:v>44092</c:v>
                </c:pt>
                <c:pt idx="50">
                  <c:v>44085</c:v>
                </c:pt>
                <c:pt idx="51">
                  <c:v>44078</c:v>
                </c:pt>
                <c:pt idx="52">
                  <c:v>44071</c:v>
                </c:pt>
                <c:pt idx="53">
                  <c:v>44064</c:v>
                </c:pt>
                <c:pt idx="54">
                  <c:v>44057</c:v>
                </c:pt>
                <c:pt idx="55">
                  <c:v>44050</c:v>
                </c:pt>
                <c:pt idx="56">
                  <c:v>44043</c:v>
                </c:pt>
                <c:pt idx="57">
                  <c:v>44036</c:v>
                </c:pt>
                <c:pt idx="58">
                  <c:v>44029</c:v>
                </c:pt>
                <c:pt idx="59">
                  <c:v>44022</c:v>
                </c:pt>
                <c:pt idx="60">
                  <c:v>44015</c:v>
                </c:pt>
                <c:pt idx="61">
                  <c:v>44008</c:v>
                </c:pt>
                <c:pt idx="62">
                  <c:v>44001</c:v>
                </c:pt>
                <c:pt idx="63">
                  <c:v>43994</c:v>
                </c:pt>
                <c:pt idx="64">
                  <c:v>43987</c:v>
                </c:pt>
                <c:pt idx="65">
                  <c:v>43980</c:v>
                </c:pt>
                <c:pt idx="66">
                  <c:v>43973</c:v>
                </c:pt>
                <c:pt idx="67">
                  <c:v>43966</c:v>
                </c:pt>
                <c:pt idx="68">
                  <c:v>43959</c:v>
                </c:pt>
                <c:pt idx="69">
                  <c:v>43952</c:v>
                </c:pt>
                <c:pt idx="70">
                  <c:v>43945</c:v>
                </c:pt>
                <c:pt idx="71">
                  <c:v>43938</c:v>
                </c:pt>
                <c:pt idx="72">
                  <c:v>43930</c:v>
                </c:pt>
                <c:pt idx="73">
                  <c:v>43924</c:v>
                </c:pt>
                <c:pt idx="74">
                  <c:v>43917</c:v>
                </c:pt>
                <c:pt idx="75">
                  <c:v>43910</c:v>
                </c:pt>
                <c:pt idx="76">
                  <c:v>43903</c:v>
                </c:pt>
                <c:pt idx="77">
                  <c:v>43896</c:v>
                </c:pt>
                <c:pt idx="78">
                  <c:v>43889</c:v>
                </c:pt>
                <c:pt idx="79">
                  <c:v>43882</c:v>
                </c:pt>
                <c:pt idx="80">
                  <c:v>43875</c:v>
                </c:pt>
                <c:pt idx="81">
                  <c:v>43868</c:v>
                </c:pt>
                <c:pt idx="82">
                  <c:v>43861</c:v>
                </c:pt>
                <c:pt idx="83">
                  <c:v>43854</c:v>
                </c:pt>
                <c:pt idx="84">
                  <c:v>43847</c:v>
                </c:pt>
                <c:pt idx="85">
                  <c:v>43840</c:v>
                </c:pt>
                <c:pt idx="86">
                  <c:v>43833</c:v>
                </c:pt>
                <c:pt idx="87">
                  <c:v>43826</c:v>
                </c:pt>
                <c:pt idx="88">
                  <c:v>43819</c:v>
                </c:pt>
                <c:pt idx="89">
                  <c:v>43812</c:v>
                </c:pt>
                <c:pt idx="90">
                  <c:v>43805</c:v>
                </c:pt>
                <c:pt idx="91">
                  <c:v>43798</c:v>
                </c:pt>
                <c:pt idx="92">
                  <c:v>43791</c:v>
                </c:pt>
                <c:pt idx="93">
                  <c:v>43784</c:v>
                </c:pt>
                <c:pt idx="94">
                  <c:v>43777</c:v>
                </c:pt>
                <c:pt idx="95">
                  <c:v>43770</c:v>
                </c:pt>
                <c:pt idx="96">
                  <c:v>43763</c:v>
                </c:pt>
                <c:pt idx="97">
                  <c:v>43756</c:v>
                </c:pt>
                <c:pt idx="98">
                  <c:v>43749</c:v>
                </c:pt>
                <c:pt idx="99">
                  <c:v>43742</c:v>
                </c:pt>
                <c:pt idx="100">
                  <c:v>43735</c:v>
                </c:pt>
                <c:pt idx="101">
                  <c:v>43728</c:v>
                </c:pt>
                <c:pt idx="102">
                  <c:v>43721</c:v>
                </c:pt>
                <c:pt idx="103">
                  <c:v>43714</c:v>
                </c:pt>
              </c:numCache>
            </c:numRef>
          </c:cat>
          <c:val>
            <c:numRef>
              <c:f>'Calibration Data &amp; Sensitivity '!$J$2:$J$105</c:f>
              <c:numCache>
                <c:formatCode>0.0000</c:formatCode>
                <c:ptCount val="104"/>
                <c:pt idx="0">
                  <c:v>0.64090358243115841</c:v>
                </c:pt>
                <c:pt idx="1">
                  <c:v>0.64090358243115841</c:v>
                </c:pt>
                <c:pt idx="2">
                  <c:v>0.64090358243115841</c:v>
                </c:pt>
                <c:pt idx="3">
                  <c:v>0.64090358243115841</c:v>
                </c:pt>
                <c:pt idx="4">
                  <c:v>0.64090358243115841</c:v>
                </c:pt>
                <c:pt idx="5">
                  <c:v>0.64090358243115841</c:v>
                </c:pt>
                <c:pt idx="6">
                  <c:v>0.64090358243115841</c:v>
                </c:pt>
                <c:pt idx="7">
                  <c:v>0.64090358243115841</c:v>
                </c:pt>
                <c:pt idx="8">
                  <c:v>0.64090358243115841</c:v>
                </c:pt>
                <c:pt idx="9">
                  <c:v>0.64090358243115841</c:v>
                </c:pt>
                <c:pt idx="10">
                  <c:v>0.64090358243115841</c:v>
                </c:pt>
                <c:pt idx="11">
                  <c:v>0.64090358243115841</c:v>
                </c:pt>
                <c:pt idx="12">
                  <c:v>0.64090358243115841</c:v>
                </c:pt>
                <c:pt idx="13">
                  <c:v>0.64090358243115841</c:v>
                </c:pt>
                <c:pt idx="14">
                  <c:v>0.64090358243115841</c:v>
                </c:pt>
                <c:pt idx="15">
                  <c:v>0.64090358243115841</c:v>
                </c:pt>
                <c:pt idx="16">
                  <c:v>0.64090358243115841</c:v>
                </c:pt>
                <c:pt idx="17">
                  <c:v>0.64090358243115841</c:v>
                </c:pt>
                <c:pt idx="18">
                  <c:v>0.64090358243115841</c:v>
                </c:pt>
                <c:pt idx="19">
                  <c:v>0.64090358243115841</c:v>
                </c:pt>
                <c:pt idx="20">
                  <c:v>0.64090358243115841</c:v>
                </c:pt>
                <c:pt idx="21">
                  <c:v>0.64090358243115841</c:v>
                </c:pt>
                <c:pt idx="22">
                  <c:v>0.64090358243115841</c:v>
                </c:pt>
                <c:pt idx="23">
                  <c:v>0.64090358243115841</c:v>
                </c:pt>
                <c:pt idx="24">
                  <c:v>0.64090358243115841</c:v>
                </c:pt>
                <c:pt idx="25">
                  <c:v>0.64090358243115841</c:v>
                </c:pt>
                <c:pt idx="26">
                  <c:v>0.64090358243115841</c:v>
                </c:pt>
                <c:pt idx="27">
                  <c:v>0.64090358243115841</c:v>
                </c:pt>
                <c:pt idx="28">
                  <c:v>0.64090358243115841</c:v>
                </c:pt>
                <c:pt idx="29">
                  <c:v>0.64090358243115841</c:v>
                </c:pt>
                <c:pt idx="30">
                  <c:v>0.64090358243115841</c:v>
                </c:pt>
                <c:pt idx="31">
                  <c:v>0.64090358243115841</c:v>
                </c:pt>
                <c:pt idx="32">
                  <c:v>0.64090358243115841</c:v>
                </c:pt>
                <c:pt idx="33">
                  <c:v>0.64090358243115841</c:v>
                </c:pt>
                <c:pt idx="34">
                  <c:v>0.64090358243115841</c:v>
                </c:pt>
                <c:pt idx="35">
                  <c:v>0.64090358243115841</c:v>
                </c:pt>
                <c:pt idx="36">
                  <c:v>0.64090358243115841</c:v>
                </c:pt>
                <c:pt idx="37">
                  <c:v>0.64090358243115841</c:v>
                </c:pt>
                <c:pt idx="38">
                  <c:v>0.64090358243115841</c:v>
                </c:pt>
                <c:pt idx="39">
                  <c:v>0.64090358243115841</c:v>
                </c:pt>
                <c:pt idx="40">
                  <c:v>0.64090358243115841</c:v>
                </c:pt>
                <c:pt idx="41">
                  <c:v>0.64090358243115841</c:v>
                </c:pt>
                <c:pt idx="42">
                  <c:v>0.64090358243115841</c:v>
                </c:pt>
                <c:pt idx="43">
                  <c:v>0.64090358243115841</c:v>
                </c:pt>
                <c:pt idx="44">
                  <c:v>0.64090358243115841</c:v>
                </c:pt>
                <c:pt idx="45">
                  <c:v>0.64090358243115841</c:v>
                </c:pt>
                <c:pt idx="46">
                  <c:v>0.64090358243115841</c:v>
                </c:pt>
                <c:pt idx="47">
                  <c:v>0.64090358243115841</c:v>
                </c:pt>
                <c:pt idx="48">
                  <c:v>0.64090358243115841</c:v>
                </c:pt>
                <c:pt idx="49">
                  <c:v>0.64090358243115841</c:v>
                </c:pt>
                <c:pt idx="50">
                  <c:v>0.64090358243115841</c:v>
                </c:pt>
                <c:pt idx="51">
                  <c:v>0.64090358243115841</c:v>
                </c:pt>
                <c:pt idx="52">
                  <c:v>0.64090358243115841</c:v>
                </c:pt>
                <c:pt idx="53">
                  <c:v>0.64090358243115841</c:v>
                </c:pt>
                <c:pt idx="54">
                  <c:v>0.64090358243115841</c:v>
                </c:pt>
                <c:pt idx="55">
                  <c:v>0.64090358243115841</c:v>
                </c:pt>
                <c:pt idx="56">
                  <c:v>0.64090358243115841</c:v>
                </c:pt>
                <c:pt idx="57">
                  <c:v>0.64090358243115841</c:v>
                </c:pt>
                <c:pt idx="58">
                  <c:v>0.64090358243115841</c:v>
                </c:pt>
                <c:pt idx="59">
                  <c:v>0.64090358243115841</c:v>
                </c:pt>
                <c:pt idx="60">
                  <c:v>0.64090358243115841</c:v>
                </c:pt>
                <c:pt idx="61">
                  <c:v>0.64090358243115841</c:v>
                </c:pt>
                <c:pt idx="62">
                  <c:v>0.64090358243115841</c:v>
                </c:pt>
                <c:pt idx="63">
                  <c:v>0.64090358243115841</c:v>
                </c:pt>
                <c:pt idx="64">
                  <c:v>0.64090358243115841</c:v>
                </c:pt>
                <c:pt idx="65">
                  <c:v>0.64090358243115841</c:v>
                </c:pt>
                <c:pt idx="66">
                  <c:v>0.64090358243115841</c:v>
                </c:pt>
                <c:pt idx="67">
                  <c:v>0.64090358243115841</c:v>
                </c:pt>
                <c:pt idx="68">
                  <c:v>0.64090358243115841</c:v>
                </c:pt>
                <c:pt idx="69">
                  <c:v>0.64090358243115841</c:v>
                </c:pt>
                <c:pt idx="70">
                  <c:v>0.64090358243115841</c:v>
                </c:pt>
                <c:pt idx="71">
                  <c:v>0.64090358243115841</c:v>
                </c:pt>
                <c:pt idx="72">
                  <c:v>0.64090358243115841</c:v>
                </c:pt>
                <c:pt idx="73">
                  <c:v>0.64090358243115841</c:v>
                </c:pt>
                <c:pt idx="74">
                  <c:v>0.64090358243115841</c:v>
                </c:pt>
                <c:pt idx="75">
                  <c:v>0.64090358243115841</c:v>
                </c:pt>
                <c:pt idx="76">
                  <c:v>0.64090358243115841</c:v>
                </c:pt>
                <c:pt idx="77">
                  <c:v>0.64090358243115841</c:v>
                </c:pt>
                <c:pt idx="78">
                  <c:v>0.64090358243115841</c:v>
                </c:pt>
                <c:pt idx="79">
                  <c:v>0.64090358243115841</c:v>
                </c:pt>
                <c:pt idx="80">
                  <c:v>0.64090358243115841</c:v>
                </c:pt>
                <c:pt idx="81">
                  <c:v>0.64090358243115841</c:v>
                </c:pt>
                <c:pt idx="82">
                  <c:v>0.64090358243115841</c:v>
                </c:pt>
                <c:pt idx="83">
                  <c:v>0.64090358243115841</c:v>
                </c:pt>
                <c:pt idx="84">
                  <c:v>0.64090358243115841</c:v>
                </c:pt>
                <c:pt idx="85">
                  <c:v>0.64090358243115841</c:v>
                </c:pt>
                <c:pt idx="86">
                  <c:v>0.64090358243115841</c:v>
                </c:pt>
                <c:pt idx="87">
                  <c:v>0.64090358243115841</c:v>
                </c:pt>
                <c:pt idx="88">
                  <c:v>0.64090358243115841</c:v>
                </c:pt>
                <c:pt idx="89">
                  <c:v>0.64090358243115841</c:v>
                </c:pt>
                <c:pt idx="90">
                  <c:v>0.64090358243115841</c:v>
                </c:pt>
                <c:pt idx="91">
                  <c:v>0.64090358243115841</c:v>
                </c:pt>
                <c:pt idx="92">
                  <c:v>0.64090358243115841</c:v>
                </c:pt>
                <c:pt idx="93">
                  <c:v>0.64090358243115841</c:v>
                </c:pt>
                <c:pt idx="94">
                  <c:v>0.64090358243115841</c:v>
                </c:pt>
                <c:pt idx="95">
                  <c:v>0.64090358243115841</c:v>
                </c:pt>
                <c:pt idx="96">
                  <c:v>0.64090358243115841</c:v>
                </c:pt>
                <c:pt idx="97">
                  <c:v>0.64090358243115841</c:v>
                </c:pt>
                <c:pt idx="98">
                  <c:v>0.64090358243115841</c:v>
                </c:pt>
                <c:pt idx="99">
                  <c:v>0.64090358243115841</c:v>
                </c:pt>
                <c:pt idx="100">
                  <c:v>0.64090358243115841</c:v>
                </c:pt>
                <c:pt idx="101">
                  <c:v>0.64090358243115841</c:v>
                </c:pt>
                <c:pt idx="102">
                  <c:v>0.64090358243115841</c:v>
                </c:pt>
                <c:pt idx="103">
                  <c:v>0.64090358243115841</c:v>
                </c:pt>
              </c:numCache>
            </c:numRef>
          </c:val>
          <c:smooth val="0"/>
          <c:extLst>
            <c:ext xmlns:c16="http://schemas.microsoft.com/office/drawing/2014/chart" uri="{C3380CC4-5D6E-409C-BE32-E72D297353CC}">
              <c16:uniqueId val="{00000003-4720-49C6-B3DE-A08D9DD3E3E8}"/>
            </c:ext>
          </c:extLst>
        </c:ser>
        <c:dLbls>
          <c:showLegendKey val="0"/>
          <c:showVal val="0"/>
          <c:showCatName val="0"/>
          <c:showSerName val="0"/>
          <c:showPercent val="0"/>
          <c:showBubbleSize val="0"/>
        </c:dLbls>
        <c:smooth val="0"/>
        <c:axId val="1551627392"/>
        <c:axId val="1375306896"/>
      </c:lineChart>
      <c:dateAx>
        <c:axId val="1551627392"/>
        <c:scaling>
          <c:orientation val="minMax"/>
        </c:scaling>
        <c:delete val="0"/>
        <c:axPos val="b"/>
        <c:numFmt formatCode="m/d/yyyy" sourceLinked="1"/>
        <c:majorTickMark val="out"/>
        <c:minorTickMark val="none"/>
        <c:tickLblPos val="nextTo"/>
        <c:spPr>
          <a:noFill/>
          <a:ln w="9525" cap="flat" cmpd="sng" algn="ctr">
            <a:solidFill>
              <a:schemeClr val="lt1">
                <a:lumMod val="95000"/>
                <a:alpha val="10000"/>
              </a:schemeClr>
            </a:solidFill>
            <a:round/>
          </a:ln>
          <a:effectLst/>
        </c:spPr>
        <c:txPr>
          <a:bodyPr rot="0" spcFirstLastPara="1" vertOverflow="ellipsis"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5306896"/>
        <c:crosses val="autoZero"/>
        <c:auto val="1"/>
        <c:lblOffset val="100"/>
        <c:baseTimeUnit val="days"/>
      </c:dateAx>
      <c:valAx>
        <c:axId val="1375306896"/>
        <c:scaling>
          <c:orientation val="minMax"/>
          <c:min val="0.35000000000000003"/>
        </c:scaling>
        <c:delete val="0"/>
        <c:axPos val="l"/>
        <c:majorGridlines>
          <c:spPr>
            <a:ln w="9525" cap="flat" cmpd="sng" algn="ctr">
              <a:solidFill>
                <a:schemeClr val="lt1">
                  <a:lumMod val="95000"/>
                  <a:alpha val="10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516273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CA"/>
              <a:t>Portfolio P/L Chart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cked"/>
        <c:varyColors val="0"/>
        <c:ser>
          <c:idx val="0"/>
          <c:order val="0"/>
          <c:spPr>
            <a:ln w="34925" cap="rnd">
              <a:solidFill>
                <a:schemeClr val="accent1"/>
              </a:solidFill>
              <a:round/>
            </a:ln>
            <a:effectLst>
              <a:outerShdw blurRad="57150" dist="19050" dir="5400000" algn="ctr" rotWithShape="0">
                <a:srgbClr val="000000">
                  <a:alpha val="63000"/>
                </a:srgbClr>
              </a:outerShdw>
            </a:effectLst>
          </c:spPr>
          <c:marker>
            <c:symbol val="none"/>
          </c:marker>
          <c:cat>
            <c:numRef>
              <c:f>'Calibration Data &amp; Sensitivity '!$A$2:$A$105</c:f>
              <c:numCache>
                <c:formatCode>m/d/yyyy</c:formatCode>
                <c:ptCount val="104"/>
                <c:pt idx="0">
                  <c:v>44435</c:v>
                </c:pt>
                <c:pt idx="1">
                  <c:v>44428</c:v>
                </c:pt>
                <c:pt idx="2">
                  <c:v>44421</c:v>
                </c:pt>
                <c:pt idx="3">
                  <c:v>44414</c:v>
                </c:pt>
                <c:pt idx="4">
                  <c:v>44407</c:v>
                </c:pt>
                <c:pt idx="5">
                  <c:v>44400</c:v>
                </c:pt>
                <c:pt idx="6">
                  <c:v>44393</c:v>
                </c:pt>
                <c:pt idx="7">
                  <c:v>44386</c:v>
                </c:pt>
                <c:pt idx="8">
                  <c:v>44379</c:v>
                </c:pt>
                <c:pt idx="9">
                  <c:v>44372</c:v>
                </c:pt>
                <c:pt idx="10">
                  <c:v>44365</c:v>
                </c:pt>
                <c:pt idx="11">
                  <c:v>44358</c:v>
                </c:pt>
                <c:pt idx="12">
                  <c:v>44351</c:v>
                </c:pt>
                <c:pt idx="13">
                  <c:v>44344</c:v>
                </c:pt>
                <c:pt idx="14">
                  <c:v>44337</c:v>
                </c:pt>
                <c:pt idx="15">
                  <c:v>44330</c:v>
                </c:pt>
                <c:pt idx="16">
                  <c:v>44323</c:v>
                </c:pt>
                <c:pt idx="17">
                  <c:v>44316</c:v>
                </c:pt>
                <c:pt idx="18">
                  <c:v>44309</c:v>
                </c:pt>
                <c:pt idx="19">
                  <c:v>44302</c:v>
                </c:pt>
                <c:pt idx="20">
                  <c:v>44295</c:v>
                </c:pt>
                <c:pt idx="21">
                  <c:v>44287</c:v>
                </c:pt>
                <c:pt idx="22">
                  <c:v>44281</c:v>
                </c:pt>
                <c:pt idx="23">
                  <c:v>44274</c:v>
                </c:pt>
                <c:pt idx="24">
                  <c:v>44267</c:v>
                </c:pt>
                <c:pt idx="25">
                  <c:v>44260</c:v>
                </c:pt>
                <c:pt idx="26">
                  <c:v>44253</c:v>
                </c:pt>
                <c:pt idx="27">
                  <c:v>44246</c:v>
                </c:pt>
                <c:pt idx="28">
                  <c:v>44239</c:v>
                </c:pt>
                <c:pt idx="29">
                  <c:v>44232</c:v>
                </c:pt>
                <c:pt idx="30">
                  <c:v>44225</c:v>
                </c:pt>
                <c:pt idx="31">
                  <c:v>44218</c:v>
                </c:pt>
                <c:pt idx="32">
                  <c:v>44211</c:v>
                </c:pt>
                <c:pt idx="33">
                  <c:v>44204</c:v>
                </c:pt>
                <c:pt idx="34">
                  <c:v>44196</c:v>
                </c:pt>
                <c:pt idx="35">
                  <c:v>44189</c:v>
                </c:pt>
                <c:pt idx="36">
                  <c:v>44183</c:v>
                </c:pt>
                <c:pt idx="37">
                  <c:v>44176</c:v>
                </c:pt>
                <c:pt idx="38">
                  <c:v>44169</c:v>
                </c:pt>
                <c:pt idx="39">
                  <c:v>44162</c:v>
                </c:pt>
                <c:pt idx="40">
                  <c:v>44155</c:v>
                </c:pt>
                <c:pt idx="41">
                  <c:v>44148</c:v>
                </c:pt>
                <c:pt idx="42">
                  <c:v>44141</c:v>
                </c:pt>
                <c:pt idx="43">
                  <c:v>44134</c:v>
                </c:pt>
                <c:pt idx="44">
                  <c:v>44127</c:v>
                </c:pt>
                <c:pt idx="45">
                  <c:v>44120</c:v>
                </c:pt>
                <c:pt idx="46">
                  <c:v>44113</c:v>
                </c:pt>
                <c:pt idx="47">
                  <c:v>44106</c:v>
                </c:pt>
                <c:pt idx="48">
                  <c:v>44099</c:v>
                </c:pt>
                <c:pt idx="49">
                  <c:v>44092</c:v>
                </c:pt>
                <c:pt idx="50">
                  <c:v>44085</c:v>
                </c:pt>
                <c:pt idx="51">
                  <c:v>44078</c:v>
                </c:pt>
                <c:pt idx="52">
                  <c:v>44071</c:v>
                </c:pt>
                <c:pt idx="53">
                  <c:v>44064</c:v>
                </c:pt>
                <c:pt idx="54">
                  <c:v>44057</c:v>
                </c:pt>
                <c:pt idx="55">
                  <c:v>44050</c:v>
                </c:pt>
                <c:pt idx="56">
                  <c:v>44043</c:v>
                </c:pt>
                <c:pt idx="57">
                  <c:v>44036</c:v>
                </c:pt>
                <c:pt idx="58">
                  <c:v>44029</c:v>
                </c:pt>
                <c:pt idx="59">
                  <c:v>44022</c:v>
                </c:pt>
                <c:pt idx="60">
                  <c:v>44015</c:v>
                </c:pt>
                <c:pt idx="61">
                  <c:v>44008</c:v>
                </c:pt>
                <c:pt idx="62">
                  <c:v>44001</c:v>
                </c:pt>
                <c:pt idx="63">
                  <c:v>43994</c:v>
                </c:pt>
                <c:pt idx="64">
                  <c:v>43987</c:v>
                </c:pt>
                <c:pt idx="65">
                  <c:v>43980</c:v>
                </c:pt>
                <c:pt idx="66">
                  <c:v>43973</c:v>
                </c:pt>
                <c:pt idx="67">
                  <c:v>43966</c:v>
                </c:pt>
                <c:pt idx="68">
                  <c:v>43959</c:v>
                </c:pt>
                <c:pt idx="69">
                  <c:v>43952</c:v>
                </c:pt>
                <c:pt idx="70">
                  <c:v>43945</c:v>
                </c:pt>
                <c:pt idx="71">
                  <c:v>43938</c:v>
                </c:pt>
                <c:pt idx="72">
                  <c:v>43930</c:v>
                </c:pt>
                <c:pt idx="73">
                  <c:v>43924</c:v>
                </c:pt>
                <c:pt idx="74">
                  <c:v>43917</c:v>
                </c:pt>
                <c:pt idx="75">
                  <c:v>43910</c:v>
                </c:pt>
                <c:pt idx="76">
                  <c:v>43903</c:v>
                </c:pt>
                <c:pt idx="77">
                  <c:v>43896</c:v>
                </c:pt>
                <c:pt idx="78">
                  <c:v>43889</c:v>
                </c:pt>
                <c:pt idx="79">
                  <c:v>43882</c:v>
                </c:pt>
                <c:pt idx="80">
                  <c:v>43875</c:v>
                </c:pt>
                <c:pt idx="81">
                  <c:v>43868</c:v>
                </c:pt>
                <c:pt idx="82">
                  <c:v>43861</c:v>
                </c:pt>
                <c:pt idx="83">
                  <c:v>43854</c:v>
                </c:pt>
                <c:pt idx="84">
                  <c:v>43847</c:v>
                </c:pt>
                <c:pt idx="85">
                  <c:v>43840</c:v>
                </c:pt>
                <c:pt idx="86">
                  <c:v>43833</c:v>
                </c:pt>
                <c:pt idx="87">
                  <c:v>43826</c:v>
                </c:pt>
                <c:pt idx="88">
                  <c:v>43819</c:v>
                </c:pt>
                <c:pt idx="89">
                  <c:v>43812</c:v>
                </c:pt>
                <c:pt idx="90">
                  <c:v>43805</c:v>
                </c:pt>
                <c:pt idx="91">
                  <c:v>43798</c:v>
                </c:pt>
                <c:pt idx="92">
                  <c:v>43791</c:v>
                </c:pt>
                <c:pt idx="93">
                  <c:v>43784</c:v>
                </c:pt>
                <c:pt idx="94">
                  <c:v>43777</c:v>
                </c:pt>
                <c:pt idx="95">
                  <c:v>43770</c:v>
                </c:pt>
                <c:pt idx="96">
                  <c:v>43763</c:v>
                </c:pt>
                <c:pt idx="97">
                  <c:v>43756</c:v>
                </c:pt>
                <c:pt idx="98">
                  <c:v>43749</c:v>
                </c:pt>
                <c:pt idx="99">
                  <c:v>43742</c:v>
                </c:pt>
                <c:pt idx="100">
                  <c:v>43735</c:v>
                </c:pt>
                <c:pt idx="101">
                  <c:v>43728</c:v>
                </c:pt>
                <c:pt idx="102">
                  <c:v>43721</c:v>
                </c:pt>
                <c:pt idx="103">
                  <c:v>43714</c:v>
                </c:pt>
              </c:numCache>
            </c:numRef>
          </c:cat>
          <c:val>
            <c:numRef>
              <c:f>'Calibration Data &amp; Sensitivity '!$AA$2:$AA$105</c:f>
              <c:numCache>
                <c:formatCode>"$"#,##0.00</c:formatCode>
                <c:ptCount val="104"/>
                <c:pt idx="0">
                  <c:v>5717.9750166317826</c:v>
                </c:pt>
                <c:pt idx="1">
                  <c:v>5717.9750166317826</c:v>
                </c:pt>
                <c:pt idx="2">
                  <c:v>3131.6797295384322</c:v>
                </c:pt>
                <c:pt idx="3">
                  <c:v>3131.6797295384322</c:v>
                </c:pt>
                <c:pt idx="4">
                  <c:v>445.31768002017657</c:v>
                </c:pt>
                <c:pt idx="5">
                  <c:v>-1482.7337531102062</c:v>
                </c:pt>
                <c:pt idx="6">
                  <c:v>-1964.4891268983301</c:v>
                </c:pt>
                <c:pt idx="7">
                  <c:v>-3772.9114403409139</c:v>
                </c:pt>
                <c:pt idx="8">
                  <c:v>-1162.1309314868613</c:v>
                </c:pt>
                <c:pt idx="9">
                  <c:v>-1162.1309314868613</c:v>
                </c:pt>
                <c:pt idx="10">
                  <c:v>-1162.1309314868613</c:v>
                </c:pt>
                <c:pt idx="11">
                  <c:v>-1162.1309314868613</c:v>
                </c:pt>
                <c:pt idx="12">
                  <c:v>-1162.1309314868613</c:v>
                </c:pt>
                <c:pt idx="13">
                  <c:v>-1162.1309314868613</c:v>
                </c:pt>
                <c:pt idx="14">
                  <c:v>-1162.1309314868613</c:v>
                </c:pt>
                <c:pt idx="15">
                  <c:v>-1162.1309314868613</c:v>
                </c:pt>
                <c:pt idx="16">
                  <c:v>-1162.1309314868613</c:v>
                </c:pt>
                <c:pt idx="17">
                  <c:v>-5306.1044896557742</c:v>
                </c:pt>
                <c:pt idx="18">
                  <c:v>-4077.1354209165083</c:v>
                </c:pt>
                <c:pt idx="19">
                  <c:v>-4077.1354209165083</c:v>
                </c:pt>
                <c:pt idx="20">
                  <c:v>-3030.8114596646883</c:v>
                </c:pt>
                <c:pt idx="21">
                  <c:v>-10404.204255880495</c:v>
                </c:pt>
                <c:pt idx="22">
                  <c:v>-9536.3504767534178</c:v>
                </c:pt>
                <c:pt idx="23">
                  <c:v>-7457.7643836733805</c:v>
                </c:pt>
                <c:pt idx="24">
                  <c:v>-7996.8079026871274</c:v>
                </c:pt>
                <c:pt idx="25">
                  <c:v>-9045.8827236528141</c:v>
                </c:pt>
                <c:pt idx="26">
                  <c:v>-6575.6999278987641</c:v>
                </c:pt>
                <c:pt idx="27">
                  <c:v>-11610.029503406964</c:v>
                </c:pt>
                <c:pt idx="28">
                  <c:v>-2933.8138746113254</c:v>
                </c:pt>
                <c:pt idx="29">
                  <c:v>-2933.8138746113254</c:v>
                </c:pt>
                <c:pt idx="30">
                  <c:v>-6517.2786426967668</c:v>
                </c:pt>
                <c:pt idx="31">
                  <c:v>-6350.6414524810207</c:v>
                </c:pt>
                <c:pt idx="32">
                  <c:v>-2142.0797213592041</c:v>
                </c:pt>
                <c:pt idx="33">
                  <c:v>-920.06987462664938</c:v>
                </c:pt>
                <c:pt idx="34">
                  <c:v>-1329.3386010361305</c:v>
                </c:pt>
                <c:pt idx="35">
                  <c:v>-1136.370874143629</c:v>
                </c:pt>
                <c:pt idx="36">
                  <c:v>121.4451119045292</c:v>
                </c:pt>
                <c:pt idx="37">
                  <c:v>-49.966275600198969</c:v>
                </c:pt>
                <c:pt idx="38">
                  <c:v>-798.79915608201463</c:v>
                </c:pt>
                <c:pt idx="39">
                  <c:v>-1630.1806459908244</c:v>
                </c:pt>
                <c:pt idx="40">
                  <c:v>-3921.7249589966364</c:v>
                </c:pt>
                <c:pt idx="41">
                  <c:v>-5042.0588059744859</c:v>
                </c:pt>
                <c:pt idx="42">
                  <c:v>-6345.4950172418103</c:v>
                </c:pt>
                <c:pt idx="43">
                  <c:v>-5129.7078268311852</c:v>
                </c:pt>
                <c:pt idx="44">
                  <c:v>-5129.7078268311852</c:v>
                </c:pt>
                <c:pt idx="45">
                  <c:v>-5129.7078268311852</c:v>
                </c:pt>
                <c:pt idx="46">
                  <c:v>-5129.7078268311852</c:v>
                </c:pt>
                <c:pt idx="47">
                  <c:v>-5129.7078268311852</c:v>
                </c:pt>
                <c:pt idx="48">
                  <c:v>-5129.7078268311852</c:v>
                </c:pt>
                <c:pt idx="49">
                  <c:v>-5129.7078268311852</c:v>
                </c:pt>
                <c:pt idx="50">
                  <c:v>-6410.3099566270848</c:v>
                </c:pt>
                <c:pt idx="51">
                  <c:v>-3469.2437489033728</c:v>
                </c:pt>
                <c:pt idx="52">
                  <c:v>-3469.2437489033728</c:v>
                </c:pt>
                <c:pt idx="53">
                  <c:v>-3469.2437489033728</c:v>
                </c:pt>
                <c:pt idx="54">
                  <c:v>-3469.2437489033728</c:v>
                </c:pt>
                <c:pt idx="55">
                  <c:v>-3469.2437489033728</c:v>
                </c:pt>
                <c:pt idx="56">
                  <c:v>-3469.2437489033728</c:v>
                </c:pt>
                <c:pt idx="57">
                  <c:v>-3469.2437489033728</c:v>
                </c:pt>
                <c:pt idx="58">
                  <c:v>-3469.2437489033728</c:v>
                </c:pt>
                <c:pt idx="59">
                  <c:v>-3469.2437489033728</c:v>
                </c:pt>
                <c:pt idx="60">
                  <c:v>-3469.2437489033728</c:v>
                </c:pt>
                <c:pt idx="61">
                  <c:v>248.60011012560261</c:v>
                </c:pt>
                <c:pt idx="62">
                  <c:v>248.60011012560261</c:v>
                </c:pt>
                <c:pt idx="63">
                  <c:v>686.25564421037689</c:v>
                </c:pt>
                <c:pt idx="64">
                  <c:v>-2661.4813567072083</c:v>
                </c:pt>
                <c:pt idx="65">
                  <c:v>396.48776640598089</c:v>
                </c:pt>
                <c:pt idx="66">
                  <c:v>-763.99435700278082</c:v>
                </c:pt>
                <c:pt idx="67">
                  <c:v>1449.7645060537548</c:v>
                </c:pt>
                <c:pt idx="68">
                  <c:v>563.06024257648812</c:v>
                </c:pt>
                <c:pt idx="69">
                  <c:v>1519.3887021843407</c:v>
                </c:pt>
                <c:pt idx="70">
                  <c:v>2816.3125538836948</c:v>
                </c:pt>
                <c:pt idx="71">
                  <c:v>6559.7088744648736</c:v>
                </c:pt>
                <c:pt idx="72">
                  <c:v>3846.1323113727221</c:v>
                </c:pt>
                <c:pt idx="73">
                  <c:v>8305.6928596388971</c:v>
                </c:pt>
                <c:pt idx="74">
                  <c:v>10922.071820275209</c:v>
                </c:pt>
                <c:pt idx="75">
                  <c:v>9225.6929477576741</c:v>
                </c:pt>
                <c:pt idx="76">
                  <c:v>7746.2145647445177</c:v>
                </c:pt>
                <c:pt idx="77">
                  <c:v>3702.5740787686</c:v>
                </c:pt>
                <c:pt idx="78">
                  <c:v>3702.5740787686</c:v>
                </c:pt>
                <c:pt idx="79">
                  <c:v>3702.5740787686</c:v>
                </c:pt>
                <c:pt idx="80">
                  <c:v>3702.5740787686</c:v>
                </c:pt>
                <c:pt idx="81">
                  <c:v>3702.5740787686</c:v>
                </c:pt>
                <c:pt idx="82">
                  <c:v>3702.5740787686</c:v>
                </c:pt>
                <c:pt idx="83">
                  <c:v>3702.5740787686</c:v>
                </c:pt>
                <c:pt idx="84">
                  <c:v>3702.5740787686</c:v>
                </c:pt>
                <c:pt idx="85">
                  <c:v>3702.5740787686</c:v>
                </c:pt>
                <c:pt idx="86">
                  <c:v>3702.5740787686</c:v>
                </c:pt>
                <c:pt idx="87">
                  <c:v>3702.5740787686</c:v>
                </c:pt>
                <c:pt idx="88">
                  <c:v>3702.5740787686</c:v>
                </c:pt>
                <c:pt idx="89">
                  <c:v>3702.5740787686</c:v>
                </c:pt>
                <c:pt idx="90">
                  <c:v>1525.0237038316673</c:v>
                </c:pt>
                <c:pt idx="91">
                  <c:v>3264.7245091615596</c:v>
                </c:pt>
                <c:pt idx="92">
                  <c:v>4698.8139170595814</c:v>
                </c:pt>
                <c:pt idx="93">
                  <c:v>4698.8139170595814</c:v>
                </c:pt>
                <c:pt idx="94">
                  <c:v>4698.8139170595814</c:v>
                </c:pt>
                <c:pt idx="95">
                  <c:v>4698.8139170595814</c:v>
                </c:pt>
                <c:pt idx="96">
                  <c:v>4698.8139170595814</c:v>
                </c:pt>
                <c:pt idx="97">
                  <c:v>4698.8139170595814</c:v>
                </c:pt>
                <c:pt idx="98">
                  <c:v>4698.8139170595814</c:v>
                </c:pt>
                <c:pt idx="99">
                  <c:v>3041.3493777991948</c:v>
                </c:pt>
                <c:pt idx="100">
                  <c:v>-1428.4318422214069</c:v>
                </c:pt>
                <c:pt idx="101">
                  <c:v>-2858.3629758826755</c:v>
                </c:pt>
                <c:pt idx="102">
                  <c:v>2598.5700557109922</c:v>
                </c:pt>
                <c:pt idx="103">
                  <c:v>0</c:v>
                </c:pt>
              </c:numCache>
            </c:numRef>
          </c:val>
          <c:smooth val="0"/>
          <c:extLst>
            <c:ext xmlns:c16="http://schemas.microsoft.com/office/drawing/2014/chart" uri="{C3380CC4-5D6E-409C-BE32-E72D297353CC}">
              <c16:uniqueId val="{00000000-EB45-44BC-BBCF-920EC948C0B6}"/>
            </c:ext>
          </c:extLst>
        </c:ser>
        <c:dLbls>
          <c:showLegendKey val="0"/>
          <c:showVal val="0"/>
          <c:showCatName val="0"/>
          <c:showSerName val="0"/>
          <c:showPercent val="0"/>
          <c:showBubbleSize val="0"/>
        </c:dLbls>
        <c:smooth val="0"/>
        <c:axId val="1384327679"/>
        <c:axId val="1419202207"/>
      </c:lineChart>
      <c:dateAx>
        <c:axId val="1384327679"/>
        <c:scaling>
          <c:orientation val="minMax"/>
        </c:scaling>
        <c:delete val="0"/>
        <c:axPos val="b"/>
        <c:numFmt formatCode="m/d/yyyy" sourceLinked="1"/>
        <c:majorTickMark val="none"/>
        <c:minorTickMark val="none"/>
        <c:tickLblPos val="low"/>
        <c:spPr>
          <a:noFill/>
          <a:ln w="9525" cap="flat" cmpd="sng" algn="ctr">
            <a:solidFill>
              <a:schemeClr val="lt1">
                <a:lumMod val="95000"/>
                <a:alpha val="10000"/>
              </a:schemeClr>
            </a:solidFill>
            <a:round/>
          </a:ln>
          <a:effectLst/>
        </c:spPr>
        <c:txPr>
          <a:bodyPr rot="0" spcFirstLastPara="1" vertOverflow="ellipsis"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19202207"/>
        <c:crosses val="autoZero"/>
        <c:auto val="1"/>
        <c:lblOffset val="100"/>
        <c:baseTimeUnit val="days"/>
      </c:dateAx>
      <c:valAx>
        <c:axId val="1419202207"/>
        <c:scaling>
          <c:orientation val="minMax"/>
          <c:max val="20000"/>
          <c:min val="-35000"/>
        </c:scaling>
        <c:delete val="0"/>
        <c:axPos val="l"/>
        <c:majorGridlines>
          <c:spPr>
            <a:ln w="9525" cap="flat" cmpd="sng" algn="ctr">
              <a:solidFill>
                <a:schemeClr val="lt1">
                  <a:lumMod val="95000"/>
                  <a:alpha val="10000"/>
                </a:schemeClr>
              </a:solidFill>
              <a:round/>
            </a:ln>
            <a:effectLst/>
          </c:spPr>
        </c:majorGridlines>
        <c:numFmt formatCode="&quot;$&quot;#,##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84327679"/>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1"/>
              <a:t>Price</a:t>
            </a:r>
            <a:r>
              <a:rPr lang="en-CA" b="1" baseline="0"/>
              <a:t> Ratio with Upper &amp; Lower Bounds</a:t>
            </a:r>
            <a:endParaRPr lang="en-CA"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Price Ratio</c:v>
          </c:tx>
          <c:spPr>
            <a:ln w="28575" cap="rnd">
              <a:solidFill>
                <a:schemeClr val="accent1"/>
              </a:solidFill>
              <a:round/>
            </a:ln>
            <a:effectLst/>
          </c:spPr>
          <c:marker>
            <c:symbol val="none"/>
          </c:marker>
          <c:cat>
            <c:numRef>
              <c:f>'Testing Data'!$A$2:$A$105</c:f>
              <c:numCache>
                <c:formatCode>m/d/yyyy</c:formatCode>
                <c:ptCount val="104"/>
                <c:pt idx="0">
                  <c:v>45163</c:v>
                </c:pt>
                <c:pt idx="1">
                  <c:v>45156</c:v>
                </c:pt>
                <c:pt idx="2">
                  <c:v>45149</c:v>
                </c:pt>
                <c:pt idx="3">
                  <c:v>45142</c:v>
                </c:pt>
                <c:pt idx="4">
                  <c:v>45135</c:v>
                </c:pt>
                <c:pt idx="5">
                  <c:v>45128</c:v>
                </c:pt>
                <c:pt idx="6">
                  <c:v>45121</c:v>
                </c:pt>
                <c:pt idx="7">
                  <c:v>45114</c:v>
                </c:pt>
                <c:pt idx="8">
                  <c:v>45107</c:v>
                </c:pt>
                <c:pt idx="9">
                  <c:v>45100</c:v>
                </c:pt>
                <c:pt idx="10">
                  <c:v>45093</c:v>
                </c:pt>
                <c:pt idx="11">
                  <c:v>45086</c:v>
                </c:pt>
                <c:pt idx="12">
                  <c:v>45079</c:v>
                </c:pt>
                <c:pt idx="13">
                  <c:v>45072</c:v>
                </c:pt>
                <c:pt idx="14">
                  <c:v>45065</c:v>
                </c:pt>
                <c:pt idx="15">
                  <c:v>45058</c:v>
                </c:pt>
                <c:pt idx="16">
                  <c:v>45051</c:v>
                </c:pt>
                <c:pt idx="17">
                  <c:v>45044</c:v>
                </c:pt>
                <c:pt idx="18">
                  <c:v>45037</c:v>
                </c:pt>
                <c:pt idx="19">
                  <c:v>45030</c:v>
                </c:pt>
                <c:pt idx="20">
                  <c:v>45022</c:v>
                </c:pt>
                <c:pt idx="21">
                  <c:v>45016</c:v>
                </c:pt>
                <c:pt idx="22">
                  <c:v>45009</c:v>
                </c:pt>
                <c:pt idx="23">
                  <c:v>45002</c:v>
                </c:pt>
                <c:pt idx="24">
                  <c:v>44995</c:v>
                </c:pt>
                <c:pt idx="25">
                  <c:v>44988</c:v>
                </c:pt>
                <c:pt idx="26">
                  <c:v>44981</c:v>
                </c:pt>
                <c:pt idx="27">
                  <c:v>44974</c:v>
                </c:pt>
                <c:pt idx="28">
                  <c:v>44967</c:v>
                </c:pt>
                <c:pt idx="29">
                  <c:v>44960</c:v>
                </c:pt>
                <c:pt idx="30">
                  <c:v>44953</c:v>
                </c:pt>
                <c:pt idx="31">
                  <c:v>44946</c:v>
                </c:pt>
                <c:pt idx="32">
                  <c:v>44939</c:v>
                </c:pt>
                <c:pt idx="33">
                  <c:v>44932</c:v>
                </c:pt>
                <c:pt idx="34">
                  <c:v>44925</c:v>
                </c:pt>
                <c:pt idx="35">
                  <c:v>44918</c:v>
                </c:pt>
                <c:pt idx="36">
                  <c:v>44911</c:v>
                </c:pt>
                <c:pt idx="37">
                  <c:v>44904</c:v>
                </c:pt>
                <c:pt idx="38">
                  <c:v>44897</c:v>
                </c:pt>
                <c:pt idx="39">
                  <c:v>44890</c:v>
                </c:pt>
                <c:pt idx="40">
                  <c:v>44883</c:v>
                </c:pt>
                <c:pt idx="41">
                  <c:v>44876</c:v>
                </c:pt>
                <c:pt idx="42">
                  <c:v>44869</c:v>
                </c:pt>
                <c:pt idx="43">
                  <c:v>44862</c:v>
                </c:pt>
                <c:pt idx="44">
                  <c:v>44855</c:v>
                </c:pt>
                <c:pt idx="45">
                  <c:v>44848</c:v>
                </c:pt>
                <c:pt idx="46">
                  <c:v>44841</c:v>
                </c:pt>
                <c:pt idx="47">
                  <c:v>44834</c:v>
                </c:pt>
                <c:pt idx="48">
                  <c:v>44827</c:v>
                </c:pt>
                <c:pt idx="49">
                  <c:v>44820</c:v>
                </c:pt>
                <c:pt idx="50">
                  <c:v>44813</c:v>
                </c:pt>
                <c:pt idx="51">
                  <c:v>44806</c:v>
                </c:pt>
                <c:pt idx="52">
                  <c:v>44799</c:v>
                </c:pt>
                <c:pt idx="53">
                  <c:v>44792</c:v>
                </c:pt>
                <c:pt idx="54">
                  <c:v>44785</c:v>
                </c:pt>
                <c:pt idx="55">
                  <c:v>44778</c:v>
                </c:pt>
                <c:pt idx="56">
                  <c:v>44771</c:v>
                </c:pt>
                <c:pt idx="57">
                  <c:v>44764</c:v>
                </c:pt>
                <c:pt idx="58">
                  <c:v>44757</c:v>
                </c:pt>
                <c:pt idx="59">
                  <c:v>44750</c:v>
                </c:pt>
                <c:pt idx="60">
                  <c:v>44742</c:v>
                </c:pt>
                <c:pt idx="61">
                  <c:v>44736</c:v>
                </c:pt>
                <c:pt idx="62">
                  <c:v>44729</c:v>
                </c:pt>
                <c:pt idx="63">
                  <c:v>44722</c:v>
                </c:pt>
                <c:pt idx="64">
                  <c:v>44715</c:v>
                </c:pt>
                <c:pt idx="65">
                  <c:v>44708</c:v>
                </c:pt>
                <c:pt idx="66">
                  <c:v>44701</c:v>
                </c:pt>
                <c:pt idx="67">
                  <c:v>44694</c:v>
                </c:pt>
                <c:pt idx="68">
                  <c:v>44687</c:v>
                </c:pt>
                <c:pt idx="69">
                  <c:v>44680</c:v>
                </c:pt>
                <c:pt idx="70">
                  <c:v>44673</c:v>
                </c:pt>
                <c:pt idx="71">
                  <c:v>44665</c:v>
                </c:pt>
                <c:pt idx="72">
                  <c:v>44659</c:v>
                </c:pt>
                <c:pt idx="73">
                  <c:v>44652</c:v>
                </c:pt>
                <c:pt idx="74">
                  <c:v>44645</c:v>
                </c:pt>
                <c:pt idx="75">
                  <c:v>44638</c:v>
                </c:pt>
                <c:pt idx="76">
                  <c:v>44631</c:v>
                </c:pt>
                <c:pt idx="77">
                  <c:v>44624</c:v>
                </c:pt>
                <c:pt idx="78">
                  <c:v>44617</c:v>
                </c:pt>
                <c:pt idx="79">
                  <c:v>44610</c:v>
                </c:pt>
                <c:pt idx="80">
                  <c:v>44603</c:v>
                </c:pt>
                <c:pt idx="81">
                  <c:v>44596</c:v>
                </c:pt>
                <c:pt idx="82">
                  <c:v>44589</c:v>
                </c:pt>
                <c:pt idx="83">
                  <c:v>44582</c:v>
                </c:pt>
                <c:pt idx="84">
                  <c:v>44575</c:v>
                </c:pt>
                <c:pt idx="85">
                  <c:v>44568</c:v>
                </c:pt>
                <c:pt idx="86">
                  <c:v>44561</c:v>
                </c:pt>
                <c:pt idx="87">
                  <c:v>44554</c:v>
                </c:pt>
                <c:pt idx="88">
                  <c:v>44547</c:v>
                </c:pt>
                <c:pt idx="89">
                  <c:v>44540</c:v>
                </c:pt>
                <c:pt idx="90">
                  <c:v>44533</c:v>
                </c:pt>
                <c:pt idx="91">
                  <c:v>44526</c:v>
                </c:pt>
                <c:pt idx="92">
                  <c:v>44519</c:v>
                </c:pt>
                <c:pt idx="93">
                  <c:v>44512</c:v>
                </c:pt>
                <c:pt idx="94">
                  <c:v>44505</c:v>
                </c:pt>
                <c:pt idx="95">
                  <c:v>44498</c:v>
                </c:pt>
                <c:pt idx="96">
                  <c:v>44491</c:v>
                </c:pt>
                <c:pt idx="97">
                  <c:v>44484</c:v>
                </c:pt>
                <c:pt idx="98">
                  <c:v>44477</c:v>
                </c:pt>
                <c:pt idx="99">
                  <c:v>44470</c:v>
                </c:pt>
                <c:pt idx="100">
                  <c:v>44463</c:v>
                </c:pt>
                <c:pt idx="101">
                  <c:v>44456</c:v>
                </c:pt>
                <c:pt idx="102">
                  <c:v>44449</c:v>
                </c:pt>
                <c:pt idx="103">
                  <c:v>44442</c:v>
                </c:pt>
              </c:numCache>
            </c:numRef>
          </c:cat>
          <c:val>
            <c:numRef>
              <c:f>'Testing Data'!$F$2:$F$105</c:f>
              <c:numCache>
                <c:formatCode>0.0000</c:formatCode>
                <c:ptCount val="104"/>
                <c:pt idx="0">
                  <c:v>0.47092777966002181</c:v>
                </c:pt>
                <c:pt idx="1">
                  <c:v>0.48993573231974474</c:v>
                </c:pt>
                <c:pt idx="2">
                  <c:v>0.50907213223106396</c:v>
                </c:pt>
                <c:pt idx="3">
                  <c:v>0.49097504909638395</c:v>
                </c:pt>
                <c:pt idx="4">
                  <c:v>0.48614994541579815</c:v>
                </c:pt>
                <c:pt idx="5">
                  <c:v>0.48451092593339778</c:v>
                </c:pt>
                <c:pt idx="6">
                  <c:v>0.47159694881628017</c:v>
                </c:pt>
                <c:pt idx="7">
                  <c:v>0.46712447589102563</c:v>
                </c:pt>
                <c:pt idx="8">
                  <c:v>0.46469946738621198</c:v>
                </c:pt>
                <c:pt idx="9">
                  <c:v>0.45694486994533051</c:v>
                </c:pt>
                <c:pt idx="10">
                  <c:v>0.46737713970472466</c:v>
                </c:pt>
                <c:pt idx="11">
                  <c:v>0.4662023724388884</c:v>
                </c:pt>
                <c:pt idx="12">
                  <c:v>0.45137867901987083</c:v>
                </c:pt>
                <c:pt idx="13">
                  <c:v>0.44203393284246822</c:v>
                </c:pt>
                <c:pt idx="14">
                  <c:v>0.45429552216977381</c:v>
                </c:pt>
                <c:pt idx="15">
                  <c:v>0.47564154319681823</c:v>
                </c:pt>
                <c:pt idx="16">
                  <c:v>0.4766615237020973</c:v>
                </c:pt>
                <c:pt idx="17">
                  <c:v>0.4910889517877281</c:v>
                </c:pt>
                <c:pt idx="18">
                  <c:v>0.49822917307710435</c:v>
                </c:pt>
                <c:pt idx="19">
                  <c:v>0.49960568400362826</c:v>
                </c:pt>
                <c:pt idx="20">
                  <c:v>0.49376170573240202</c:v>
                </c:pt>
                <c:pt idx="21">
                  <c:v>0.48628544694584441</c:v>
                </c:pt>
                <c:pt idx="22">
                  <c:v>0.45721636842154911</c:v>
                </c:pt>
                <c:pt idx="23">
                  <c:v>0.44143856899521428</c:v>
                </c:pt>
                <c:pt idx="24">
                  <c:v>0.42831198407742166</c:v>
                </c:pt>
                <c:pt idx="25">
                  <c:v>0.43356429632384408</c:v>
                </c:pt>
                <c:pt idx="26">
                  <c:v>0.42592548183979562</c:v>
                </c:pt>
                <c:pt idx="27">
                  <c:v>0.42684349707242464</c:v>
                </c:pt>
                <c:pt idx="28">
                  <c:v>0.41349121184407611</c:v>
                </c:pt>
                <c:pt idx="29">
                  <c:v>0.40789201799639935</c:v>
                </c:pt>
                <c:pt idx="30">
                  <c:v>0.41019502629120247</c:v>
                </c:pt>
                <c:pt idx="31">
                  <c:v>0.40716186710778568</c:v>
                </c:pt>
                <c:pt idx="32">
                  <c:v>0.40455717410138892</c:v>
                </c:pt>
                <c:pt idx="33">
                  <c:v>0.40359720006131145</c:v>
                </c:pt>
                <c:pt idx="34">
                  <c:v>0.3968409671271651</c:v>
                </c:pt>
                <c:pt idx="35">
                  <c:v>0.39347142313314692</c:v>
                </c:pt>
                <c:pt idx="36">
                  <c:v>0.39578746834423045</c:v>
                </c:pt>
                <c:pt idx="37">
                  <c:v>0.39366612152587438</c:v>
                </c:pt>
                <c:pt idx="38">
                  <c:v>0.40821371241524124</c:v>
                </c:pt>
                <c:pt idx="39">
                  <c:v>0.41366745005271144</c:v>
                </c:pt>
                <c:pt idx="40">
                  <c:v>0.41803263005428098</c:v>
                </c:pt>
                <c:pt idx="41">
                  <c:v>0.44303206167954778</c:v>
                </c:pt>
                <c:pt idx="42">
                  <c:v>0.44025399351861877</c:v>
                </c:pt>
                <c:pt idx="43">
                  <c:v>0.43738116179200681</c:v>
                </c:pt>
                <c:pt idx="44">
                  <c:v>0.43514676301202115</c:v>
                </c:pt>
                <c:pt idx="45">
                  <c:v>0.43684003892161943</c:v>
                </c:pt>
                <c:pt idx="46">
                  <c:v>0.44873370247078859</c:v>
                </c:pt>
                <c:pt idx="47">
                  <c:v>0.42288413056789503</c:v>
                </c:pt>
                <c:pt idx="48">
                  <c:v>0.42762039422857934</c:v>
                </c:pt>
                <c:pt idx="49">
                  <c:v>0.43736224978896415</c:v>
                </c:pt>
                <c:pt idx="50">
                  <c:v>0.4491622165516424</c:v>
                </c:pt>
                <c:pt idx="51">
                  <c:v>0.46280606836255223</c:v>
                </c:pt>
                <c:pt idx="52">
                  <c:v>0.48482917968192563</c:v>
                </c:pt>
                <c:pt idx="53">
                  <c:v>0.49977176852713689</c:v>
                </c:pt>
                <c:pt idx="54">
                  <c:v>0.50962729841314147</c:v>
                </c:pt>
                <c:pt idx="55">
                  <c:v>0.51812328434023347</c:v>
                </c:pt>
                <c:pt idx="56">
                  <c:v>0.54860265022862087</c:v>
                </c:pt>
                <c:pt idx="57">
                  <c:v>0.53611686464151653</c:v>
                </c:pt>
                <c:pt idx="58">
                  <c:v>0.53258281024423093</c:v>
                </c:pt>
                <c:pt idx="59">
                  <c:v>0.53344056439636733</c:v>
                </c:pt>
                <c:pt idx="60">
                  <c:v>0.52058271470510542</c:v>
                </c:pt>
                <c:pt idx="61">
                  <c:v>0.52498161350424422</c:v>
                </c:pt>
                <c:pt idx="62">
                  <c:v>0.54058107829335245</c:v>
                </c:pt>
                <c:pt idx="63">
                  <c:v>0.56077998879964064</c:v>
                </c:pt>
                <c:pt idx="64">
                  <c:v>0.57602487641312472</c:v>
                </c:pt>
                <c:pt idx="65">
                  <c:v>0.56492399346917432</c:v>
                </c:pt>
                <c:pt idx="66">
                  <c:v>0.57702384920513627</c:v>
                </c:pt>
                <c:pt idx="67">
                  <c:v>0.55121063639049495</c:v>
                </c:pt>
                <c:pt idx="68">
                  <c:v>0.54318851131839552</c:v>
                </c:pt>
                <c:pt idx="69">
                  <c:v>0.54602596184125096</c:v>
                </c:pt>
                <c:pt idx="70">
                  <c:v>0.54133187218886991</c:v>
                </c:pt>
                <c:pt idx="71">
                  <c:v>0.53654564531239468</c:v>
                </c:pt>
                <c:pt idx="72">
                  <c:v>0.52829769306943508</c:v>
                </c:pt>
                <c:pt idx="73">
                  <c:v>0.55621032836516593</c:v>
                </c:pt>
                <c:pt idx="74">
                  <c:v>0.54637230550986526</c:v>
                </c:pt>
                <c:pt idx="75">
                  <c:v>0.54102177110495675</c:v>
                </c:pt>
                <c:pt idx="76">
                  <c:v>0.52467013279424768</c:v>
                </c:pt>
                <c:pt idx="77">
                  <c:v>0.53131307261761573</c:v>
                </c:pt>
                <c:pt idx="78">
                  <c:v>0.54208640671484143</c:v>
                </c:pt>
                <c:pt idx="79">
                  <c:v>0.53599779220720944</c:v>
                </c:pt>
                <c:pt idx="80">
                  <c:v>0.53520265633293984</c:v>
                </c:pt>
                <c:pt idx="81">
                  <c:v>0.52763140155197508</c:v>
                </c:pt>
                <c:pt idx="82">
                  <c:v>0.55078323100893045</c:v>
                </c:pt>
                <c:pt idx="83">
                  <c:v>0.53839224014815767</c:v>
                </c:pt>
                <c:pt idx="84">
                  <c:v>0.53470298007571604</c:v>
                </c:pt>
                <c:pt idx="85">
                  <c:v>0.52721456148264001</c:v>
                </c:pt>
                <c:pt idx="86">
                  <c:v>0.48745978863992484</c:v>
                </c:pt>
                <c:pt idx="87">
                  <c:v>0.4615503014555507</c:v>
                </c:pt>
                <c:pt idx="88">
                  <c:v>0.46572182384685706</c:v>
                </c:pt>
                <c:pt idx="89">
                  <c:v>0.47312436476851133</c:v>
                </c:pt>
                <c:pt idx="90">
                  <c:v>0.44430382381646294</c:v>
                </c:pt>
                <c:pt idx="91">
                  <c:v>0.43687753424705056</c:v>
                </c:pt>
                <c:pt idx="92">
                  <c:v>0.44280245391646078</c:v>
                </c:pt>
                <c:pt idx="93">
                  <c:v>0.44653532889318115</c:v>
                </c:pt>
                <c:pt idx="94">
                  <c:v>0.45830427181148831</c:v>
                </c:pt>
                <c:pt idx="95">
                  <c:v>0.51058124835394059</c:v>
                </c:pt>
                <c:pt idx="96">
                  <c:v>0.51892934298177895</c:v>
                </c:pt>
                <c:pt idx="97">
                  <c:v>0.5253683806771301</c:v>
                </c:pt>
                <c:pt idx="98">
                  <c:v>0.55307674593814515</c:v>
                </c:pt>
                <c:pt idx="99">
                  <c:v>0.56792890067889401</c:v>
                </c:pt>
                <c:pt idx="100">
                  <c:v>0.56517054275550882</c:v>
                </c:pt>
                <c:pt idx="101">
                  <c:v>0.5859606322096359</c:v>
                </c:pt>
                <c:pt idx="102">
                  <c:v>0.55574686414978725</c:v>
                </c:pt>
                <c:pt idx="103">
                  <c:v>0.56393841347465368</c:v>
                </c:pt>
              </c:numCache>
            </c:numRef>
          </c:val>
          <c:smooth val="0"/>
          <c:extLst>
            <c:ext xmlns:c16="http://schemas.microsoft.com/office/drawing/2014/chart" uri="{C3380CC4-5D6E-409C-BE32-E72D297353CC}">
              <c16:uniqueId val="{00000000-BBF2-46E4-89C4-685BCE00059D}"/>
            </c:ext>
          </c:extLst>
        </c:ser>
        <c:ser>
          <c:idx val="1"/>
          <c:order val="1"/>
          <c:tx>
            <c:v>Upper Bound</c:v>
          </c:tx>
          <c:spPr>
            <a:ln w="28575" cap="rnd">
              <a:solidFill>
                <a:schemeClr val="accent2"/>
              </a:solidFill>
              <a:round/>
            </a:ln>
            <a:effectLst/>
          </c:spPr>
          <c:marker>
            <c:symbol val="none"/>
          </c:marker>
          <c:cat>
            <c:numRef>
              <c:f>'Testing Data'!$A$2:$A$105</c:f>
              <c:numCache>
                <c:formatCode>m/d/yyyy</c:formatCode>
                <c:ptCount val="104"/>
                <c:pt idx="0">
                  <c:v>45163</c:v>
                </c:pt>
                <c:pt idx="1">
                  <c:v>45156</c:v>
                </c:pt>
                <c:pt idx="2">
                  <c:v>45149</c:v>
                </c:pt>
                <c:pt idx="3">
                  <c:v>45142</c:v>
                </c:pt>
                <c:pt idx="4">
                  <c:v>45135</c:v>
                </c:pt>
                <c:pt idx="5">
                  <c:v>45128</c:v>
                </c:pt>
                <c:pt idx="6">
                  <c:v>45121</c:v>
                </c:pt>
                <c:pt idx="7">
                  <c:v>45114</c:v>
                </c:pt>
                <c:pt idx="8">
                  <c:v>45107</c:v>
                </c:pt>
                <c:pt idx="9">
                  <c:v>45100</c:v>
                </c:pt>
                <c:pt idx="10">
                  <c:v>45093</c:v>
                </c:pt>
                <c:pt idx="11">
                  <c:v>45086</c:v>
                </c:pt>
                <c:pt idx="12">
                  <c:v>45079</c:v>
                </c:pt>
                <c:pt idx="13">
                  <c:v>45072</c:v>
                </c:pt>
                <c:pt idx="14">
                  <c:v>45065</c:v>
                </c:pt>
                <c:pt idx="15">
                  <c:v>45058</c:v>
                </c:pt>
                <c:pt idx="16">
                  <c:v>45051</c:v>
                </c:pt>
                <c:pt idx="17">
                  <c:v>45044</c:v>
                </c:pt>
                <c:pt idx="18">
                  <c:v>45037</c:v>
                </c:pt>
                <c:pt idx="19">
                  <c:v>45030</c:v>
                </c:pt>
                <c:pt idx="20">
                  <c:v>45022</c:v>
                </c:pt>
                <c:pt idx="21">
                  <c:v>45016</c:v>
                </c:pt>
                <c:pt idx="22">
                  <c:v>45009</c:v>
                </c:pt>
                <c:pt idx="23">
                  <c:v>45002</c:v>
                </c:pt>
                <c:pt idx="24">
                  <c:v>44995</c:v>
                </c:pt>
                <c:pt idx="25">
                  <c:v>44988</c:v>
                </c:pt>
                <c:pt idx="26">
                  <c:v>44981</c:v>
                </c:pt>
                <c:pt idx="27">
                  <c:v>44974</c:v>
                </c:pt>
                <c:pt idx="28">
                  <c:v>44967</c:v>
                </c:pt>
                <c:pt idx="29">
                  <c:v>44960</c:v>
                </c:pt>
                <c:pt idx="30">
                  <c:v>44953</c:v>
                </c:pt>
                <c:pt idx="31">
                  <c:v>44946</c:v>
                </c:pt>
                <c:pt idx="32">
                  <c:v>44939</c:v>
                </c:pt>
                <c:pt idx="33">
                  <c:v>44932</c:v>
                </c:pt>
                <c:pt idx="34">
                  <c:v>44925</c:v>
                </c:pt>
                <c:pt idx="35">
                  <c:v>44918</c:v>
                </c:pt>
                <c:pt idx="36">
                  <c:v>44911</c:v>
                </c:pt>
                <c:pt idx="37">
                  <c:v>44904</c:v>
                </c:pt>
                <c:pt idx="38">
                  <c:v>44897</c:v>
                </c:pt>
                <c:pt idx="39">
                  <c:v>44890</c:v>
                </c:pt>
                <c:pt idx="40">
                  <c:v>44883</c:v>
                </c:pt>
                <c:pt idx="41">
                  <c:v>44876</c:v>
                </c:pt>
                <c:pt idx="42">
                  <c:v>44869</c:v>
                </c:pt>
                <c:pt idx="43">
                  <c:v>44862</c:v>
                </c:pt>
                <c:pt idx="44">
                  <c:v>44855</c:v>
                </c:pt>
                <c:pt idx="45">
                  <c:v>44848</c:v>
                </c:pt>
                <c:pt idx="46">
                  <c:v>44841</c:v>
                </c:pt>
                <c:pt idx="47">
                  <c:v>44834</c:v>
                </c:pt>
                <c:pt idx="48">
                  <c:v>44827</c:v>
                </c:pt>
                <c:pt idx="49">
                  <c:v>44820</c:v>
                </c:pt>
                <c:pt idx="50">
                  <c:v>44813</c:v>
                </c:pt>
                <c:pt idx="51">
                  <c:v>44806</c:v>
                </c:pt>
                <c:pt idx="52">
                  <c:v>44799</c:v>
                </c:pt>
                <c:pt idx="53">
                  <c:v>44792</c:v>
                </c:pt>
                <c:pt idx="54">
                  <c:v>44785</c:v>
                </c:pt>
                <c:pt idx="55">
                  <c:v>44778</c:v>
                </c:pt>
                <c:pt idx="56">
                  <c:v>44771</c:v>
                </c:pt>
                <c:pt idx="57">
                  <c:v>44764</c:v>
                </c:pt>
                <c:pt idx="58">
                  <c:v>44757</c:v>
                </c:pt>
                <c:pt idx="59">
                  <c:v>44750</c:v>
                </c:pt>
                <c:pt idx="60">
                  <c:v>44742</c:v>
                </c:pt>
                <c:pt idx="61">
                  <c:v>44736</c:v>
                </c:pt>
                <c:pt idx="62">
                  <c:v>44729</c:v>
                </c:pt>
                <c:pt idx="63">
                  <c:v>44722</c:v>
                </c:pt>
                <c:pt idx="64">
                  <c:v>44715</c:v>
                </c:pt>
                <c:pt idx="65">
                  <c:v>44708</c:v>
                </c:pt>
                <c:pt idx="66">
                  <c:v>44701</c:v>
                </c:pt>
                <c:pt idx="67">
                  <c:v>44694</c:v>
                </c:pt>
                <c:pt idx="68">
                  <c:v>44687</c:v>
                </c:pt>
                <c:pt idx="69">
                  <c:v>44680</c:v>
                </c:pt>
                <c:pt idx="70">
                  <c:v>44673</c:v>
                </c:pt>
                <c:pt idx="71">
                  <c:v>44665</c:v>
                </c:pt>
                <c:pt idx="72">
                  <c:v>44659</c:v>
                </c:pt>
                <c:pt idx="73">
                  <c:v>44652</c:v>
                </c:pt>
                <c:pt idx="74">
                  <c:v>44645</c:v>
                </c:pt>
                <c:pt idx="75">
                  <c:v>44638</c:v>
                </c:pt>
                <c:pt idx="76">
                  <c:v>44631</c:v>
                </c:pt>
                <c:pt idx="77">
                  <c:v>44624</c:v>
                </c:pt>
                <c:pt idx="78">
                  <c:v>44617</c:v>
                </c:pt>
                <c:pt idx="79">
                  <c:v>44610</c:v>
                </c:pt>
                <c:pt idx="80">
                  <c:v>44603</c:v>
                </c:pt>
                <c:pt idx="81">
                  <c:v>44596</c:v>
                </c:pt>
                <c:pt idx="82">
                  <c:v>44589</c:v>
                </c:pt>
                <c:pt idx="83">
                  <c:v>44582</c:v>
                </c:pt>
                <c:pt idx="84">
                  <c:v>44575</c:v>
                </c:pt>
                <c:pt idx="85">
                  <c:v>44568</c:v>
                </c:pt>
                <c:pt idx="86">
                  <c:v>44561</c:v>
                </c:pt>
                <c:pt idx="87">
                  <c:v>44554</c:v>
                </c:pt>
                <c:pt idx="88">
                  <c:v>44547</c:v>
                </c:pt>
                <c:pt idx="89">
                  <c:v>44540</c:v>
                </c:pt>
                <c:pt idx="90">
                  <c:v>44533</c:v>
                </c:pt>
                <c:pt idx="91">
                  <c:v>44526</c:v>
                </c:pt>
                <c:pt idx="92">
                  <c:v>44519</c:v>
                </c:pt>
                <c:pt idx="93">
                  <c:v>44512</c:v>
                </c:pt>
                <c:pt idx="94">
                  <c:v>44505</c:v>
                </c:pt>
                <c:pt idx="95">
                  <c:v>44498</c:v>
                </c:pt>
                <c:pt idx="96">
                  <c:v>44491</c:v>
                </c:pt>
                <c:pt idx="97">
                  <c:v>44484</c:v>
                </c:pt>
                <c:pt idx="98">
                  <c:v>44477</c:v>
                </c:pt>
                <c:pt idx="99">
                  <c:v>44470</c:v>
                </c:pt>
                <c:pt idx="100">
                  <c:v>44463</c:v>
                </c:pt>
                <c:pt idx="101">
                  <c:v>44456</c:v>
                </c:pt>
                <c:pt idx="102">
                  <c:v>44449</c:v>
                </c:pt>
                <c:pt idx="103">
                  <c:v>44442</c:v>
                </c:pt>
              </c:numCache>
            </c:numRef>
          </c:cat>
          <c:val>
            <c:numRef>
              <c:f>'Testing Data'!$H$2:$H$105</c:f>
              <c:numCache>
                <c:formatCode>0.0000</c:formatCode>
                <c:ptCount val="104"/>
                <c:pt idx="0">
                  <c:v>0.50365499877408826</c:v>
                </c:pt>
                <c:pt idx="1">
                  <c:v>0.50365499877408826</c:v>
                </c:pt>
                <c:pt idx="2">
                  <c:v>0.50365499877408826</c:v>
                </c:pt>
                <c:pt idx="3">
                  <c:v>0.50365499877408826</c:v>
                </c:pt>
                <c:pt idx="4">
                  <c:v>0.50365499877408826</c:v>
                </c:pt>
                <c:pt idx="5">
                  <c:v>0.50365499877408826</c:v>
                </c:pt>
                <c:pt idx="6">
                  <c:v>0.50365499877408826</c:v>
                </c:pt>
                <c:pt idx="7">
                  <c:v>0.50365499877408826</c:v>
                </c:pt>
                <c:pt idx="8">
                  <c:v>0.50365499877408826</c:v>
                </c:pt>
                <c:pt idx="9">
                  <c:v>0.50365499877408826</c:v>
                </c:pt>
                <c:pt idx="10">
                  <c:v>0.50365499877408826</c:v>
                </c:pt>
                <c:pt idx="11">
                  <c:v>0.50365499877408826</c:v>
                </c:pt>
                <c:pt idx="12">
                  <c:v>0.50365499877408826</c:v>
                </c:pt>
                <c:pt idx="13">
                  <c:v>0.50365499877408826</c:v>
                </c:pt>
                <c:pt idx="14">
                  <c:v>0.50365499877408826</c:v>
                </c:pt>
                <c:pt idx="15">
                  <c:v>0.50365499877408826</c:v>
                </c:pt>
                <c:pt idx="16">
                  <c:v>0.50365499877408826</c:v>
                </c:pt>
                <c:pt idx="17">
                  <c:v>0.50365499877408826</c:v>
                </c:pt>
                <c:pt idx="18">
                  <c:v>0.50365499877408826</c:v>
                </c:pt>
                <c:pt idx="19">
                  <c:v>0.50365499877408826</c:v>
                </c:pt>
                <c:pt idx="20">
                  <c:v>0.50365499877408826</c:v>
                </c:pt>
                <c:pt idx="21">
                  <c:v>0.50365499877408826</c:v>
                </c:pt>
                <c:pt idx="22">
                  <c:v>0.50365499877408826</c:v>
                </c:pt>
                <c:pt idx="23">
                  <c:v>0.50365499877408826</c:v>
                </c:pt>
                <c:pt idx="24">
                  <c:v>0.50365499877408826</c:v>
                </c:pt>
                <c:pt idx="25">
                  <c:v>0.50365499877408826</c:v>
                </c:pt>
                <c:pt idx="26">
                  <c:v>0.50365499877408826</c:v>
                </c:pt>
                <c:pt idx="27">
                  <c:v>0.50365499877408826</c:v>
                </c:pt>
                <c:pt idx="28">
                  <c:v>0.50365499877408826</c:v>
                </c:pt>
                <c:pt idx="29">
                  <c:v>0.50365499877408826</c:v>
                </c:pt>
                <c:pt idx="30">
                  <c:v>0.50365499877408826</c:v>
                </c:pt>
                <c:pt idx="31">
                  <c:v>0.50365499877408826</c:v>
                </c:pt>
                <c:pt idx="32">
                  <c:v>0.50365499877408826</c:v>
                </c:pt>
                <c:pt idx="33">
                  <c:v>0.50365499877408826</c:v>
                </c:pt>
                <c:pt idx="34">
                  <c:v>0.50365499877408826</c:v>
                </c:pt>
                <c:pt idx="35">
                  <c:v>0.50365499877408826</c:v>
                </c:pt>
                <c:pt idx="36">
                  <c:v>0.50365499877408826</c:v>
                </c:pt>
                <c:pt idx="37">
                  <c:v>0.50365499877408826</c:v>
                </c:pt>
                <c:pt idx="38">
                  <c:v>0.50365499877408826</c:v>
                </c:pt>
                <c:pt idx="39">
                  <c:v>0.50365499877408826</c:v>
                </c:pt>
                <c:pt idx="40">
                  <c:v>0.50365499877408826</c:v>
                </c:pt>
                <c:pt idx="41">
                  <c:v>0.50365499877408826</c:v>
                </c:pt>
                <c:pt idx="42">
                  <c:v>0.50365499877408826</c:v>
                </c:pt>
                <c:pt idx="43">
                  <c:v>0.50365499877408826</c:v>
                </c:pt>
                <c:pt idx="44">
                  <c:v>0.50365499877408826</c:v>
                </c:pt>
                <c:pt idx="45">
                  <c:v>0.50365499877408826</c:v>
                </c:pt>
                <c:pt idx="46">
                  <c:v>0.50365499877408826</c:v>
                </c:pt>
                <c:pt idx="47">
                  <c:v>0.50365499877408826</c:v>
                </c:pt>
                <c:pt idx="48">
                  <c:v>0.50365499877408826</c:v>
                </c:pt>
                <c:pt idx="49">
                  <c:v>0.50365499877408826</c:v>
                </c:pt>
                <c:pt idx="50">
                  <c:v>0.50365499877408826</c:v>
                </c:pt>
                <c:pt idx="51">
                  <c:v>0.50365499877408826</c:v>
                </c:pt>
                <c:pt idx="52">
                  <c:v>0.50365499877408826</c:v>
                </c:pt>
                <c:pt idx="53">
                  <c:v>0.50365499877408826</c:v>
                </c:pt>
                <c:pt idx="54">
                  <c:v>0.50365499877408826</c:v>
                </c:pt>
                <c:pt idx="55">
                  <c:v>0.50365499877408826</c:v>
                </c:pt>
                <c:pt idx="56">
                  <c:v>0.50365499877408826</c:v>
                </c:pt>
                <c:pt idx="57">
                  <c:v>0.50365499877408826</c:v>
                </c:pt>
                <c:pt idx="58">
                  <c:v>0.50365499877408826</c:v>
                </c:pt>
                <c:pt idx="59">
                  <c:v>0.50365499877408826</c:v>
                </c:pt>
                <c:pt idx="60">
                  <c:v>0.50365499877408826</c:v>
                </c:pt>
                <c:pt idx="61">
                  <c:v>0.50365499877408826</c:v>
                </c:pt>
                <c:pt idx="62">
                  <c:v>0.50365499877408826</c:v>
                </c:pt>
                <c:pt idx="63">
                  <c:v>0.50365499877408826</c:v>
                </c:pt>
                <c:pt idx="64">
                  <c:v>0.50365499877408826</c:v>
                </c:pt>
                <c:pt idx="65">
                  <c:v>0.50365499877408826</c:v>
                </c:pt>
                <c:pt idx="66">
                  <c:v>0.50365499877408826</c:v>
                </c:pt>
                <c:pt idx="67">
                  <c:v>0.50365499877408826</c:v>
                </c:pt>
                <c:pt idx="68">
                  <c:v>0.50365499877408826</c:v>
                </c:pt>
                <c:pt idx="69">
                  <c:v>0.50365499877408826</c:v>
                </c:pt>
                <c:pt idx="70">
                  <c:v>0.50365499877408826</c:v>
                </c:pt>
                <c:pt idx="71">
                  <c:v>0.50365499877408826</c:v>
                </c:pt>
                <c:pt idx="72">
                  <c:v>0.50365499877408826</c:v>
                </c:pt>
                <c:pt idx="73">
                  <c:v>0.50365499877408826</c:v>
                </c:pt>
                <c:pt idx="74">
                  <c:v>0.50365499877408826</c:v>
                </c:pt>
                <c:pt idx="75">
                  <c:v>0.50365499877408826</c:v>
                </c:pt>
                <c:pt idx="76">
                  <c:v>0.50365499877408826</c:v>
                </c:pt>
                <c:pt idx="77">
                  <c:v>0.50365499877408826</c:v>
                </c:pt>
                <c:pt idx="78">
                  <c:v>0.50365499877408826</c:v>
                </c:pt>
                <c:pt idx="79">
                  <c:v>0.50365499877408826</c:v>
                </c:pt>
                <c:pt idx="80">
                  <c:v>0.50365499877408826</c:v>
                </c:pt>
                <c:pt idx="81">
                  <c:v>0.50365499877408826</c:v>
                </c:pt>
                <c:pt idx="82">
                  <c:v>0.50365499877408826</c:v>
                </c:pt>
                <c:pt idx="83">
                  <c:v>0.50365499877408826</c:v>
                </c:pt>
                <c:pt idx="84">
                  <c:v>0.50365499877408826</c:v>
                </c:pt>
                <c:pt idx="85">
                  <c:v>0.50365499877408826</c:v>
                </c:pt>
                <c:pt idx="86">
                  <c:v>0.50365499877408826</c:v>
                </c:pt>
                <c:pt idx="87">
                  <c:v>0.50365499877408826</c:v>
                </c:pt>
                <c:pt idx="88">
                  <c:v>0.50365499877408826</c:v>
                </c:pt>
                <c:pt idx="89">
                  <c:v>0.50365499877408826</c:v>
                </c:pt>
                <c:pt idx="90">
                  <c:v>0.50365499877408826</c:v>
                </c:pt>
                <c:pt idx="91">
                  <c:v>0.50365499877408826</c:v>
                </c:pt>
                <c:pt idx="92">
                  <c:v>0.50365499877408826</c:v>
                </c:pt>
                <c:pt idx="93">
                  <c:v>0.50365499877408826</c:v>
                </c:pt>
                <c:pt idx="94">
                  <c:v>0.50365499877408826</c:v>
                </c:pt>
                <c:pt idx="95">
                  <c:v>0.50365499877408826</c:v>
                </c:pt>
                <c:pt idx="96">
                  <c:v>0.50365499877408826</c:v>
                </c:pt>
                <c:pt idx="97">
                  <c:v>0.50365499877408826</c:v>
                </c:pt>
                <c:pt idx="98">
                  <c:v>0.50365499877408826</c:v>
                </c:pt>
                <c:pt idx="99">
                  <c:v>0.50365499877408826</c:v>
                </c:pt>
                <c:pt idx="100">
                  <c:v>0.50365499877408826</c:v>
                </c:pt>
                <c:pt idx="101">
                  <c:v>0.50365499877408826</c:v>
                </c:pt>
                <c:pt idx="102">
                  <c:v>0.50365499877408826</c:v>
                </c:pt>
                <c:pt idx="103">
                  <c:v>0.50365499877408826</c:v>
                </c:pt>
              </c:numCache>
            </c:numRef>
          </c:val>
          <c:smooth val="0"/>
          <c:extLst>
            <c:ext xmlns:c16="http://schemas.microsoft.com/office/drawing/2014/chart" uri="{C3380CC4-5D6E-409C-BE32-E72D297353CC}">
              <c16:uniqueId val="{00000001-BBF2-46E4-89C4-685BCE00059D}"/>
            </c:ext>
          </c:extLst>
        </c:ser>
        <c:ser>
          <c:idx val="2"/>
          <c:order val="2"/>
          <c:tx>
            <c:v>Lower Bound</c:v>
          </c:tx>
          <c:spPr>
            <a:ln w="28575" cap="rnd">
              <a:solidFill>
                <a:schemeClr val="accent3"/>
              </a:solidFill>
              <a:round/>
            </a:ln>
            <a:effectLst/>
          </c:spPr>
          <c:marker>
            <c:symbol val="none"/>
          </c:marker>
          <c:cat>
            <c:numRef>
              <c:f>'Testing Data'!$A$2:$A$105</c:f>
              <c:numCache>
                <c:formatCode>m/d/yyyy</c:formatCode>
                <c:ptCount val="104"/>
                <c:pt idx="0">
                  <c:v>45163</c:v>
                </c:pt>
                <c:pt idx="1">
                  <c:v>45156</c:v>
                </c:pt>
                <c:pt idx="2">
                  <c:v>45149</c:v>
                </c:pt>
                <c:pt idx="3">
                  <c:v>45142</c:v>
                </c:pt>
                <c:pt idx="4">
                  <c:v>45135</c:v>
                </c:pt>
                <c:pt idx="5">
                  <c:v>45128</c:v>
                </c:pt>
                <c:pt idx="6">
                  <c:v>45121</c:v>
                </c:pt>
                <c:pt idx="7">
                  <c:v>45114</c:v>
                </c:pt>
                <c:pt idx="8">
                  <c:v>45107</c:v>
                </c:pt>
                <c:pt idx="9">
                  <c:v>45100</c:v>
                </c:pt>
                <c:pt idx="10">
                  <c:v>45093</c:v>
                </c:pt>
                <c:pt idx="11">
                  <c:v>45086</c:v>
                </c:pt>
                <c:pt idx="12">
                  <c:v>45079</c:v>
                </c:pt>
                <c:pt idx="13">
                  <c:v>45072</c:v>
                </c:pt>
                <c:pt idx="14">
                  <c:v>45065</c:v>
                </c:pt>
                <c:pt idx="15">
                  <c:v>45058</c:v>
                </c:pt>
                <c:pt idx="16">
                  <c:v>45051</c:v>
                </c:pt>
                <c:pt idx="17">
                  <c:v>45044</c:v>
                </c:pt>
                <c:pt idx="18">
                  <c:v>45037</c:v>
                </c:pt>
                <c:pt idx="19">
                  <c:v>45030</c:v>
                </c:pt>
                <c:pt idx="20">
                  <c:v>45022</c:v>
                </c:pt>
                <c:pt idx="21">
                  <c:v>45016</c:v>
                </c:pt>
                <c:pt idx="22">
                  <c:v>45009</c:v>
                </c:pt>
                <c:pt idx="23">
                  <c:v>45002</c:v>
                </c:pt>
                <c:pt idx="24">
                  <c:v>44995</c:v>
                </c:pt>
                <c:pt idx="25">
                  <c:v>44988</c:v>
                </c:pt>
                <c:pt idx="26">
                  <c:v>44981</c:v>
                </c:pt>
                <c:pt idx="27">
                  <c:v>44974</c:v>
                </c:pt>
                <c:pt idx="28">
                  <c:v>44967</c:v>
                </c:pt>
                <c:pt idx="29">
                  <c:v>44960</c:v>
                </c:pt>
                <c:pt idx="30">
                  <c:v>44953</c:v>
                </c:pt>
                <c:pt idx="31">
                  <c:v>44946</c:v>
                </c:pt>
                <c:pt idx="32">
                  <c:v>44939</c:v>
                </c:pt>
                <c:pt idx="33">
                  <c:v>44932</c:v>
                </c:pt>
                <c:pt idx="34">
                  <c:v>44925</c:v>
                </c:pt>
                <c:pt idx="35">
                  <c:v>44918</c:v>
                </c:pt>
                <c:pt idx="36">
                  <c:v>44911</c:v>
                </c:pt>
                <c:pt idx="37">
                  <c:v>44904</c:v>
                </c:pt>
                <c:pt idx="38">
                  <c:v>44897</c:v>
                </c:pt>
                <c:pt idx="39">
                  <c:v>44890</c:v>
                </c:pt>
                <c:pt idx="40">
                  <c:v>44883</c:v>
                </c:pt>
                <c:pt idx="41">
                  <c:v>44876</c:v>
                </c:pt>
                <c:pt idx="42">
                  <c:v>44869</c:v>
                </c:pt>
                <c:pt idx="43">
                  <c:v>44862</c:v>
                </c:pt>
                <c:pt idx="44">
                  <c:v>44855</c:v>
                </c:pt>
                <c:pt idx="45">
                  <c:v>44848</c:v>
                </c:pt>
                <c:pt idx="46">
                  <c:v>44841</c:v>
                </c:pt>
                <c:pt idx="47">
                  <c:v>44834</c:v>
                </c:pt>
                <c:pt idx="48">
                  <c:v>44827</c:v>
                </c:pt>
                <c:pt idx="49">
                  <c:v>44820</c:v>
                </c:pt>
                <c:pt idx="50">
                  <c:v>44813</c:v>
                </c:pt>
                <c:pt idx="51">
                  <c:v>44806</c:v>
                </c:pt>
                <c:pt idx="52">
                  <c:v>44799</c:v>
                </c:pt>
                <c:pt idx="53">
                  <c:v>44792</c:v>
                </c:pt>
                <c:pt idx="54">
                  <c:v>44785</c:v>
                </c:pt>
                <c:pt idx="55">
                  <c:v>44778</c:v>
                </c:pt>
                <c:pt idx="56">
                  <c:v>44771</c:v>
                </c:pt>
                <c:pt idx="57">
                  <c:v>44764</c:v>
                </c:pt>
                <c:pt idx="58">
                  <c:v>44757</c:v>
                </c:pt>
                <c:pt idx="59">
                  <c:v>44750</c:v>
                </c:pt>
                <c:pt idx="60">
                  <c:v>44742</c:v>
                </c:pt>
                <c:pt idx="61">
                  <c:v>44736</c:v>
                </c:pt>
                <c:pt idx="62">
                  <c:v>44729</c:v>
                </c:pt>
                <c:pt idx="63">
                  <c:v>44722</c:v>
                </c:pt>
                <c:pt idx="64">
                  <c:v>44715</c:v>
                </c:pt>
                <c:pt idx="65">
                  <c:v>44708</c:v>
                </c:pt>
                <c:pt idx="66">
                  <c:v>44701</c:v>
                </c:pt>
                <c:pt idx="67">
                  <c:v>44694</c:v>
                </c:pt>
                <c:pt idx="68">
                  <c:v>44687</c:v>
                </c:pt>
                <c:pt idx="69">
                  <c:v>44680</c:v>
                </c:pt>
                <c:pt idx="70">
                  <c:v>44673</c:v>
                </c:pt>
                <c:pt idx="71">
                  <c:v>44665</c:v>
                </c:pt>
                <c:pt idx="72">
                  <c:v>44659</c:v>
                </c:pt>
                <c:pt idx="73">
                  <c:v>44652</c:v>
                </c:pt>
                <c:pt idx="74">
                  <c:v>44645</c:v>
                </c:pt>
                <c:pt idx="75">
                  <c:v>44638</c:v>
                </c:pt>
                <c:pt idx="76">
                  <c:v>44631</c:v>
                </c:pt>
                <c:pt idx="77">
                  <c:v>44624</c:v>
                </c:pt>
                <c:pt idx="78">
                  <c:v>44617</c:v>
                </c:pt>
                <c:pt idx="79">
                  <c:v>44610</c:v>
                </c:pt>
                <c:pt idx="80">
                  <c:v>44603</c:v>
                </c:pt>
                <c:pt idx="81">
                  <c:v>44596</c:v>
                </c:pt>
                <c:pt idx="82">
                  <c:v>44589</c:v>
                </c:pt>
                <c:pt idx="83">
                  <c:v>44582</c:v>
                </c:pt>
                <c:pt idx="84">
                  <c:v>44575</c:v>
                </c:pt>
                <c:pt idx="85">
                  <c:v>44568</c:v>
                </c:pt>
                <c:pt idx="86">
                  <c:v>44561</c:v>
                </c:pt>
                <c:pt idx="87">
                  <c:v>44554</c:v>
                </c:pt>
                <c:pt idx="88">
                  <c:v>44547</c:v>
                </c:pt>
                <c:pt idx="89">
                  <c:v>44540</c:v>
                </c:pt>
                <c:pt idx="90">
                  <c:v>44533</c:v>
                </c:pt>
                <c:pt idx="91">
                  <c:v>44526</c:v>
                </c:pt>
                <c:pt idx="92">
                  <c:v>44519</c:v>
                </c:pt>
                <c:pt idx="93">
                  <c:v>44512</c:v>
                </c:pt>
                <c:pt idx="94">
                  <c:v>44505</c:v>
                </c:pt>
                <c:pt idx="95">
                  <c:v>44498</c:v>
                </c:pt>
                <c:pt idx="96">
                  <c:v>44491</c:v>
                </c:pt>
                <c:pt idx="97">
                  <c:v>44484</c:v>
                </c:pt>
                <c:pt idx="98">
                  <c:v>44477</c:v>
                </c:pt>
                <c:pt idx="99">
                  <c:v>44470</c:v>
                </c:pt>
                <c:pt idx="100">
                  <c:v>44463</c:v>
                </c:pt>
                <c:pt idx="101">
                  <c:v>44456</c:v>
                </c:pt>
                <c:pt idx="102">
                  <c:v>44449</c:v>
                </c:pt>
                <c:pt idx="103">
                  <c:v>44442</c:v>
                </c:pt>
              </c:numCache>
            </c:numRef>
          </c:cat>
          <c:val>
            <c:numRef>
              <c:f>'Testing Data'!$I$2:$I$105</c:f>
              <c:numCache>
                <c:formatCode>0.0000</c:formatCode>
                <c:ptCount val="104"/>
                <c:pt idx="0">
                  <c:v>0.43083880897733784</c:v>
                </c:pt>
                <c:pt idx="1">
                  <c:v>0.43083880897733784</c:v>
                </c:pt>
                <c:pt idx="2">
                  <c:v>0.43083880897733784</c:v>
                </c:pt>
                <c:pt idx="3">
                  <c:v>0.43083880897733784</c:v>
                </c:pt>
                <c:pt idx="4">
                  <c:v>0.43083880897733784</c:v>
                </c:pt>
                <c:pt idx="5">
                  <c:v>0.43083880897733784</c:v>
                </c:pt>
                <c:pt idx="6">
                  <c:v>0.43083880897733784</c:v>
                </c:pt>
                <c:pt idx="7">
                  <c:v>0.43083880897733784</c:v>
                </c:pt>
                <c:pt idx="8">
                  <c:v>0.43083880897733784</c:v>
                </c:pt>
                <c:pt idx="9">
                  <c:v>0.43083880897733784</c:v>
                </c:pt>
                <c:pt idx="10">
                  <c:v>0.43083880897733784</c:v>
                </c:pt>
                <c:pt idx="11">
                  <c:v>0.43083880897733784</c:v>
                </c:pt>
                <c:pt idx="12">
                  <c:v>0.43083880897733784</c:v>
                </c:pt>
                <c:pt idx="13">
                  <c:v>0.43083880897733784</c:v>
                </c:pt>
                <c:pt idx="14">
                  <c:v>0.43083880897733784</c:v>
                </c:pt>
                <c:pt idx="15">
                  <c:v>0.43083880897733784</c:v>
                </c:pt>
                <c:pt idx="16">
                  <c:v>0.43083880897733784</c:v>
                </c:pt>
                <c:pt idx="17">
                  <c:v>0.43083880897733784</c:v>
                </c:pt>
                <c:pt idx="18">
                  <c:v>0.43083880897733784</c:v>
                </c:pt>
                <c:pt idx="19">
                  <c:v>0.43083880897733784</c:v>
                </c:pt>
                <c:pt idx="20">
                  <c:v>0.43083880897733784</c:v>
                </c:pt>
                <c:pt idx="21">
                  <c:v>0.43083880897733784</c:v>
                </c:pt>
                <c:pt idx="22">
                  <c:v>0.43083880897733784</c:v>
                </c:pt>
                <c:pt idx="23">
                  <c:v>0.43083880897733784</c:v>
                </c:pt>
                <c:pt idx="24">
                  <c:v>0.43083880897733784</c:v>
                </c:pt>
                <c:pt idx="25">
                  <c:v>0.43083880897733784</c:v>
                </c:pt>
                <c:pt idx="26">
                  <c:v>0.43083880897733784</c:v>
                </c:pt>
                <c:pt idx="27">
                  <c:v>0.43083880897733784</c:v>
                </c:pt>
                <c:pt idx="28">
                  <c:v>0.43083880897733784</c:v>
                </c:pt>
                <c:pt idx="29">
                  <c:v>0.43083880897733784</c:v>
                </c:pt>
                <c:pt idx="30">
                  <c:v>0.43083880897733784</c:v>
                </c:pt>
                <c:pt idx="31">
                  <c:v>0.43083880897733784</c:v>
                </c:pt>
                <c:pt idx="32">
                  <c:v>0.43083880897733784</c:v>
                </c:pt>
                <c:pt idx="33">
                  <c:v>0.43083880897733784</c:v>
                </c:pt>
                <c:pt idx="34">
                  <c:v>0.43083880897733784</c:v>
                </c:pt>
                <c:pt idx="35">
                  <c:v>0.43083880897733784</c:v>
                </c:pt>
                <c:pt idx="36">
                  <c:v>0.43083880897733784</c:v>
                </c:pt>
                <c:pt idx="37">
                  <c:v>0.43083880897733784</c:v>
                </c:pt>
                <c:pt idx="38">
                  <c:v>0.43083880897733784</c:v>
                </c:pt>
                <c:pt idx="39">
                  <c:v>0.43083880897733784</c:v>
                </c:pt>
                <c:pt idx="40">
                  <c:v>0.43083880897733784</c:v>
                </c:pt>
                <c:pt idx="41">
                  <c:v>0.43083880897733784</c:v>
                </c:pt>
                <c:pt idx="42">
                  <c:v>0.43083880897733784</c:v>
                </c:pt>
                <c:pt idx="43">
                  <c:v>0.43083880897733784</c:v>
                </c:pt>
                <c:pt idx="44">
                  <c:v>0.43083880897733784</c:v>
                </c:pt>
                <c:pt idx="45">
                  <c:v>0.43083880897733784</c:v>
                </c:pt>
                <c:pt idx="46">
                  <c:v>0.43083880897733784</c:v>
                </c:pt>
                <c:pt idx="47">
                  <c:v>0.43083880897733784</c:v>
                </c:pt>
                <c:pt idx="48">
                  <c:v>0.43083880897733784</c:v>
                </c:pt>
                <c:pt idx="49">
                  <c:v>0.43083880897733784</c:v>
                </c:pt>
                <c:pt idx="50">
                  <c:v>0.43083880897733784</c:v>
                </c:pt>
                <c:pt idx="51">
                  <c:v>0.43083880897733784</c:v>
                </c:pt>
                <c:pt idx="52">
                  <c:v>0.43083880897733784</c:v>
                </c:pt>
                <c:pt idx="53">
                  <c:v>0.43083880897733784</c:v>
                </c:pt>
                <c:pt idx="54">
                  <c:v>0.43083880897733784</c:v>
                </c:pt>
                <c:pt idx="55">
                  <c:v>0.43083880897733784</c:v>
                </c:pt>
                <c:pt idx="56">
                  <c:v>0.43083880897733784</c:v>
                </c:pt>
                <c:pt idx="57">
                  <c:v>0.43083880897733784</c:v>
                </c:pt>
                <c:pt idx="58">
                  <c:v>0.43083880897733784</c:v>
                </c:pt>
                <c:pt idx="59">
                  <c:v>0.43083880897733784</c:v>
                </c:pt>
                <c:pt idx="60">
                  <c:v>0.43083880897733784</c:v>
                </c:pt>
                <c:pt idx="61">
                  <c:v>0.43083880897733784</c:v>
                </c:pt>
                <c:pt idx="62">
                  <c:v>0.43083880897733784</c:v>
                </c:pt>
                <c:pt idx="63">
                  <c:v>0.43083880897733784</c:v>
                </c:pt>
                <c:pt idx="64">
                  <c:v>0.43083880897733784</c:v>
                </c:pt>
                <c:pt idx="65">
                  <c:v>0.43083880897733784</c:v>
                </c:pt>
                <c:pt idx="66">
                  <c:v>0.43083880897733784</c:v>
                </c:pt>
                <c:pt idx="67">
                  <c:v>0.43083880897733784</c:v>
                </c:pt>
                <c:pt idx="68">
                  <c:v>0.43083880897733784</c:v>
                </c:pt>
                <c:pt idx="69">
                  <c:v>0.43083880897733784</c:v>
                </c:pt>
                <c:pt idx="70">
                  <c:v>0.43083880897733784</c:v>
                </c:pt>
                <c:pt idx="71">
                  <c:v>0.43083880897733784</c:v>
                </c:pt>
                <c:pt idx="72">
                  <c:v>0.43083880897733784</c:v>
                </c:pt>
                <c:pt idx="73">
                  <c:v>0.43083880897733784</c:v>
                </c:pt>
                <c:pt idx="74">
                  <c:v>0.43083880897733784</c:v>
                </c:pt>
                <c:pt idx="75">
                  <c:v>0.43083880897733784</c:v>
                </c:pt>
                <c:pt idx="76">
                  <c:v>0.43083880897733784</c:v>
                </c:pt>
                <c:pt idx="77">
                  <c:v>0.43083880897733784</c:v>
                </c:pt>
                <c:pt idx="78">
                  <c:v>0.43083880897733784</c:v>
                </c:pt>
                <c:pt idx="79">
                  <c:v>0.43083880897733784</c:v>
                </c:pt>
                <c:pt idx="80">
                  <c:v>0.43083880897733784</c:v>
                </c:pt>
                <c:pt idx="81">
                  <c:v>0.43083880897733784</c:v>
                </c:pt>
                <c:pt idx="82">
                  <c:v>0.43083880897733784</c:v>
                </c:pt>
                <c:pt idx="83">
                  <c:v>0.43083880897733784</c:v>
                </c:pt>
                <c:pt idx="84">
                  <c:v>0.43083880897733784</c:v>
                </c:pt>
                <c:pt idx="85">
                  <c:v>0.43083880897733784</c:v>
                </c:pt>
                <c:pt idx="86">
                  <c:v>0.43083880897733784</c:v>
                </c:pt>
                <c:pt idx="87">
                  <c:v>0.43083880897733784</c:v>
                </c:pt>
                <c:pt idx="88">
                  <c:v>0.43083880897733784</c:v>
                </c:pt>
                <c:pt idx="89">
                  <c:v>0.43083880897733784</c:v>
                </c:pt>
                <c:pt idx="90">
                  <c:v>0.43083880897733784</c:v>
                </c:pt>
                <c:pt idx="91">
                  <c:v>0.43083880897733784</c:v>
                </c:pt>
                <c:pt idx="92">
                  <c:v>0.43083880897733784</c:v>
                </c:pt>
                <c:pt idx="93">
                  <c:v>0.43083880897733784</c:v>
                </c:pt>
                <c:pt idx="94">
                  <c:v>0.43083880897733784</c:v>
                </c:pt>
                <c:pt idx="95">
                  <c:v>0.43083880897733784</c:v>
                </c:pt>
                <c:pt idx="96">
                  <c:v>0.43083880897733784</c:v>
                </c:pt>
                <c:pt idx="97">
                  <c:v>0.43083880897733784</c:v>
                </c:pt>
                <c:pt idx="98">
                  <c:v>0.43083880897733784</c:v>
                </c:pt>
                <c:pt idx="99">
                  <c:v>0.43083880897733784</c:v>
                </c:pt>
                <c:pt idx="100">
                  <c:v>0.43083880897733784</c:v>
                </c:pt>
                <c:pt idx="101">
                  <c:v>0.43083880897733784</c:v>
                </c:pt>
                <c:pt idx="102">
                  <c:v>0.43083880897733784</c:v>
                </c:pt>
                <c:pt idx="103">
                  <c:v>0.43083880897733784</c:v>
                </c:pt>
              </c:numCache>
            </c:numRef>
          </c:val>
          <c:smooth val="0"/>
          <c:extLst>
            <c:ext xmlns:c16="http://schemas.microsoft.com/office/drawing/2014/chart" uri="{C3380CC4-5D6E-409C-BE32-E72D297353CC}">
              <c16:uniqueId val="{00000002-BBF2-46E4-89C4-685BCE00059D}"/>
            </c:ext>
          </c:extLst>
        </c:ser>
        <c:ser>
          <c:idx val="3"/>
          <c:order val="3"/>
          <c:tx>
            <c:v>Long Run Mean</c:v>
          </c:tx>
          <c:spPr>
            <a:ln w="28575" cap="rnd">
              <a:solidFill>
                <a:schemeClr val="accent4"/>
              </a:solidFill>
              <a:round/>
            </a:ln>
            <a:effectLst/>
          </c:spPr>
          <c:marker>
            <c:symbol val="none"/>
          </c:marker>
          <c:cat>
            <c:numRef>
              <c:f>'Testing Data'!$A$2:$A$105</c:f>
              <c:numCache>
                <c:formatCode>m/d/yyyy</c:formatCode>
                <c:ptCount val="104"/>
                <c:pt idx="0">
                  <c:v>45163</c:v>
                </c:pt>
                <c:pt idx="1">
                  <c:v>45156</c:v>
                </c:pt>
                <c:pt idx="2">
                  <c:v>45149</c:v>
                </c:pt>
                <c:pt idx="3">
                  <c:v>45142</c:v>
                </c:pt>
                <c:pt idx="4">
                  <c:v>45135</c:v>
                </c:pt>
                <c:pt idx="5">
                  <c:v>45128</c:v>
                </c:pt>
                <c:pt idx="6">
                  <c:v>45121</c:v>
                </c:pt>
                <c:pt idx="7">
                  <c:v>45114</c:v>
                </c:pt>
                <c:pt idx="8">
                  <c:v>45107</c:v>
                </c:pt>
                <c:pt idx="9">
                  <c:v>45100</c:v>
                </c:pt>
                <c:pt idx="10">
                  <c:v>45093</c:v>
                </c:pt>
                <c:pt idx="11">
                  <c:v>45086</c:v>
                </c:pt>
                <c:pt idx="12">
                  <c:v>45079</c:v>
                </c:pt>
                <c:pt idx="13">
                  <c:v>45072</c:v>
                </c:pt>
                <c:pt idx="14">
                  <c:v>45065</c:v>
                </c:pt>
                <c:pt idx="15">
                  <c:v>45058</c:v>
                </c:pt>
                <c:pt idx="16">
                  <c:v>45051</c:v>
                </c:pt>
                <c:pt idx="17">
                  <c:v>45044</c:v>
                </c:pt>
                <c:pt idx="18">
                  <c:v>45037</c:v>
                </c:pt>
                <c:pt idx="19">
                  <c:v>45030</c:v>
                </c:pt>
                <c:pt idx="20">
                  <c:v>45022</c:v>
                </c:pt>
                <c:pt idx="21">
                  <c:v>45016</c:v>
                </c:pt>
                <c:pt idx="22">
                  <c:v>45009</c:v>
                </c:pt>
                <c:pt idx="23">
                  <c:v>45002</c:v>
                </c:pt>
                <c:pt idx="24">
                  <c:v>44995</c:v>
                </c:pt>
                <c:pt idx="25">
                  <c:v>44988</c:v>
                </c:pt>
                <c:pt idx="26">
                  <c:v>44981</c:v>
                </c:pt>
                <c:pt idx="27">
                  <c:v>44974</c:v>
                </c:pt>
                <c:pt idx="28">
                  <c:v>44967</c:v>
                </c:pt>
                <c:pt idx="29">
                  <c:v>44960</c:v>
                </c:pt>
                <c:pt idx="30">
                  <c:v>44953</c:v>
                </c:pt>
                <c:pt idx="31">
                  <c:v>44946</c:v>
                </c:pt>
                <c:pt idx="32">
                  <c:v>44939</c:v>
                </c:pt>
                <c:pt idx="33">
                  <c:v>44932</c:v>
                </c:pt>
                <c:pt idx="34">
                  <c:v>44925</c:v>
                </c:pt>
                <c:pt idx="35">
                  <c:v>44918</c:v>
                </c:pt>
                <c:pt idx="36">
                  <c:v>44911</c:v>
                </c:pt>
                <c:pt idx="37">
                  <c:v>44904</c:v>
                </c:pt>
                <c:pt idx="38">
                  <c:v>44897</c:v>
                </c:pt>
                <c:pt idx="39">
                  <c:v>44890</c:v>
                </c:pt>
                <c:pt idx="40">
                  <c:v>44883</c:v>
                </c:pt>
                <c:pt idx="41">
                  <c:v>44876</c:v>
                </c:pt>
                <c:pt idx="42">
                  <c:v>44869</c:v>
                </c:pt>
                <c:pt idx="43">
                  <c:v>44862</c:v>
                </c:pt>
                <c:pt idx="44">
                  <c:v>44855</c:v>
                </c:pt>
                <c:pt idx="45">
                  <c:v>44848</c:v>
                </c:pt>
                <c:pt idx="46">
                  <c:v>44841</c:v>
                </c:pt>
                <c:pt idx="47">
                  <c:v>44834</c:v>
                </c:pt>
                <c:pt idx="48">
                  <c:v>44827</c:v>
                </c:pt>
                <c:pt idx="49">
                  <c:v>44820</c:v>
                </c:pt>
                <c:pt idx="50">
                  <c:v>44813</c:v>
                </c:pt>
                <c:pt idx="51">
                  <c:v>44806</c:v>
                </c:pt>
                <c:pt idx="52">
                  <c:v>44799</c:v>
                </c:pt>
                <c:pt idx="53">
                  <c:v>44792</c:v>
                </c:pt>
                <c:pt idx="54">
                  <c:v>44785</c:v>
                </c:pt>
                <c:pt idx="55">
                  <c:v>44778</c:v>
                </c:pt>
                <c:pt idx="56">
                  <c:v>44771</c:v>
                </c:pt>
                <c:pt idx="57">
                  <c:v>44764</c:v>
                </c:pt>
                <c:pt idx="58">
                  <c:v>44757</c:v>
                </c:pt>
                <c:pt idx="59">
                  <c:v>44750</c:v>
                </c:pt>
                <c:pt idx="60">
                  <c:v>44742</c:v>
                </c:pt>
                <c:pt idx="61">
                  <c:v>44736</c:v>
                </c:pt>
                <c:pt idx="62">
                  <c:v>44729</c:v>
                </c:pt>
                <c:pt idx="63">
                  <c:v>44722</c:v>
                </c:pt>
                <c:pt idx="64">
                  <c:v>44715</c:v>
                </c:pt>
                <c:pt idx="65">
                  <c:v>44708</c:v>
                </c:pt>
                <c:pt idx="66">
                  <c:v>44701</c:v>
                </c:pt>
                <c:pt idx="67">
                  <c:v>44694</c:v>
                </c:pt>
                <c:pt idx="68">
                  <c:v>44687</c:v>
                </c:pt>
                <c:pt idx="69">
                  <c:v>44680</c:v>
                </c:pt>
                <c:pt idx="70">
                  <c:v>44673</c:v>
                </c:pt>
                <c:pt idx="71">
                  <c:v>44665</c:v>
                </c:pt>
                <c:pt idx="72">
                  <c:v>44659</c:v>
                </c:pt>
                <c:pt idx="73">
                  <c:v>44652</c:v>
                </c:pt>
                <c:pt idx="74">
                  <c:v>44645</c:v>
                </c:pt>
                <c:pt idx="75">
                  <c:v>44638</c:v>
                </c:pt>
                <c:pt idx="76">
                  <c:v>44631</c:v>
                </c:pt>
                <c:pt idx="77">
                  <c:v>44624</c:v>
                </c:pt>
                <c:pt idx="78">
                  <c:v>44617</c:v>
                </c:pt>
                <c:pt idx="79">
                  <c:v>44610</c:v>
                </c:pt>
                <c:pt idx="80">
                  <c:v>44603</c:v>
                </c:pt>
                <c:pt idx="81">
                  <c:v>44596</c:v>
                </c:pt>
                <c:pt idx="82">
                  <c:v>44589</c:v>
                </c:pt>
                <c:pt idx="83">
                  <c:v>44582</c:v>
                </c:pt>
                <c:pt idx="84">
                  <c:v>44575</c:v>
                </c:pt>
                <c:pt idx="85">
                  <c:v>44568</c:v>
                </c:pt>
                <c:pt idx="86">
                  <c:v>44561</c:v>
                </c:pt>
                <c:pt idx="87">
                  <c:v>44554</c:v>
                </c:pt>
                <c:pt idx="88">
                  <c:v>44547</c:v>
                </c:pt>
                <c:pt idx="89">
                  <c:v>44540</c:v>
                </c:pt>
                <c:pt idx="90">
                  <c:v>44533</c:v>
                </c:pt>
                <c:pt idx="91">
                  <c:v>44526</c:v>
                </c:pt>
                <c:pt idx="92">
                  <c:v>44519</c:v>
                </c:pt>
                <c:pt idx="93">
                  <c:v>44512</c:v>
                </c:pt>
                <c:pt idx="94">
                  <c:v>44505</c:v>
                </c:pt>
                <c:pt idx="95">
                  <c:v>44498</c:v>
                </c:pt>
                <c:pt idx="96">
                  <c:v>44491</c:v>
                </c:pt>
                <c:pt idx="97">
                  <c:v>44484</c:v>
                </c:pt>
                <c:pt idx="98">
                  <c:v>44477</c:v>
                </c:pt>
                <c:pt idx="99">
                  <c:v>44470</c:v>
                </c:pt>
                <c:pt idx="100">
                  <c:v>44463</c:v>
                </c:pt>
                <c:pt idx="101">
                  <c:v>44456</c:v>
                </c:pt>
                <c:pt idx="102">
                  <c:v>44449</c:v>
                </c:pt>
                <c:pt idx="103">
                  <c:v>44442</c:v>
                </c:pt>
              </c:numCache>
            </c:numRef>
          </c:cat>
          <c:val>
            <c:numRef>
              <c:f>'Testing Data'!$J$2:$J$105</c:f>
              <c:numCache>
                <c:formatCode>0.0000</c:formatCode>
                <c:ptCount val="104"/>
                <c:pt idx="0">
                  <c:v>0.46724690387571305</c:v>
                </c:pt>
                <c:pt idx="1">
                  <c:v>0.46724690387571305</c:v>
                </c:pt>
                <c:pt idx="2">
                  <c:v>0.46724690387571305</c:v>
                </c:pt>
                <c:pt idx="3">
                  <c:v>0.46724690387571305</c:v>
                </c:pt>
                <c:pt idx="4">
                  <c:v>0.46724690387571305</c:v>
                </c:pt>
                <c:pt idx="5">
                  <c:v>0.46724690387571305</c:v>
                </c:pt>
                <c:pt idx="6">
                  <c:v>0.46724690387571305</c:v>
                </c:pt>
                <c:pt idx="7">
                  <c:v>0.46724690387571305</c:v>
                </c:pt>
                <c:pt idx="8">
                  <c:v>0.46724690387571305</c:v>
                </c:pt>
                <c:pt idx="9">
                  <c:v>0.46724690387571305</c:v>
                </c:pt>
                <c:pt idx="10">
                  <c:v>0.46724690387571305</c:v>
                </c:pt>
                <c:pt idx="11">
                  <c:v>0.46724690387571305</c:v>
                </c:pt>
                <c:pt idx="12">
                  <c:v>0.46724690387571305</c:v>
                </c:pt>
                <c:pt idx="13">
                  <c:v>0.46724690387571305</c:v>
                </c:pt>
                <c:pt idx="14">
                  <c:v>0.46724690387571305</c:v>
                </c:pt>
                <c:pt idx="15">
                  <c:v>0.46724690387571305</c:v>
                </c:pt>
                <c:pt idx="16">
                  <c:v>0.46724690387571305</c:v>
                </c:pt>
                <c:pt idx="17">
                  <c:v>0.46724690387571305</c:v>
                </c:pt>
                <c:pt idx="18">
                  <c:v>0.46724690387571305</c:v>
                </c:pt>
                <c:pt idx="19">
                  <c:v>0.46724690387571305</c:v>
                </c:pt>
                <c:pt idx="20">
                  <c:v>0.46724690387571305</c:v>
                </c:pt>
                <c:pt idx="21">
                  <c:v>0.46724690387571305</c:v>
                </c:pt>
                <c:pt idx="22">
                  <c:v>0.46724690387571305</c:v>
                </c:pt>
                <c:pt idx="23">
                  <c:v>0.46724690387571305</c:v>
                </c:pt>
                <c:pt idx="24">
                  <c:v>0.46724690387571305</c:v>
                </c:pt>
                <c:pt idx="25">
                  <c:v>0.46724690387571305</c:v>
                </c:pt>
                <c:pt idx="26">
                  <c:v>0.46724690387571305</c:v>
                </c:pt>
                <c:pt idx="27">
                  <c:v>0.46724690387571305</c:v>
                </c:pt>
                <c:pt idx="28">
                  <c:v>0.46724690387571305</c:v>
                </c:pt>
                <c:pt idx="29">
                  <c:v>0.46724690387571305</c:v>
                </c:pt>
                <c:pt idx="30">
                  <c:v>0.46724690387571305</c:v>
                </c:pt>
                <c:pt idx="31">
                  <c:v>0.46724690387571305</c:v>
                </c:pt>
                <c:pt idx="32">
                  <c:v>0.46724690387571305</c:v>
                </c:pt>
                <c:pt idx="33">
                  <c:v>0.46724690387571305</c:v>
                </c:pt>
                <c:pt idx="34">
                  <c:v>0.46724690387571305</c:v>
                </c:pt>
                <c:pt idx="35">
                  <c:v>0.46724690387571305</c:v>
                </c:pt>
                <c:pt idx="36">
                  <c:v>0.46724690387571305</c:v>
                </c:pt>
                <c:pt idx="37">
                  <c:v>0.46724690387571305</c:v>
                </c:pt>
                <c:pt idx="38">
                  <c:v>0.46724690387571305</c:v>
                </c:pt>
                <c:pt idx="39">
                  <c:v>0.46724690387571305</c:v>
                </c:pt>
                <c:pt idx="40">
                  <c:v>0.46724690387571305</c:v>
                </c:pt>
                <c:pt idx="41">
                  <c:v>0.46724690387571305</c:v>
                </c:pt>
                <c:pt idx="42">
                  <c:v>0.46724690387571305</c:v>
                </c:pt>
                <c:pt idx="43">
                  <c:v>0.46724690387571305</c:v>
                </c:pt>
                <c:pt idx="44">
                  <c:v>0.46724690387571305</c:v>
                </c:pt>
                <c:pt idx="45">
                  <c:v>0.46724690387571305</c:v>
                </c:pt>
                <c:pt idx="46">
                  <c:v>0.46724690387571305</c:v>
                </c:pt>
                <c:pt idx="47">
                  <c:v>0.46724690387571305</c:v>
                </c:pt>
                <c:pt idx="48">
                  <c:v>0.46724690387571305</c:v>
                </c:pt>
                <c:pt idx="49">
                  <c:v>0.46724690387571305</c:v>
                </c:pt>
                <c:pt idx="50">
                  <c:v>0.46724690387571305</c:v>
                </c:pt>
                <c:pt idx="51">
                  <c:v>0.46724690387571305</c:v>
                </c:pt>
                <c:pt idx="52">
                  <c:v>0.46724690387571305</c:v>
                </c:pt>
                <c:pt idx="53">
                  <c:v>0.46724690387571305</c:v>
                </c:pt>
                <c:pt idx="54">
                  <c:v>0.46724690387571305</c:v>
                </c:pt>
                <c:pt idx="55">
                  <c:v>0.46724690387571305</c:v>
                </c:pt>
                <c:pt idx="56">
                  <c:v>0.46724690387571305</c:v>
                </c:pt>
                <c:pt idx="57">
                  <c:v>0.46724690387571305</c:v>
                </c:pt>
                <c:pt idx="58">
                  <c:v>0.46724690387571305</c:v>
                </c:pt>
                <c:pt idx="59">
                  <c:v>0.46724690387571305</c:v>
                </c:pt>
                <c:pt idx="60">
                  <c:v>0.46724690387571305</c:v>
                </c:pt>
                <c:pt idx="61">
                  <c:v>0.46724690387571305</c:v>
                </c:pt>
                <c:pt idx="62">
                  <c:v>0.46724690387571305</c:v>
                </c:pt>
                <c:pt idx="63">
                  <c:v>0.46724690387571305</c:v>
                </c:pt>
                <c:pt idx="64">
                  <c:v>0.46724690387571305</c:v>
                </c:pt>
                <c:pt idx="65">
                  <c:v>0.46724690387571305</c:v>
                </c:pt>
                <c:pt idx="66">
                  <c:v>0.46724690387571305</c:v>
                </c:pt>
                <c:pt idx="67">
                  <c:v>0.46724690387571305</c:v>
                </c:pt>
                <c:pt idx="68">
                  <c:v>0.46724690387571305</c:v>
                </c:pt>
                <c:pt idx="69">
                  <c:v>0.46724690387571305</c:v>
                </c:pt>
                <c:pt idx="70">
                  <c:v>0.46724690387571305</c:v>
                </c:pt>
                <c:pt idx="71">
                  <c:v>0.46724690387571305</c:v>
                </c:pt>
                <c:pt idx="72">
                  <c:v>0.46724690387571305</c:v>
                </c:pt>
                <c:pt idx="73">
                  <c:v>0.46724690387571305</c:v>
                </c:pt>
                <c:pt idx="74">
                  <c:v>0.46724690387571305</c:v>
                </c:pt>
                <c:pt idx="75">
                  <c:v>0.46724690387571305</c:v>
                </c:pt>
                <c:pt idx="76">
                  <c:v>0.46724690387571305</c:v>
                </c:pt>
                <c:pt idx="77">
                  <c:v>0.46724690387571305</c:v>
                </c:pt>
                <c:pt idx="78">
                  <c:v>0.46724690387571305</c:v>
                </c:pt>
                <c:pt idx="79">
                  <c:v>0.46724690387571305</c:v>
                </c:pt>
                <c:pt idx="80">
                  <c:v>0.46724690387571305</c:v>
                </c:pt>
                <c:pt idx="81">
                  <c:v>0.46724690387571305</c:v>
                </c:pt>
                <c:pt idx="82">
                  <c:v>0.46724690387571305</c:v>
                </c:pt>
                <c:pt idx="83">
                  <c:v>0.46724690387571305</c:v>
                </c:pt>
                <c:pt idx="84">
                  <c:v>0.46724690387571305</c:v>
                </c:pt>
                <c:pt idx="85">
                  <c:v>0.46724690387571305</c:v>
                </c:pt>
                <c:pt idx="86">
                  <c:v>0.46724690387571305</c:v>
                </c:pt>
                <c:pt idx="87">
                  <c:v>0.46724690387571305</c:v>
                </c:pt>
                <c:pt idx="88">
                  <c:v>0.46724690387571305</c:v>
                </c:pt>
                <c:pt idx="89">
                  <c:v>0.46724690387571305</c:v>
                </c:pt>
                <c:pt idx="90">
                  <c:v>0.46724690387571305</c:v>
                </c:pt>
                <c:pt idx="91">
                  <c:v>0.46724690387571305</c:v>
                </c:pt>
                <c:pt idx="92">
                  <c:v>0.46724690387571305</c:v>
                </c:pt>
                <c:pt idx="93">
                  <c:v>0.46724690387571305</c:v>
                </c:pt>
                <c:pt idx="94">
                  <c:v>0.46724690387571305</c:v>
                </c:pt>
                <c:pt idx="95">
                  <c:v>0.46724690387571305</c:v>
                </c:pt>
                <c:pt idx="96">
                  <c:v>0.46724690387571305</c:v>
                </c:pt>
                <c:pt idx="97">
                  <c:v>0.46724690387571305</c:v>
                </c:pt>
                <c:pt idx="98">
                  <c:v>0.46724690387571305</c:v>
                </c:pt>
                <c:pt idx="99">
                  <c:v>0.46724690387571305</c:v>
                </c:pt>
                <c:pt idx="100">
                  <c:v>0.46724690387571305</c:v>
                </c:pt>
                <c:pt idx="101">
                  <c:v>0.46724690387571305</c:v>
                </c:pt>
                <c:pt idx="102">
                  <c:v>0.46724690387571305</c:v>
                </c:pt>
                <c:pt idx="103">
                  <c:v>0.46724690387571305</c:v>
                </c:pt>
              </c:numCache>
            </c:numRef>
          </c:val>
          <c:smooth val="0"/>
          <c:extLst>
            <c:ext xmlns:c16="http://schemas.microsoft.com/office/drawing/2014/chart" uri="{C3380CC4-5D6E-409C-BE32-E72D297353CC}">
              <c16:uniqueId val="{00000003-BBF2-46E4-89C4-685BCE00059D}"/>
            </c:ext>
          </c:extLst>
        </c:ser>
        <c:dLbls>
          <c:showLegendKey val="0"/>
          <c:showVal val="0"/>
          <c:showCatName val="0"/>
          <c:showSerName val="0"/>
          <c:showPercent val="0"/>
          <c:showBubbleSize val="0"/>
        </c:dLbls>
        <c:smooth val="0"/>
        <c:axId val="1551627392"/>
        <c:axId val="1375306896"/>
      </c:lineChart>
      <c:dateAx>
        <c:axId val="155162739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5306896"/>
        <c:crosses val="autoZero"/>
        <c:auto val="1"/>
        <c:lblOffset val="100"/>
        <c:baseTimeUnit val="days"/>
      </c:dateAx>
      <c:valAx>
        <c:axId val="1375306896"/>
        <c:scaling>
          <c:orientation val="minMax"/>
          <c:min val="0.35000000000000003"/>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627392"/>
        <c:crosses val="autoZero"/>
        <c:crossBetween val="between"/>
      </c:valAx>
      <c:spPr>
        <a:noFill/>
        <a:ln>
          <a:noFill/>
        </a:ln>
        <a:effectLst/>
      </c:spPr>
    </c:plotArea>
    <c:legend>
      <c:legendPos val="b"/>
      <c:layout>
        <c:manualLayout>
          <c:xMode val="edge"/>
          <c:yMode val="edge"/>
          <c:x val="0.13678545049125496"/>
          <c:y val="0.92128992684244493"/>
          <c:w val="0.7099099249761921"/>
          <c:h val="5.806491466396888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CA"/>
              <a:t>Portfolio</a:t>
            </a:r>
            <a:r>
              <a:rPr lang="en-CA" baseline="0"/>
              <a:t> P/L Chart</a:t>
            </a:r>
            <a:endParaRPr lang="en-CA"/>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spPr>
            <a:ln w="34925" cap="rnd">
              <a:solidFill>
                <a:schemeClr val="accent1"/>
              </a:solidFill>
              <a:round/>
            </a:ln>
            <a:effectLst>
              <a:outerShdw blurRad="57150" dist="19050" dir="5400000" algn="ctr" rotWithShape="0">
                <a:srgbClr val="000000">
                  <a:alpha val="63000"/>
                </a:srgbClr>
              </a:outerShdw>
            </a:effectLst>
          </c:spPr>
          <c:marker>
            <c:symbol val="none"/>
          </c:marker>
          <c:cat>
            <c:numRef>
              <c:f>'Testing Data'!$A$2:$A$105</c:f>
              <c:numCache>
                <c:formatCode>m/d/yyyy</c:formatCode>
                <c:ptCount val="104"/>
                <c:pt idx="0">
                  <c:v>45163</c:v>
                </c:pt>
                <c:pt idx="1">
                  <c:v>45156</c:v>
                </c:pt>
                <c:pt idx="2">
                  <c:v>45149</c:v>
                </c:pt>
                <c:pt idx="3">
                  <c:v>45142</c:v>
                </c:pt>
                <c:pt idx="4">
                  <c:v>45135</c:v>
                </c:pt>
                <c:pt idx="5">
                  <c:v>45128</c:v>
                </c:pt>
                <c:pt idx="6">
                  <c:v>45121</c:v>
                </c:pt>
                <c:pt idx="7">
                  <c:v>45114</c:v>
                </c:pt>
                <c:pt idx="8">
                  <c:v>45107</c:v>
                </c:pt>
                <c:pt idx="9">
                  <c:v>45100</c:v>
                </c:pt>
                <c:pt idx="10">
                  <c:v>45093</c:v>
                </c:pt>
                <c:pt idx="11">
                  <c:v>45086</c:v>
                </c:pt>
                <c:pt idx="12">
                  <c:v>45079</c:v>
                </c:pt>
                <c:pt idx="13">
                  <c:v>45072</c:v>
                </c:pt>
                <c:pt idx="14">
                  <c:v>45065</c:v>
                </c:pt>
                <c:pt idx="15">
                  <c:v>45058</c:v>
                </c:pt>
                <c:pt idx="16">
                  <c:v>45051</c:v>
                </c:pt>
                <c:pt idx="17">
                  <c:v>45044</c:v>
                </c:pt>
                <c:pt idx="18">
                  <c:v>45037</c:v>
                </c:pt>
                <c:pt idx="19">
                  <c:v>45030</c:v>
                </c:pt>
                <c:pt idx="20">
                  <c:v>45022</c:v>
                </c:pt>
                <c:pt idx="21">
                  <c:v>45016</c:v>
                </c:pt>
                <c:pt idx="22">
                  <c:v>45009</c:v>
                </c:pt>
                <c:pt idx="23">
                  <c:v>45002</c:v>
                </c:pt>
                <c:pt idx="24">
                  <c:v>44995</c:v>
                </c:pt>
                <c:pt idx="25">
                  <c:v>44988</c:v>
                </c:pt>
                <c:pt idx="26">
                  <c:v>44981</c:v>
                </c:pt>
                <c:pt idx="27">
                  <c:v>44974</c:v>
                </c:pt>
                <c:pt idx="28">
                  <c:v>44967</c:v>
                </c:pt>
                <c:pt idx="29">
                  <c:v>44960</c:v>
                </c:pt>
                <c:pt idx="30">
                  <c:v>44953</c:v>
                </c:pt>
                <c:pt idx="31">
                  <c:v>44946</c:v>
                </c:pt>
                <c:pt idx="32">
                  <c:v>44939</c:v>
                </c:pt>
                <c:pt idx="33">
                  <c:v>44932</c:v>
                </c:pt>
                <c:pt idx="34">
                  <c:v>44925</c:v>
                </c:pt>
                <c:pt idx="35">
                  <c:v>44918</c:v>
                </c:pt>
                <c:pt idx="36">
                  <c:v>44911</c:v>
                </c:pt>
                <c:pt idx="37">
                  <c:v>44904</c:v>
                </c:pt>
                <c:pt idx="38">
                  <c:v>44897</c:v>
                </c:pt>
                <c:pt idx="39">
                  <c:v>44890</c:v>
                </c:pt>
                <c:pt idx="40">
                  <c:v>44883</c:v>
                </c:pt>
                <c:pt idx="41">
                  <c:v>44876</c:v>
                </c:pt>
                <c:pt idx="42">
                  <c:v>44869</c:v>
                </c:pt>
                <c:pt idx="43">
                  <c:v>44862</c:v>
                </c:pt>
                <c:pt idx="44">
                  <c:v>44855</c:v>
                </c:pt>
                <c:pt idx="45">
                  <c:v>44848</c:v>
                </c:pt>
                <c:pt idx="46">
                  <c:v>44841</c:v>
                </c:pt>
                <c:pt idx="47">
                  <c:v>44834</c:v>
                </c:pt>
                <c:pt idx="48">
                  <c:v>44827</c:v>
                </c:pt>
                <c:pt idx="49">
                  <c:v>44820</c:v>
                </c:pt>
                <c:pt idx="50">
                  <c:v>44813</c:v>
                </c:pt>
                <c:pt idx="51">
                  <c:v>44806</c:v>
                </c:pt>
                <c:pt idx="52">
                  <c:v>44799</c:v>
                </c:pt>
                <c:pt idx="53">
                  <c:v>44792</c:v>
                </c:pt>
                <c:pt idx="54">
                  <c:v>44785</c:v>
                </c:pt>
                <c:pt idx="55">
                  <c:v>44778</c:v>
                </c:pt>
                <c:pt idx="56">
                  <c:v>44771</c:v>
                </c:pt>
                <c:pt idx="57">
                  <c:v>44764</c:v>
                </c:pt>
                <c:pt idx="58">
                  <c:v>44757</c:v>
                </c:pt>
                <c:pt idx="59">
                  <c:v>44750</c:v>
                </c:pt>
                <c:pt idx="60">
                  <c:v>44742</c:v>
                </c:pt>
                <c:pt idx="61">
                  <c:v>44736</c:v>
                </c:pt>
                <c:pt idx="62">
                  <c:v>44729</c:v>
                </c:pt>
                <c:pt idx="63">
                  <c:v>44722</c:v>
                </c:pt>
                <c:pt idx="64">
                  <c:v>44715</c:v>
                </c:pt>
                <c:pt idx="65">
                  <c:v>44708</c:v>
                </c:pt>
                <c:pt idx="66">
                  <c:v>44701</c:v>
                </c:pt>
                <c:pt idx="67">
                  <c:v>44694</c:v>
                </c:pt>
                <c:pt idx="68">
                  <c:v>44687</c:v>
                </c:pt>
                <c:pt idx="69">
                  <c:v>44680</c:v>
                </c:pt>
                <c:pt idx="70">
                  <c:v>44673</c:v>
                </c:pt>
                <c:pt idx="71">
                  <c:v>44665</c:v>
                </c:pt>
                <c:pt idx="72">
                  <c:v>44659</c:v>
                </c:pt>
                <c:pt idx="73">
                  <c:v>44652</c:v>
                </c:pt>
                <c:pt idx="74">
                  <c:v>44645</c:v>
                </c:pt>
                <c:pt idx="75">
                  <c:v>44638</c:v>
                </c:pt>
                <c:pt idx="76">
                  <c:v>44631</c:v>
                </c:pt>
                <c:pt idx="77">
                  <c:v>44624</c:v>
                </c:pt>
                <c:pt idx="78">
                  <c:v>44617</c:v>
                </c:pt>
                <c:pt idx="79">
                  <c:v>44610</c:v>
                </c:pt>
                <c:pt idx="80">
                  <c:v>44603</c:v>
                </c:pt>
                <c:pt idx="81">
                  <c:v>44596</c:v>
                </c:pt>
                <c:pt idx="82">
                  <c:v>44589</c:v>
                </c:pt>
                <c:pt idx="83">
                  <c:v>44582</c:v>
                </c:pt>
                <c:pt idx="84">
                  <c:v>44575</c:v>
                </c:pt>
                <c:pt idx="85">
                  <c:v>44568</c:v>
                </c:pt>
                <c:pt idx="86">
                  <c:v>44561</c:v>
                </c:pt>
                <c:pt idx="87">
                  <c:v>44554</c:v>
                </c:pt>
                <c:pt idx="88">
                  <c:v>44547</c:v>
                </c:pt>
                <c:pt idx="89">
                  <c:v>44540</c:v>
                </c:pt>
                <c:pt idx="90">
                  <c:v>44533</c:v>
                </c:pt>
                <c:pt idx="91">
                  <c:v>44526</c:v>
                </c:pt>
                <c:pt idx="92">
                  <c:v>44519</c:v>
                </c:pt>
                <c:pt idx="93">
                  <c:v>44512</c:v>
                </c:pt>
                <c:pt idx="94">
                  <c:v>44505</c:v>
                </c:pt>
                <c:pt idx="95">
                  <c:v>44498</c:v>
                </c:pt>
                <c:pt idx="96">
                  <c:v>44491</c:v>
                </c:pt>
                <c:pt idx="97">
                  <c:v>44484</c:v>
                </c:pt>
                <c:pt idx="98">
                  <c:v>44477</c:v>
                </c:pt>
                <c:pt idx="99">
                  <c:v>44470</c:v>
                </c:pt>
                <c:pt idx="100">
                  <c:v>44463</c:v>
                </c:pt>
                <c:pt idx="101">
                  <c:v>44456</c:v>
                </c:pt>
                <c:pt idx="102">
                  <c:v>44449</c:v>
                </c:pt>
                <c:pt idx="103">
                  <c:v>44442</c:v>
                </c:pt>
              </c:numCache>
            </c:numRef>
          </c:cat>
          <c:val>
            <c:numRef>
              <c:f>'Testing Data'!$X$2:$X$105</c:f>
              <c:numCache>
                <c:formatCode>"$"#,##0.00</c:formatCode>
                <c:ptCount val="104"/>
                <c:pt idx="0">
                  <c:v>70126.458529202864</c:v>
                </c:pt>
                <c:pt idx="1">
                  <c:v>70126.458529202864</c:v>
                </c:pt>
                <c:pt idx="2">
                  <c:v>70126.458529202864</c:v>
                </c:pt>
                <c:pt idx="3">
                  <c:v>73445.274466695453</c:v>
                </c:pt>
                <c:pt idx="4">
                  <c:v>73445.274466695453</c:v>
                </c:pt>
                <c:pt idx="5">
                  <c:v>73445.274466695453</c:v>
                </c:pt>
                <c:pt idx="6">
                  <c:v>73445.274466695453</c:v>
                </c:pt>
                <c:pt idx="7">
                  <c:v>73445.274466695453</c:v>
                </c:pt>
                <c:pt idx="8">
                  <c:v>73445.274466695453</c:v>
                </c:pt>
                <c:pt idx="9">
                  <c:v>73445.274466695453</c:v>
                </c:pt>
                <c:pt idx="10">
                  <c:v>73445.274466695453</c:v>
                </c:pt>
                <c:pt idx="11">
                  <c:v>73445.274466695453</c:v>
                </c:pt>
                <c:pt idx="12">
                  <c:v>73445.274466695453</c:v>
                </c:pt>
                <c:pt idx="13">
                  <c:v>73445.274466695453</c:v>
                </c:pt>
                <c:pt idx="14">
                  <c:v>73445.274466695453</c:v>
                </c:pt>
                <c:pt idx="15">
                  <c:v>73445.274466695453</c:v>
                </c:pt>
                <c:pt idx="16">
                  <c:v>73445.274466695453</c:v>
                </c:pt>
                <c:pt idx="17">
                  <c:v>73445.274466695453</c:v>
                </c:pt>
                <c:pt idx="18">
                  <c:v>73445.274466695453</c:v>
                </c:pt>
                <c:pt idx="19">
                  <c:v>73445.274466695453</c:v>
                </c:pt>
                <c:pt idx="20">
                  <c:v>73445.274466695453</c:v>
                </c:pt>
                <c:pt idx="21">
                  <c:v>73445.274466695453</c:v>
                </c:pt>
                <c:pt idx="22">
                  <c:v>73445.274466695453</c:v>
                </c:pt>
                <c:pt idx="23">
                  <c:v>73445.274466695453</c:v>
                </c:pt>
                <c:pt idx="24">
                  <c:v>73445.274466695453</c:v>
                </c:pt>
                <c:pt idx="25">
                  <c:v>68711.721735539002</c:v>
                </c:pt>
                <c:pt idx="26">
                  <c:v>68711.721735539002</c:v>
                </c:pt>
                <c:pt idx="27">
                  <c:v>72000.065569179133</c:v>
                </c:pt>
                <c:pt idx="28">
                  <c:v>58240.225127745471</c:v>
                </c:pt>
                <c:pt idx="29">
                  <c:v>63240.045729101075</c:v>
                </c:pt>
                <c:pt idx="30">
                  <c:v>55841.733386021173</c:v>
                </c:pt>
                <c:pt idx="31">
                  <c:v>56056.109845311774</c:v>
                </c:pt>
                <c:pt idx="32">
                  <c:v>57999.589055963253</c:v>
                </c:pt>
                <c:pt idx="33">
                  <c:v>66408.100095839429</c:v>
                </c:pt>
                <c:pt idx="34">
                  <c:v>54085.148998741024</c:v>
                </c:pt>
                <c:pt idx="35">
                  <c:v>53103.627463617202</c:v>
                </c:pt>
                <c:pt idx="36">
                  <c:v>62811.212734510242</c:v>
                </c:pt>
                <c:pt idx="37">
                  <c:v>65196.171189627603</c:v>
                </c:pt>
                <c:pt idx="38">
                  <c:v>54919.394871621756</c:v>
                </c:pt>
                <c:pt idx="39">
                  <c:v>55486.940270897634</c:v>
                </c:pt>
                <c:pt idx="40">
                  <c:v>54130.712327464185</c:v>
                </c:pt>
                <c:pt idx="41">
                  <c:v>61045.183964560616</c:v>
                </c:pt>
                <c:pt idx="42">
                  <c:v>61045.183964560616</c:v>
                </c:pt>
                <c:pt idx="43">
                  <c:v>61045.183964560616</c:v>
                </c:pt>
                <c:pt idx="44">
                  <c:v>61045.183964560616</c:v>
                </c:pt>
                <c:pt idx="45">
                  <c:v>61045.183964560616</c:v>
                </c:pt>
                <c:pt idx="46">
                  <c:v>61045.183964560616</c:v>
                </c:pt>
                <c:pt idx="47">
                  <c:v>61045.183964560616</c:v>
                </c:pt>
                <c:pt idx="48">
                  <c:v>70603.486573109782</c:v>
                </c:pt>
                <c:pt idx="49">
                  <c:v>60545.929406604453</c:v>
                </c:pt>
                <c:pt idx="50">
                  <c:v>60545.929406604453</c:v>
                </c:pt>
                <c:pt idx="51">
                  <c:v>60545.929406604453</c:v>
                </c:pt>
                <c:pt idx="52">
                  <c:v>60545.929406604453</c:v>
                </c:pt>
                <c:pt idx="53">
                  <c:v>60545.929406604453</c:v>
                </c:pt>
                <c:pt idx="54">
                  <c:v>60545.929406604453</c:v>
                </c:pt>
                <c:pt idx="55">
                  <c:v>50135.740327745152</c:v>
                </c:pt>
                <c:pt idx="56">
                  <c:v>49671.83271674531</c:v>
                </c:pt>
                <c:pt idx="57">
                  <c:v>43548.554906355988</c:v>
                </c:pt>
                <c:pt idx="58">
                  <c:v>42160.228697804669</c:v>
                </c:pt>
                <c:pt idx="59">
                  <c:v>45948.1992291348</c:v>
                </c:pt>
                <c:pt idx="60">
                  <c:v>49883.384266099449</c:v>
                </c:pt>
                <c:pt idx="61">
                  <c:v>47749.879898194878</c:v>
                </c:pt>
                <c:pt idx="62">
                  <c:v>52418.613628321415</c:v>
                </c:pt>
                <c:pt idx="63">
                  <c:v>64814.109118100881</c:v>
                </c:pt>
                <c:pt idx="64">
                  <c:v>50090.183324461104</c:v>
                </c:pt>
                <c:pt idx="65">
                  <c:v>47525.336928219665</c:v>
                </c:pt>
                <c:pt idx="66">
                  <c:v>30458.413961087663</c:v>
                </c:pt>
                <c:pt idx="67">
                  <c:v>34176.177093201994</c:v>
                </c:pt>
                <c:pt idx="68">
                  <c:v>38988.622508979977</c:v>
                </c:pt>
                <c:pt idx="69">
                  <c:v>32594.746258613464</c:v>
                </c:pt>
                <c:pt idx="70">
                  <c:v>34152.435108984733</c:v>
                </c:pt>
                <c:pt idx="71">
                  <c:v>39329.393376015032</c:v>
                </c:pt>
                <c:pt idx="72">
                  <c:v>39776.099961664113</c:v>
                </c:pt>
                <c:pt idx="73">
                  <c:v>31364.173582883635</c:v>
                </c:pt>
                <c:pt idx="74">
                  <c:v>37902.05360232573</c:v>
                </c:pt>
                <c:pt idx="75">
                  <c:v>30797.347519227023</c:v>
                </c:pt>
                <c:pt idx="76">
                  <c:v>38393.302514166789</c:v>
                </c:pt>
                <c:pt idx="77">
                  <c:v>38929.612366689165</c:v>
                </c:pt>
                <c:pt idx="78">
                  <c:v>28347.36996083015</c:v>
                </c:pt>
                <c:pt idx="79">
                  <c:v>25850.882169890239</c:v>
                </c:pt>
                <c:pt idx="80">
                  <c:v>28494.85245398101</c:v>
                </c:pt>
                <c:pt idx="81">
                  <c:v>29740.161390870489</c:v>
                </c:pt>
                <c:pt idx="82">
                  <c:v>20555.410879706687</c:v>
                </c:pt>
                <c:pt idx="83">
                  <c:v>19977.025152305745</c:v>
                </c:pt>
                <c:pt idx="84">
                  <c:v>25533.464338518264</c:v>
                </c:pt>
                <c:pt idx="85">
                  <c:v>22259.183952264928</c:v>
                </c:pt>
                <c:pt idx="86">
                  <c:v>24939.583109100888</c:v>
                </c:pt>
                <c:pt idx="87">
                  <c:v>24939.583109100888</c:v>
                </c:pt>
                <c:pt idx="88">
                  <c:v>24939.583109100888</c:v>
                </c:pt>
                <c:pt idx="89">
                  <c:v>24939.583109100888</c:v>
                </c:pt>
                <c:pt idx="90">
                  <c:v>24939.583109100888</c:v>
                </c:pt>
                <c:pt idx="91">
                  <c:v>24939.583109100888</c:v>
                </c:pt>
                <c:pt idx="92">
                  <c:v>24939.583109100888</c:v>
                </c:pt>
                <c:pt idx="93">
                  <c:v>24939.583109100888</c:v>
                </c:pt>
                <c:pt idx="94">
                  <c:v>24939.583109100888</c:v>
                </c:pt>
                <c:pt idx="95">
                  <c:v>24939.583109100888</c:v>
                </c:pt>
                <c:pt idx="96">
                  <c:v>23164.33587400696</c:v>
                </c:pt>
                <c:pt idx="97">
                  <c:v>22209.614974586228</c:v>
                </c:pt>
                <c:pt idx="98">
                  <c:v>17496.108699951285</c:v>
                </c:pt>
                <c:pt idx="99">
                  <c:v>10874.362339961172</c:v>
                </c:pt>
                <c:pt idx="100">
                  <c:v>6297.794339257397</c:v>
                </c:pt>
                <c:pt idx="101">
                  <c:v>-73.037401092235768</c:v>
                </c:pt>
                <c:pt idx="102">
                  <c:v>-481.03058964165461</c:v>
                </c:pt>
                <c:pt idx="103">
                  <c:v>0</c:v>
                </c:pt>
              </c:numCache>
            </c:numRef>
          </c:val>
          <c:smooth val="0"/>
          <c:extLst>
            <c:ext xmlns:c16="http://schemas.microsoft.com/office/drawing/2014/chart" uri="{C3380CC4-5D6E-409C-BE32-E72D297353CC}">
              <c16:uniqueId val="{00000000-E50B-4620-BB14-C1830AA026C9}"/>
            </c:ext>
          </c:extLst>
        </c:ser>
        <c:dLbls>
          <c:showLegendKey val="0"/>
          <c:showVal val="0"/>
          <c:showCatName val="0"/>
          <c:showSerName val="0"/>
          <c:showPercent val="0"/>
          <c:showBubbleSize val="0"/>
        </c:dLbls>
        <c:smooth val="0"/>
        <c:axId val="1384327679"/>
        <c:axId val="1419202207"/>
      </c:lineChart>
      <c:dateAx>
        <c:axId val="1384327679"/>
        <c:scaling>
          <c:orientation val="minMax"/>
        </c:scaling>
        <c:delete val="0"/>
        <c:axPos val="b"/>
        <c:numFmt formatCode="m/d/yyyy" sourceLinked="1"/>
        <c:majorTickMark val="none"/>
        <c:minorTickMark val="none"/>
        <c:tickLblPos val="low"/>
        <c:spPr>
          <a:noFill/>
          <a:ln w="12700"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202207"/>
        <c:crosses val="autoZero"/>
        <c:auto val="1"/>
        <c:lblOffset val="100"/>
        <c:baseTimeUnit val="days"/>
      </c:dateAx>
      <c:valAx>
        <c:axId val="1419202207"/>
        <c:scaling>
          <c:orientation val="minMax"/>
          <c:max val="95000"/>
          <c:min val="-20000"/>
        </c:scaling>
        <c:delete val="0"/>
        <c:axPos val="l"/>
        <c:majorGridlines>
          <c:spPr>
            <a:ln w="9525" cap="flat" cmpd="sng" algn="ctr">
              <a:solidFill>
                <a:schemeClr val="tx1">
                  <a:lumMod val="15000"/>
                  <a:lumOff val="85000"/>
                </a:schemeClr>
              </a:solidFill>
              <a:round/>
            </a:ln>
            <a:effectLst/>
          </c:spPr>
        </c:majorGridlines>
        <c:numFmt formatCode="&quot;$&quot;#,##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4327679"/>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9</xdr:col>
      <xdr:colOff>841708</xdr:colOff>
      <xdr:row>3</xdr:row>
      <xdr:rowOff>30079</xdr:rowOff>
    </xdr:from>
    <xdr:to>
      <xdr:col>18</xdr:col>
      <xdr:colOff>370974</xdr:colOff>
      <xdr:row>19</xdr:row>
      <xdr:rowOff>1</xdr:rowOff>
    </xdr:to>
    <xdr:graphicFrame macro="">
      <xdr:nvGraphicFramePr>
        <xdr:cNvPr id="5" name="Chart 4">
          <a:extLst>
            <a:ext uri="{FF2B5EF4-FFF2-40B4-BE49-F238E27FC236}">
              <a16:creationId xmlns:a16="http://schemas.microsoft.com/office/drawing/2014/main" id="{0187E0FE-BBFB-B779-CA93-93EA8781E7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842711</xdr:colOff>
      <xdr:row>18</xdr:row>
      <xdr:rowOff>170449</xdr:rowOff>
    </xdr:from>
    <xdr:to>
      <xdr:col>18</xdr:col>
      <xdr:colOff>370973</xdr:colOff>
      <xdr:row>35</xdr:row>
      <xdr:rowOff>70185</xdr:rowOff>
    </xdr:to>
    <xdr:graphicFrame macro="">
      <xdr:nvGraphicFramePr>
        <xdr:cNvPr id="2" name="Chart 1">
          <a:extLst>
            <a:ext uri="{FF2B5EF4-FFF2-40B4-BE49-F238E27FC236}">
              <a16:creationId xmlns:a16="http://schemas.microsoft.com/office/drawing/2014/main" id="{BC3B3320-C150-42C4-1E05-854168F1A9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571501</xdr:colOff>
      <xdr:row>3</xdr:row>
      <xdr:rowOff>47624</xdr:rowOff>
    </xdr:from>
    <xdr:to>
      <xdr:col>18</xdr:col>
      <xdr:colOff>381000</xdr:colOff>
      <xdr:row>19</xdr:row>
      <xdr:rowOff>104775</xdr:rowOff>
    </xdr:to>
    <xdr:graphicFrame macro="">
      <xdr:nvGraphicFramePr>
        <xdr:cNvPr id="15" name="Chart 14">
          <a:extLst>
            <a:ext uri="{FF2B5EF4-FFF2-40B4-BE49-F238E27FC236}">
              <a16:creationId xmlns:a16="http://schemas.microsoft.com/office/drawing/2014/main" id="{E8225394-6112-4EEF-880E-6DC4AF665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xdr:colOff>
      <xdr:row>19</xdr:row>
      <xdr:rowOff>114300</xdr:rowOff>
    </xdr:from>
    <xdr:to>
      <xdr:col>18</xdr:col>
      <xdr:colOff>352426</xdr:colOff>
      <xdr:row>37</xdr:row>
      <xdr:rowOff>38100</xdr:rowOff>
    </xdr:to>
    <xdr:graphicFrame macro="">
      <xdr:nvGraphicFramePr>
        <xdr:cNvPr id="16" name="Chart 15">
          <a:extLst>
            <a:ext uri="{FF2B5EF4-FFF2-40B4-BE49-F238E27FC236}">
              <a16:creationId xmlns:a16="http://schemas.microsoft.com/office/drawing/2014/main" id="{BC70E7B5-4952-4512-8B0C-EDACA5D684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C279B-B601-4CF5-B3C2-FDB6414B1A27}">
  <dimension ref="A1:B23"/>
  <sheetViews>
    <sheetView workbookViewId="0"/>
  </sheetViews>
  <sheetFormatPr defaultRowHeight="15" x14ac:dyDescent="0.25"/>
  <sheetData>
    <row r="1" spans="1:2" x14ac:dyDescent="0.25">
      <c r="B1" t="s">
        <v>6</v>
      </c>
    </row>
    <row r="2" spans="1:2" x14ac:dyDescent="0.25"/>
    <row r="3" spans="1:2" x14ac:dyDescent="0.25"/>
    <row r="4" spans="1:2" x14ac:dyDescent="0.25"/>
    <row r="5" spans="1:2" x14ac:dyDescent="0.25"/>
    <row r="6" spans="1:2" x14ac:dyDescent="0.25"/>
    <row r="7" spans="1:2" x14ac:dyDescent="0.25"/>
    <row r="8" spans="1:2" x14ac:dyDescent="0.25"/>
    <row r="9" spans="1:2" x14ac:dyDescent="0.25"/>
    <row r="10" spans="1:2" x14ac:dyDescent="0.25"/>
    <row r="11" spans="1:2" x14ac:dyDescent="0.25"/>
    <row r="12" spans="1:2" x14ac:dyDescent="0.25"/>
    <row r="13" spans="1:2" x14ac:dyDescent="0.25"/>
    <row r="14" spans="1:2" x14ac:dyDescent="0.25"/>
    <row r="15" spans="1:2" x14ac:dyDescent="0.25"/>
    <row r="16" spans="1:2" x14ac:dyDescent="0.25"/>
    <row r="17" spans="1:1" x14ac:dyDescent="0.25"/>
    <row r="18" spans="1:1" x14ac:dyDescent="0.25"/>
    <row r="19" spans="1:1" x14ac:dyDescent="0.25"/>
    <row r="20" spans="1:1" x14ac:dyDescent="0.25"/>
    <row r="21" spans="1:1" x14ac:dyDescent="0.25"/>
    <row r="22" spans="1:1" x14ac:dyDescent="0.25"/>
    <row r="23" spans="1:1" x14ac:dyDescent="0.25"/>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FD178-05FE-419A-838E-BE603BB6FCEC}">
  <dimension ref="A1:A2"/>
  <sheetViews>
    <sheetView tabSelected="1" workbookViewId="0">
      <selection activeCell="A2" sqref="A2"/>
    </sheetView>
  </sheetViews>
  <sheetFormatPr defaultRowHeight="15" x14ac:dyDescent="0.25"/>
  <cols>
    <col min="1" max="1" width="147.28515625" customWidth="1"/>
  </cols>
  <sheetData>
    <row r="1" spans="1:1" ht="16.5" customHeight="1" x14ac:dyDescent="0.25"/>
    <row r="2" spans="1:1" ht="398.25" customHeight="1" x14ac:dyDescent="0.25">
      <c r="A2" s="45" t="s">
        <v>26</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91D99-A34C-4EC8-AFC2-18059242DAC8}">
  <dimension ref="A1:H1256"/>
  <sheetViews>
    <sheetView workbookViewId="0">
      <selection activeCell="D35" sqref="D35"/>
    </sheetView>
  </sheetViews>
  <sheetFormatPr defaultRowHeight="15" x14ac:dyDescent="0.25"/>
  <cols>
    <col min="1" max="1" width="10.7109375" customWidth="1"/>
    <col min="2" max="2" width="14" customWidth="1"/>
    <col min="3" max="3" width="10.85546875" customWidth="1"/>
    <col min="4" max="4" width="17" bestFit="1" customWidth="1"/>
    <col min="5" max="5" width="12.28515625" customWidth="1"/>
    <col min="7" max="7" width="15.140625" customWidth="1"/>
    <col min="8" max="8" width="10.7109375" customWidth="1"/>
  </cols>
  <sheetData>
    <row r="1" spans="1:8" ht="17.25" customHeight="1" x14ac:dyDescent="0.25">
      <c r="A1" s="1"/>
      <c r="B1" t="s">
        <v>0</v>
      </c>
      <c r="C1" t="s">
        <v>2</v>
      </c>
    </row>
    <row r="2" spans="1:8" x14ac:dyDescent="0.25">
      <c r="A2" s="1" cm="1">
        <f t="array" ref="A2:A210">_xll.FDS("CPG-CA","JULIAN(P_PRICE(0,-4AY,W,CAD,,4).dates)")</f>
        <v>45163</v>
      </c>
      <c r="B2" cm="1">
        <f t="array" ref="B2:B210">_xll.FDS("CPG-CA","P_PRICE(0,-4AY,W,CAD,,4)")</f>
        <v>10.7</v>
      </c>
      <c r="C2" cm="1">
        <f t="array" ref="C2:C210">_xll.FDS("ERF-CA","P_PRICE(0,-4AY,W,CAD,,4)")</f>
        <v>22.721105999999999</v>
      </c>
    </row>
    <row r="3" spans="1:8" x14ac:dyDescent="0.25">
      <c r="A3" s="1">
        <v>45156</v>
      </c>
      <c r="B3">
        <v>11.21</v>
      </c>
      <c r="C3">
        <v>22.880552000000002</v>
      </c>
      <c r="H3" s="1"/>
    </row>
    <row r="4" spans="1:8" x14ac:dyDescent="0.25">
      <c r="A4" s="1">
        <v>45149</v>
      </c>
      <c r="B4">
        <v>11.45</v>
      </c>
      <c r="C4">
        <v>22.491900999999999</v>
      </c>
      <c r="H4" s="1"/>
    </row>
    <row r="5" spans="1:8" x14ac:dyDescent="0.25">
      <c r="A5" s="1">
        <v>45142</v>
      </c>
      <c r="B5">
        <v>10.95</v>
      </c>
      <c r="C5">
        <v>22.302558999999999</v>
      </c>
      <c r="H5" s="1"/>
    </row>
    <row r="6" spans="1:8" x14ac:dyDescent="0.25">
      <c r="A6" s="1">
        <v>45135</v>
      </c>
      <c r="B6">
        <v>10.575931000000001</v>
      </c>
      <c r="C6">
        <v>21.754463000000001</v>
      </c>
      <c r="H6" s="1"/>
    </row>
    <row r="7" spans="1:8" x14ac:dyDescent="0.25">
      <c r="A7" s="1">
        <v>45128</v>
      </c>
      <c r="B7">
        <v>10.207119</v>
      </c>
      <c r="C7">
        <v>21.066849999999999</v>
      </c>
      <c r="H7" s="1"/>
    </row>
    <row r="8" spans="1:8" x14ac:dyDescent="0.25">
      <c r="A8" s="1">
        <v>45121</v>
      </c>
      <c r="B8">
        <v>9.3100090000000009</v>
      </c>
      <c r="C8">
        <v>19.741453</v>
      </c>
      <c r="H8" s="1"/>
    </row>
    <row r="9" spans="1:8" x14ac:dyDescent="0.25">
      <c r="A9" s="1">
        <v>45114</v>
      </c>
      <c r="B9">
        <v>9.1006830000000001</v>
      </c>
      <c r="C9">
        <v>19.482351000000001</v>
      </c>
      <c r="H9" s="1"/>
    </row>
    <row r="10" spans="1:8" x14ac:dyDescent="0.25">
      <c r="A10" s="1">
        <v>45107</v>
      </c>
      <c r="B10">
        <v>8.8913569999999993</v>
      </c>
      <c r="C10">
        <v>19.133564</v>
      </c>
      <c r="H10" s="1"/>
    </row>
    <row r="11" spans="1:8" x14ac:dyDescent="0.25">
      <c r="A11" s="1">
        <v>45100</v>
      </c>
      <c r="B11">
        <v>8.3331560000000007</v>
      </c>
      <c r="C11">
        <v>18.236677</v>
      </c>
      <c r="H11" s="1"/>
    </row>
    <row r="12" spans="1:8" x14ac:dyDescent="0.25">
      <c r="A12" s="1">
        <v>45093</v>
      </c>
      <c r="B12">
        <v>8.8913569999999993</v>
      </c>
      <c r="C12">
        <v>19.023945000000001</v>
      </c>
      <c r="H12" s="1"/>
    </row>
    <row r="13" spans="1:8" x14ac:dyDescent="0.25">
      <c r="A13" s="1">
        <v>45086</v>
      </c>
      <c r="B13">
        <v>9.1384699999999999</v>
      </c>
      <c r="C13">
        <v>19.601938000000001</v>
      </c>
      <c r="H13" s="1"/>
    </row>
    <row r="14" spans="1:8" x14ac:dyDescent="0.25">
      <c r="A14" s="1">
        <v>45079</v>
      </c>
      <c r="B14">
        <v>8.9018750000000004</v>
      </c>
      <c r="C14">
        <v>19.721523000000001</v>
      </c>
      <c r="H14" s="1"/>
    </row>
    <row r="15" spans="1:8" x14ac:dyDescent="0.25">
      <c r="A15" s="1">
        <v>45072</v>
      </c>
      <c r="B15">
        <v>8.7638619999999996</v>
      </c>
      <c r="C15">
        <v>19.826219999999999</v>
      </c>
      <c r="H15" s="1"/>
    </row>
    <row r="16" spans="1:8" x14ac:dyDescent="0.25">
      <c r="A16" s="1">
        <v>45065</v>
      </c>
      <c r="B16">
        <v>8.9708810000000003</v>
      </c>
      <c r="C16">
        <v>19.746796</v>
      </c>
      <c r="H16" s="1"/>
    </row>
    <row r="17" spans="1:8" x14ac:dyDescent="0.25">
      <c r="A17" s="1">
        <v>45058</v>
      </c>
      <c r="B17">
        <v>9.0004559999999998</v>
      </c>
      <c r="C17">
        <v>18.922771000000001</v>
      </c>
      <c r="H17" s="1"/>
    </row>
    <row r="18" spans="1:8" x14ac:dyDescent="0.25">
      <c r="A18" s="1">
        <v>45051</v>
      </c>
      <c r="B18">
        <v>9.2469079999999995</v>
      </c>
      <c r="C18">
        <v>19.399317</v>
      </c>
      <c r="H18" s="1"/>
    </row>
    <row r="19" spans="1:8" x14ac:dyDescent="0.25">
      <c r="A19" s="1">
        <v>45044</v>
      </c>
      <c r="B19">
        <v>9.8778279999999992</v>
      </c>
      <c r="C19">
        <v>20.114132000000001</v>
      </c>
      <c r="H19" s="1"/>
    </row>
    <row r="20" spans="1:8" x14ac:dyDescent="0.25">
      <c r="A20" s="1">
        <v>45037</v>
      </c>
      <c r="B20">
        <v>9.828538</v>
      </c>
      <c r="C20">
        <v>19.726942000000001</v>
      </c>
      <c r="H20" s="1"/>
    </row>
    <row r="21" spans="1:8" x14ac:dyDescent="0.25">
      <c r="A21" s="1">
        <v>45030</v>
      </c>
      <c r="B21">
        <v>10.242578</v>
      </c>
      <c r="C21">
        <v>20.501324</v>
      </c>
      <c r="H21" s="1"/>
    </row>
    <row r="22" spans="1:8" x14ac:dyDescent="0.25">
      <c r="A22" s="1">
        <v>45022</v>
      </c>
      <c r="B22">
        <v>9.8482529999999997</v>
      </c>
      <c r="C22">
        <v>19.945356</v>
      </c>
      <c r="H22" s="1"/>
    </row>
    <row r="23" spans="1:8" x14ac:dyDescent="0.25">
      <c r="A23" s="1">
        <v>45016</v>
      </c>
      <c r="B23">
        <v>9.4046380000000003</v>
      </c>
      <c r="C23">
        <v>19.339748</v>
      </c>
      <c r="H23" s="1"/>
    </row>
    <row r="24" spans="1:8" x14ac:dyDescent="0.25">
      <c r="A24" s="1">
        <v>45009</v>
      </c>
      <c r="B24">
        <v>8.7244290000000007</v>
      </c>
      <c r="C24">
        <v>19.081620000000001</v>
      </c>
      <c r="H24" s="1"/>
    </row>
    <row r="25" spans="1:8" x14ac:dyDescent="0.25">
      <c r="A25" s="1">
        <v>45002</v>
      </c>
      <c r="B25">
        <v>7.8667730000000002</v>
      </c>
      <c r="C25">
        <v>17.820765000000002</v>
      </c>
      <c r="H25" s="1"/>
    </row>
    <row r="26" spans="1:8" x14ac:dyDescent="0.25">
      <c r="A26" s="1">
        <v>44995</v>
      </c>
      <c r="B26">
        <v>9.1041369999999997</v>
      </c>
      <c r="C26">
        <v>21.255853999999999</v>
      </c>
      <c r="H26" s="1"/>
    </row>
    <row r="27" spans="1:8" x14ac:dyDescent="0.25">
      <c r="A27" s="1">
        <v>44988</v>
      </c>
      <c r="B27">
        <v>9.6763530000000006</v>
      </c>
      <c r="C27">
        <v>22.318149999999999</v>
      </c>
      <c r="H27" s="1"/>
    </row>
    <row r="28" spans="1:8" x14ac:dyDescent="0.25">
      <c r="A28" s="1">
        <v>44981</v>
      </c>
      <c r="B28">
        <v>9.2003090000000007</v>
      </c>
      <c r="C28">
        <v>21.600747999999999</v>
      </c>
      <c r="H28" s="1"/>
    </row>
    <row r="29" spans="1:8" x14ac:dyDescent="0.25">
      <c r="A29" s="1">
        <v>44974</v>
      </c>
      <c r="B29">
        <v>8.9962879999999998</v>
      </c>
      <c r="C29">
        <v>21.076315000000001</v>
      </c>
      <c r="H29" s="1"/>
    </row>
    <row r="30" spans="1:8" x14ac:dyDescent="0.25">
      <c r="A30" s="1">
        <v>44967</v>
      </c>
      <c r="B30">
        <v>9.5986320000000003</v>
      </c>
      <c r="C30">
        <v>23.213629999999998</v>
      </c>
      <c r="H30" s="1"/>
    </row>
    <row r="31" spans="1:8" x14ac:dyDescent="0.25">
      <c r="A31" s="1">
        <v>44960</v>
      </c>
      <c r="B31">
        <v>9.0448660000000007</v>
      </c>
      <c r="C31">
        <v>22.174658000000001</v>
      </c>
      <c r="H31" s="1"/>
    </row>
    <row r="32" spans="1:8" x14ac:dyDescent="0.25">
      <c r="A32" s="1">
        <v>44953</v>
      </c>
      <c r="B32">
        <v>9.6763530000000006</v>
      </c>
      <c r="C32">
        <v>23.589639999999999</v>
      </c>
      <c r="H32" s="1"/>
    </row>
    <row r="33" spans="1:8" x14ac:dyDescent="0.25">
      <c r="A33" s="1">
        <v>44946</v>
      </c>
      <c r="B33">
        <v>9.5403400000000005</v>
      </c>
      <c r="C33">
        <v>23.431319999999999</v>
      </c>
      <c r="H33" s="1"/>
    </row>
    <row r="34" spans="1:8" x14ac:dyDescent="0.25">
      <c r="A34" s="1">
        <v>44939</v>
      </c>
      <c r="B34">
        <v>9.3071760000000001</v>
      </c>
      <c r="C34">
        <v>23.005835999999999</v>
      </c>
      <c r="H34" s="1"/>
    </row>
    <row r="35" spans="1:8" x14ac:dyDescent="0.25">
      <c r="A35" s="1">
        <v>44932</v>
      </c>
      <c r="B35">
        <v>8.7339769999999994</v>
      </c>
      <c r="C35">
        <v>21.640331</v>
      </c>
      <c r="H35" s="1"/>
    </row>
    <row r="36" spans="1:8" x14ac:dyDescent="0.25">
      <c r="A36" s="1">
        <v>44925</v>
      </c>
      <c r="B36">
        <v>9.3848959999999995</v>
      </c>
      <c r="C36">
        <v>23.649010000000001</v>
      </c>
      <c r="H36" s="1"/>
    </row>
    <row r="37" spans="1:8" x14ac:dyDescent="0.25">
      <c r="A37" s="1">
        <v>44918</v>
      </c>
      <c r="B37">
        <v>9.316891</v>
      </c>
      <c r="C37">
        <v>23.678698000000001</v>
      </c>
      <c r="H37" s="1"/>
    </row>
    <row r="38" spans="1:8" x14ac:dyDescent="0.25">
      <c r="A38" s="1">
        <v>44911</v>
      </c>
      <c r="B38">
        <v>8.8116990000000008</v>
      </c>
      <c r="C38">
        <v>22.263714</v>
      </c>
      <c r="H38" s="1"/>
    </row>
    <row r="39" spans="1:8" x14ac:dyDescent="0.25">
      <c r="A39" s="1">
        <v>44904</v>
      </c>
      <c r="B39">
        <v>8.5813900000000007</v>
      </c>
      <c r="C39">
        <v>21.798649999999999</v>
      </c>
      <c r="H39" s="1"/>
    </row>
    <row r="40" spans="1:8" x14ac:dyDescent="0.25">
      <c r="A40" s="1">
        <v>44897</v>
      </c>
      <c r="B40">
        <v>9.8719710000000003</v>
      </c>
      <c r="C40">
        <v>24.183340000000001</v>
      </c>
      <c r="H40" s="1"/>
    </row>
    <row r="41" spans="1:8" x14ac:dyDescent="0.25">
      <c r="A41" s="1">
        <v>44890</v>
      </c>
      <c r="B41">
        <v>10.054963000000001</v>
      </c>
      <c r="C41">
        <v>24.306875000000002</v>
      </c>
      <c r="H41" s="1"/>
    </row>
    <row r="42" spans="1:8" x14ac:dyDescent="0.25">
      <c r="A42" s="1">
        <v>44883</v>
      </c>
      <c r="B42">
        <v>10.334267000000001</v>
      </c>
      <c r="C42">
        <v>24.721197</v>
      </c>
      <c r="H42" s="1"/>
    </row>
    <row r="43" spans="1:8" x14ac:dyDescent="0.25">
      <c r="A43" s="1">
        <v>44876</v>
      </c>
      <c r="B43">
        <v>10.873614999999999</v>
      </c>
      <c r="C43">
        <v>24.54363</v>
      </c>
      <c r="H43" s="1"/>
    </row>
    <row r="44" spans="1:8" x14ac:dyDescent="0.25">
      <c r="A44" s="1">
        <v>44869</v>
      </c>
      <c r="B44">
        <v>10.709885</v>
      </c>
      <c r="C44">
        <v>24.326605000000001</v>
      </c>
      <c r="H44" s="1"/>
    </row>
    <row r="45" spans="1:8" x14ac:dyDescent="0.25">
      <c r="A45" s="1">
        <v>44862</v>
      </c>
      <c r="B45">
        <v>9.9453359999999993</v>
      </c>
      <c r="C45">
        <v>22.738372999999999</v>
      </c>
      <c r="H45" s="1"/>
    </row>
    <row r="46" spans="1:8" x14ac:dyDescent="0.25">
      <c r="A46" s="1">
        <v>44855</v>
      </c>
      <c r="B46">
        <v>9.8301390000000008</v>
      </c>
      <c r="C46">
        <v>22.590399000000001</v>
      </c>
      <c r="H46" s="1"/>
    </row>
    <row r="47" spans="1:8" x14ac:dyDescent="0.25">
      <c r="A47" s="1">
        <v>44848</v>
      </c>
      <c r="B47">
        <v>9.0237610000000004</v>
      </c>
      <c r="C47">
        <v>20.6569</v>
      </c>
      <c r="H47" s="1"/>
    </row>
    <row r="48" spans="1:8" x14ac:dyDescent="0.25">
      <c r="A48" s="1">
        <v>44841</v>
      </c>
      <c r="B48">
        <v>9.8493394999999992</v>
      </c>
      <c r="C48">
        <v>21.949186000000001</v>
      </c>
      <c r="H48" s="1"/>
    </row>
    <row r="49" spans="1:8" x14ac:dyDescent="0.25">
      <c r="A49" s="1">
        <v>44834</v>
      </c>
      <c r="B49">
        <v>8.1597840000000001</v>
      </c>
      <c r="C49">
        <v>19.295555</v>
      </c>
      <c r="H49" s="1"/>
    </row>
    <row r="50" spans="1:8" x14ac:dyDescent="0.25">
      <c r="A50" s="1">
        <v>44827</v>
      </c>
      <c r="B50">
        <v>7.6605970000000001</v>
      </c>
      <c r="C50">
        <v>17.914480000000001</v>
      </c>
      <c r="H50" s="1"/>
    </row>
    <row r="51" spans="1:8" x14ac:dyDescent="0.25">
      <c r="A51" s="1">
        <v>44820</v>
      </c>
      <c r="B51">
        <v>8.8317669999999993</v>
      </c>
      <c r="C51">
        <v>20.193254</v>
      </c>
      <c r="H51" s="1"/>
    </row>
    <row r="52" spans="1:8" x14ac:dyDescent="0.25">
      <c r="A52" s="1">
        <v>44813</v>
      </c>
      <c r="B52">
        <v>8.8041929999999997</v>
      </c>
      <c r="C52">
        <v>19.601365999999999</v>
      </c>
      <c r="H52" s="1"/>
    </row>
    <row r="53" spans="1:8" x14ac:dyDescent="0.25">
      <c r="A53" s="1">
        <v>44806</v>
      </c>
      <c r="B53">
        <v>9.3181670000000008</v>
      </c>
      <c r="C53">
        <v>20.134063999999999</v>
      </c>
      <c r="H53" s="1"/>
    </row>
    <row r="54" spans="1:8" x14ac:dyDescent="0.25">
      <c r="A54" s="1">
        <v>44799</v>
      </c>
      <c r="B54">
        <v>9.7845510000000004</v>
      </c>
      <c r="C54">
        <v>20.181439999999998</v>
      </c>
      <c r="H54" s="1"/>
    </row>
    <row r="55" spans="1:8" x14ac:dyDescent="0.25">
      <c r="A55" s="1">
        <v>44792</v>
      </c>
      <c r="B55">
        <v>9.4323840000000008</v>
      </c>
      <c r="C55">
        <v>18.873383</v>
      </c>
      <c r="H55" s="1"/>
    </row>
    <row r="56" spans="1:8" x14ac:dyDescent="0.25">
      <c r="A56" s="1">
        <v>44785</v>
      </c>
      <c r="B56">
        <v>9.3276850000000007</v>
      </c>
      <c r="C56">
        <v>18.302954</v>
      </c>
      <c r="H56" s="1"/>
    </row>
    <row r="57" spans="1:8" x14ac:dyDescent="0.25">
      <c r="A57" s="1">
        <v>44778</v>
      </c>
      <c r="B57">
        <v>8.6423854999999996</v>
      </c>
      <c r="C57">
        <v>16.680171999999999</v>
      </c>
      <c r="H57" s="1"/>
    </row>
    <row r="58" spans="1:8" x14ac:dyDescent="0.25">
      <c r="A58" s="1">
        <v>44771</v>
      </c>
      <c r="B58">
        <v>9.6417809999999999</v>
      </c>
      <c r="C58">
        <v>17.575163</v>
      </c>
      <c r="H58" s="1"/>
    </row>
    <row r="59" spans="1:8" x14ac:dyDescent="0.25">
      <c r="A59" s="1">
        <v>44764</v>
      </c>
      <c r="B59">
        <v>8.4996150000000004</v>
      </c>
      <c r="C59">
        <v>15.854034</v>
      </c>
      <c r="H59" s="1"/>
    </row>
    <row r="60" spans="1:8" x14ac:dyDescent="0.25">
      <c r="A60" s="1">
        <v>44757</v>
      </c>
      <c r="B60">
        <v>8.223592</v>
      </c>
      <c r="C60">
        <v>15.440963999999999</v>
      </c>
      <c r="H60" s="1"/>
    </row>
    <row r="61" spans="1:8" x14ac:dyDescent="0.25">
      <c r="A61" s="1">
        <v>44750</v>
      </c>
      <c r="B61">
        <v>8.7090119999999995</v>
      </c>
      <c r="C61">
        <v>16.326115000000001</v>
      </c>
      <c r="H61" s="1"/>
    </row>
    <row r="62" spans="1:8" x14ac:dyDescent="0.25">
      <c r="A62" s="1">
        <v>44742</v>
      </c>
      <c r="B62">
        <v>8.7090119999999995</v>
      </c>
      <c r="C62">
        <v>16.729353</v>
      </c>
      <c r="H62" s="1"/>
    </row>
    <row r="63" spans="1:8" x14ac:dyDescent="0.25">
      <c r="A63" s="1">
        <v>44736</v>
      </c>
      <c r="B63">
        <v>8.6328680000000002</v>
      </c>
      <c r="C63">
        <v>16.444133999999998</v>
      </c>
      <c r="H63" s="1"/>
    </row>
    <row r="64" spans="1:8" x14ac:dyDescent="0.25">
      <c r="A64" s="1">
        <v>44729</v>
      </c>
      <c r="B64">
        <v>9.7559970000000007</v>
      </c>
      <c r="C64">
        <v>18.047241</v>
      </c>
      <c r="H64" s="1"/>
    </row>
    <row r="65" spans="1:8" x14ac:dyDescent="0.25">
      <c r="A65" s="1">
        <v>44722</v>
      </c>
      <c r="B65">
        <v>12.403855</v>
      </c>
      <c r="C65">
        <v>22.118932999999998</v>
      </c>
      <c r="H65" s="1"/>
    </row>
    <row r="66" spans="1:8" x14ac:dyDescent="0.25">
      <c r="A66" s="1">
        <v>44715</v>
      </c>
      <c r="B66">
        <v>11.438058</v>
      </c>
      <c r="C66">
        <v>19.856881999999999</v>
      </c>
      <c r="H66" s="1"/>
    </row>
    <row r="67" spans="1:8" x14ac:dyDescent="0.25">
      <c r="A67" s="1">
        <v>44708</v>
      </c>
      <c r="B67">
        <v>10.595354</v>
      </c>
      <c r="C67">
        <v>18.755362000000002</v>
      </c>
      <c r="H67" s="1"/>
    </row>
    <row r="68" spans="1:8" x14ac:dyDescent="0.25">
      <c r="A68" s="1">
        <v>44701</v>
      </c>
      <c r="B68">
        <v>9.1940019999999993</v>
      </c>
      <c r="C68">
        <v>15.933487</v>
      </c>
      <c r="H68" s="1"/>
    </row>
    <row r="69" spans="1:8" x14ac:dyDescent="0.25">
      <c r="A69" s="1">
        <v>44694</v>
      </c>
      <c r="B69">
        <v>8.7016360000000006</v>
      </c>
      <c r="C69">
        <v>15.786408</v>
      </c>
      <c r="H69" s="1"/>
    </row>
    <row r="70" spans="1:8" x14ac:dyDescent="0.25">
      <c r="A70" s="1">
        <v>44687</v>
      </c>
      <c r="B70">
        <v>9.0330370000000002</v>
      </c>
      <c r="C70">
        <v>16.629653999999999</v>
      </c>
      <c r="H70" s="1"/>
    </row>
    <row r="71" spans="1:8" x14ac:dyDescent="0.25">
      <c r="A71" s="1">
        <v>44680</v>
      </c>
      <c r="B71">
        <v>8.4270479999999992</v>
      </c>
      <c r="C71">
        <v>15.43342</v>
      </c>
      <c r="H71" s="1"/>
    </row>
    <row r="72" spans="1:8" x14ac:dyDescent="0.25">
      <c r="A72" s="1">
        <v>44673</v>
      </c>
      <c r="B72">
        <v>8.4554519999999993</v>
      </c>
      <c r="C72">
        <v>15.6197195</v>
      </c>
      <c r="H72" s="1"/>
    </row>
    <row r="73" spans="1:8" x14ac:dyDescent="0.25">
      <c r="A73" s="1">
        <v>44665</v>
      </c>
      <c r="B73">
        <v>8.9383520000000001</v>
      </c>
      <c r="C73">
        <v>16.659071000000001</v>
      </c>
      <c r="H73" s="1"/>
    </row>
    <row r="74" spans="1:8" x14ac:dyDescent="0.25">
      <c r="A74" s="1">
        <v>44659</v>
      </c>
      <c r="B74">
        <v>8.6921669999999995</v>
      </c>
      <c r="C74">
        <v>16.453161000000001</v>
      </c>
      <c r="H74" s="1"/>
    </row>
    <row r="75" spans="1:8" x14ac:dyDescent="0.25">
      <c r="A75" s="1">
        <v>44652</v>
      </c>
      <c r="B75">
        <v>8.7205720000000007</v>
      </c>
      <c r="C75">
        <v>15.678551000000001</v>
      </c>
      <c r="H75" s="1"/>
    </row>
    <row r="76" spans="1:8" x14ac:dyDescent="0.25">
      <c r="A76" s="1">
        <v>44645</v>
      </c>
      <c r="B76">
        <v>9.2413450000000008</v>
      </c>
      <c r="C76">
        <v>16.914007000000002</v>
      </c>
      <c r="H76" s="1"/>
    </row>
    <row r="77" spans="1:8" x14ac:dyDescent="0.25">
      <c r="A77" s="1">
        <v>44638</v>
      </c>
      <c r="B77">
        <v>8.2755480000000006</v>
      </c>
      <c r="C77">
        <v>15.296146</v>
      </c>
      <c r="H77" s="1"/>
    </row>
    <row r="78" spans="1:8" x14ac:dyDescent="0.25">
      <c r="A78" s="1">
        <v>44631</v>
      </c>
      <c r="B78">
        <v>8.6684950000000001</v>
      </c>
      <c r="C78">
        <v>16.521799999999999</v>
      </c>
      <c r="H78" s="1"/>
    </row>
    <row r="79" spans="1:8" x14ac:dyDescent="0.25">
      <c r="A79" s="1">
        <v>44624</v>
      </c>
      <c r="B79">
        <v>8.9605870000000003</v>
      </c>
      <c r="C79">
        <v>16.864985000000001</v>
      </c>
      <c r="H79" s="1"/>
    </row>
    <row r="80" spans="1:8" x14ac:dyDescent="0.25">
      <c r="A80" s="1">
        <v>44617</v>
      </c>
      <c r="B80">
        <v>8.2444935000000008</v>
      </c>
      <c r="C80">
        <v>15.208818000000001</v>
      </c>
      <c r="H80" s="1"/>
    </row>
    <row r="81" spans="1:8" x14ac:dyDescent="0.25">
      <c r="A81" s="1">
        <v>44610</v>
      </c>
      <c r="B81">
        <v>7.7639575000000001</v>
      </c>
      <c r="C81">
        <v>14.485054999999999</v>
      </c>
      <c r="H81" s="1"/>
    </row>
    <row r="82" spans="1:8" x14ac:dyDescent="0.25">
      <c r="A82" s="1">
        <v>44603</v>
      </c>
      <c r="B82">
        <v>8.0560469999999995</v>
      </c>
      <c r="C82">
        <v>15.05233</v>
      </c>
      <c r="H82" s="1"/>
    </row>
    <row r="83" spans="1:8" x14ac:dyDescent="0.25">
      <c r="A83" s="1">
        <v>44596</v>
      </c>
      <c r="B83">
        <v>7.9524035</v>
      </c>
      <c r="C83">
        <v>15.071892</v>
      </c>
      <c r="H83" s="1"/>
    </row>
    <row r="84" spans="1:8" x14ac:dyDescent="0.25">
      <c r="A84" s="1">
        <v>44589</v>
      </c>
      <c r="B84">
        <v>7.6980019999999998</v>
      </c>
      <c r="C84">
        <v>13.976464</v>
      </c>
      <c r="H84" s="1"/>
    </row>
    <row r="85" spans="1:8" x14ac:dyDescent="0.25">
      <c r="A85" s="1">
        <v>44582</v>
      </c>
      <c r="B85">
        <v>7.2457323000000002</v>
      </c>
      <c r="C85">
        <v>13.458092000000001</v>
      </c>
      <c r="H85" s="1"/>
    </row>
    <row r="86" spans="1:8" x14ac:dyDescent="0.25">
      <c r="A86" s="1">
        <v>44575</v>
      </c>
      <c r="B86">
        <v>7.8393360000000003</v>
      </c>
      <c r="C86">
        <v>14.661104</v>
      </c>
      <c r="H86" s="1"/>
    </row>
    <row r="87" spans="1:8" x14ac:dyDescent="0.25">
      <c r="A87" s="1">
        <v>44568</v>
      </c>
      <c r="B87">
        <v>7.255153</v>
      </c>
      <c r="C87">
        <v>13.761291</v>
      </c>
      <c r="H87" s="1"/>
    </row>
    <row r="88" spans="1:8" x14ac:dyDescent="0.25">
      <c r="A88" s="1">
        <v>44561</v>
      </c>
      <c r="B88">
        <v>6.3600380000000003</v>
      </c>
      <c r="C88">
        <v>13.047307999999999</v>
      </c>
      <c r="H88" s="1"/>
    </row>
    <row r="89" spans="1:8" x14ac:dyDescent="0.25">
      <c r="A89" s="1">
        <v>44554</v>
      </c>
      <c r="B89">
        <v>5.8323910000000003</v>
      </c>
      <c r="C89">
        <v>12.636523</v>
      </c>
      <c r="H89" s="1"/>
    </row>
    <row r="90" spans="1:8" x14ac:dyDescent="0.25">
      <c r="A90" s="1">
        <v>44547</v>
      </c>
      <c r="B90">
        <v>5.3612760000000002</v>
      </c>
      <c r="C90">
        <v>11.511756</v>
      </c>
      <c r="H90" s="1"/>
    </row>
    <row r="91" spans="1:8" x14ac:dyDescent="0.25">
      <c r="A91" s="1">
        <v>44540</v>
      </c>
      <c r="B91">
        <v>6.3210772999999998</v>
      </c>
      <c r="C91">
        <v>13.360287</v>
      </c>
      <c r="H91" s="1"/>
    </row>
    <row r="92" spans="1:8" x14ac:dyDescent="0.25">
      <c r="A92" s="1">
        <v>44533</v>
      </c>
      <c r="B92">
        <v>5.3363404000000001</v>
      </c>
      <c r="C92">
        <v>12.010566000000001</v>
      </c>
      <c r="H92" s="1"/>
    </row>
    <row r="93" spans="1:8" x14ac:dyDescent="0.25">
      <c r="A93" s="1">
        <v>44526</v>
      </c>
      <c r="B93">
        <v>5.2894480000000001</v>
      </c>
      <c r="C93">
        <v>12.107393</v>
      </c>
      <c r="H93" s="1"/>
    </row>
    <row r="94" spans="1:8" x14ac:dyDescent="0.25">
      <c r="A94" s="1">
        <v>44519</v>
      </c>
      <c r="B94">
        <v>5.2144199999999996</v>
      </c>
      <c r="C94">
        <v>11.775950999999999</v>
      </c>
      <c r="H94" s="1"/>
    </row>
    <row r="95" spans="1:8" x14ac:dyDescent="0.25">
      <c r="A95" s="1">
        <v>44512</v>
      </c>
      <c r="B95">
        <v>5.5239086000000004</v>
      </c>
      <c r="C95">
        <v>12.370597</v>
      </c>
      <c r="H95" s="1"/>
    </row>
    <row r="96" spans="1:8" x14ac:dyDescent="0.25">
      <c r="A96" s="1">
        <v>44505</v>
      </c>
      <c r="B96">
        <v>5.6739649999999999</v>
      </c>
      <c r="C96">
        <v>12.380345</v>
      </c>
      <c r="H96" s="1"/>
    </row>
    <row r="97" spans="1:8" x14ac:dyDescent="0.25">
      <c r="A97" s="1">
        <v>44498</v>
      </c>
      <c r="B97">
        <v>5.8333974</v>
      </c>
      <c r="C97">
        <v>11.425013</v>
      </c>
      <c r="H97" s="1"/>
    </row>
    <row r="98" spans="1:8" x14ac:dyDescent="0.25">
      <c r="A98" s="1">
        <v>44491</v>
      </c>
      <c r="B98">
        <v>5.8427769999999999</v>
      </c>
      <c r="C98">
        <v>11.259292</v>
      </c>
      <c r="H98" s="1"/>
    </row>
    <row r="99" spans="1:8" x14ac:dyDescent="0.25">
      <c r="A99" s="1">
        <v>44484</v>
      </c>
      <c r="B99">
        <v>5.8896685</v>
      </c>
      <c r="C99">
        <v>11.21055</v>
      </c>
      <c r="H99" s="1"/>
    </row>
    <row r="100" spans="1:8" x14ac:dyDescent="0.25">
      <c r="A100" s="1">
        <v>44477</v>
      </c>
      <c r="B100">
        <v>6.0115885999999996</v>
      </c>
      <c r="C100">
        <v>10.869357000000001</v>
      </c>
      <c r="H100" s="1"/>
    </row>
    <row r="101" spans="1:8" x14ac:dyDescent="0.25">
      <c r="A101" s="1">
        <v>44470</v>
      </c>
      <c r="B101">
        <v>5.6083154999999998</v>
      </c>
      <c r="C101">
        <v>9.8750309999999999</v>
      </c>
      <c r="H101" s="1"/>
    </row>
    <row r="102" spans="1:8" x14ac:dyDescent="0.25">
      <c r="A102" s="1">
        <v>44463</v>
      </c>
      <c r="B102">
        <v>5.0080942999999998</v>
      </c>
      <c r="C102">
        <v>8.8612090000000006</v>
      </c>
      <c r="H102" s="1"/>
    </row>
    <row r="103" spans="1:8" x14ac:dyDescent="0.25">
      <c r="A103" s="1">
        <v>44456</v>
      </c>
      <c r="B103">
        <v>4.6610909999999999</v>
      </c>
      <c r="C103">
        <v>7.9546146000000002</v>
      </c>
      <c r="H103" s="1"/>
    </row>
    <row r="104" spans="1:8" x14ac:dyDescent="0.25">
      <c r="A104" s="1">
        <v>44449</v>
      </c>
      <c r="B104">
        <v>4.0306863999999996</v>
      </c>
      <c r="C104">
        <v>7.2527379999999999</v>
      </c>
      <c r="H104" s="1"/>
    </row>
    <row r="105" spans="1:8" x14ac:dyDescent="0.25">
      <c r="A105" s="1">
        <v>44442</v>
      </c>
      <c r="B105">
        <v>4.2275333000000002</v>
      </c>
      <c r="C105">
        <v>7.4964449999999996</v>
      </c>
      <c r="H105" s="1"/>
    </row>
    <row r="106" spans="1:8" x14ac:dyDescent="0.25">
      <c r="A106" s="1">
        <v>44435</v>
      </c>
      <c r="B106">
        <v>4.218159</v>
      </c>
      <c r="C106">
        <v>7.1377079999999999</v>
      </c>
      <c r="H106" s="1"/>
    </row>
    <row r="107" spans="1:8" x14ac:dyDescent="0.25">
      <c r="A107" s="1">
        <v>44428</v>
      </c>
      <c r="B107">
        <v>3.6276169999999999</v>
      </c>
      <c r="C107">
        <v>6.1582129999999999</v>
      </c>
      <c r="H107" s="1"/>
    </row>
    <row r="108" spans="1:8" x14ac:dyDescent="0.25">
      <c r="A108" s="1">
        <v>44421</v>
      </c>
      <c r="B108">
        <v>4.0963025000000002</v>
      </c>
      <c r="C108">
        <v>6.9146549999999998</v>
      </c>
      <c r="H108" s="1"/>
    </row>
    <row r="109" spans="1:8" x14ac:dyDescent="0.25">
      <c r="A109" s="1">
        <v>44414</v>
      </c>
      <c r="B109">
        <v>4.218159</v>
      </c>
      <c r="C109">
        <v>7.1958966000000002</v>
      </c>
      <c r="H109" s="1"/>
    </row>
    <row r="110" spans="1:8" x14ac:dyDescent="0.25">
      <c r="A110" s="1">
        <v>44407</v>
      </c>
      <c r="B110">
        <v>4.2744017000000003</v>
      </c>
      <c r="C110">
        <v>7.5353250000000003</v>
      </c>
      <c r="H110" s="1"/>
    </row>
    <row r="111" spans="1:8" x14ac:dyDescent="0.25">
      <c r="A111" s="1">
        <v>44400</v>
      </c>
      <c r="B111">
        <v>3.9931903000000002</v>
      </c>
      <c r="C111">
        <v>7.4286469999999998</v>
      </c>
      <c r="H111" s="1"/>
    </row>
    <row r="112" spans="1:8" x14ac:dyDescent="0.25">
      <c r="A112" s="1">
        <v>44393</v>
      </c>
      <c r="B112">
        <v>3.9931903000000002</v>
      </c>
      <c r="C112">
        <v>7.4771369999999999</v>
      </c>
      <c r="H112" s="1"/>
    </row>
    <row r="113" spans="1:8" x14ac:dyDescent="0.25">
      <c r="A113" s="1">
        <v>44386</v>
      </c>
      <c r="B113">
        <v>4.6680964999999999</v>
      </c>
      <c r="C113">
        <v>8.3208610000000007</v>
      </c>
      <c r="H113" s="1"/>
    </row>
    <row r="114" spans="1:8" x14ac:dyDescent="0.25">
      <c r="A114" s="1">
        <v>44379</v>
      </c>
      <c r="B114">
        <v>5.1555280000000003</v>
      </c>
      <c r="C114">
        <v>8.5051220000000001</v>
      </c>
      <c r="H114" s="1"/>
    </row>
    <row r="115" spans="1:8" x14ac:dyDescent="0.25">
      <c r="A115" s="1">
        <v>44372</v>
      </c>
      <c r="B115">
        <v>5.3898716000000002</v>
      </c>
      <c r="C115">
        <v>8.9415329999999997</v>
      </c>
      <c r="H115" s="1"/>
    </row>
    <row r="116" spans="1:8" x14ac:dyDescent="0.25">
      <c r="A116" s="1">
        <v>44365</v>
      </c>
      <c r="B116">
        <v>4.8930645000000004</v>
      </c>
      <c r="C116">
        <v>7.9523372999999999</v>
      </c>
      <c r="H116" s="1"/>
    </row>
    <row r="117" spans="1:8" x14ac:dyDescent="0.25">
      <c r="A117" s="1">
        <v>44358</v>
      </c>
      <c r="B117">
        <v>5.3031635000000001</v>
      </c>
      <c r="C117">
        <v>8.3499549999999996</v>
      </c>
      <c r="H117" s="1"/>
    </row>
    <row r="118" spans="1:8" x14ac:dyDescent="0.25">
      <c r="A118" s="1">
        <v>44351</v>
      </c>
      <c r="B118">
        <v>5.4343376000000001</v>
      </c>
      <c r="C118">
        <v>8.3305589999999992</v>
      </c>
      <c r="H118" s="1"/>
    </row>
    <row r="119" spans="1:8" x14ac:dyDescent="0.25">
      <c r="A119" s="1">
        <v>44344</v>
      </c>
      <c r="B119">
        <v>4.6285562999999996</v>
      </c>
      <c r="C119">
        <v>7.6613990000000003</v>
      </c>
      <c r="H119" s="1"/>
    </row>
    <row r="120" spans="1:8" x14ac:dyDescent="0.25">
      <c r="A120" s="1">
        <v>44337</v>
      </c>
      <c r="B120">
        <v>4.4692736000000002</v>
      </c>
      <c r="C120">
        <v>7.0581509999999996</v>
      </c>
      <c r="H120" s="1"/>
    </row>
    <row r="121" spans="1:8" x14ac:dyDescent="0.25">
      <c r="A121" s="1">
        <v>44330</v>
      </c>
      <c r="B121">
        <v>4.5629697</v>
      </c>
      <c r="C121">
        <v>7.2416039999999997</v>
      </c>
      <c r="H121" s="1"/>
    </row>
    <row r="122" spans="1:8" x14ac:dyDescent="0.25">
      <c r="A122" s="1">
        <v>44323</v>
      </c>
      <c r="B122">
        <v>4.9377519999999997</v>
      </c>
      <c r="C122">
        <v>7.1353929999999997</v>
      </c>
      <c r="H122" s="1"/>
    </row>
    <row r="123" spans="1:8" x14ac:dyDescent="0.25">
      <c r="A123" s="1">
        <v>44316</v>
      </c>
      <c r="B123">
        <v>4.5442305000000003</v>
      </c>
      <c r="C123">
        <v>6.3822669999999997</v>
      </c>
      <c r="H123" s="1"/>
    </row>
    <row r="124" spans="1:8" x14ac:dyDescent="0.25">
      <c r="A124" s="1">
        <v>44309</v>
      </c>
      <c r="B124">
        <v>4.235036</v>
      </c>
      <c r="C124">
        <v>6.1800145999999998</v>
      </c>
      <c r="H124" s="1"/>
    </row>
    <row r="125" spans="1:8" x14ac:dyDescent="0.25">
      <c r="A125" s="1">
        <v>44302</v>
      </c>
      <c r="B125">
        <v>4.4973836</v>
      </c>
      <c r="C125">
        <v>6.4017625000000002</v>
      </c>
      <c r="H125" s="1"/>
    </row>
    <row r="126" spans="1:8" x14ac:dyDescent="0.25">
      <c r="A126" s="1">
        <v>44295</v>
      </c>
      <c r="B126">
        <v>4.6098175000000001</v>
      </c>
      <c r="C126">
        <v>6.6235103999999998</v>
      </c>
      <c r="H126" s="1"/>
    </row>
    <row r="127" spans="1:8" x14ac:dyDescent="0.25">
      <c r="A127" s="1">
        <v>44287</v>
      </c>
      <c r="B127">
        <v>5.1157729999999999</v>
      </c>
      <c r="C127">
        <v>6.3535570000000003</v>
      </c>
      <c r="H127" s="1"/>
    </row>
    <row r="128" spans="1:8" x14ac:dyDescent="0.25">
      <c r="A128" s="1">
        <v>44281</v>
      </c>
      <c r="B128">
        <v>4.9096427</v>
      </c>
      <c r="C128">
        <v>6.2280854999999997</v>
      </c>
      <c r="H128" s="1"/>
    </row>
    <row r="129" spans="1:8" x14ac:dyDescent="0.25">
      <c r="A129" s="1">
        <v>44274</v>
      </c>
      <c r="B129">
        <v>5.0876637000000002</v>
      </c>
      <c r="C129">
        <v>6.6323809999999996</v>
      </c>
      <c r="H129" s="1"/>
    </row>
    <row r="130" spans="1:8" x14ac:dyDescent="0.25">
      <c r="A130" s="1">
        <v>44267</v>
      </c>
      <c r="B130">
        <v>5.3406425000000004</v>
      </c>
      <c r="C130">
        <v>6.8249029999999999</v>
      </c>
      <c r="H130" s="1"/>
    </row>
    <row r="131" spans="1:8" x14ac:dyDescent="0.25">
      <c r="A131" s="1">
        <v>44260</v>
      </c>
      <c r="B131">
        <v>5.1509904999999998</v>
      </c>
      <c r="C131">
        <v>6.5361200000000004</v>
      </c>
      <c r="H131" s="1"/>
    </row>
    <row r="132" spans="1:8" x14ac:dyDescent="0.25">
      <c r="A132" s="1">
        <v>44253</v>
      </c>
      <c r="B132">
        <v>4.3736600000000001</v>
      </c>
      <c r="C132">
        <v>5.9296756000000004</v>
      </c>
      <c r="H132" s="1"/>
    </row>
    <row r="133" spans="1:8" x14ac:dyDescent="0.25">
      <c r="A133" s="1">
        <v>44246</v>
      </c>
      <c r="B133">
        <v>4.2987359999999999</v>
      </c>
      <c r="C133">
        <v>5.4016323000000002</v>
      </c>
      <c r="H133" s="1"/>
    </row>
    <row r="134" spans="1:8" x14ac:dyDescent="0.25">
      <c r="A134" s="1">
        <v>44239</v>
      </c>
      <c r="B134">
        <v>3.8304640999999999</v>
      </c>
      <c r="C134">
        <v>5.7668676000000003</v>
      </c>
      <c r="H134" s="1"/>
    </row>
    <row r="135" spans="1:8" x14ac:dyDescent="0.25">
      <c r="A135" s="1">
        <v>44232</v>
      </c>
      <c r="B135">
        <v>3.8304640999999999</v>
      </c>
      <c r="C135">
        <v>4.6134944000000004</v>
      </c>
      <c r="H135" s="1"/>
    </row>
    <row r="136" spans="1:8" x14ac:dyDescent="0.25">
      <c r="A136" s="1">
        <v>44225</v>
      </c>
      <c r="B136">
        <v>3.2966343999999999</v>
      </c>
      <c r="C136">
        <v>3.8061327999999999</v>
      </c>
      <c r="H136" s="1"/>
    </row>
    <row r="137" spans="1:8" x14ac:dyDescent="0.25">
      <c r="A137" s="1">
        <v>44218</v>
      </c>
      <c r="B137">
        <v>3.5588669999999998</v>
      </c>
      <c r="C137">
        <v>4.0847049999999996</v>
      </c>
      <c r="H137" s="1"/>
    </row>
    <row r="138" spans="1:8" x14ac:dyDescent="0.25">
      <c r="A138" s="1">
        <v>44211</v>
      </c>
      <c r="B138">
        <v>3.4745777000000002</v>
      </c>
      <c r="C138">
        <v>4.4490670000000003</v>
      </c>
      <c r="H138" s="1"/>
    </row>
    <row r="139" spans="1:8" x14ac:dyDescent="0.25">
      <c r="A139" s="1">
        <v>44204</v>
      </c>
      <c r="B139">
        <v>3.2498073999999999</v>
      </c>
      <c r="C139">
        <v>4.3340063000000004</v>
      </c>
      <c r="H139" s="1"/>
    </row>
    <row r="140" spans="1:8" x14ac:dyDescent="0.25">
      <c r="A140" s="1">
        <v>44196</v>
      </c>
      <c r="B140">
        <v>2.7815356000000002</v>
      </c>
      <c r="C140">
        <v>3.8162257999999998</v>
      </c>
      <c r="H140" s="1"/>
    </row>
    <row r="141" spans="1:8" x14ac:dyDescent="0.25">
      <c r="A141" s="1">
        <v>44189</v>
      </c>
      <c r="B141">
        <v>2.8002663000000001</v>
      </c>
      <c r="C141">
        <v>3.8545082000000002</v>
      </c>
      <c r="H141" s="1"/>
    </row>
    <row r="142" spans="1:8" x14ac:dyDescent="0.25">
      <c r="A142" s="1">
        <v>44183</v>
      </c>
      <c r="B142">
        <v>2.9032865000000001</v>
      </c>
      <c r="C142">
        <v>4.0936212999999997</v>
      </c>
      <c r="H142" s="1"/>
    </row>
    <row r="143" spans="1:8" x14ac:dyDescent="0.25">
      <c r="A143" s="1">
        <v>44176</v>
      </c>
      <c r="B143">
        <v>2.8915791999999998</v>
      </c>
      <c r="C143">
        <v>4.0649280000000001</v>
      </c>
      <c r="H143" s="1"/>
    </row>
    <row r="144" spans="1:8" x14ac:dyDescent="0.25">
      <c r="A144" s="1">
        <v>44169</v>
      </c>
      <c r="B144">
        <v>2.4985487000000002</v>
      </c>
      <c r="C144">
        <v>3.5962649999999998</v>
      </c>
      <c r="H144" s="1"/>
    </row>
    <row r="145" spans="1:8" x14ac:dyDescent="0.25">
      <c r="A145" s="1">
        <v>44162</v>
      </c>
      <c r="B145">
        <v>2.4143286000000002</v>
      </c>
      <c r="C145">
        <v>3.4336684000000002</v>
      </c>
      <c r="H145" s="1"/>
    </row>
    <row r="146" spans="1:8" x14ac:dyDescent="0.25">
      <c r="A146" s="1">
        <v>44155</v>
      </c>
      <c r="B146">
        <v>2.0680873000000002</v>
      </c>
      <c r="C146">
        <v>2.8989391000000002</v>
      </c>
      <c r="H146" s="1"/>
    </row>
    <row r="147" spans="1:8" x14ac:dyDescent="0.25">
      <c r="A147" s="1">
        <v>44148</v>
      </c>
      <c r="B147">
        <v>1.871572</v>
      </c>
      <c r="C147">
        <v>2.6033241999999999</v>
      </c>
      <c r="H147" s="1"/>
    </row>
    <row r="148" spans="1:8" x14ac:dyDescent="0.25">
      <c r="A148" s="1">
        <v>44141</v>
      </c>
      <c r="B148">
        <v>1.5066155000000001</v>
      </c>
      <c r="C148">
        <v>2.1265244000000001</v>
      </c>
      <c r="H148" s="1"/>
    </row>
    <row r="149" spans="1:8" x14ac:dyDescent="0.25">
      <c r="A149" s="1">
        <v>44134</v>
      </c>
      <c r="B149">
        <v>1.5534048</v>
      </c>
      <c r="C149">
        <v>2.3077082999999998</v>
      </c>
      <c r="H149" s="1"/>
    </row>
    <row r="150" spans="1:8" x14ac:dyDescent="0.25">
      <c r="A150" s="1">
        <v>44127</v>
      </c>
      <c r="B150">
        <v>1.6376259</v>
      </c>
      <c r="C150">
        <v>2.5544467000000002</v>
      </c>
      <c r="H150" s="1"/>
    </row>
    <row r="151" spans="1:8" x14ac:dyDescent="0.25">
      <c r="A151" s="1">
        <v>44120</v>
      </c>
      <c r="B151">
        <v>1.5346891</v>
      </c>
      <c r="C151">
        <v>2.4215019</v>
      </c>
      <c r="H151" s="1"/>
    </row>
    <row r="152" spans="1:8" x14ac:dyDescent="0.25">
      <c r="A152" s="1">
        <v>44113</v>
      </c>
      <c r="B152">
        <v>1.675057</v>
      </c>
      <c r="C152">
        <v>2.5354548000000001</v>
      </c>
      <c r="H152" s="1"/>
    </row>
    <row r="153" spans="1:8" x14ac:dyDescent="0.25">
      <c r="A153" s="1">
        <v>44106</v>
      </c>
      <c r="B153">
        <v>1.4598260999999999</v>
      </c>
      <c r="C153">
        <v>2.3360371999999998</v>
      </c>
      <c r="H153" s="1"/>
    </row>
    <row r="154" spans="1:8" x14ac:dyDescent="0.25">
      <c r="A154" s="1">
        <v>44099</v>
      </c>
      <c r="B154">
        <v>1.5346891</v>
      </c>
      <c r="C154">
        <v>2.2511706</v>
      </c>
      <c r="H154" s="1"/>
    </row>
    <row r="155" spans="1:8" x14ac:dyDescent="0.25">
      <c r="A155" s="1">
        <v>44092</v>
      </c>
      <c r="B155">
        <v>1.7312045</v>
      </c>
      <c r="C155">
        <v>2.4970968</v>
      </c>
      <c r="H155" s="1"/>
    </row>
    <row r="156" spans="1:8" x14ac:dyDescent="0.25">
      <c r="A156" s="1">
        <v>44085</v>
      </c>
      <c r="B156">
        <v>1.7195072</v>
      </c>
      <c r="C156">
        <v>2.3646753</v>
      </c>
      <c r="H156" s="1"/>
    </row>
    <row r="157" spans="1:8" x14ac:dyDescent="0.25">
      <c r="A157" s="1">
        <v>44078</v>
      </c>
      <c r="B157">
        <v>1.9531354999999999</v>
      </c>
      <c r="C157">
        <v>2.9984076000000002</v>
      </c>
      <c r="H157" s="1"/>
    </row>
    <row r="158" spans="1:8" x14ac:dyDescent="0.25">
      <c r="A158" s="1">
        <v>44071</v>
      </c>
      <c r="B158">
        <v>2.2334901999999999</v>
      </c>
      <c r="C158">
        <v>3.4618837999999998</v>
      </c>
      <c r="H158" s="1"/>
    </row>
    <row r="159" spans="1:8" x14ac:dyDescent="0.25">
      <c r="A159" s="1">
        <v>44064</v>
      </c>
      <c r="B159">
        <v>2.2054545999999999</v>
      </c>
      <c r="C159">
        <v>3.4239442000000002</v>
      </c>
      <c r="H159" s="1"/>
    </row>
    <row r="160" spans="1:8" x14ac:dyDescent="0.25">
      <c r="A160" s="1">
        <v>44057</v>
      </c>
      <c r="B160">
        <v>2.4390833000000001</v>
      </c>
      <c r="C160">
        <v>3.9427226000000002</v>
      </c>
      <c r="H160" s="1"/>
    </row>
    <row r="161" spans="1:8" x14ac:dyDescent="0.25">
      <c r="A161" s="1">
        <v>44050</v>
      </c>
      <c r="B161">
        <v>2.2708707000000001</v>
      </c>
      <c r="C161">
        <v>3.7540762000000001</v>
      </c>
      <c r="H161" s="1"/>
    </row>
    <row r="162" spans="1:8" x14ac:dyDescent="0.25">
      <c r="A162" s="1">
        <v>44043</v>
      </c>
      <c r="B162">
        <v>1.9344455</v>
      </c>
      <c r="C162">
        <v>3.1221082</v>
      </c>
      <c r="H162" s="1"/>
    </row>
    <row r="163" spans="1:8" x14ac:dyDescent="0.25">
      <c r="A163" s="1">
        <v>44036</v>
      </c>
      <c r="B163">
        <v>2.149384</v>
      </c>
      <c r="C163">
        <v>3.4138741000000001</v>
      </c>
      <c r="H163" s="1"/>
    </row>
    <row r="164" spans="1:8" x14ac:dyDescent="0.25">
      <c r="A164" s="1">
        <v>44029</v>
      </c>
      <c r="B164">
        <v>1.9811715000000001</v>
      </c>
      <c r="C164">
        <v>3.2351855999999999</v>
      </c>
      <c r="H164" s="1"/>
    </row>
    <row r="165" spans="1:8" x14ac:dyDescent="0.25">
      <c r="A165" s="1">
        <v>44022</v>
      </c>
      <c r="B165">
        <v>1.9624808</v>
      </c>
      <c r="C165">
        <v>3.1129259999999999</v>
      </c>
      <c r="H165" s="1"/>
    </row>
    <row r="166" spans="1:8" x14ac:dyDescent="0.25">
      <c r="A166" s="1">
        <v>44015</v>
      </c>
      <c r="B166">
        <v>2.1400385000000002</v>
      </c>
      <c r="C166">
        <v>3.6866074000000002</v>
      </c>
      <c r="H166" s="1"/>
    </row>
    <row r="167" spans="1:8" x14ac:dyDescent="0.25">
      <c r="A167" s="1">
        <v>44008</v>
      </c>
      <c r="B167">
        <v>2.0278971000000001</v>
      </c>
      <c r="C167">
        <v>3.2539951999999999</v>
      </c>
      <c r="H167" s="1"/>
    </row>
    <row r="168" spans="1:8" x14ac:dyDescent="0.25">
      <c r="A168" s="1">
        <v>44001</v>
      </c>
      <c r="B168">
        <v>2.1213484</v>
      </c>
      <c r="C168">
        <v>3.6947374000000002</v>
      </c>
      <c r="H168" s="1"/>
    </row>
    <row r="169" spans="1:8" x14ac:dyDescent="0.25">
      <c r="A169" s="1">
        <v>43994</v>
      </c>
      <c r="B169">
        <v>2.2054545999999999</v>
      </c>
      <c r="C169">
        <v>3.7322476</v>
      </c>
      <c r="H169" s="1"/>
    </row>
    <row r="170" spans="1:8" x14ac:dyDescent="0.25">
      <c r="A170" s="1">
        <v>43987</v>
      </c>
      <c r="B170">
        <v>2.445732</v>
      </c>
      <c r="C170">
        <v>4.3792952999999999</v>
      </c>
      <c r="H170" s="1"/>
    </row>
    <row r="171" spans="1:8" x14ac:dyDescent="0.25">
      <c r="A171" s="1">
        <v>43980</v>
      </c>
      <c r="B171">
        <v>1.8109617</v>
      </c>
      <c r="C171">
        <v>3.4603001999999998</v>
      </c>
      <c r="H171" s="1"/>
    </row>
    <row r="172" spans="1:8" x14ac:dyDescent="0.25">
      <c r="A172" s="1">
        <v>43973</v>
      </c>
      <c r="B172">
        <v>1.8483012999999999</v>
      </c>
      <c r="C172">
        <v>3.619977</v>
      </c>
      <c r="H172" s="1"/>
    </row>
    <row r="173" spans="1:8" x14ac:dyDescent="0.25">
      <c r="A173" s="1">
        <v>43966</v>
      </c>
      <c r="B173">
        <v>1.6242648</v>
      </c>
      <c r="C173">
        <v>3.1990485</v>
      </c>
      <c r="H173" s="1"/>
    </row>
    <row r="174" spans="1:8" x14ac:dyDescent="0.25">
      <c r="A174" s="1">
        <v>43959</v>
      </c>
      <c r="B174">
        <v>1.6896089000000001</v>
      </c>
      <c r="C174">
        <v>3.358066</v>
      </c>
      <c r="H174" s="1"/>
    </row>
    <row r="175" spans="1:8" x14ac:dyDescent="0.25">
      <c r="A175" s="1">
        <v>43952</v>
      </c>
      <c r="B175">
        <v>1.6989434999999999</v>
      </c>
      <c r="C175">
        <v>3.2738811999999999</v>
      </c>
      <c r="H175" s="1"/>
    </row>
    <row r="176" spans="1:8" x14ac:dyDescent="0.25">
      <c r="A176" s="1">
        <v>43945</v>
      </c>
      <c r="B176">
        <v>1.3815584999999999</v>
      </c>
      <c r="C176">
        <v>2.8251612000000002</v>
      </c>
      <c r="H176" s="1"/>
    </row>
    <row r="177" spans="1:8" x14ac:dyDescent="0.25">
      <c r="A177" s="1">
        <v>43938</v>
      </c>
      <c r="B177">
        <v>1.2508706000000001</v>
      </c>
      <c r="C177">
        <v>2.3869351999999999</v>
      </c>
      <c r="H177" s="1"/>
    </row>
    <row r="178" spans="1:8" x14ac:dyDescent="0.25">
      <c r="A178" s="1">
        <v>43930</v>
      </c>
      <c r="B178">
        <v>1.3348842000000001</v>
      </c>
      <c r="C178">
        <v>2.7971895</v>
      </c>
      <c r="H178" s="1"/>
    </row>
    <row r="179" spans="1:8" x14ac:dyDescent="0.25">
      <c r="A179" s="1">
        <v>43924</v>
      </c>
      <c r="B179">
        <v>1.3255492</v>
      </c>
      <c r="C179">
        <v>2.4055827000000001</v>
      </c>
      <c r="H179" s="1"/>
    </row>
    <row r="180" spans="1:8" x14ac:dyDescent="0.25">
      <c r="A180" s="1">
        <v>43917</v>
      </c>
      <c r="B180">
        <v>0.84947174999999997</v>
      </c>
      <c r="C180">
        <v>1.6969620000000001</v>
      </c>
      <c r="H180" s="1"/>
    </row>
    <row r="181" spans="1:8" x14ac:dyDescent="0.25">
      <c r="A181" s="1">
        <v>43910</v>
      </c>
      <c r="B181">
        <v>0.87747629999999999</v>
      </c>
      <c r="C181">
        <v>1.9195137</v>
      </c>
      <c r="H181" s="1"/>
    </row>
    <row r="182" spans="1:8" x14ac:dyDescent="0.25">
      <c r="A182" s="1">
        <v>43903</v>
      </c>
      <c r="B182">
        <v>1.2602054</v>
      </c>
      <c r="C182">
        <v>2.4480757999999998</v>
      </c>
      <c r="H182" s="1"/>
    </row>
    <row r="183" spans="1:8" x14ac:dyDescent="0.25">
      <c r="A183" s="1">
        <v>43896</v>
      </c>
      <c r="B183">
        <v>2.6978369</v>
      </c>
      <c r="C183">
        <v>4.3675904000000001</v>
      </c>
      <c r="H183" s="1"/>
    </row>
    <row r="184" spans="1:8" x14ac:dyDescent="0.25">
      <c r="A184" s="1">
        <v>43889</v>
      </c>
      <c r="B184">
        <v>3.3838851000000001</v>
      </c>
      <c r="C184">
        <v>5.4061674999999996</v>
      </c>
      <c r="H184" s="1"/>
    </row>
    <row r="185" spans="1:8" x14ac:dyDescent="0.25">
      <c r="A185" s="1">
        <v>43882</v>
      </c>
      <c r="B185">
        <v>3.9030561000000001</v>
      </c>
      <c r="C185">
        <v>6.1744914</v>
      </c>
      <c r="H185" s="1"/>
    </row>
    <row r="186" spans="1:8" x14ac:dyDescent="0.25">
      <c r="A186" s="1">
        <v>43875</v>
      </c>
      <c r="B186">
        <v>3.9123269999999999</v>
      </c>
      <c r="C186">
        <v>6.461462</v>
      </c>
      <c r="H186" s="1"/>
    </row>
    <row r="187" spans="1:8" x14ac:dyDescent="0.25">
      <c r="A187" s="1">
        <v>43868</v>
      </c>
      <c r="B187">
        <v>3.9494104000000001</v>
      </c>
      <c r="C187">
        <v>6.3133489999999997</v>
      </c>
      <c r="H187" s="1"/>
    </row>
    <row r="188" spans="1:8" x14ac:dyDescent="0.25">
      <c r="A188" s="1">
        <v>43861</v>
      </c>
      <c r="B188">
        <v>4.0421209999999999</v>
      </c>
      <c r="C188">
        <v>6.2485476000000002</v>
      </c>
      <c r="H188" s="1"/>
    </row>
    <row r="189" spans="1:8" x14ac:dyDescent="0.25">
      <c r="A189" s="1">
        <v>43854</v>
      </c>
      <c r="B189">
        <v>4.4314985</v>
      </c>
      <c r="C189">
        <v>6.6277299999999997</v>
      </c>
      <c r="H189" s="1"/>
    </row>
    <row r="190" spans="1:8" x14ac:dyDescent="0.25">
      <c r="A190" s="1">
        <v>43847</v>
      </c>
      <c r="B190">
        <v>5.0990039999999999</v>
      </c>
      <c r="C190">
        <v>7.8016753000000003</v>
      </c>
      <c r="H190" s="1"/>
    </row>
    <row r="191" spans="1:8" x14ac:dyDescent="0.25">
      <c r="A191" s="1">
        <v>43840</v>
      </c>
      <c r="B191">
        <v>5.5161962999999998</v>
      </c>
      <c r="C191">
        <v>8.1344499999999993</v>
      </c>
      <c r="H191" s="1"/>
    </row>
    <row r="192" spans="1:8" x14ac:dyDescent="0.25">
      <c r="A192" s="1">
        <v>43833</v>
      </c>
      <c r="B192">
        <v>5.5161962999999998</v>
      </c>
      <c r="C192">
        <v>8.5689019999999996</v>
      </c>
      <c r="H192" s="1"/>
    </row>
    <row r="193" spans="1:8" x14ac:dyDescent="0.25">
      <c r="A193" s="1">
        <v>43826</v>
      </c>
      <c r="B193">
        <v>5.2844230000000003</v>
      </c>
      <c r="C193">
        <v>8.4857069999999997</v>
      </c>
      <c r="H193" s="1"/>
    </row>
    <row r="194" spans="1:8" x14ac:dyDescent="0.25">
      <c r="A194" s="1">
        <v>43819</v>
      </c>
      <c r="B194">
        <v>5.0619205999999997</v>
      </c>
      <c r="C194">
        <v>8.3102719999999994</v>
      </c>
      <c r="H194" s="1"/>
    </row>
    <row r="195" spans="1:8" x14ac:dyDescent="0.25">
      <c r="A195" s="1">
        <v>43812</v>
      </c>
      <c r="B195">
        <v>4.691084</v>
      </c>
      <c r="C195">
        <v>7.9870934</v>
      </c>
      <c r="H195" s="1"/>
    </row>
    <row r="196" spans="1:8" x14ac:dyDescent="0.25">
      <c r="A196" s="1">
        <v>43805</v>
      </c>
      <c r="B196">
        <v>4.4409776000000001</v>
      </c>
      <c r="C196">
        <v>7.940925</v>
      </c>
      <c r="H196" s="1"/>
    </row>
    <row r="197" spans="1:8" x14ac:dyDescent="0.25">
      <c r="A197" s="1">
        <v>43798</v>
      </c>
      <c r="B197">
        <v>4.2651887000000004</v>
      </c>
      <c r="C197">
        <v>7.5992803999999996</v>
      </c>
      <c r="H197" s="1"/>
    </row>
    <row r="198" spans="1:8" x14ac:dyDescent="0.25">
      <c r="A198" s="1">
        <v>43791</v>
      </c>
      <c r="B198">
        <v>4.6260180000000002</v>
      </c>
      <c r="C198">
        <v>7.7933908000000001</v>
      </c>
      <c r="H198" s="1"/>
    </row>
    <row r="199" spans="1:8" x14ac:dyDescent="0.25">
      <c r="A199" s="1">
        <v>43784</v>
      </c>
      <c r="B199">
        <v>4.8943269999999997</v>
      </c>
      <c r="C199">
        <v>7.8118353000000003</v>
      </c>
      <c r="H199" s="1"/>
    </row>
    <row r="200" spans="1:8" x14ac:dyDescent="0.25">
      <c r="A200" s="1">
        <v>43777</v>
      </c>
      <c r="B200">
        <v>4.9035788</v>
      </c>
      <c r="C200">
        <v>7.9225097</v>
      </c>
      <c r="H200" s="1"/>
    </row>
    <row r="201" spans="1:8" x14ac:dyDescent="0.25">
      <c r="A201" s="1">
        <v>43770</v>
      </c>
      <c r="B201">
        <v>4.6537743000000003</v>
      </c>
      <c r="C201">
        <v>7.6273765999999998</v>
      </c>
      <c r="H201" s="1"/>
    </row>
    <row r="202" spans="1:8" x14ac:dyDescent="0.25">
      <c r="A202" s="1">
        <v>43763</v>
      </c>
      <c r="B202">
        <v>4.968343</v>
      </c>
      <c r="C202">
        <v>7.6366319999999996</v>
      </c>
      <c r="H202" s="1"/>
    </row>
    <row r="203" spans="1:8" x14ac:dyDescent="0.25">
      <c r="A203" s="1">
        <v>43756</v>
      </c>
      <c r="B203">
        <v>4.6075134000000002</v>
      </c>
      <c r="C203">
        <v>7.4431843999999998</v>
      </c>
      <c r="H203" s="1"/>
    </row>
    <row r="204" spans="1:8" x14ac:dyDescent="0.25">
      <c r="A204" s="1">
        <v>43749</v>
      </c>
      <c r="B204">
        <v>4.7370434000000001</v>
      </c>
      <c r="C204">
        <v>8.0695910000000008</v>
      </c>
      <c r="H204" s="1"/>
    </row>
    <row r="205" spans="1:8" x14ac:dyDescent="0.25">
      <c r="A205" s="1">
        <v>43742</v>
      </c>
      <c r="B205">
        <v>4.9313354</v>
      </c>
      <c r="C205">
        <v>8.4380649999999999</v>
      </c>
      <c r="H205" s="1"/>
    </row>
    <row r="206" spans="1:8" x14ac:dyDescent="0.25">
      <c r="A206" s="1">
        <v>43735</v>
      </c>
      <c r="B206">
        <v>5.338425</v>
      </c>
      <c r="C206">
        <v>9.3500409999999992</v>
      </c>
      <c r="H206" s="1"/>
    </row>
    <row r="207" spans="1:8" x14ac:dyDescent="0.25">
      <c r="A207" s="1">
        <v>43728</v>
      </c>
      <c r="B207">
        <v>5.7455134000000001</v>
      </c>
      <c r="C207">
        <v>9.9020519999999994</v>
      </c>
      <c r="H207" s="1"/>
    </row>
    <row r="208" spans="1:8" x14ac:dyDescent="0.25">
      <c r="A208" s="1">
        <v>43721</v>
      </c>
      <c r="B208">
        <v>5.2644080000000004</v>
      </c>
      <c r="C208">
        <v>8.9357749999999996</v>
      </c>
      <c r="H208" s="1"/>
    </row>
    <row r="209" spans="1:8" x14ac:dyDescent="0.25">
      <c r="A209" s="1">
        <v>43714</v>
      </c>
      <c r="B209">
        <v>4.5804653000000002</v>
      </c>
      <c r="C209">
        <v>8.4388290000000001</v>
      </c>
      <c r="H209" s="1"/>
    </row>
    <row r="210" spans="1:8" x14ac:dyDescent="0.25">
      <c r="A210" s="1">
        <v>43707</v>
      </c>
      <c r="B210">
        <v>3.8786201</v>
      </c>
      <c r="C210">
        <v>8.0155080000000005</v>
      </c>
      <c r="H210" s="1"/>
    </row>
    <row r="211" spans="1:8" x14ac:dyDescent="0.25">
      <c r="A211" s="1"/>
      <c r="H211" s="1"/>
    </row>
    <row r="212" spans="1:8" x14ac:dyDescent="0.25">
      <c r="A212" s="1"/>
      <c r="H212" s="1"/>
    </row>
    <row r="213" spans="1:8" x14ac:dyDescent="0.25">
      <c r="A213" s="1"/>
      <c r="H213" s="1"/>
    </row>
    <row r="214" spans="1:8" x14ac:dyDescent="0.25">
      <c r="A214" s="1"/>
      <c r="H214" s="1"/>
    </row>
    <row r="215" spans="1:8" x14ac:dyDescent="0.25">
      <c r="A215" s="1"/>
      <c r="H215" s="1"/>
    </row>
    <row r="216" spans="1:8" x14ac:dyDescent="0.25">
      <c r="A216" s="1"/>
      <c r="H216" s="1"/>
    </row>
    <row r="217" spans="1:8" x14ac:dyDescent="0.25">
      <c r="A217" s="1"/>
      <c r="H217" s="1"/>
    </row>
    <row r="218" spans="1:8" x14ac:dyDescent="0.25">
      <c r="A218" s="1"/>
      <c r="H218" s="1"/>
    </row>
    <row r="219" spans="1:8" x14ac:dyDescent="0.25">
      <c r="A219" s="1"/>
      <c r="H219" s="1"/>
    </row>
    <row r="220" spans="1:8" x14ac:dyDescent="0.25">
      <c r="A220" s="1"/>
      <c r="H220" s="1"/>
    </row>
    <row r="221" spans="1:8" x14ac:dyDescent="0.25">
      <c r="A221" s="1"/>
      <c r="H221" s="1"/>
    </row>
    <row r="222" spans="1:8" x14ac:dyDescent="0.25">
      <c r="A222" s="1"/>
      <c r="H222" s="1"/>
    </row>
    <row r="223" spans="1:8" x14ac:dyDescent="0.25">
      <c r="A223" s="1"/>
      <c r="H223" s="1"/>
    </row>
    <row r="224" spans="1:8" x14ac:dyDescent="0.25">
      <c r="A224" s="1"/>
      <c r="H224" s="1"/>
    </row>
    <row r="225" spans="1:8" x14ac:dyDescent="0.25">
      <c r="A225" s="1"/>
      <c r="H225" s="1"/>
    </row>
    <row r="226" spans="1:8" x14ac:dyDescent="0.25">
      <c r="A226" s="1"/>
      <c r="H226" s="1"/>
    </row>
    <row r="227" spans="1:8" x14ac:dyDescent="0.25">
      <c r="A227" s="1"/>
      <c r="H227" s="1"/>
    </row>
    <row r="228" spans="1:8" x14ac:dyDescent="0.25">
      <c r="A228" s="1"/>
      <c r="H228" s="1"/>
    </row>
    <row r="229" spans="1:8" x14ac:dyDescent="0.25">
      <c r="A229" s="1"/>
      <c r="H229" s="1"/>
    </row>
    <row r="230" spans="1:8" x14ac:dyDescent="0.25">
      <c r="A230" s="1"/>
      <c r="H230" s="1"/>
    </row>
    <row r="231" spans="1:8" x14ac:dyDescent="0.25">
      <c r="A231" s="1"/>
      <c r="H231" s="1"/>
    </row>
    <row r="232" spans="1:8" x14ac:dyDescent="0.25">
      <c r="A232" s="1"/>
      <c r="H232" s="1"/>
    </row>
    <row r="233" spans="1:8" x14ac:dyDescent="0.25">
      <c r="A233" s="1"/>
      <c r="H233" s="1"/>
    </row>
    <row r="234" spans="1:8" x14ac:dyDescent="0.25">
      <c r="A234" s="1"/>
      <c r="H234" s="1"/>
    </row>
    <row r="235" spans="1:8" x14ac:dyDescent="0.25">
      <c r="A235" s="1"/>
      <c r="H235" s="1"/>
    </row>
    <row r="236" spans="1:8" x14ac:dyDescent="0.25">
      <c r="A236" s="1"/>
      <c r="H236" s="1"/>
    </row>
    <row r="237" spans="1:8" x14ac:dyDescent="0.25">
      <c r="A237" s="1"/>
      <c r="H237" s="1"/>
    </row>
    <row r="238" spans="1:8" x14ac:dyDescent="0.25">
      <c r="A238" s="1"/>
      <c r="H238" s="1"/>
    </row>
    <row r="239" spans="1:8" x14ac:dyDescent="0.25">
      <c r="A239" s="1"/>
      <c r="H239" s="1"/>
    </row>
    <row r="240" spans="1:8" x14ac:dyDescent="0.25">
      <c r="A240" s="1"/>
      <c r="H240" s="1"/>
    </row>
    <row r="241" spans="1:8" x14ac:dyDescent="0.25">
      <c r="A241" s="1"/>
      <c r="H241" s="1"/>
    </row>
    <row r="242" spans="1:8" x14ac:dyDescent="0.25">
      <c r="A242" s="1"/>
      <c r="H242" s="1"/>
    </row>
    <row r="243" spans="1:8" x14ac:dyDescent="0.25">
      <c r="A243" s="1"/>
      <c r="H243" s="1"/>
    </row>
    <row r="244" spans="1:8" x14ac:dyDescent="0.25">
      <c r="A244" s="1"/>
      <c r="H244" s="1"/>
    </row>
    <row r="245" spans="1:8" x14ac:dyDescent="0.25">
      <c r="A245" s="1"/>
      <c r="H245" s="1"/>
    </row>
    <row r="246" spans="1:8" x14ac:dyDescent="0.25">
      <c r="A246" s="1"/>
      <c r="H246" s="1"/>
    </row>
    <row r="247" spans="1:8" x14ac:dyDescent="0.25">
      <c r="A247" s="1"/>
      <c r="H247" s="1"/>
    </row>
    <row r="248" spans="1:8" x14ac:dyDescent="0.25">
      <c r="A248" s="1"/>
      <c r="H248" s="1"/>
    </row>
    <row r="249" spans="1:8" x14ac:dyDescent="0.25">
      <c r="A249" s="1"/>
      <c r="H249" s="1"/>
    </row>
    <row r="250" spans="1:8" x14ac:dyDescent="0.25">
      <c r="A250" s="1"/>
      <c r="H250" s="1"/>
    </row>
    <row r="251" spans="1:8" x14ac:dyDescent="0.25">
      <c r="A251" s="1"/>
      <c r="H251" s="1"/>
    </row>
    <row r="252" spans="1:8" x14ac:dyDescent="0.25">
      <c r="A252" s="1"/>
      <c r="H252" s="1"/>
    </row>
    <row r="253" spans="1:8" x14ac:dyDescent="0.25">
      <c r="A253" s="1"/>
      <c r="H253" s="1"/>
    </row>
    <row r="254" spans="1:8" x14ac:dyDescent="0.25">
      <c r="A254" s="1"/>
      <c r="H254" s="1"/>
    </row>
    <row r="255" spans="1:8" x14ac:dyDescent="0.25">
      <c r="A255" s="1"/>
      <c r="H255" s="1"/>
    </row>
    <row r="256" spans="1:8" x14ac:dyDescent="0.25">
      <c r="A256" s="1"/>
      <c r="H256" s="1"/>
    </row>
    <row r="257" spans="1:8" x14ac:dyDescent="0.25">
      <c r="A257" s="1"/>
      <c r="H257" s="1"/>
    </row>
    <row r="258" spans="1:8" x14ac:dyDescent="0.25">
      <c r="A258" s="1"/>
      <c r="H258" s="1"/>
    </row>
    <row r="259" spans="1:8" x14ac:dyDescent="0.25">
      <c r="A259" s="1"/>
      <c r="H259" s="1"/>
    </row>
    <row r="260" spans="1:8" x14ac:dyDescent="0.25">
      <c r="A260" s="1"/>
      <c r="H260" s="1"/>
    </row>
    <row r="261" spans="1:8" x14ac:dyDescent="0.25">
      <c r="A261" s="1"/>
      <c r="H261" s="1"/>
    </row>
    <row r="262" spans="1:8" x14ac:dyDescent="0.25">
      <c r="A262" s="1"/>
      <c r="H262" s="1"/>
    </row>
    <row r="263" spans="1:8" x14ac:dyDescent="0.25">
      <c r="A263" s="1"/>
      <c r="H263" s="1"/>
    </row>
    <row r="264" spans="1:8" x14ac:dyDescent="0.25">
      <c r="A264" s="1"/>
      <c r="H264" s="1"/>
    </row>
    <row r="265" spans="1:8" x14ac:dyDescent="0.25">
      <c r="A265" s="1"/>
      <c r="H265" s="1"/>
    </row>
    <row r="266" spans="1:8" x14ac:dyDescent="0.25">
      <c r="A266" s="1"/>
      <c r="H266" s="1"/>
    </row>
    <row r="267" spans="1:8" x14ac:dyDescent="0.25">
      <c r="A267" s="1"/>
      <c r="H267" s="1"/>
    </row>
    <row r="268" spans="1:8" x14ac:dyDescent="0.25">
      <c r="A268" s="1"/>
      <c r="H268" s="1"/>
    </row>
    <row r="269" spans="1:8" x14ac:dyDescent="0.25">
      <c r="A269" s="1"/>
      <c r="H269" s="1"/>
    </row>
    <row r="270" spans="1:8" x14ac:dyDescent="0.25">
      <c r="A270" s="1"/>
      <c r="H270" s="1"/>
    </row>
    <row r="271" spans="1:8" x14ac:dyDescent="0.25">
      <c r="A271" s="1"/>
      <c r="H271" s="1"/>
    </row>
    <row r="272" spans="1:8" x14ac:dyDescent="0.25">
      <c r="A272" s="1"/>
      <c r="H272" s="1"/>
    </row>
    <row r="273" spans="1:8" x14ac:dyDescent="0.25">
      <c r="A273" s="1"/>
      <c r="H273" s="1"/>
    </row>
    <row r="274" spans="1:8" x14ac:dyDescent="0.25">
      <c r="A274" s="1"/>
      <c r="H274" s="1"/>
    </row>
    <row r="275" spans="1:8" x14ac:dyDescent="0.25">
      <c r="A275" s="1"/>
      <c r="H275" s="1"/>
    </row>
    <row r="276" spans="1:8" x14ac:dyDescent="0.25">
      <c r="A276" s="1"/>
      <c r="H276" s="1"/>
    </row>
    <row r="277" spans="1:8" x14ac:dyDescent="0.25">
      <c r="A277" s="1"/>
      <c r="H277" s="1"/>
    </row>
    <row r="278" spans="1:8" x14ac:dyDescent="0.25">
      <c r="A278" s="1"/>
      <c r="H278" s="1"/>
    </row>
    <row r="279" spans="1:8" x14ac:dyDescent="0.25">
      <c r="A279" s="1"/>
      <c r="H279" s="1"/>
    </row>
    <row r="280" spans="1:8" x14ac:dyDescent="0.25">
      <c r="A280" s="1"/>
      <c r="H280" s="1"/>
    </row>
    <row r="281" spans="1:8" x14ac:dyDescent="0.25">
      <c r="A281" s="1"/>
      <c r="H281" s="1"/>
    </row>
    <row r="282" spans="1:8" x14ac:dyDescent="0.25">
      <c r="A282" s="1"/>
      <c r="H282" s="1"/>
    </row>
    <row r="283" spans="1:8" x14ac:dyDescent="0.25">
      <c r="A283" s="1"/>
      <c r="H283" s="1"/>
    </row>
    <row r="284" spans="1:8" x14ac:dyDescent="0.25">
      <c r="A284" s="1"/>
      <c r="H284" s="1"/>
    </row>
    <row r="285" spans="1:8" x14ac:dyDescent="0.25">
      <c r="A285" s="1"/>
      <c r="H285" s="1"/>
    </row>
    <row r="286" spans="1:8" x14ac:dyDescent="0.25">
      <c r="A286" s="1"/>
      <c r="H286" s="1"/>
    </row>
    <row r="287" spans="1:8" x14ac:dyDescent="0.25">
      <c r="A287" s="1"/>
      <c r="H287" s="1"/>
    </row>
    <row r="288" spans="1:8" x14ac:dyDescent="0.25">
      <c r="A288" s="1"/>
      <c r="H288" s="1"/>
    </row>
    <row r="289" spans="1:8" x14ac:dyDescent="0.25">
      <c r="A289" s="1"/>
      <c r="H289" s="1"/>
    </row>
    <row r="290" spans="1:8" x14ac:dyDescent="0.25">
      <c r="A290" s="1"/>
      <c r="H290" s="1"/>
    </row>
    <row r="291" spans="1:8" x14ac:dyDescent="0.25">
      <c r="A291" s="1"/>
      <c r="H291" s="1"/>
    </row>
    <row r="292" spans="1:8" x14ac:dyDescent="0.25">
      <c r="A292" s="1"/>
      <c r="H292" s="1"/>
    </row>
    <row r="293" spans="1:8" x14ac:dyDescent="0.25">
      <c r="A293" s="1"/>
      <c r="H293" s="1"/>
    </row>
    <row r="294" spans="1:8" x14ac:dyDescent="0.25">
      <c r="A294" s="1"/>
      <c r="H294" s="1"/>
    </row>
    <row r="295" spans="1:8" x14ac:dyDescent="0.25">
      <c r="A295" s="1"/>
      <c r="H295" s="1"/>
    </row>
    <row r="296" spans="1:8" x14ac:dyDescent="0.25">
      <c r="A296" s="1"/>
      <c r="H296" s="1"/>
    </row>
    <row r="297" spans="1:8" x14ac:dyDescent="0.25">
      <c r="A297" s="1"/>
      <c r="H297" s="1"/>
    </row>
    <row r="298" spans="1:8" x14ac:dyDescent="0.25">
      <c r="A298" s="1"/>
      <c r="H298" s="1"/>
    </row>
    <row r="299" spans="1:8" x14ac:dyDescent="0.25">
      <c r="A299" s="1"/>
      <c r="H299" s="1"/>
    </row>
    <row r="300" spans="1:8" x14ac:dyDescent="0.25">
      <c r="A300" s="1"/>
      <c r="H300" s="1"/>
    </row>
    <row r="301" spans="1:8" x14ac:dyDescent="0.25">
      <c r="A301" s="1"/>
      <c r="H301" s="1"/>
    </row>
    <row r="302" spans="1:8" x14ac:dyDescent="0.25">
      <c r="A302" s="1"/>
      <c r="H302" s="1"/>
    </row>
    <row r="303" spans="1:8" x14ac:dyDescent="0.25">
      <c r="A303" s="1"/>
      <c r="H303" s="1"/>
    </row>
    <row r="304" spans="1:8" x14ac:dyDescent="0.25">
      <c r="A304" s="1"/>
      <c r="H304" s="1"/>
    </row>
    <row r="305" spans="1:8" x14ac:dyDescent="0.25">
      <c r="A305" s="1"/>
      <c r="H305" s="1"/>
    </row>
    <row r="306" spans="1:8" x14ac:dyDescent="0.25">
      <c r="A306" s="1"/>
      <c r="H306" s="1"/>
    </row>
    <row r="307" spans="1:8" x14ac:dyDescent="0.25">
      <c r="A307" s="1"/>
      <c r="H307" s="1"/>
    </row>
    <row r="308" spans="1:8" x14ac:dyDescent="0.25">
      <c r="A308" s="1"/>
      <c r="H308" s="1"/>
    </row>
    <row r="309" spans="1:8" x14ac:dyDescent="0.25">
      <c r="A309" s="1"/>
      <c r="H309" s="1"/>
    </row>
    <row r="310" spans="1:8" x14ac:dyDescent="0.25">
      <c r="A310" s="1"/>
      <c r="H310" s="1"/>
    </row>
    <row r="311" spans="1:8" x14ac:dyDescent="0.25">
      <c r="A311" s="1"/>
      <c r="H311" s="1"/>
    </row>
    <row r="312" spans="1:8" x14ac:dyDescent="0.25">
      <c r="A312" s="1"/>
      <c r="H312" s="1"/>
    </row>
    <row r="313" spans="1:8" x14ac:dyDescent="0.25">
      <c r="A313" s="1"/>
      <c r="H313" s="1"/>
    </row>
    <row r="314" spans="1:8" x14ac:dyDescent="0.25">
      <c r="A314" s="1"/>
      <c r="H314" s="1"/>
    </row>
    <row r="315" spans="1:8" x14ac:dyDescent="0.25">
      <c r="A315" s="1"/>
      <c r="H315" s="1"/>
    </row>
    <row r="316" spans="1:8" x14ac:dyDescent="0.25">
      <c r="A316" s="1"/>
      <c r="H316" s="1"/>
    </row>
    <row r="317" spans="1:8" x14ac:dyDescent="0.25">
      <c r="A317" s="1"/>
      <c r="H317" s="1"/>
    </row>
    <row r="318" spans="1:8" x14ac:dyDescent="0.25">
      <c r="A318" s="1"/>
      <c r="H318" s="1"/>
    </row>
    <row r="319" spans="1:8" x14ac:dyDescent="0.25">
      <c r="A319" s="1"/>
      <c r="H319" s="1"/>
    </row>
    <row r="320" spans="1:8" x14ac:dyDescent="0.25">
      <c r="A320" s="1"/>
      <c r="H320" s="1"/>
    </row>
    <row r="321" spans="1:8" x14ac:dyDescent="0.25">
      <c r="A321" s="1"/>
      <c r="H321" s="1"/>
    </row>
    <row r="322" spans="1:8" x14ac:dyDescent="0.25">
      <c r="A322" s="1"/>
      <c r="H322" s="1"/>
    </row>
    <row r="323" spans="1:8" x14ac:dyDescent="0.25">
      <c r="A323" s="1"/>
      <c r="H323" s="1"/>
    </row>
    <row r="324" spans="1:8" x14ac:dyDescent="0.25">
      <c r="A324" s="1"/>
      <c r="H324" s="1"/>
    </row>
    <row r="325" spans="1:8" x14ac:dyDescent="0.25">
      <c r="A325" s="1"/>
      <c r="H325" s="1"/>
    </row>
    <row r="326" spans="1:8" x14ac:dyDescent="0.25">
      <c r="A326" s="1"/>
      <c r="H326" s="1"/>
    </row>
    <row r="327" spans="1:8" x14ac:dyDescent="0.25">
      <c r="A327" s="1"/>
      <c r="H327" s="1"/>
    </row>
    <row r="328" spans="1:8" x14ac:dyDescent="0.25">
      <c r="A328" s="1"/>
      <c r="H328" s="1"/>
    </row>
    <row r="329" spans="1:8" x14ac:dyDescent="0.25">
      <c r="A329" s="1"/>
      <c r="H329" s="1"/>
    </row>
    <row r="330" spans="1:8" x14ac:dyDescent="0.25">
      <c r="A330" s="1"/>
      <c r="H330" s="1"/>
    </row>
    <row r="331" spans="1:8" x14ac:dyDescent="0.25">
      <c r="A331" s="1"/>
      <c r="H331" s="1"/>
    </row>
    <row r="332" spans="1:8" x14ac:dyDescent="0.25">
      <c r="A332" s="1"/>
      <c r="H332" s="1"/>
    </row>
    <row r="333" spans="1:8" x14ac:dyDescent="0.25">
      <c r="A333" s="1"/>
      <c r="H333" s="1"/>
    </row>
    <row r="334" spans="1:8" x14ac:dyDescent="0.25">
      <c r="A334" s="1"/>
      <c r="H334" s="1"/>
    </row>
    <row r="335" spans="1:8" x14ac:dyDescent="0.25">
      <c r="A335" s="1"/>
      <c r="H335" s="1"/>
    </row>
    <row r="336" spans="1:8" x14ac:dyDescent="0.25">
      <c r="A336" s="1"/>
      <c r="H336" s="1"/>
    </row>
    <row r="337" spans="1:8" x14ac:dyDescent="0.25">
      <c r="A337" s="1"/>
      <c r="H337" s="1"/>
    </row>
    <row r="338" spans="1:8" x14ac:dyDescent="0.25">
      <c r="A338" s="1"/>
      <c r="H338" s="1"/>
    </row>
    <row r="339" spans="1:8" x14ac:dyDescent="0.25">
      <c r="A339" s="1"/>
      <c r="H339" s="1"/>
    </row>
    <row r="340" spans="1:8" x14ac:dyDescent="0.25">
      <c r="A340" s="1"/>
      <c r="H340" s="1"/>
    </row>
    <row r="341" spans="1:8" x14ac:dyDescent="0.25">
      <c r="A341" s="1"/>
      <c r="H341" s="1"/>
    </row>
    <row r="342" spans="1:8" x14ac:dyDescent="0.25">
      <c r="A342" s="1"/>
      <c r="H342" s="1"/>
    </row>
    <row r="343" spans="1:8" x14ac:dyDescent="0.25">
      <c r="A343" s="1"/>
      <c r="H343" s="1"/>
    </row>
    <row r="344" spans="1:8" x14ac:dyDescent="0.25">
      <c r="A344" s="1"/>
      <c r="H344" s="1"/>
    </row>
    <row r="345" spans="1:8" x14ac:dyDescent="0.25">
      <c r="A345" s="1"/>
      <c r="H345" s="1"/>
    </row>
    <row r="346" spans="1:8" x14ac:dyDescent="0.25">
      <c r="A346" s="1"/>
      <c r="H346" s="1"/>
    </row>
    <row r="347" spans="1:8" x14ac:dyDescent="0.25">
      <c r="A347" s="1"/>
      <c r="H347" s="1"/>
    </row>
    <row r="348" spans="1:8" x14ac:dyDescent="0.25">
      <c r="A348" s="1"/>
      <c r="H348" s="1"/>
    </row>
    <row r="349" spans="1:8" x14ac:dyDescent="0.25">
      <c r="A349" s="1"/>
      <c r="H349" s="1"/>
    </row>
    <row r="350" spans="1:8" x14ac:dyDescent="0.25">
      <c r="A350" s="1"/>
      <c r="H350" s="1"/>
    </row>
    <row r="351" spans="1:8" x14ac:dyDescent="0.25">
      <c r="A351" s="1"/>
      <c r="H351" s="1"/>
    </row>
    <row r="352" spans="1:8" x14ac:dyDescent="0.25">
      <c r="A352" s="1"/>
      <c r="H352" s="1"/>
    </row>
    <row r="353" spans="1:8" x14ac:dyDescent="0.25">
      <c r="A353" s="1"/>
      <c r="H353" s="1"/>
    </row>
    <row r="354" spans="1:8" x14ac:dyDescent="0.25">
      <c r="A354" s="1"/>
      <c r="H354" s="1"/>
    </row>
    <row r="355" spans="1:8" x14ac:dyDescent="0.25">
      <c r="A355" s="1"/>
      <c r="H355" s="1"/>
    </row>
    <row r="356" spans="1:8" x14ac:dyDescent="0.25">
      <c r="A356" s="1"/>
      <c r="H356" s="1"/>
    </row>
    <row r="357" spans="1:8" x14ac:dyDescent="0.25">
      <c r="A357" s="1"/>
      <c r="H357" s="1"/>
    </row>
    <row r="358" spans="1:8" x14ac:dyDescent="0.25">
      <c r="A358" s="1"/>
      <c r="H358" s="1"/>
    </row>
    <row r="359" spans="1:8" x14ac:dyDescent="0.25">
      <c r="A359" s="1"/>
      <c r="H359" s="1"/>
    </row>
    <row r="360" spans="1:8" x14ac:dyDescent="0.25">
      <c r="A360" s="1"/>
      <c r="H360" s="1"/>
    </row>
    <row r="361" spans="1:8" x14ac:dyDescent="0.25">
      <c r="A361" s="1"/>
      <c r="H361" s="1"/>
    </row>
    <row r="362" spans="1:8" x14ac:dyDescent="0.25">
      <c r="A362" s="1"/>
      <c r="H362" s="1"/>
    </row>
    <row r="363" spans="1:8" x14ac:dyDescent="0.25">
      <c r="A363" s="1"/>
      <c r="H363" s="1"/>
    </row>
    <row r="364" spans="1:8" x14ac:dyDescent="0.25">
      <c r="A364" s="1"/>
      <c r="H364" s="1"/>
    </row>
    <row r="365" spans="1:8" x14ac:dyDescent="0.25">
      <c r="A365" s="1"/>
      <c r="H365" s="1"/>
    </row>
    <row r="366" spans="1:8" x14ac:dyDescent="0.25">
      <c r="A366" s="1"/>
      <c r="H366" s="1"/>
    </row>
    <row r="367" spans="1:8" x14ac:dyDescent="0.25">
      <c r="A367" s="1"/>
      <c r="H367" s="1"/>
    </row>
    <row r="368" spans="1:8" x14ac:dyDescent="0.25">
      <c r="A368" s="1"/>
      <c r="H368" s="1"/>
    </row>
    <row r="369" spans="1:8" x14ac:dyDescent="0.25">
      <c r="A369" s="1"/>
      <c r="H369" s="1"/>
    </row>
    <row r="370" spans="1:8" x14ac:dyDescent="0.25">
      <c r="A370" s="1"/>
      <c r="H370" s="1"/>
    </row>
    <row r="371" spans="1:8" x14ac:dyDescent="0.25">
      <c r="A371" s="1"/>
      <c r="H371" s="1"/>
    </row>
    <row r="372" spans="1:8" x14ac:dyDescent="0.25">
      <c r="A372" s="1"/>
      <c r="H372" s="1"/>
    </row>
    <row r="373" spans="1:8" x14ac:dyDescent="0.25">
      <c r="A373" s="1"/>
      <c r="H373" s="1"/>
    </row>
    <row r="374" spans="1:8" x14ac:dyDescent="0.25">
      <c r="A374" s="1"/>
      <c r="H374" s="1"/>
    </row>
    <row r="375" spans="1:8" x14ac:dyDescent="0.25">
      <c r="A375" s="1"/>
      <c r="H375" s="1"/>
    </row>
    <row r="376" spans="1:8" x14ac:dyDescent="0.25">
      <c r="A376" s="1"/>
      <c r="H376" s="1"/>
    </row>
    <row r="377" spans="1:8" x14ac:dyDescent="0.25">
      <c r="A377" s="1"/>
      <c r="H377" s="1"/>
    </row>
    <row r="378" spans="1:8" x14ac:dyDescent="0.25">
      <c r="A378" s="1"/>
      <c r="H378" s="1"/>
    </row>
    <row r="379" spans="1:8" x14ac:dyDescent="0.25">
      <c r="A379" s="1"/>
      <c r="H379" s="1"/>
    </row>
    <row r="380" spans="1:8" x14ac:dyDescent="0.25">
      <c r="A380" s="1"/>
      <c r="H380" s="1"/>
    </row>
    <row r="381" spans="1:8" x14ac:dyDescent="0.25">
      <c r="A381" s="1"/>
      <c r="H381" s="1"/>
    </row>
    <row r="382" spans="1:8" x14ac:dyDescent="0.25">
      <c r="A382" s="1"/>
      <c r="H382" s="1"/>
    </row>
    <row r="383" spans="1:8" x14ac:dyDescent="0.25">
      <c r="A383" s="1"/>
      <c r="H383" s="1"/>
    </row>
    <row r="384" spans="1:8" x14ac:dyDescent="0.25">
      <c r="A384" s="1"/>
      <c r="H384" s="1"/>
    </row>
    <row r="385" spans="1:8" x14ac:dyDescent="0.25">
      <c r="A385" s="1"/>
      <c r="H385" s="1"/>
    </row>
    <row r="386" spans="1:8" x14ac:dyDescent="0.25">
      <c r="A386" s="1"/>
      <c r="H386" s="1"/>
    </row>
    <row r="387" spans="1:8" x14ac:dyDescent="0.25">
      <c r="A387" s="1"/>
      <c r="H387" s="1"/>
    </row>
    <row r="388" spans="1:8" x14ac:dyDescent="0.25">
      <c r="A388" s="1"/>
      <c r="H388" s="1"/>
    </row>
    <row r="389" spans="1:8" x14ac:dyDescent="0.25">
      <c r="A389" s="1"/>
      <c r="H389" s="1"/>
    </row>
    <row r="390" spans="1:8" x14ac:dyDescent="0.25">
      <c r="A390" s="1"/>
      <c r="H390" s="1"/>
    </row>
    <row r="391" spans="1:8" x14ac:dyDescent="0.25">
      <c r="A391" s="1"/>
      <c r="H391" s="1"/>
    </row>
    <row r="392" spans="1:8" x14ac:dyDescent="0.25">
      <c r="A392" s="1"/>
      <c r="H392" s="1"/>
    </row>
    <row r="393" spans="1:8" x14ac:dyDescent="0.25">
      <c r="A393" s="1"/>
      <c r="H393" s="1"/>
    </row>
    <row r="394" spans="1:8" x14ac:dyDescent="0.25">
      <c r="A394" s="1"/>
      <c r="H394" s="1"/>
    </row>
    <row r="395" spans="1:8" x14ac:dyDescent="0.25">
      <c r="A395" s="1"/>
      <c r="H395" s="1"/>
    </row>
    <row r="396" spans="1:8" x14ac:dyDescent="0.25">
      <c r="A396" s="1"/>
      <c r="H396" s="1"/>
    </row>
    <row r="397" spans="1:8" x14ac:dyDescent="0.25">
      <c r="A397" s="1"/>
      <c r="H397" s="1"/>
    </row>
    <row r="398" spans="1:8" x14ac:dyDescent="0.25">
      <c r="A398" s="1"/>
      <c r="H398" s="1"/>
    </row>
    <row r="399" spans="1:8" x14ac:dyDescent="0.25">
      <c r="A399" s="1"/>
      <c r="H399" s="1"/>
    </row>
    <row r="400" spans="1:8" x14ac:dyDescent="0.25">
      <c r="A400" s="1"/>
      <c r="H400" s="1"/>
    </row>
    <row r="401" spans="1:8" x14ac:dyDescent="0.25">
      <c r="A401" s="1"/>
      <c r="H401" s="1"/>
    </row>
    <row r="402" spans="1:8" x14ac:dyDescent="0.25">
      <c r="A402" s="1"/>
      <c r="H402" s="1"/>
    </row>
    <row r="403" spans="1:8" x14ac:dyDescent="0.25">
      <c r="A403" s="1"/>
      <c r="H403" s="1"/>
    </row>
    <row r="404" spans="1:8" x14ac:dyDescent="0.25">
      <c r="A404" s="1"/>
      <c r="H404" s="1"/>
    </row>
    <row r="405" spans="1:8" x14ac:dyDescent="0.25">
      <c r="A405" s="1"/>
      <c r="H405" s="1"/>
    </row>
    <row r="406" spans="1:8" x14ac:dyDescent="0.25">
      <c r="A406" s="1"/>
      <c r="H406" s="1"/>
    </row>
    <row r="407" spans="1:8" x14ac:dyDescent="0.25">
      <c r="A407" s="1"/>
      <c r="H407" s="1"/>
    </row>
    <row r="408" spans="1:8" x14ac:dyDescent="0.25">
      <c r="A408" s="1"/>
      <c r="H408" s="1"/>
    </row>
    <row r="409" spans="1:8" x14ac:dyDescent="0.25">
      <c r="A409" s="1"/>
      <c r="H409" s="1"/>
    </row>
    <row r="410" spans="1:8" x14ac:dyDescent="0.25">
      <c r="A410" s="1"/>
      <c r="H410" s="1"/>
    </row>
    <row r="411" spans="1:8" x14ac:dyDescent="0.25">
      <c r="A411" s="1"/>
      <c r="H411" s="1"/>
    </row>
    <row r="412" spans="1:8" x14ac:dyDescent="0.25">
      <c r="A412" s="1"/>
      <c r="H412" s="1"/>
    </row>
    <row r="413" spans="1:8" x14ac:dyDescent="0.25">
      <c r="A413" s="1"/>
      <c r="H413" s="1"/>
    </row>
    <row r="414" spans="1:8" x14ac:dyDescent="0.25">
      <c r="A414" s="1"/>
      <c r="H414" s="1"/>
    </row>
    <row r="415" spans="1:8" x14ac:dyDescent="0.25">
      <c r="A415" s="1"/>
      <c r="H415" s="1"/>
    </row>
    <row r="416" spans="1:8" x14ac:dyDescent="0.25">
      <c r="A416" s="1"/>
      <c r="H416" s="1"/>
    </row>
    <row r="417" spans="1:8" x14ac:dyDescent="0.25">
      <c r="A417" s="1"/>
      <c r="H417" s="1"/>
    </row>
    <row r="418" spans="1:8" x14ac:dyDescent="0.25">
      <c r="A418" s="1"/>
      <c r="H418" s="1"/>
    </row>
    <row r="419" spans="1:8" x14ac:dyDescent="0.25">
      <c r="A419" s="1"/>
      <c r="H419" s="1"/>
    </row>
    <row r="420" spans="1:8" x14ac:dyDescent="0.25">
      <c r="A420" s="1"/>
      <c r="H420" s="1"/>
    </row>
    <row r="421" spans="1:8" x14ac:dyDescent="0.25">
      <c r="A421" s="1"/>
      <c r="H421" s="1"/>
    </row>
    <row r="422" spans="1:8" x14ac:dyDescent="0.25">
      <c r="A422" s="1"/>
      <c r="H422" s="1"/>
    </row>
    <row r="423" spans="1:8" x14ac:dyDescent="0.25">
      <c r="A423" s="1"/>
      <c r="H423" s="1"/>
    </row>
    <row r="424" spans="1:8" x14ac:dyDescent="0.25">
      <c r="A424" s="1"/>
      <c r="H424" s="1"/>
    </row>
    <row r="425" spans="1:8" x14ac:dyDescent="0.25">
      <c r="A425" s="1"/>
      <c r="H425" s="1"/>
    </row>
    <row r="426" spans="1:8" x14ac:dyDescent="0.25">
      <c r="A426" s="1"/>
      <c r="H426" s="1"/>
    </row>
    <row r="427" spans="1:8" x14ac:dyDescent="0.25">
      <c r="A427" s="1"/>
      <c r="H427" s="1"/>
    </row>
    <row r="428" spans="1:8" x14ac:dyDescent="0.25">
      <c r="A428" s="1"/>
      <c r="H428" s="1"/>
    </row>
    <row r="429" spans="1:8" x14ac:dyDescent="0.25">
      <c r="A429" s="1"/>
      <c r="H429" s="1"/>
    </row>
    <row r="430" spans="1:8" x14ac:dyDescent="0.25">
      <c r="A430" s="1"/>
      <c r="H430" s="1"/>
    </row>
    <row r="431" spans="1:8" x14ac:dyDescent="0.25">
      <c r="A431" s="1"/>
      <c r="H431" s="1"/>
    </row>
    <row r="432" spans="1:8" x14ac:dyDescent="0.25">
      <c r="A432" s="1"/>
      <c r="H432" s="1"/>
    </row>
    <row r="433" spans="1:8" x14ac:dyDescent="0.25">
      <c r="A433" s="1"/>
      <c r="H433" s="1"/>
    </row>
    <row r="434" spans="1:8" x14ac:dyDescent="0.25">
      <c r="A434" s="1"/>
      <c r="H434" s="1"/>
    </row>
    <row r="435" spans="1:8" x14ac:dyDescent="0.25">
      <c r="A435" s="1"/>
      <c r="H435" s="1"/>
    </row>
    <row r="436" spans="1:8" x14ac:dyDescent="0.25">
      <c r="A436" s="1"/>
      <c r="H436" s="1"/>
    </row>
    <row r="437" spans="1:8" x14ac:dyDescent="0.25">
      <c r="A437" s="1"/>
      <c r="H437" s="1"/>
    </row>
    <row r="438" spans="1:8" x14ac:dyDescent="0.25">
      <c r="A438" s="1"/>
      <c r="H438" s="1"/>
    </row>
    <row r="439" spans="1:8" x14ac:dyDescent="0.25">
      <c r="A439" s="1"/>
      <c r="H439" s="1"/>
    </row>
    <row r="440" spans="1:8" x14ac:dyDescent="0.25">
      <c r="A440" s="1"/>
      <c r="H440" s="1"/>
    </row>
    <row r="441" spans="1:8" x14ac:dyDescent="0.25">
      <c r="A441" s="1"/>
      <c r="H441" s="1"/>
    </row>
    <row r="442" spans="1:8" x14ac:dyDescent="0.25">
      <c r="A442" s="1"/>
      <c r="H442" s="1"/>
    </row>
    <row r="443" spans="1:8" x14ac:dyDescent="0.25">
      <c r="A443" s="1"/>
      <c r="H443" s="1"/>
    </row>
    <row r="444" spans="1:8" x14ac:dyDescent="0.25">
      <c r="A444" s="1"/>
      <c r="H444" s="1"/>
    </row>
    <row r="445" spans="1:8" x14ac:dyDescent="0.25">
      <c r="A445" s="1"/>
      <c r="H445" s="1"/>
    </row>
    <row r="446" spans="1:8" x14ac:dyDescent="0.25">
      <c r="A446" s="1"/>
      <c r="H446" s="1"/>
    </row>
    <row r="447" spans="1:8" x14ac:dyDescent="0.25">
      <c r="A447" s="1"/>
      <c r="H447" s="1"/>
    </row>
    <row r="448" spans="1:8" x14ac:dyDescent="0.25">
      <c r="A448" s="1"/>
      <c r="H448" s="1"/>
    </row>
    <row r="449" spans="1:8" x14ac:dyDescent="0.25">
      <c r="A449" s="1"/>
      <c r="H449" s="1"/>
    </row>
    <row r="450" spans="1:8" x14ac:dyDescent="0.25">
      <c r="A450" s="1"/>
      <c r="H450" s="1"/>
    </row>
    <row r="451" spans="1:8" x14ac:dyDescent="0.25">
      <c r="A451" s="1"/>
      <c r="H451" s="1"/>
    </row>
    <row r="452" spans="1:8" x14ac:dyDescent="0.25">
      <c r="A452" s="1"/>
      <c r="H452" s="1"/>
    </row>
    <row r="453" spans="1:8" x14ac:dyDescent="0.25">
      <c r="A453" s="1"/>
      <c r="H453" s="1"/>
    </row>
    <row r="454" spans="1:8" x14ac:dyDescent="0.25">
      <c r="A454" s="1"/>
      <c r="H454" s="1"/>
    </row>
    <row r="455" spans="1:8" x14ac:dyDescent="0.25">
      <c r="A455" s="1"/>
      <c r="H455" s="1"/>
    </row>
    <row r="456" spans="1:8" x14ac:dyDescent="0.25">
      <c r="A456" s="1"/>
      <c r="H456" s="1"/>
    </row>
    <row r="457" spans="1:8" x14ac:dyDescent="0.25">
      <c r="A457" s="1"/>
      <c r="H457" s="1"/>
    </row>
    <row r="458" spans="1:8" x14ac:dyDescent="0.25">
      <c r="A458" s="1"/>
      <c r="H458" s="1"/>
    </row>
    <row r="459" spans="1:8" x14ac:dyDescent="0.25">
      <c r="A459" s="1"/>
      <c r="H459" s="1"/>
    </row>
    <row r="460" spans="1:8" x14ac:dyDescent="0.25">
      <c r="A460" s="1"/>
      <c r="H460" s="1"/>
    </row>
    <row r="461" spans="1:8" x14ac:dyDescent="0.25">
      <c r="A461" s="1"/>
      <c r="H461" s="1"/>
    </row>
    <row r="462" spans="1:8" x14ac:dyDescent="0.25">
      <c r="A462" s="1"/>
      <c r="H462" s="1"/>
    </row>
    <row r="463" spans="1:8" x14ac:dyDescent="0.25">
      <c r="A463" s="1"/>
      <c r="H463" s="1"/>
    </row>
    <row r="464" spans="1:8" x14ac:dyDescent="0.25">
      <c r="A464" s="1"/>
      <c r="H464" s="1"/>
    </row>
    <row r="465" spans="1:8" x14ac:dyDescent="0.25">
      <c r="A465" s="1"/>
      <c r="H465" s="1"/>
    </row>
    <row r="466" spans="1:8" x14ac:dyDescent="0.25">
      <c r="A466" s="1"/>
      <c r="H466" s="1"/>
    </row>
    <row r="467" spans="1:8" x14ac:dyDescent="0.25">
      <c r="A467" s="1"/>
      <c r="H467" s="1"/>
    </row>
    <row r="468" spans="1:8" x14ac:dyDescent="0.25">
      <c r="A468" s="1"/>
      <c r="H468" s="1"/>
    </row>
    <row r="469" spans="1:8" x14ac:dyDescent="0.25">
      <c r="A469" s="1"/>
      <c r="H469" s="1"/>
    </row>
    <row r="470" spans="1:8" x14ac:dyDescent="0.25">
      <c r="A470" s="1"/>
      <c r="H470" s="1"/>
    </row>
    <row r="471" spans="1:8" x14ac:dyDescent="0.25">
      <c r="A471" s="1"/>
      <c r="H471" s="1"/>
    </row>
    <row r="472" spans="1:8" x14ac:dyDescent="0.25">
      <c r="A472" s="1"/>
      <c r="H472" s="1"/>
    </row>
    <row r="473" spans="1:8" x14ac:dyDescent="0.25">
      <c r="A473" s="1"/>
      <c r="H473" s="1"/>
    </row>
    <row r="474" spans="1:8" x14ac:dyDescent="0.25">
      <c r="A474" s="1"/>
      <c r="H474" s="1"/>
    </row>
    <row r="475" spans="1:8" x14ac:dyDescent="0.25">
      <c r="A475" s="1"/>
      <c r="H475" s="1"/>
    </row>
    <row r="476" spans="1:8" x14ac:dyDescent="0.25">
      <c r="A476" s="1"/>
      <c r="H476" s="1"/>
    </row>
    <row r="477" spans="1:8" x14ac:dyDescent="0.25">
      <c r="A477" s="1"/>
      <c r="H477" s="1"/>
    </row>
    <row r="478" spans="1:8" x14ac:dyDescent="0.25">
      <c r="A478" s="1"/>
      <c r="H478" s="1"/>
    </row>
    <row r="479" spans="1:8" x14ac:dyDescent="0.25">
      <c r="A479" s="1"/>
      <c r="H479" s="1"/>
    </row>
    <row r="480" spans="1:8" x14ac:dyDescent="0.25">
      <c r="A480" s="1"/>
      <c r="H480" s="1"/>
    </row>
    <row r="481" spans="1:8" x14ac:dyDescent="0.25">
      <c r="A481" s="1"/>
      <c r="H481" s="1"/>
    </row>
    <row r="482" spans="1:8" x14ac:dyDescent="0.25">
      <c r="A482" s="1"/>
      <c r="H482" s="1"/>
    </row>
    <row r="483" spans="1:8" x14ac:dyDescent="0.25">
      <c r="A483" s="1"/>
      <c r="H483" s="1"/>
    </row>
    <row r="484" spans="1:8" x14ac:dyDescent="0.25">
      <c r="A484" s="1"/>
      <c r="H484" s="1"/>
    </row>
    <row r="485" spans="1:8" x14ac:dyDescent="0.25">
      <c r="A485" s="1"/>
      <c r="H485" s="1"/>
    </row>
    <row r="486" spans="1:8" x14ac:dyDescent="0.25">
      <c r="A486" s="1"/>
      <c r="H486" s="1"/>
    </row>
    <row r="487" spans="1:8" x14ac:dyDescent="0.25">
      <c r="A487" s="1"/>
      <c r="H487" s="1"/>
    </row>
    <row r="488" spans="1:8" x14ac:dyDescent="0.25">
      <c r="A488" s="1"/>
      <c r="H488" s="1"/>
    </row>
    <row r="489" spans="1:8" x14ac:dyDescent="0.25">
      <c r="A489" s="1"/>
      <c r="H489" s="1"/>
    </row>
    <row r="490" spans="1:8" x14ac:dyDescent="0.25">
      <c r="A490" s="1"/>
      <c r="H490" s="1"/>
    </row>
    <row r="491" spans="1:8" x14ac:dyDescent="0.25">
      <c r="A491" s="1"/>
      <c r="H491" s="1"/>
    </row>
    <row r="492" spans="1:8" x14ac:dyDescent="0.25">
      <c r="A492" s="1"/>
      <c r="H492" s="1"/>
    </row>
    <row r="493" spans="1:8" x14ac:dyDescent="0.25">
      <c r="A493" s="1"/>
      <c r="H493" s="1"/>
    </row>
    <row r="494" spans="1:8" x14ac:dyDescent="0.25">
      <c r="A494" s="1"/>
      <c r="H494" s="1"/>
    </row>
    <row r="495" spans="1:8" x14ac:dyDescent="0.25">
      <c r="A495" s="1"/>
      <c r="H495" s="1"/>
    </row>
    <row r="496" spans="1:8" x14ac:dyDescent="0.25">
      <c r="A496" s="1"/>
      <c r="H496" s="1"/>
    </row>
    <row r="497" spans="1:8" x14ac:dyDescent="0.25">
      <c r="A497" s="1"/>
      <c r="H497" s="1"/>
    </row>
    <row r="498" spans="1:8" x14ac:dyDescent="0.25">
      <c r="A498" s="1"/>
      <c r="H498" s="1"/>
    </row>
    <row r="499" spans="1:8" x14ac:dyDescent="0.25">
      <c r="A499" s="1"/>
      <c r="H499" s="1"/>
    </row>
    <row r="500" spans="1:8" x14ac:dyDescent="0.25">
      <c r="A500" s="1"/>
      <c r="H500" s="1"/>
    </row>
    <row r="501" spans="1:8" x14ac:dyDescent="0.25">
      <c r="A501" s="1"/>
      <c r="H501" s="1"/>
    </row>
    <row r="502" spans="1:8" x14ac:dyDescent="0.25">
      <c r="A502" s="1"/>
      <c r="H502" s="1"/>
    </row>
    <row r="503" spans="1:8" x14ac:dyDescent="0.25">
      <c r="A503" s="1"/>
      <c r="H503" s="1"/>
    </row>
    <row r="504" spans="1:8" x14ac:dyDescent="0.25">
      <c r="A504" s="1"/>
      <c r="H504" s="1"/>
    </row>
    <row r="505" spans="1:8" x14ac:dyDescent="0.25">
      <c r="A505" s="1"/>
      <c r="H505" s="1"/>
    </row>
    <row r="506" spans="1:8" x14ac:dyDescent="0.25">
      <c r="A506" s="1"/>
      <c r="H506" s="1"/>
    </row>
    <row r="507" spans="1:8" x14ac:dyDescent="0.25">
      <c r="A507" s="1"/>
      <c r="H507" s="1"/>
    </row>
    <row r="508" spans="1:8" x14ac:dyDescent="0.25">
      <c r="A508" s="1"/>
      <c r="H508" s="1"/>
    </row>
    <row r="509" spans="1:8" x14ac:dyDescent="0.25">
      <c r="A509" s="1"/>
      <c r="H509" s="1"/>
    </row>
    <row r="510" spans="1:8" x14ac:dyDescent="0.25">
      <c r="A510" s="1"/>
      <c r="H510" s="1"/>
    </row>
    <row r="511" spans="1:8" x14ac:dyDescent="0.25">
      <c r="A511" s="1"/>
      <c r="H511" s="1"/>
    </row>
    <row r="512" spans="1:8" x14ac:dyDescent="0.25">
      <c r="A512" s="1"/>
      <c r="H512" s="1"/>
    </row>
    <row r="513" spans="1:8" x14ac:dyDescent="0.25">
      <c r="A513" s="1"/>
      <c r="H513" s="1"/>
    </row>
    <row r="514" spans="1:8" x14ac:dyDescent="0.25">
      <c r="A514" s="1"/>
      <c r="H514" s="1"/>
    </row>
    <row r="515" spans="1:8" x14ac:dyDescent="0.25">
      <c r="A515" s="1"/>
      <c r="H515" s="1"/>
    </row>
    <row r="516" spans="1:8" x14ac:dyDescent="0.25">
      <c r="A516" s="1"/>
      <c r="H516" s="1"/>
    </row>
    <row r="517" spans="1:8" x14ac:dyDescent="0.25">
      <c r="A517" s="1"/>
      <c r="H517" s="1"/>
    </row>
    <row r="518" spans="1:8" x14ac:dyDescent="0.25">
      <c r="A518" s="1"/>
      <c r="H518" s="1"/>
    </row>
    <row r="519" spans="1:8" x14ac:dyDescent="0.25">
      <c r="A519" s="1"/>
      <c r="H519" s="1"/>
    </row>
    <row r="520" spans="1:8" x14ac:dyDescent="0.25">
      <c r="A520" s="1"/>
      <c r="H520" s="1"/>
    </row>
    <row r="521" spans="1:8" x14ac:dyDescent="0.25">
      <c r="A521" s="1"/>
      <c r="H521" s="1"/>
    </row>
    <row r="522" spans="1:8" x14ac:dyDescent="0.25">
      <c r="A522" s="1"/>
      <c r="H522" s="1"/>
    </row>
    <row r="523" spans="1:8" x14ac:dyDescent="0.25">
      <c r="A523" s="1"/>
      <c r="H523" s="1"/>
    </row>
    <row r="524" spans="1:8" x14ac:dyDescent="0.25">
      <c r="A524" s="1"/>
      <c r="H524" s="1"/>
    </row>
    <row r="525" spans="1:8" x14ac:dyDescent="0.25">
      <c r="A525" s="1"/>
      <c r="H525" s="1"/>
    </row>
    <row r="526" spans="1:8" x14ac:dyDescent="0.25">
      <c r="A526" s="1"/>
      <c r="H526" s="1"/>
    </row>
    <row r="527" spans="1:8" x14ac:dyDescent="0.25">
      <c r="A527" s="1"/>
      <c r="H527" s="1"/>
    </row>
    <row r="528" spans="1:8" x14ac:dyDescent="0.25">
      <c r="A528" s="1"/>
      <c r="H528" s="1"/>
    </row>
    <row r="529" spans="1:8" x14ac:dyDescent="0.25">
      <c r="A529" s="1"/>
      <c r="H529" s="1"/>
    </row>
    <row r="530" spans="1:8" x14ac:dyDescent="0.25">
      <c r="A530" s="1"/>
      <c r="H530" s="1"/>
    </row>
    <row r="531" spans="1:8" x14ac:dyDescent="0.25">
      <c r="A531" s="1"/>
      <c r="H531" s="1"/>
    </row>
    <row r="532" spans="1:8" x14ac:dyDescent="0.25">
      <c r="A532" s="1"/>
      <c r="H532" s="1"/>
    </row>
    <row r="533" spans="1:8" x14ac:dyDescent="0.25">
      <c r="A533" s="1"/>
      <c r="H533" s="1"/>
    </row>
    <row r="534" spans="1:8" x14ac:dyDescent="0.25">
      <c r="A534" s="1"/>
      <c r="H534" s="1"/>
    </row>
    <row r="535" spans="1:8" x14ac:dyDescent="0.25">
      <c r="A535" s="1"/>
      <c r="H535" s="1"/>
    </row>
    <row r="536" spans="1:8" x14ac:dyDescent="0.25">
      <c r="A536" s="1"/>
      <c r="H536" s="1"/>
    </row>
    <row r="537" spans="1:8" x14ac:dyDescent="0.25">
      <c r="A537" s="1"/>
      <c r="H537" s="1"/>
    </row>
    <row r="538" spans="1:8" x14ac:dyDescent="0.25">
      <c r="A538" s="1"/>
      <c r="H538" s="1"/>
    </row>
    <row r="539" spans="1:8" x14ac:dyDescent="0.25">
      <c r="A539" s="1"/>
      <c r="H539" s="1"/>
    </row>
    <row r="540" spans="1:8" x14ac:dyDescent="0.25">
      <c r="A540" s="1"/>
      <c r="H540" s="1"/>
    </row>
    <row r="541" spans="1:8" x14ac:dyDescent="0.25">
      <c r="A541" s="1"/>
      <c r="H541" s="1"/>
    </row>
    <row r="542" spans="1:8" x14ac:dyDescent="0.25">
      <c r="A542" s="1"/>
      <c r="H542" s="1"/>
    </row>
    <row r="543" spans="1:8" x14ac:dyDescent="0.25">
      <c r="A543" s="1"/>
      <c r="H543" s="1"/>
    </row>
    <row r="544" spans="1:8" x14ac:dyDescent="0.25">
      <c r="A544" s="1"/>
      <c r="H544" s="1"/>
    </row>
    <row r="545" spans="1:8" x14ac:dyDescent="0.25">
      <c r="A545" s="1"/>
      <c r="H545" s="1"/>
    </row>
    <row r="546" spans="1:8" x14ac:dyDescent="0.25">
      <c r="A546" s="1"/>
      <c r="H546" s="1"/>
    </row>
    <row r="547" spans="1:8" x14ac:dyDescent="0.25">
      <c r="A547" s="1"/>
      <c r="H547" s="1"/>
    </row>
    <row r="548" spans="1:8" x14ac:dyDescent="0.25">
      <c r="A548" s="1"/>
      <c r="H548" s="1"/>
    </row>
    <row r="549" spans="1:8" x14ac:dyDescent="0.25">
      <c r="A549" s="1"/>
      <c r="H549" s="1"/>
    </row>
    <row r="550" spans="1:8" x14ac:dyDescent="0.25">
      <c r="A550" s="1"/>
      <c r="H550" s="1"/>
    </row>
    <row r="551" spans="1:8" x14ac:dyDescent="0.25">
      <c r="A551" s="1"/>
      <c r="H551" s="1"/>
    </row>
    <row r="552" spans="1:8" x14ac:dyDescent="0.25">
      <c r="A552" s="1"/>
      <c r="H552" s="1"/>
    </row>
    <row r="553" spans="1:8" x14ac:dyDescent="0.25">
      <c r="A553" s="1"/>
      <c r="H553" s="1"/>
    </row>
    <row r="554" spans="1:8" x14ac:dyDescent="0.25">
      <c r="A554" s="1"/>
      <c r="H554" s="1"/>
    </row>
    <row r="555" spans="1:8" x14ac:dyDescent="0.25">
      <c r="A555" s="1"/>
      <c r="H555" s="1"/>
    </row>
    <row r="556" spans="1:8" x14ac:dyDescent="0.25">
      <c r="A556" s="1"/>
      <c r="H556" s="1"/>
    </row>
    <row r="557" spans="1:8" x14ac:dyDescent="0.25">
      <c r="A557" s="1"/>
      <c r="H557" s="1"/>
    </row>
    <row r="558" spans="1:8" x14ac:dyDescent="0.25">
      <c r="A558" s="1"/>
      <c r="H558" s="1"/>
    </row>
    <row r="559" spans="1:8" x14ac:dyDescent="0.25">
      <c r="A559" s="1"/>
      <c r="H559" s="1"/>
    </row>
    <row r="560" spans="1:8" x14ac:dyDescent="0.25">
      <c r="A560" s="1"/>
      <c r="H560" s="1"/>
    </row>
    <row r="561" spans="1:8" x14ac:dyDescent="0.25">
      <c r="A561" s="1"/>
      <c r="H561" s="1"/>
    </row>
    <row r="562" spans="1:8" x14ac:dyDescent="0.25">
      <c r="A562" s="1"/>
      <c r="H562" s="1"/>
    </row>
    <row r="563" spans="1:8" x14ac:dyDescent="0.25">
      <c r="A563" s="1"/>
      <c r="H563" s="1"/>
    </row>
    <row r="564" spans="1:8" x14ac:dyDescent="0.25">
      <c r="A564" s="1"/>
      <c r="H564" s="1"/>
    </row>
    <row r="565" spans="1:8" x14ac:dyDescent="0.25">
      <c r="A565" s="1"/>
      <c r="H565" s="1"/>
    </row>
    <row r="566" spans="1:8" x14ac:dyDescent="0.25">
      <c r="A566" s="1"/>
      <c r="H566" s="1"/>
    </row>
    <row r="567" spans="1:8" x14ac:dyDescent="0.25">
      <c r="A567" s="1"/>
      <c r="H567" s="1"/>
    </row>
    <row r="568" spans="1:8" x14ac:dyDescent="0.25">
      <c r="A568" s="1"/>
      <c r="H568" s="1"/>
    </row>
    <row r="569" spans="1:8" x14ac:dyDescent="0.25">
      <c r="A569" s="1"/>
      <c r="H569" s="1"/>
    </row>
    <row r="570" spans="1:8" x14ac:dyDescent="0.25">
      <c r="A570" s="1"/>
      <c r="H570" s="1"/>
    </row>
    <row r="571" spans="1:8" x14ac:dyDescent="0.25">
      <c r="A571" s="1"/>
      <c r="H571" s="1"/>
    </row>
    <row r="572" spans="1:8" x14ac:dyDescent="0.25">
      <c r="A572" s="1"/>
      <c r="H572" s="1"/>
    </row>
    <row r="573" spans="1:8" x14ac:dyDescent="0.25">
      <c r="A573" s="1"/>
      <c r="H573" s="1"/>
    </row>
    <row r="574" spans="1:8" x14ac:dyDescent="0.25">
      <c r="A574" s="1"/>
      <c r="H574" s="1"/>
    </row>
    <row r="575" spans="1:8" x14ac:dyDescent="0.25">
      <c r="A575" s="1"/>
      <c r="H575" s="1"/>
    </row>
    <row r="576" spans="1:8" x14ac:dyDescent="0.25">
      <c r="A576" s="1"/>
      <c r="H576" s="1"/>
    </row>
    <row r="577" spans="1:8" x14ac:dyDescent="0.25">
      <c r="A577" s="1"/>
      <c r="H577" s="1"/>
    </row>
    <row r="578" spans="1:8" x14ac:dyDescent="0.25">
      <c r="A578" s="1"/>
      <c r="H578" s="1"/>
    </row>
    <row r="579" spans="1:8" x14ac:dyDescent="0.25">
      <c r="A579" s="1"/>
      <c r="H579" s="1"/>
    </row>
    <row r="580" spans="1:8" x14ac:dyDescent="0.25">
      <c r="A580" s="1"/>
      <c r="H580" s="1"/>
    </row>
    <row r="581" spans="1:8" x14ac:dyDescent="0.25">
      <c r="A581" s="1"/>
      <c r="H581" s="1"/>
    </row>
    <row r="582" spans="1:8" x14ac:dyDescent="0.25">
      <c r="A582" s="1"/>
      <c r="H582" s="1"/>
    </row>
    <row r="583" spans="1:8" x14ac:dyDescent="0.25">
      <c r="A583" s="1"/>
      <c r="H583" s="1"/>
    </row>
    <row r="584" spans="1:8" x14ac:dyDescent="0.25">
      <c r="A584" s="1"/>
      <c r="H584" s="1"/>
    </row>
    <row r="585" spans="1:8" x14ac:dyDescent="0.25">
      <c r="A585" s="1"/>
      <c r="H585" s="1"/>
    </row>
    <row r="586" spans="1:8" x14ac:dyDescent="0.25">
      <c r="A586" s="1"/>
      <c r="H586" s="1"/>
    </row>
    <row r="587" spans="1:8" x14ac:dyDescent="0.25">
      <c r="A587" s="1"/>
      <c r="H587" s="1"/>
    </row>
    <row r="588" spans="1:8" x14ac:dyDescent="0.25">
      <c r="A588" s="1"/>
      <c r="H588" s="1"/>
    </row>
    <row r="589" spans="1:8" x14ac:dyDescent="0.25">
      <c r="A589" s="1"/>
      <c r="H589" s="1"/>
    </row>
    <row r="590" spans="1:8" x14ac:dyDescent="0.25">
      <c r="A590" s="1"/>
      <c r="H590" s="1"/>
    </row>
    <row r="591" spans="1:8" x14ac:dyDescent="0.25">
      <c r="A591" s="1"/>
      <c r="H591" s="1"/>
    </row>
    <row r="592" spans="1:8" x14ac:dyDescent="0.25">
      <c r="A592" s="1"/>
      <c r="H592" s="1"/>
    </row>
    <row r="593" spans="1:8" x14ac:dyDescent="0.25">
      <c r="A593" s="1"/>
      <c r="H593" s="1"/>
    </row>
    <row r="594" spans="1:8" x14ac:dyDescent="0.25">
      <c r="A594" s="1"/>
      <c r="H594" s="1"/>
    </row>
    <row r="595" spans="1:8" x14ac:dyDescent="0.25">
      <c r="A595" s="1"/>
      <c r="H595" s="1"/>
    </row>
    <row r="596" spans="1:8" x14ac:dyDescent="0.25">
      <c r="A596" s="1"/>
      <c r="H596" s="1"/>
    </row>
    <row r="597" spans="1:8" x14ac:dyDescent="0.25">
      <c r="A597" s="1"/>
      <c r="H597" s="1"/>
    </row>
    <row r="598" spans="1:8" x14ac:dyDescent="0.25">
      <c r="A598" s="1"/>
      <c r="H598" s="1"/>
    </row>
    <row r="599" spans="1:8" x14ac:dyDescent="0.25">
      <c r="A599" s="1"/>
      <c r="H599" s="1"/>
    </row>
    <row r="600" spans="1:8" x14ac:dyDescent="0.25">
      <c r="A600" s="1"/>
      <c r="H600" s="1"/>
    </row>
    <row r="601" spans="1:8" x14ac:dyDescent="0.25">
      <c r="A601" s="1"/>
      <c r="H601" s="1"/>
    </row>
    <row r="602" spans="1:8" x14ac:dyDescent="0.25">
      <c r="A602" s="1"/>
      <c r="H602" s="1"/>
    </row>
    <row r="603" spans="1:8" x14ac:dyDescent="0.25">
      <c r="A603" s="1"/>
      <c r="H603" s="1"/>
    </row>
    <row r="604" spans="1:8" x14ac:dyDescent="0.25">
      <c r="A604" s="1"/>
      <c r="H604" s="1"/>
    </row>
    <row r="605" spans="1:8" x14ac:dyDescent="0.25">
      <c r="A605" s="1"/>
      <c r="H605" s="1"/>
    </row>
    <row r="606" spans="1:8" x14ac:dyDescent="0.25">
      <c r="A606" s="1"/>
      <c r="H606" s="1"/>
    </row>
    <row r="607" spans="1:8" x14ac:dyDescent="0.25">
      <c r="A607" s="1"/>
      <c r="H607" s="1"/>
    </row>
    <row r="608" spans="1:8" x14ac:dyDescent="0.25">
      <c r="A608" s="1"/>
      <c r="H608" s="1"/>
    </row>
    <row r="609" spans="1:8" x14ac:dyDescent="0.25">
      <c r="A609" s="1"/>
      <c r="H609" s="1"/>
    </row>
    <row r="610" spans="1:8" x14ac:dyDescent="0.25">
      <c r="A610" s="1"/>
      <c r="H610" s="1"/>
    </row>
    <row r="611" spans="1:8" x14ac:dyDescent="0.25">
      <c r="A611" s="1"/>
      <c r="H611" s="1"/>
    </row>
    <row r="612" spans="1:8" x14ac:dyDescent="0.25">
      <c r="A612" s="1"/>
      <c r="H612" s="1"/>
    </row>
    <row r="613" spans="1:8" x14ac:dyDescent="0.25">
      <c r="A613" s="1"/>
      <c r="H613" s="1"/>
    </row>
    <row r="614" spans="1:8" x14ac:dyDescent="0.25">
      <c r="A614" s="1"/>
      <c r="H614" s="1"/>
    </row>
    <row r="615" spans="1:8" x14ac:dyDescent="0.25">
      <c r="A615" s="1"/>
      <c r="H615" s="1"/>
    </row>
    <row r="616" spans="1:8" x14ac:dyDescent="0.25">
      <c r="A616" s="1"/>
      <c r="H616" s="1"/>
    </row>
    <row r="617" spans="1:8" x14ac:dyDescent="0.25">
      <c r="A617" s="1"/>
      <c r="H617" s="1"/>
    </row>
    <row r="618" spans="1:8" x14ac:dyDescent="0.25">
      <c r="A618" s="1"/>
      <c r="H618" s="1"/>
    </row>
    <row r="619" spans="1:8" x14ac:dyDescent="0.25">
      <c r="A619" s="1"/>
      <c r="H619" s="1"/>
    </row>
    <row r="620" spans="1:8" x14ac:dyDescent="0.25">
      <c r="A620" s="1"/>
      <c r="H620" s="1"/>
    </row>
    <row r="621" spans="1:8" x14ac:dyDescent="0.25">
      <c r="A621" s="1"/>
      <c r="H621" s="1"/>
    </row>
    <row r="622" spans="1:8" x14ac:dyDescent="0.25">
      <c r="A622" s="1"/>
      <c r="H622" s="1"/>
    </row>
    <row r="623" spans="1:8" x14ac:dyDescent="0.25">
      <c r="A623" s="1"/>
      <c r="H623" s="1"/>
    </row>
    <row r="624" spans="1:8" x14ac:dyDescent="0.25">
      <c r="A624" s="1"/>
      <c r="H624" s="1"/>
    </row>
    <row r="625" spans="1:8" x14ac:dyDescent="0.25">
      <c r="A625" s="1"/>
      <c r="H625" s="1"/>
    </row>
    <row r="626" spans="1:8" x14ac:dyDescent="0.25">
      <c r="A626" s="1"/>
      <c r="H626" s="1"/>
    </row>
    <row r="627" spans="1:8" x14ac:dyDescent="0.25">
      <c r="A627" s="1"/>
      <c r="H627" s="1"/>
    </row>
    <row r="628" spans="1:8" x14ac:dyDescent="0.25">
      <c r="A628" s="1"/>
      <c r="H628" s="1"/>
    </row>
    <row r="629" spans="1:8" x14ac:dyDescent="0.25">
      <c r="A629" s="1"/>
      <c r="H629" s="1"/>
    </row>
    <row r="630" spans="1:8" x14ac:dyDescent="0.25">
      <c r="A630" s="1"/>
      <c r="H630" s="1"/>
    </row>
    <row r="631" spans="1:8" x14ac:dyDescent="0.25">
      <c r="A631" s="1"/>
      <c r="H631" s="1"/>
    </row>
    <row r="632" spans="1:8" x14ac:dyDescent="0.25">
      <c r="A632" s="1"/>
      <c r="H632" s="1"/>
    </row>
    <row r="633" spans="1:8" x14ac:dyDescent="0.25">
      <c r="A633" s="1"/>
      <c r="H633" s="1"/>
    </row>
    <row r="634" spans="1:8" x14ac:dyDescent="0.25">
      <c r="A634" s="1"/>
      <c r="H634" s="1"/>
    </row>
    <row r="635" spans="1:8" x14ac:dyDescent="0.25">
      <c r="A635" s="1"/>
      <c r="H635" s="1"/>
    </row>
    <row r="636" spans="1:8" x14ac:dyDescent="0.25">
      <c r="A636" s="1"/>
      <c r="H636" s="1"/>
    </row>
    <row r="637" spans="1:8" x14ac:dyDescent="0.25">
      <c r="A637" s="1"/>
      <c r="H637" s="1"/>
    </row>
    <row r="638" spans="1:8" x14ac:dyDescent="0.25">
      <c r="A638" s="1"/>
      <c r="H638" s="1"/>
    </row>
    <row r="639" spans="1:8" x14ac:dyDescent="0.25">
      <c r="A639" s="1"/>
      <c r="H639" s="1"/>
    </row>
    <row r="640" spans="1:8" x14ac:dyDescent="0.25">
      <c r="A640" s="1"/>
      <c r="H640" s="1"/>
    </row>
    <row r="641" spans="1:8" x14ac:dyDescent="0.25">
      <c r="A641" s="1"/>
      <c r="H641" s="1"/>
    </row>
    <row r="642" spans="1:8" x14ac:dyDescent="0.25">
      <c r="A642" s="1"/>
      <c r="H642" s="1"/>
    </row>
    <row r="643" spans="1:8" x14ac:dyDescent="0.25">
      <c r="A643" s="1"/>
      <c r="H643" s="1"/>
    </row>
    <row r="644" spans="1:8" x14ac:dyDescent="0.25">
      <c r="A644" s="1"/>
      <c r="H644" s="1"/>
    </row>
    <row r="645" spans="1:8" x14ac:dyDescent="0.25">
      <c r="A645" s="1"/>
      <c r="H645" s="1"/>
    </row>
    <row r="646" spans="1:8" x14ac:dyDescent="0.25">
      <c r="A646" s="1"/>
      <c r="H646" s="1"/>
    </row>
    <row r="647" spans="1:8" x14ac:dyDescent="0.25">
      <c r="A647" s="1"/>
      <c r="H647" s="1"/>
    </row>
    <row r="648" spans="1:8" x14ac:dyDescent="0.25">
      <c r="A648" s="1"/>
      <c r="H648" s="1"/>
    </row>
    <row r="649" spans="1:8" x14ac:dyDescent="0.25">
      <c r="A649" s="1"/>
      <c r="H649" s="1"/>
    </row>
    <row r="650" spans="1:8" x14ac:dyDescent="0.25">
      <c r="A650" s="1"/>
      <c r="H650" s="1"/>
    </row>
    <row r="651" spans="1:8" x14ac:dyDescent="0.25">
      <c r="A651" s="1"/>
      <c r="H651" s="1"/>
    </row>
    <row r="652" spans="1:8" x14ac:dyDescent="0.25">
      <c r="A652" s="1"/>
      <c r="H652" s="1"/>
    </row>
    <row r="653" spans="1:8" x14ac:dyDescent="0.25">
      <c r="A653" s="1"/>
      <c r="H653" s="1"/>
    </row>
    <row r="654" spans="1:8" x14ac:dyDescent="0.25">
      <c r="A654" s="1"/>
      <c r="H654" s="1"/>
    </row>
    <row r="655" spans="1:8" x14ac:dyDescent="0.25">
      <c r="A655" s="1"/>
      <c r="H655" s="1"/>
    </row>
    <row r="656" spans="1:8" x14ac:dyDescent="0.25">
      <c r="A656" s="1"/>
      <c r="H656" s="1"/>
    </row>
    <row r="657" spans="1:8" x14ac:dyDescent="0.25">
      <c r="A657" s="1"/>
      <c r="H657" s="1"/>
    </row>
    <row r="658" spans="1:8" x14ac:dyDescent="0.25">
      <c r="A658" s="1"/>
      <c r="H658" s="1"/>
    </row>
    <row r="659" spans="1:8" x14ac:dyDescent="0.25">
      <c r="A659" s="1"/>
      <c r="H659" s="1"/>
    </row>
    <row r="660" spans="1:8" x14ac:dyDescent="0.25">
      <c r="A660" s="1"/>
      <c r="H660" s="1"/>
    </row>
    <row r="661" spans="1:8" x14ac:dyDescent="0.25">
      <c r="A661" s="1"/>
      <c r="H661" s="1"/>
    </row>
    <row r="662" spans="1:8" x14ac:dyDescent="0.25">
      <c r="A662" s="1"/>
      <c r="H662" s="1"/>
    </row>
    <row r="663" spans="1:8" x14ac:dyDescent="0.25">
      <c r="A663" s="1"/>
      <c r="H663" s="1"/>
    </row>
    <row r="664" spans="1:8" x14ac:dyDescent="0.25">
      <c r="A664" s="1"/>
      <c r="H664" s="1"/>
    </row>
    <row r="665" spans="1:8" x14ac:dyDescent="0.25">
      <c r="A665" s="1"/>
      <c r="H665" s="1"/>
    </row>
    <row r="666" spans="1:8" x14ac:dyDescent="0.25">
      <c r="A666" s="1"/>
      <c r="H666" s="1"/>
    </row>
    <row r="667" spans="1:8" x14ac:dyDescent="0.25">
      <c r="A667" s="1"/>
      <c r="H667" s="1"/>
    </row>
    <row r="668" spans="1:8" x14ac:dyDescent="0.25">
      <c r="A668" s="1"/>
      <c r="H668" s="1"/>
    </row>
    <row r="669" spans="1:8" x14ac:dyDescent="0.25">
      <c r="A669" s="1"/>
      <c r="H669" s="1"/>
    </row>
    <row r="670" spans="1:8" x14ac:dyDescent="0.25">
      <c r="A670" s="1"/>
      <c r="H670" s="1"/>
    </row>
    <row r="671" spans="1:8" x14ac:dyDescent="0.25">
      <c r="A671" s="1"/>
      <c r="H671" s="1"/>
    </row>
    <row r="672" spans="1:8" x14ac:dyDescent="0.25">
      <c r="A672" s="1"/>
      <c r="H672" s="1"/>
    </row>
    <row r="673" spans="1:8" x14ac:dyDescent="0.25">
      <c r="A673" s="1"/>
      <c r="H673" s="1"/>
    </row>
    <row r="674" spans="1:8" x14ac:dyDescent="0.25">
      <c r="A674" s="1"/>
      <c r="H674" s="1"/>
    </row>
    <row r="675" spans="1:8" x14ac:dyDescent="0.25">
      <c r="A675" s="1"/>
      <c r="H675" s="1"/>
    </row>
    <row r="676" spans="1:8" x14ac:dyDescent="0.25">
      <c r="A676" s="1"/>
      <c r="H676" s="1"/>
    </row>
    <row r="677" spans="1:8" x14ac:dyDescent="0.25">
      <c r="A677" s="1"/>
      <c r="H677" s="1"/>
    </row>
    <row r="678" spans="1:8" x14ac:dyDescent="0.25">
      <c r="A678" s="1"/>
      <c r="H678" s="1"/>
    </row>
    <row r="679" spans="1:8" x14ac:dyDescent="0.25">
      <c r="A679" s="1"/>
      <c r="H679" s="1"/>
    </row>
    <row r="680" spans="1:8" x14ac:dyDescent="0.25">
      <c r="A680" s="1"/>
      <c r="H680" s="1"/>
    </row>
    <row r="681" spans="1:8" x14ac:dyDescent="0.25">
      <c r="A681" s="1"/>
      <c r="H681" s="1"/>
    </row>
    <row r="682" spans="1:8" x14ac:dyDescent="0.25">
      <c r="A682" s="1"/>
      <c r="H682" s="1"/>
    </row>
    <row r="683" spans="1:8" x14ac:dyDescent="0.25">
      <c r="A683" s="1"/>
      <c r="H683" s="1"/>
    </row>
    <row r="684" spans="1:8" x14ac:dyDescent="0.25">
      <c r="A684" s="1"/>
      <c r="H684" s="1"/>
    </row>
    <row r="685" spans="1:8" x14ac:dyDescent="0.25">
      <c r="A685" s="1"/>
      <c r="H685" s="1"/>
    </row>
    <row r="686" spans="1:8" x14ac:dyDescent="0.25">
      <c r="A686" s="1"/>
      <c r="H686" s="1"/>
    </row>
    <row r="687" spans="1:8" x14ac:dyDescent="0.25">
      <c r="A687" s="1"/>
      <c r="H687" s="1"/>
    </row>
    <row r="688" spans="1:8" x14ac:dyDescent="0.25">
      <c r="A688" s="1"/>
      <c r="H688" s="1"/>
    </row>
    <row r="689" spans="1:8" x14ac:dyDescent="0.25">
      <c r="A689" s="1"/>
      <c r="H689" s="1"/>
    </row>
    <row r="690" spans="1:8" x14ac:dyDescent="0.25">
      <c r="A690" s="1"/>
      <c r="H690" s="1"/>
    </row>
    <row r="691" spans="1:8" x14ac:dyDescent="0.25">
      <c r="A691" s="1"/>
      <c r="H691" s="1"/>
    </row>
    <row r="692" spans="1:8" x14ac:dyDescent="0.25">
      <c r="A692" s="1"/>
      <c r="H692" s="1"/>
    </row>
    <row r="693" spans="1:8" x14ac:dyDescent="0.25">
      <c r="A693" s="1"/>
      <c r="H693" s="1"/>
    </row>
    <row r="694" spans="1:8" x14ac:dyDescent="0.25">
      <c r="A694" s="1"/>
      <c r="H694" s="1"/>
    </row>
    <row r="695" spans="1:8" x14ac:dyDescent="0.25">
      <c r="A695" s="1"/>
      <c r="H695" s="1"/>
    </row>
    <row r="696" spans="1:8" x14ac:dyDescent="0.25">
      <c r="A696" s="1"/>
      <c r="H696" s="1"/>
    </row>
    <row r="697" spans="1:8" x14ac:dyDescent="0.25">
      <c r="A697" s="1"/>
      <c r="H697" s="1"/>
    </row>
    <row r="698" spans="1:8" x14ac:dyDescent="0.25">
      <c r="A698" s="1"/>
      <c r="H698" s="1"/>
    </row>
    <row r="699" spans="1:8" x14ac:dyDescent="0.25">
      <c r="A699" s="1"/>
      <c r="H699" s="1"/>
    </row>
    <row r="700" spans="1:8" x14ac:dyDescent="0.25">
      <c r="A700" s="1"/>
      <c r="H700" s="1"/>
    </row>
    <row r="701" spans="1:8" x14ac:dyDescent="0.25">
      <c r="A701" s="1"/>
      <c r="H701" s="1"/>
    </row>
    <row r="702" spans="1:8" x14ac:dyDescent="0.25">
      <c r="A702" s="1"/>
      <c r="H702" s="1"/>
    </row>
    <row r="703" spans="1:8" x14ac:dyDescent="0.25">
      <c r="A703" s="1"/>
      <c r="H703" s="1"/>
    </row>
    <row r="704" spans="1:8" x14ac:dyDescent="0.25">
      <c r="A704" s="1"/>
      <c r="H704" s="1"/>
    </row>
    <row r="705" spans="1:8" x14ac:dyDescent="0.25">
      <c r="A705" s="1"/>
      <c r="H705" s="1"/>
    </row>
    <row r="706" spans="1:8" x14ac:dyDescent="0.25">
      <c r="A706" s="1"/>
      <c r="H706" s="1"/>
    </row>
    <row r="707" spans="1:8" x14ac:dyDescent="0.25">
      <c r="A707" s="1"/>
      <c r="H707" s="1"/>
    </row>
    <row r="708" spans="1:8" x14ac:dyDescent="0.25">
      <c r="A708" s="1"/>
      <c r="H708" s="1"/>
    </row>
    <row r="709" spans="1:8" x14ac:dyDescent="0.25">
      <c r="A709" s="1"/>
      <c r="H709" s="1"/>
    </row>
    <row r="710" spans="1:8" x14ac:dyDescent="0.25">
      <c r="A710" s="1"/>
      <c r="H710" s="1"/>
    </row>
    <row r="711" spans="1:8" x14ac:dyDescent="0.25">
      <c r="A711" s="1"/>
      <c r="H711" s="1"/>
    </row>
    <row r="712" spans="1:8" x14ac:dyDescent="0.25">
      <c r="A712" s="1"/>
      <c r="H712" s="1"/>
    </row>
    <row r="713" spans="1:8" x14ac:dyDescent="0.25">
      <c r="A713" s="1"/>
      <c r="H713" s="1"/>
    </row>
    <row r="714" spans="1:8" x14ac:dyDescent="0.25">
      <c r="A714" s="1"/>
      <c r="H714" s="1"/>
    </row>
    <row r="715" spans="1:8" x14ac:dyDescent="0.25">
      <c r="A715" s="1"/>
      <c r="H715" s="1"/>
    </row>
    <row r="716" spans="1:8" x14ac:dyDescent="0.25">
      <c r="A716" s="1"/>
      <c r="H716" s="1"/>
    </row>
    <row r="717" spans="1:8" x14ac:dyDescent="0.25">
      <c r="A717" s="1"/>
      <c r="H717" s="1"/>
    </row>
    <row r="718" spans="1:8" x14ac:dyDescent="0.25">
      <c r="A718" s="1"/>
      <c r="H718" s="1"/>
    </row>
    <row r="719" spans="1:8" x14ac:dyDescent="0.25">
      <c r="A719" s="1"/>
      <c r="H719" s="1"/>
    </row>
    <row r="720" spans="1:8" x14ac:dyDescent="0.25">
      <c r="A720" s="1"/>
      <c r="H720" s="1"/>
    </row>
    <row r="721" spans="1:8" x14ac:dyDescent="0.25">
      <c r="A721" s="1"/>
      <c r="H721" s="1"/>
    </row>
    <row r="722" spans="1:8" x14ac:dyDescent="0.25">
      <c r="A722" s="1"/>
      <c r="H722" s="1"/>
    </row>
    <row r="723" spans="1:8" x14ac:dyDescent="0.25">
      <c r="A723" s="1"/>
      <c r="H723" s="1"/>
    </row>
    <row r="724" spans="1:8" x14ac:dyDescent="0.25">
      <c r="A724" s="1"/>
      <c r="H724" s="1"/>
    </row>
    <row r="725" spans="1:8" x14ac:dyDescent="0.25">
      <c r="A725" s="1"/>
      <c r="H725" s="1"/>
    </row>
    <row r="726" spans="1:8" x14ac:dyDescent="0.25">
      <c r="A726" s="1"/>
      <c r="H726" s="1"/>
    </row>
    <row r="727" spans="1:8" x14ac:dyDescent="0.25">
      <c r="A727" s="1"/>
      <c r="H727" s="1"/>
    </row>
    <row r="728" spans="1:8" x14ac:dyDescent="0.25">
      <c r="A728" s="1"/>
      <c r="H728" s="1"/>
    </row>
    <row r="729" spans="1:8" x14ac:dyDescent="0.25">
      <c r="A729" s="1"/>
      <c r="H729" s="1"/>
    </row>
    <row r="730" spans="1:8" x14ac:dyDescent="0.25">
      <c r="A730" s="1"/>
      <c r="H730" s="1"/>
    </row>
    <row r="731" spans="1:8" x14ac:dyDescent="0.25">
      <c r="A731" s="1"/>
      <c r="H731" s="1"/>
    </row>
    <row r="732" spans="1:8" x14ac:dyDescent="0.25">
      <c r="A732" s="1"/>
      <c r="H732" s="1"/>
    </row>
    <row r="733" spans="1:8" x14ac:dyDescent="0.25">
      <c r="A733" s="1"/>
      <c r="H733" s="1"/>
    </row>
    <row r="734" spans="1:8" x14ac:dyDescent="0.25">
      <c r="A734" s="1"/>
      <c r="H734" s="1"/>
    </row>
    <row r="735" spans="1:8" x14ac:dyDescent="0.25">
      <c r="A735" s="1"/>
      <c r="H735" s="1"/>
    </row>
    <row r="736" spans="1:8" x14ac:dyDescent="0.25">
      <c r="A736" s="1"/>
      <c r="H736" s="1"/>
    </row>
    <row r="737" spans="1:8" x14ac:dyDescent="0.25">
      <c r="A737" s="1"/>
      <c r="H737" s="1"/>
    </row>
    <row r="738" spans="1:8" x14ac:dyDescent="0.25">
      <c r="A738" s="1"/>
      <c r="H738" s="1"/>
    </row>
    <row r="739" spans="1:8" x14ac:dyDescent="0.25">
      <c r="A739" s="1"/>
      <c r="H739" s="1"/>
    </row>
    <row r="740" spans="1:8" x14ac:dyDescent="0.25">
      <c r="A740" s="1"/>
      <c r="H740" s="1"/>
    </row>
    <row r="741" spans="1:8" x14ac:dyDescent="0.25">
      <c r="A741" s="1"/>
      <c r="H741" s="1"/>
    </row>
    <row r="742" spans="1:8" x14ac:dyDescent="0.25">
      <c r="A742" s="1"/>
      <c r="H742" s="1"/>
    </row>
    <row r="743" spans="1:8" x14ac:dyDescent="0.25">
      <c r="A743" s="1"/>
      <c r="H743" s="1"/>
    </row>
    <row r="744" spans="1:8" x14ac:dyDescent="0.25">
      <c r="A744" s="1"/>
      <c r="H744" s="1"/>
    </row>
    <row r="745" spans="1:8" x14ac:dyDescent="0.25">
      <c r="A745" s="1"/>
      <c r="H745" s="1"/>
    </row>
    <row r="746" spans="1:8" x14ac:dyDescent="0.25">
      <c r="A746" s="1"/>
      <c r="H746" s="1"/>
    </row>
    <row r="747" spans="1:8" x14ac:dyDescent="0.25">
      <c r="A747" s="1"/>
      <c r="H747" s="1"/>
    </row>
    <row r="748" spans="1:8" x14ac:dyDescent="0.25">
      <c r="A748" s="1"/>
      <c r="H748" s="1"/>
    </row>
    <row r="749" spans="1:8" x14ac:dyDescent="0.25">
      <c r="A749" s="1"/>
      <c r="H749" s="1"/>
    </row>
    <row r="750" spans="1:8" x14ac:dyDescent="0.25">
      <c r="A750" s="1"/>
      <c r="H750" s="1"/>
    </row>
    <row r="751" spans="1:8" x14ac:dyDescent="0.25">
      <c r="A751" s="1"/>
      <c r="H751" s="1"/>
    </row>
    <row r="752" spans="1:8" x14ac:dyDescent="0.25">
      <c r="A752" s="1"/>
      <c r="H752" s="1"/>
    </row>
    <row r="753" spans="1:8" x14ac:dyDescent="0.25">
      <c r="A753" s="1"/>
      <c r="H753" s="1"/>
    </row>
    <row r="754" spans="1:8" x14ac:dyDescent="0.25">
      <c r="A754" s="1"/>
      <c r="H754" s="1"/>
    </row>
    <row r="755" spans="1:8" x14ac:dyDescent="0.25">
      <c r="A755" s="1"/>
      <c r="H755" s="1"/>
    </row>
    <row r="756" spans="1:8" x14ac:dyDescent="0.25">
      <c r="A756" s="1"/>
      <c r="H756" s="1"/>
    </row>
    <row r="757" spans="1:8" x14ac:dyDescent="0.25">
      <c r="A757" s="1"/>
    </row>
    <row r="758" spans="1:8" x14ac:dyDescent="0.25">
      <c r="A758" s="1"/>
    </row>
    <row r="759" spans="1:8" x14ac:dyDescent="0.25">
      <c r="A759" s="1"/>
    </row>
    <row r="760" spans="1:8" x14ac:dyDescent="0.25">
      <c r="A760" s="1"/>
    </row>
    <row r="761" spans="1:8" x14ac:dyDescent="0.25">
      <c r="A761" s="1"/>
    </row>
    <row r="762" spans="1:8" x14ac:dyDescent="0.25">
      <c r="A762" s="1"/>
    </row>
    <row r="763" spans="1:8" x14ac:dyDescent="0.25">
      <c r="A763" s="1"/>
    </row>
    <row r="764" spans="1:8" x14ac:dyDescent="0.25">
      <c r="A764" s="1"/>
    </row>
    <row r="765" spans="1:8" x14ac:dyDescent="0.25">
      <c r="A765" s="1"/>
    </row>
    <row r="766" spans="1:8" x14ac:dyDescent="0.25">
      <c r="A766" s="1"/>
    </row>
    <row r="767" spans="1:8" x14ac:dyDescent="0.25">
      <c r="A767" s="1"/>
    </row>
    <row r="768" spans="1:8" x14ac:dyDescent="0.25">
      <c r="A768" s="1"/>
    </row>
    <row r="769" spans="1:1" x14ac:dyDescent="0.25">
      <c r="A769" s="1"/>
    </row>
    <row r="770" spans="1:1" x14ac:dyDescent="0.25">
      <c r="A770" s="1"/>
    </row>
    <row r="771" spans="1:1" x14ac:dyDescent="0.25">
      <c r="A771" s="1"/>
    </row>
    <row r="772" spans="1:1" x14ac:dyDescent="0.25">
      <c r="A772" s="1"/>
    </row>
    <row r="773" spans="1:1" x14ac:dyDescent="0.25">
      <c r="A773" s="1"/>
    </row>
    <row r="774" spans="1:1" x14ac:dyDescent="0.25">
      <c r="A774" s="1"/>
    </row>
    <row r="775" spans="1:1" x14ac:dyDescent="0.25">
      <c r="A775" s="1"/>
    </row>
    <row r="776" spans="1:1" x14ac:dyDescent="0.25">
      <c r="A776" s="1"/>
    </row>
    <row r="777" spans="1:1" x14ac:dyDescent="0.25">
      <c r="A777" s="1"/>
    </row>
    <row r="778" spans="1:1" x14ac:dyDescent="0.25">
      <c r="A778" s="1"/>
    </row>
    <row r="779" spans="1:1" x14ac:dyDescent="0.25">
      <c r="A779" s="1"/>
    </row>
    <row r="780" spans="1:1" x14ac:dyDescent="0.25">
      <c r="A780" s="1"/>
    </row>
    <row r="781" spans="1:1" x14ac:dyDescent="0.25">
      <c r="A781" s="1"/>
    </row>
    <row r="782" spans="1:1" x14ac:dyDescent="0.25">
      <c r="A782" s="1"/>
    </row>
    <row r="783" spans="1:1" x14ac:dyDescent="0.25">
      <c r="A783" s="1"/>
    </row>
    <row r="784" spans="1:1" x14ac:dyDescent="0.25">
      <c r="A784" s="1"/>
    </row>
    <row r="785" spans="1:1" x14ac:dyDescent="0.25">
      <c r="A785" s="1"/>
    </row>
    <row r="786" spans="1:1" x14ac:dyDescent="0.25">
      <c r="A786" s="1"/>
    </row>
    <row r="787" spans="1:1" x14ac:dyDescent="0.25">
      <c r="A787" s="1"/>
    </row>
    <row r="788" spans="1:1" x14ac:dyDescent="0.25">
      <c r="A788" s="1"/>
    </row>
    <row r="789" spans="1:1" x14ac:dyDescent="0.25">
      <c r="A789" s="1"/>
    </row>
    <row r="790" spans="1:1" x14ac:dyDescent="0.25">
      <c r="A790" s="1"/>
    </row>
    <row r="791" spans="1:1" x14ac:dyDescent="0.25">
      <c r="A791" s="1"/>
    </row>
    <row r="792" spans="1:1" x14ac:dyDescent="0.25">
      <c r="A792" s="1"/>
    </row>
    <row r="793" spans="1:1" x14ac:dyDescent="0.25">
      <c r="A793" s="1"/>
    </row>
    <row r="794" spans="1:1" x14ac:dyDescent="0.25">
      <c r="A794" s="1"/>
    </row>
    <row r="795" spans="1:1" x14ac:dyDescent="0.25">
      <c r="A795" s="1"/>
    </row>
    <row r="796" spans="1:1" x14ac:dyDescent="0.25">
      <c r="A796" s="1"/>
    </row>
    <row r="797" spans="1:1" x14ac:dyDescent="0.25">
      <c r="A797" s="1"/>
    </row>
    <row r="798" spans="1:1" x14ac:dyDescent="0.25">
      <c r="A798" s="1"/>
    </row>
    <row r="799" spans="1:1" x14ac:dyDescent="0.25">
      <c r="A799" s="1"/>
    </row>
    <row r="800" spans="1:1" x14ac:dyDescent="0.25">
      <c r="A800" s="1"/>
    </row>
    <row r="801" spans="1:1" x14ac:dyDescent="0.25">
      <c r="A801" s="1"/>
    </row>
    <row r="802" spans="1:1" x14ac:dyDescent="0.25">
      <c r="A802" s="1"/>
    </row>
    <row r="803" spans="1:1" x14ac:dyDescent="0.25">
      <c r="A803" s="1"/>
    </row>
    <row r="804" spans="1:1" x14ac:dyDescent="0.25">
      <c r="A804" s="1"/>
    </row>
    <row r="805" spans="1:1" x14ac:dyDescent="0.25">
      <c r="A805" s="1"/>
    </row>
    <row r="806" spans="1:1" x14ac:dyDescent="0.25">
      <c r="A806" s="1"/>
    </row>
    <row r="807" spans="1:1" x14ac:dyDescent="0.25">
      <c r="A807" s="1"/>
    </row>
    <row r="808" spans="1:1" x14ac:dyDescent="0.25">
      <c r="A808" s="1"/>
    </row>
    <row r="809" spans="1:1" x14ac:dyDescent="0.25">
      <c r="A809" s="1"/>
    </row>
    <row r="810" spans="1:1" x14ac:dyDescent="0.25">
      <c r="A810" s="1"/>
    </row>
    <row r="811" spans="1:1" x14ac:dyDescent="0.25">
      <c r="A811" s="1"/>
    </row>
    <row r="812" spans="1:1" x14ac:dyDescent="0.25">
      <c r="A812" s="1"/>
    </row>
    <row r="813" spans="1:1" x14ac:dyDescent="0.25">
      <c r="A813" s="1"/>
    </row>
    <row r="814" spans="1:1" x14ac:dyDescent="0.25">
      <c r="A814" s="1"/>
    </row>
    <row r="815" spans="1:1" x14ac:dyDescent="0.25">
      <c r="A815" s="1"/>
    </row>
    <row r="816" spans="1:1" x14ac:dyDescent="0.25">
      <c r="A816" s="1"/>
    </row>
    <row r="817" spans="1:1" x14ac:dyDescent="0.25">
      <c r="A817" s="1"/>
    </row>
    <row r="818" spans="1:1" x14ac:dyDescent="0.25">
      <c r="A818" s="1"/>
    </row>
    <row r="819" spans="1:1" x14ac:dyDescent="0.25">
      <c r="A819" s="1"/>
    </row>
    <row r="820" spans="1:1" x14ac:dyDescent="0.25">
      <c r="A820" s="1"/>
    </row>
    <row r="821" spans="1:1" x14ac:dyDescent="0.25">
      <c r="A821" s="1"/>
    </row>
    <row r="822" spans="1:1" x14ac:dyDescent="0.25">
      <c r="A822" s="1"/>
    </row>
    <row r="823" spans="1:1" x14ac:dyDescent="0.25">
      <c r="A823" s="1"/>
    </row>
    <row r="824" spans="1:1" x14ac:dyDescent="0.25">
      <c r="A824" s="1"/>
    </row>
    <row r="825" spans="1:1" x14ac:dyDescent="0.25">
      <c r="A825" s="1"/>
    </row>
    <row r="826" spans="1:1" x14ac:dyDescent="0.25">
      <c r="A826" s="1"/>
    </row>
    <row r="827" spans="1:1" x14ac:dyDescent="0.25">
      <c r="A827" s="1"/>
    </row>
    <row r="828" spans="1:1" x14ac:dyDescent="0.25">
      <c r="A828" s="1"/>
    </row>
    <row r="829" spans="1:1" x14ac:dyDescent="0.25">
      <c r="A829" s="1"/>
    </row>
    <row r="830" spans="1:1" x14ac:dyDescent="0.25">
      <c r="A830" s="1"/>
    </row>
    <row r="831" spans="1:1" x14ac:dyDescent="0.25">
      <c r="A831" s="1"/>
    </row>
    <row r="832" spans="1:1" x14ac:dyDescent="0.25">
      <c r="A832" s="1"/>
    </row>
    <row r="833" spans="1:1" x14ac:dyDescent="0.25">
      <c r="A833" s="1"/>
    </row>
    <row r="834" spans="1:1" x14ac:dyDescent="0.25">
      <c r="A834" s="1"/>
    </row>
    <row r="835" spans="1:1" x14ac:dyDescent="0.25">
      <c r="A835" s="1"/>
    </row>
    <row r="836" spans="1:1" x14ac:dyDescent="0.25">
      <c r="A836" s="1"/>
    </row>
    <row r="837" spans="1:1" x14ac:dyDescent="0.25">
      <c r="A837" s="1"/>
    </row>
    <row r="838" spans="1:1" x14ac:dyDescent="0.25">
      <c r="A838" s="1"/>
    </row>
    <row r="839" spans="1:1" x14ac:dyDescent="0.25">
      <c r="A839" s="1"/>
    </row>
    <row r="840" spans="1:1" x14ac:dyDescent="0.25">
      <c r="A840" s="1"/>
    </row>
    <row r="841" spans="1:1" x14ac:dyDescent="0.25">
      <c r="A841" s="1"/>
    </row>
    <row r="842" spans="1:1" x14ac:dyDescent="0.25">
      <c r="A842" s="1"/>
    </row>
    <row r="843" spans="1:1" x14ac:dyDescent="0.25">
      <c r="A843" s="1"/>
    </row>
    <row r="844" spans="1:1" x14ac:dyDescent="0.25">
      <c r="A844" s="1"/>
    </row>
    <row r="845" spans="1:1" x14ac:dyDescent="0.25">
      <c r="A845" s="1"/>
    </row>
    <row r="846" spans="1:1" x14ac:dyDescent="0.25">
      <c r="A846" s="1"/>
    </row>
    <row r="847" spans="1:1" x14ac:dyDescent="0.25">
      <c r="A847" s="1"/>
    </row>
    <row r="848" spans="1:1" x14ac:dyDescent="0.25">
      <c r="A848" s="1"/>
    </row>
    <row r="849" spans="1:1" x14ac:dyDescent="0.25">
      <c r="A849" s="1"/>
    </row>
    <row r="850" spans="1:1" x14ac:dyDescent="0.25">
      <c r="A850" s="1"/>
    </row>
    <row r="851" spans="1:1" x14ac:dyDescent="0.25">
      <c r="A851" s="1"/>
    </row>
    <row r="852" spans="1:1" x14ac:dyDescent="0.25">
      <c r="A852" s="1"/>
    </row>
    <row r="853" spans="1:1" x14ac:dyDescent="0.25">
      <c r="A853" s="1"/>
    </row>
    <row r="854" spans="1:1" x14ac:dyDescent="0.25">
      <c r="A854" s="1"/>
    </row>
    <row r="855" spans="1:1" x14ac:dyDescent="0.25">
      <c r="A855" s="1"/>
    </row>
    <row r="856" spans="1:1" x14ac:dyDescent="0.25">
      <c r="A856" s="1"/>
    </row>
    <row r="857" spans="1:1" x14ac:dyDescent="0.25">
      <c r="A857" s="1"/>
    </row>
    <row r="858" spans="1:1" x14ac:dyDescent="0.25">
      <c r="A858" s="1"/>
    </row>
    <row r="859" spans="1:1" x14ac:dyDescent="0.25">
      <c r="A859" s="1"/>
    </row>
    <row r="860" spans="1:1" x14ac:dyDescent="0.25">
      <c r="A860" s="1"/>
    </row>
    <row r="861" spans="1:1" x14ac:dyDescent="0.25">
      <c r="A861" s="1"/>
    </row>
    <row r="862" spans="1:1" x14ac:dyDescent="0.25">
      <c r="A862" s="1"/>
    </row>
    <row r="863" spans="1:1" x14ac:dyDescent="0.25">
      <c r="A863" s="1"/>
    </row>
    <row r="864" spans="1:1" x14ac:dyDescent="0.25">
      <c r="A864" s="1"/>
    </row>
    <row r="865" spans="1:1" x14ac:dyDescent="0.25">
      <c r="A865" s="1"/>
    </row>
    <row r="866" spans="1:1" x14ac:dyDescent="0.25">
      <c r="A866" s="1"/>
    </row>
    <row r="867" spans="1:1" x14ac:dyDescent="0.25">
      <c r="A867" s="1"/>
    </row>
    <row r="868" spans="1:1" x14ac:dyDescent="0.25">
      <c r="A868" s="1"/>
    </row>
    <row r="869" spans="1:1" x14ac:dyDescent="0.25">
      <c r="A869" s="1"/>
    </row>
    <row r="870" spans="1:1" x14ac:dyDescent="0.25">
      <c r="A870" s="1"/>
    </row>
    <row r="871" spans="1:1" x14ac:dyDescent="0.25">
      <c r="A871" s="1"/>
    </row>
    <row r="872" spans="1:1" x14ac:dyDescent="0.25">
      <c r="A872" s="1"/>
    </row>
    <row r="873" spans="1:1" x14ac:dyDescent="0.25">
      <c r="A873" s="1"/>
    </row>
    <row r="874" spans="1:1" x14ac:dyDescent="0.25">
      <c r="A874" s="1"/>
    </row>
    <row r="875" spans="1:1" x14ac:dyDescent="0.25">
      <c r="A875" s="1"/>
    </row>
    <row r="876" spans="1:1" x14ac:dyDescent="0.25">
      <c r="A876" s="1"/>
    </row>
    <row r="877" spans="1:1" x14ac:dyDescent="0.25">
      <c r="A877" s="1"/>
    </row>
    <row r="878" spans="1:1" x14ac:dyDescent="0.25">
      <c r="A878" s="1"/>
    </row>
    <row r="879" spans="1:1" x14ac:dyDescent="0.25">
      <c r="A879" s="1"/>
    </row>
    <row r="880" spans="1:1" x14ac:dyDescent="0.25">
      <c r="A880" s="1"/>
    </row>
    <row r="881" spans="1:1" x14ac:dyDescent="0.25">
      <c r="A881" s="1"/>
    </row>
    <row r="882" spans="1:1" x14ac:dyDescent="0.25">
      <c r="A882" s="1"/>
    </row>
    <row r="883" spans="1:1" x14ac:dyDescent="0.25">
      <c r="A883" s="1"/>
    </row>
    <row r="884" spans="1:1" x14ac:dyDescent="0.25">
      <c r="A884" s="1"/>
    </row>
    <row r="885" spans="1:1" x14ac:dyDescent="0.25">
      <c r="A885" s="1"/>
    </row>
    <row r="886" spans="1:1" x14ac:dyDescent="0.25">
      <c r="A886" s="1"/>
    </row>
    <row r="887" spans="1:1" x14ac:dyDescent="0.25">
      <c r="A887" s="1"/>
    </row>
    <row r="888" spans="1:1" x14ac:dyDescent="0.25">
      <c r="A888" s="1"/>
    </row>
    <row r="889" spans="1:1" x14ac:dyDescent="0.25">
      <c r="A889" s="1"/>
    </row>
    <row r="890" spans="1:1" x14ac:dyDescent="0.25">
      <c r="A890" s="1"/>
    </row>
    <row r="891" spans="1:1" x14ac:dyDescent="0.25">
      <c r="A891" s="1"/>
    </row>
    <row r="892" spans="1:1" x14ac:dyDescent="0.25">
      <c r="A892" s="1"/>
    </row>
    <row r="893" spans="1:1" x14ac:dyDescent="0.25">
      <c r="A893" s="1"/>
    </row>
    <row r="894" spans="1:1" x14ac:dyDescent="0.25">
      <c r="A894" s="1"/>
    </row>
    <row r="895" spans="1:1" x14ac:dyDescent="0.25">
      <c r="A895" s="1"/>
    </row>
    <row r="896" spans="1:1" x14ac:dyDescent="0.25">
      <c r="A896" s="1"/>
    </row>
    <row r="897" spans="1:1" x14ac:dyDescent="0.25">
      <c r="A897" s="1"/>
    </row>
    <row r="898" spans="1:1" x14ac:dyDescent="0.25">
      <c r="A898" s="1"/>
    </row>
    <row r="899" spans="1:1" x14ac:dyDescent="0.25">
      <c r="A899" s="1"/>
    </row>
    <row r="900" spans="1:1" x14ac:dyDescent="0.25">
      <c r="A900" s="1"/>
    </row>
    <row r="901" spans="1:1" x14ac:dyDescent="0.25">
      <c r="A901" s="1"/>
    </row>
    <row r="902" spans="1:1" x14ac:dyDescent="0.25">
      <c r="A902" s="1"/>
    </row>
    <row r="903" spans="1:1" x14ac:dyDescent="0.25">
      <c r="A903" s="1"/>
    </row>
    <row r="904" spans="1:1" x14ac:dyDescent="0.25">
      <c r="A904" s="1"/>
    </row>
    <row r="905" spans="1:1" x14ac:dyDescent="0.25">
      <c r="A905" s="1"/>
    </row>
    <row r="906" spans="1:1" x14ac:dyDescent="0.25">
      <c r="A906" s="1"/>
    </row>
    <row r="907" spans="1:1" x14ac:dyDescent="0.25">
      <c r="A907" s="1"/>
    </row>
    <row r="908" spans="1:1" x14ac:dyDescent="0.25">
      <c r="A908" s="1"/>
    </row>
    <row r="909" spans="1:1" x14ac:dyDescent="0.25">
      <c r="A909" s="1"/>
    </row>
    <row r="910" spans="1:1" x14ac:dyDescent="0.25">
      <c r="A910" s="1"/>
    </row>
    <row r="911" spans="1:1" x14ac:dyDescent="0.25">
      <c r="A911" s="1"/>
    </row>
    <row r="912" spans="1:1" x14ac:dyDescent="0.25">
      <c r="A912" s="1"/>
    </row>
    <row r="913" spans="1:1" x14ac:dyDescent="0.25">
      <c r="A913" s="1"/>
    </row>
    <row r="914" spans="1:1" x14ac:dyDescent="0.25">
      <c r="A914" s="1"/>
    </row>
    <row r="915" spans="1:1" x14ac:dyDescent="0.25">
      <c r="A915" s="1"/>
    </row>
    <row r="916" spans="1:1" x14ac:dyDescent="0.25">
      <c r="A916" s="1"/>
    </row>
    <row r="917" spans="1:1" x14ac:dyDescent="0.25">
      <c r="A917" s="1"/>
    </row>
    <row r="918" spans="1:1" x14ac:dyDescent="0.25">
      <c r="A918" s="1"/>
    </row>
    <row r="919" spans="1:1" x14ac:dyDescent="0.25">
      <c r="A919" s="1"/>
    </row>
    <row r="920" spans="1:1" x14ac:dyDescent="0.25">
      <c r="A920" s="1"/>
    </row>
    <row r="921" spans="1:1" x14ac:dyDescent="0.25">
      <c r="A921" s="1"/>
    </row>
    <row r="922" spans="1:1" x14ac:dyDescent="0.25">
      <c r="A922" s="1"/>
    </row>
    <row r="923" spans="1:1" x14ac:dyDescent="0.25">
      <c r="A923" s="1"/>
    </row>
    <row r="924" spans="1:1" x14ac:dyDescent="0.25">
      <c r="A924" s="1"/>
    </row>
    <row r="925" spans="1:1" x14ac:dyDescent="0.25">
      <c r="A925" s="1"/>
    </row>
    <row r="926" spans="1:1" x14ac:dyDescent="0.25">
      <c r="A926" s="1"/>
    </row>
    <row r="927" spans="1:1" x14ac:dyDescent="0.25">
      <c r="A927" s="1"/>
    </row>
    <row r="928" spans="1:1" x14ac:dyDescent="0.25">
      <c r="A928" s="1"/>
    </row>
    <row r="929" spans="1:1" x14ac:dyDescent="0.25">
      <c r="A929" s="1"/>
    </row>
    <row r="930" spans="1:1" x14ac:dyDescent="0.25">
      <c r="A930" s="1"/>
    </row>
    <row r="931" spans="1:1" x14ac:dyDescent="0.25">
      <c r="A931" s="1"/>
    </row>
    <row r="932" spans="1:1" x14ac:dyDescent="0.25">
      <c r="A932" s="1"/>
    </row>
    <row r="933" spans="1:1" x14ac:dyDescent="0.25">
      <c r="A933" s="1"/>
    </row>
    <row r="934" spans="1:1" x14ac:dyDescent="0.25">
      <c r="A934" s="1"/>
    </row>
    <row r="935" spans="1:1" x14ac:dyDescent="0.25">
      <c r="A935" s="1"/>
    </row>
    <row r="936" spans="1:1" x14ac:dyDescent="0.25">
      <c r="A936" s="1"/>
    </row>
    <row r="937" spans="1:1" x14ac:dyDescent="0.25">
      <c r="A937" s="1"/>
    </row>
    <row r="938" spans="1:1" x14ac:dyDescent="0.25">
      <c r="A938" s="1"/>
    </row>
    <row r="939" spans="1:1" x14ac:dyDescent="0.25">
      <c r="A939" s="1"/>
    </row>
    <row r="940" spans="1:1" x14ac:dyDescent="0.25">
      <c r="A940" s="1"/>
    </row>
    <row r="941" spans="1:1" x14ac:dyDescent="0.25">
      <c r="A941" s="1"/>
    </row>
    <row r="942" spans="1:1" x14ac:dyDescent="0.25">
      <c r="A942" s="1"/>
    </row>
    <row r="943" spans="1:1" x14ac:dyDescent="0.25">
      <c r="A943" s="1"/>
    </row>
    <row r="944" spans="1:1" x14ac:dyDescent="0.25">
      <c r="A944" s="1"/>
    </row>
    <row r="945" spans="1:1" x14ac:dyDescent="0.25">
      <c r="A945" s="1"/>
    </row>
    <row r="946" spans="1:1" x14ac:dyDescent="0.25">
      <c r="A946" s="1"/>
    </row>
    <row r="947" spans="1:1" x14ac:dyDescent="0.25">
      <c r="A947" s="1"/>
    </row>
    <row r="948" spans="1:1" x14ac:dyDescent="0.25">
      <c r="A948" s="1"/>
    </row>
    <row r="949" spans="1:1" x14ac:dyDescent="0.25">
      <c r="A949" s="1"/>
    </row>
    <row r="950" spans="1:1" x14ac:dyDescent="0.25">
      <c r="A950" s="1"/>
    </row>
    <row r="951" spans="1:1" x14ac:dyDescent="0.25">
      <c r="A951" s="1"/>
    </row>
    <row r="952" spans="1:1" x14ac:dyDescent="0.25">
      <c r="A952" s="1"/>
    </row>
    <row r="953" spans="1:1" x14ac:dyDescent="0.25">
      <c r="A953" s="1"/>
    </row>
    <row r="954" spans="1:1" x14ac:dyDescent="0.25">
      <c r="A954" s="1"/>
    </row>
    <row r="955" spans="1:1" x14ac:dyDescent="0.25">
      <c r="A955" s="1"/>
    </row>
    <row r="956" spans="1:1" x14ac:dyDescent="0.25">
      <c r="A956" s="1"/>
    </row>
    <row r="957" spans="1:1" x14ac:dyDescent="0.25">
      <c r="A957" s="1"/>
    </row>
    <row r="958" spans="1:1" x14ac:dyDescent="0.25">
      <c r="A958" s="1"/>
    </row>
    <row r="959" spans="1:1" x14ac:dyDescent="0.25">
      <c r="A959" s="1"/>
    </row>
    <row r="960" spans="1:1" x14ac:dyDescent="0.25">
      <c r="A960" s="1"/>
    </row>
    <row r="961" spans="1:1" x14ac:dyDescent="0.25">
      <c r="A961" s="1"/>
    </row>
    <row r="962" spans="1:1" x14ac:dyDescent="0.25">
      <c r="A962" s="1"/>
    </row>
    <row r="963" spans="1:1" x14ac:dyDescent="0.25">
      <c r="A963" s="1"/>
    </row>
    <row r="964" spans="1:1" x14ac:dyDescent="0.25">
      <c r="A964" s="1"/>
    </row>
    <row r="965" spans="1:1" x14ac:dyDescent="0.25">
      <c r="A965" s="1"/>
    </row>
    <row r="966" spans="1:1" x14ac:dyDescent="0.25">
      <c r="A966" s="1"/>
    </row>
    <row r="967" spans="1:1" x14ac:dyDescent="0.25">
      <c r="A967" s="1"/>
    </row>
    <row r="968" spans="1:1" x14ac:dyDescent="0.25">
      <c r="A968" s="1"/>
    </row>
    <row r="969" spans="1:1" x14ac:dyDescent="0.25">
      <c r="A969" s="1"/>
    </row>
    <row r="970" spans="1:1" x14ac:dyDescent="0.25">
      <c r="A970" s="1"/>
    </row>
    <row r="971" spans="1:1" x14ac:dyDescent="0.25">
      <c r="A971" s="1"/>
    </row>
    <row r="972" spans="1:1" x14ac:dyDescent="0.25">
      <c r="A972" s="1"/>
    </row>
    <row r="973" spans="1:1" x14ac:dyDescent="0.25">
      <c r="A973" s="1"/>
    </row>
    <row r="974" spans="1:1" x14ac:dyDescent="0.25">
      <c r="A974" s="1"/>
    </row>
    <row r="975" spans="1:1" x14ac:dyDescent="0.25">
      <c r="A975" s="1"/>
    </row>
    <row r="976" spans="1:1" x14ac:dyDescent="0.25">
      <c r="A976" s="1"/>
    </row>
    <row r="977" spans="1:1" x14ac:dyDescent="0.25">
      <c r="A977" s="1"/>
    </row>
    <row r="978" spans="1:1" x14ac:dyDescent="0.25">
      <c r="A978" s="1"/>
    </row>
    <row r="979" spans="1:1" x14ac:dyDescent="0.25">
      <c r="A979" s="1"/>
    </row>
    <row r="980" spans="1:1" x14ac:dyDescent="0.25">
      <c r="A980" s="1"/>
    </row>
    <row r="981" spans="1:1" x14ac:dyDescent="0.25">
      <c r="A981" s="1"/>
    </row>
    <row r="982" spans="1:1" x14ac:dyDescent="0.25">
      <c r="A982" s="1"/>
    </row>
    <row r="983" spans="1:1" x14ac:dyDescent="0.25">
      <c r="A983" s="1"/>
    </row>
    <row r="984" spans="1:1" x14ac:dyDescent="0.25">
      <c r="A984" s="1"/>
    </row>
    <row r="985" spans="1:1" x14ac:dyDescent="0.25">
      <c r="A985" s="1"/>
    </row>
    <row r="986" spans="1:1" x14ac:dyDescent="0.25">
      <c r="A986" s="1"/>
    </row>
    <row r="987" spans="1:1" x14ac:dyDescent="0.25">
      <c r="A987" s="1"/>
    </row>
    <row r="988" spans="1:1" x14ac:dyDescent="0.25">
      <c r="A988" s="1"/>
    </row>
    <row r="989" spans="1:1" x14ac:dyDescent="0.25">
      <c r="A989" s="1"/>
    </row>
    <row r="990" spans="1:1" x14ac:dyDescent="0.25">
      <c r="A990" s="1"/>
    </row>
    <row r="991" spans="1:1" x14ac:dyDescent="0.25">
      <c r="A991" s="1"/>
    </row>
    <row r="992" spans="1:1" x14ac:dyDescent="0.25">
      <c r="A992" s="1"/>
    </row>
    <row r="993" spans="1:1" x14ac:dyDescent="0.25">
      <c r="A993" s="1"/>
    </row>
    <row r="994" spans="1:1" x14ac:dyDescent="0.25">
      <c r="A994" s="1"/>
    </row>
    <row r="995" spans="1:1" x14ac:dyDescent="0.25">
      <c r="A995" s="1"/>
    </row>
    <row r="996" spans="1:1" x14ac:dyDescent="0.25">
      <c r="A996" s="1"/>
    </row>
    <row r="997" spans="1:1" x14ac:dyDescent="0.25">
      <c r="A997" s="1"/>
    </row>
    <row r="998" spans="1:1" x14ac:dyDescent="0.25">
      <c r="A998" s="1"/>
    </row>
    <row r="999" spans="1:1" x14ac:dyDescent="0.25">
      <c r="A999" s="1"/>
    </row>
    <row r="1000" spans="1:1" x14ac:dyDescent="0.25">
      <c r="A1000" s="1"/>
    </row>
    <row r="1001" spans="1:1" x14ac:dyDescent="0.25">
      <c r="A1001" s="1"/>
    </row>
    <row r="1002" spans="1:1" x14ac:dyDescent="0.25">
      <c r="A1002" s="1"/>
    </row>
    <row r="1003" spans="1:1" x14ac:dyDescent="0.25">
      <c r="A1003" s="1"/>
    </row>
    <row r="1004" spans="1:1" x14ac:dyDescent="0.25">
      <c r="A1004" s="1"/>
    </row>
    <row r="1005" spans="1:1" x14ac:dyDescent="0.25">
      <c r="A1005" s="1"/>
    </row>
    <row r="1006" spans="1:1" x14ac:dyDescent="0.25">
      <c r="A1006" s="1"/>
    </row>
    <row r="1007" spans="1:1" x14ac:dyDescent="0.25">
      <c r="A1007" s="1"/>
    </row>
    <row r="1008" spans="1:1" x14ac:dyDescent="0.25">
      <c r="A1008" s="1"/>
    </row>
    <row r="1009" spans="1:1" x14ac:dyDescent="0.25">
      <c r="A1009" s="1"/>
    </row>
    <row r="1010" spans="1:1" x14ac:dyDescent="0.25">
      <c r="A1010" s="1"/>
    </row>
    <row r="1011" spans="1:1" x14ac:dyDescent="0.25">
      <c r="A1011" s="1"/>
    </row>
    <row r="1012" spans="1:1" x14ac:dyDescent="0.25">
      <c r="A1012" s="1"/>
    </row>
    <row r="1013" spans="1:1" x14ac:dyDescent="0.25">
      <c r="A1013" s="1"/>
    </row>
    <row r="1014" spans="1:1" x14ac:dyDescent="0.25">
      <c r="A1014" s="1"/>
    </row>
    <row r="1015" spans="1:1" x14ac:dyDescent="0.25">
      <c r="A1015" s="1"/>
    </row>
    <row r="1016" spans="1:1" x14ac:dyDescent="0.25">
      <c r="A1016" s="1"/>
    </row>
    <row r="1017" spans="1:1" x14ac:dyDescent="0.25">
      <c r="A1017" s="1"/>
    </row>
    <row r="1018" spans="1:1" x14ac:dyDescent="0.25">
      <c r="A1018" s="1"/>
    </row>
    <row r="1019" spans="1:1" x14ac:dyDescent="0.25">
      <c r="A1019" s="1"/>
    </row>
    <row r="1020" spans="1:1" x14ac:dyDescent="0.25">
      <c r="A1020" s="1"/>
    </row>
    <row r="1021" spans="1:1" x14ac:dyDescent="0.25">
      <c r="A1021" s="1"/>
    </row>
    <row r="1022" spans="1:1" x14ac:dyDescent="0.25">
      <c r="A1022" s="1"/>
    </row>
    <row r="1023" spans="1:1" x14ac:dyDescent="0.25">
      <c r="A1023" s="1"/>
    </row>
    <row r="1024" spans="1:1" x14ac:dyDescent="0.25">
      <c r="A1024" s="1"/>
    </row>
    <row r="1025" spans="1:1" x14ac:dyDescent="0.25">
      <c r="A1025" s="1"/>
    </row>
    <row r="1026" spans="1:1" x14ac:dyDescent="0.25">
      <c r="A1026" s="1"/>
    </row>
    <row r="1027" spans="1:1" x14ac:dyDescent="0.25">
      <c r="A1027" s="1"/>
    </row>
    <row r="1028" spans="1:1" x14ac:dyDescent="0.25">
      <c r="A1028" s="1"/>
    </row>
    <row r="1029" spans="1:1" x14ac:dyDescent="0.25">
      <c r="A1029" s="1"/>
    </row>
    <row r="1030" spans="1:1" x14ac:dyDescent="0.25">
      <c r="A1030" s="1"/>
    </row>
    <row r="1031" spans="1:1" x14ac:dyDescent="0.25">
      <c r="A1031" s="1"/>
    </row>
    <row r="1032" spans="1:1" x14ac:dyDescent="0.25">
      <c r="A1032" s="1"/>
    </row>
    <row r="1033" spans="1:1" x14ac:dyDescent="0.25">
      <c r="A1033" s="1"/>
    </row>
    <row r="1034" spans="1:1" x14ac:dyDescent="0.25">
      <c r="A1034" s="1"/>
    </row>
    <row r="1035" spans="1:1" x14ac:dyDescent="0.25">
      <c r="A1035" s="1"/>
    </row>
    <row r="1036" spans="1:1" x14ac:dyDescent="0.25">
      <c r="A1036" s="1"/>
    </row>
    <row r="1037" spans="1:1" x14ac:dyDescent="0.25">
      <c r="A1037" s="1"/>
    </row>
    <row r="1038" spans="1:1" x14ac:dyDescent="0.25">
      <c r="A1038" s="1"/>
    </row>
    <row r="1039" spans="1:1" x14ac:dyDescent="0.25">
      <c r="A1039" s="1"/>
    </row>
    <row r="1040" spans="1:1" x14ac:dyDescent="0.25">
      <c r="A1040" s="1"/>
    </row>
    <row r="1041" spans="1:1" x14ac:dyDescent="0.25">
      <c r="A1041" s="1"/>
    </row>
    <row r="1042" spans="1:1" x14ac:dyDescent="0.25">
      <c r="A1042" s="1"/>
    </row>
    <row r="1043" spans="1:1" x14ac:dyDescent="0.25">
      <c r="A1043" s="1"/>
    </row>
    <row r="1044" spans="1:1" x14ac:dyDescent="0.25">
      <c r="A1044" s="1"/>
    </row>
    <row r="1045" spans="1:1" x14ac:dyDescent="0.25">
      <c r="A1045" s="1"/>
    </row>
    <row r="1046" spans="1:1" x14ac:dyDescent="0.25">
      <c r="A1046" s="1"/>
    </row>
    <row r="1047" spans="1:1" x14ac:dyDescent="0.25">
      <c r="A1047" s="1"/>
    </row>
    <row r="1048" spans="1:1" x14ac:dyDescent="0.25">
      <c r="A1048" s="1"/>
    </row>
    <row r="1049" spans="1:1" x14ac:dyDescent="0.25">
      <c r="A1049" s="1"/>
    </row>
    <row r="1050" spans="1:1" x14ac:dyDescent="0.25">
      <c r="A1050" s="1"/>
    </row>
    <row r="1051" spans="1:1" x14ac:dyDescent="0.25">
      <c r="A1051" s="1"/>
    </row>
    <row r="1052" spans="1:1" x14ac:dyDescent="0.25">
      <c r="A1052" s="1"/>
    </row>
    <row r="1053" spans="1:1" x14ac:dyDescent="0.25">
      <c r="A1053" s="1"/>
    </row>
    <row r="1054" spans="1:1" x14ac:dyDescent="0.25">
      <c r="A1054" s="1"/>
    </row>
    <row r="1055" spans="1:1" x14ac:dyDescent="0.25">
      <c r="A1055" s="1"/>
    </row>
    <row r="1056" spans="1:1" x14ac:dyDescent="0.25">
      <c r="A1056" s="1"/>
    </row>
    <row r="1057" spans="1:1" x14ac:dyDescent="0.25">
      <c r="A1057" s="1"/>
    </row>
    <row r="1058" spans="1:1" x14ac:dyDescent="0.25">
      <c r="A1058" s="1"/>
    </row>
    <row r="1059" spans="1:1" x14ac:dyDescent="0.25">
      <c r="A1059" s="1"/>
    </row>
    <row r="1060" spans="1:1" x14ac:dyDescent="0.25">
      <c r="A1060" s="1"/>
    </row>
    <row r="1061" spans="1:1" x14ac:dyDescent="0.25">
      <c r="A1061" s="1"/>
    </row>
    <row r="1062" spans="1:1" x14ac:dyDescent="0.25">
      <c r="A1062" s="1"/>
    </row>
    <row r="1063" spans="1:1" x14ac:dyDescent="0.25">
      <c r="A1063" s="1"/>
    </row>
    <row r="1064" spans="1:1" x14ac:dyDescent="0.25">
      <c r="A1064" s="1"/>
    </row>
    <row r="1065" spans="1:1" x14ac:dyDescent="0.25">
      <c r="A1065" s="1"/>
    </row>
    <row r="1066" spans="1:1" x14ac:dyDescent="0.25">
      <c r="A1066" s="1"/>
    </row>
    <row r="1067" spans="1:1" x14ac:dyDescent="0.25">
      <c r="A1067" s="1"/>
    </row>
    <row r="1068" spans="1:1" x14ac:dyDescent="0.25">
      <c r="A1068" s="1"/>
    </row>
    <row r="1069" spans="1:1" x14ac:dyDescent="0.25">
      <c r="A1069" s="1"/>
    </row>
    <row r="1070" spans="1:1" x14ac:dyDescent="0.25">
      <c r="A1070" s="1"/>
    </row>
    <row r="1071" spans="1:1" x14ac:dyDescent="0.25">
      <c r="A1071" s="1"/>
    </row>
    <row r="1072" spans="1:1" x14ac:dyDescent="0.25">
      <c r="A1072" s="1"/>
    </row>
    <row r="1073" spans="1:1" x14ac:dyDescent="0.25">
      <c r="A1073" s="1"/>
    </row>
    <row r="1074" spans="1:1" x14ac:dyDescent="0.25">
      <c r="A1074" s="1"/>
    </row>
    <row r="1075" spans="1:1" x14ac:dyDescent="0.25">
      <c r="A1075" s="1"/>
    </row>
    <row r="1076" spans="1:1" x14ac:dyDescent="0.25">
      <c r="A1076" s="1"/>
    </row>
    <row r="1077" spans="1:1" x14ac:dyDescent="0.25">
      <c r="A1077" s="1"/>
    </row>
    <row r="1078" spans="1:1" x14ac:dyDescent="0.25">
      <c r="A1078" s="1"/>
    </row>
    <row r="1079" spans="1:1" x14ac:dyDescent="0.25">
      <c r="A1079" s="1"/>
    </row>
    <row r="1080" spans="1:1" x14ac:dyDescent="0.25">
      <c r="A1080" s="1"/>
    </row>
    <row r="1081" spans="1:1" x14ac:dyDescent="0.25">
      <c r="A1081" s="1"/>
    </row>
    <row r="1082" spans="1:1" x14ac:dyDescent="0.25">
      <c r="A1082" s="1"/>
    </row>
    <row r="1083" spans="1:1" x14ac:dyDescent="0.25">
      <c r="A1083" s="1"/>
    </row>
    <row r="1084" spans="1:1" x14ac:dyDescent="0.25">
      <c r="A1084" s="1"/>
    </row>
    <row r="1085" spans="1:1" x14ac:dyDescent="0.25">
      <c r="A1085" s="1"/>
    </row>
    <row r="1086" spans="1:1" x14ac:dyDescent="0.25">
      <c r="A1086" s="1"/>
    </row>
    <row r="1087" spans="1:1" x14ac:dyDescent="0.25">
      <c r="A1087" s="1"/>
    </row>
    <row r="1088" spans="1:1" x14ac:dyDescent="0.25">
      <c r="A1088" s="1"/>
    </row>
    <row r="1089" spans="1:1" x14ac:dyDescent="0.25">
      <c r="A1089" s="1"/>
    </row>
    <row r="1090" spans="1:1" x14ac:dyDescent="0.25">
      <c r="A1090" s="1"/>
    </row>
    <row r="1091" spans="1:1" x14ac:dyDescent="0.25">
      <c r="A1091" s="1"/>
    </row>
    <row r="1092" spans="1:1" x14ac:dyDescent="0.25">
      <c r="A1092" s="1"/>
    </row>
    <row r="1093" spans="1:1" x14ac:dyDescent="0.25">
      <c r="A1093" s="1"/>
    </row>
    <row r="1094" spans="1:1" x14ac:dyDescent="0.25">
      <c r="A1094" s="1"/>
    </row>
    <row r="1095" spans="1:1" x14ac:dyDescent="0.25">
      <c r="A1095" s="1"/>
    </row>
    <row r="1096" spans="1:1" x14ac:dyDescent="0.25">
      <c r="A1096" s="1"/>
    </row>
    <row r="1097" spans="1:1" x14ac:dyDescent="0.25">
      <c r="A1097" s="1"/>
    </row>
    <row r="1098" spans="1:1" x14ac:dyDescent="0.25">
      <c r="A1098" s="1"/>
    </row>
    <row r="1099" spans="1:1" x14ac:dyDescent="0.25">
      <c r="A1099" s="1"/>
    </row>
    <row r="1100" spans="1:1" x14ac:dyDescent="0.25">
      <c r="A1100" s="1"/>
    </row>
    <row r="1101" spans="1:1" x14ac:dyDescent="0.25">
      <c r="A1101" s="1"/>
    </row>
    <row r="1102" spans="1:1" x14ac:dyDescent="0.25">
      <c r="A1102" s="1"/>
    </row>
    <row r="1103" spans="1:1" x14ac:dyDescent="0.25">
      <c r="A1103" s="1"/>
    </row>
    <row r="1104" spans="1:1" x14ac:dyDescent="0.25">
      <c r="A1104" s="1"/>
    </row>
    <row r="1105" spans="1:1" x14ac:dyDescent="0.25">
      <c r="A1105" s="1"/>
    </row>
    <row r="1106" spans="1:1" x14ac:dyDescent="0.25">
      <c r="A1106" s="1"/>
    </row>
    <row r="1107" spans="1:1" x14ac:dyDescent="0.25">
      <c r="A1107" s="1"/>
    </row>
    <row r="1108" spans="1:1" x14ac:dyDescent="0.25">
      <c r="A1108" s="1"/>
    </row>
    <row r="1109" spans="1:1" x14ac:dyDescent="0.25">
      <c r="A1109" s="1"/>
    </row>
    <row r="1110" spans="1:1" x14ac:dyDescent="0.25">
      <c r="A1110" s="1"/>
    </row>
    <row r="1111" spans="1:1" x14ac:dyDescent="0.25">
      <c r="A1111" s="1"/>
    </row>
    <row r="1112" spans="1:1" x14ac:dyDescent="0.25">
      <c r="A1112" s="1"/>
    </row>
    <row r="1113" spans="1:1" x14ac:dyDescent="0.25">
      <c r="A1113" s="1"/>
    </row>
    <row r="1114" spans="1:1" x14ac:dyDescent="0.25">
      <c r="A1114" s="1"/>
    </row>
    <row r="1115" spans="1:1" x14ac:dyDescent="0.25">
      <c r="A1115" s="1"/>
    </row>
    <row r="1116" spans="1:1" x14ac:dyDescent="0.25">
      <c r="A1116" s="1"/>
    </row>
    <row r="1117" spans="1:1" x14ac:dyDescent="0.25">
      <c r="A1117" s="1"/>
    </row>
    <row r="1118" spans="1:1" x14ac:dyDescent="0.25">
      <c r="A1118" s="1"/>
    </row>
    <row r="1119" spans="1:1" x14ac:dyDescent="0.25">
      <c r="A1119" s="1"/>
    </row>
    <row r="1120" spans="1:1" x14ac:dyDescent="0.25">
      <c r="A1120" s="1"/>
    </row>
    <row r="1121" spans="1:1" x14ac:dyDescent="0.25">
      <c r="A1121" s="1"/>
    </row>
    <row r="1122" spans="1:1" x14ac:dyDescent="0.25">
      <c r="A1122" s="1"/>
    </row>
    <row r="1123" spans="1:1" x14ac:dyDescent="0.25">
      <c r="A1123" s="1"/>
    </row>
    <row r="1124" spans="1:1" x14ac:dyDescent="0.25">
      <c r="A1124" s="1"/>
    </row>
    <row r="1125" spans="1:1" x14ac:dyDescent="0.25">
      <c r="A1125" s="1"/>
    </row>
    <row r="1126" spans="1:1" x14ac:dyDescent="0.25">
      <c r="A1126" s="1"/>
    </row>
    <row r="1127" spans="1:1" x14ac:dyDescent="0.25">
      <c r="A1127" s="1"/>
    </row>
    <row r="1128" spans="1:1" x14ac:dyDescent="0.25">
      <c r="A1128" s="1"/>
    </row>
    <row r="1129" spans="1:1" x14ac:dyDescent="0.25">
      <c r="A1129" s="1"/>
    </row>
    <row r="1130" spans="1:1" x14ac:dyDescent="0.25">
      <c r="A1130" s="1"/>
    </row>
    <row r="1131" spans="1:1" x14ac:dyDescent="0.25">
      <c r="A1131" s="1"/>
    </row>
    <row r="1132" spans="1:1" x14ac:dyDescent="0.25">
      <c r="A1132" s="1"/>
    </row>
    <row r="1133" spans="1:1" x14ac:dyDescent="0.25">
      <c r="A1133" s="1"/>
    </row>
    <row r="1134" spans="1:1" x14ac:dyDescent="0.25">
      <c r="A1134" s="1"/>
    </row>
    <row r="1135" spans="1:1" x14ac:dyDescent="0.25">
      <c r="A1135" s="1"/>
    </row>
    <row r="1136" spans="1:1" x14ac:dyDescent="0.25">
      <c r="A1136" s="1"/>
    </row>
    <row r="1137" spans="1:1" x14ac:dyDescent="0.25">
      <c r="A1137" s="1"/>
    </row>
    <row r="1138" spans="1:1" x14ac:dyDescent="0.25">
      <c r="A1138" s="1"/>
    </row>
    <row r="1139" spans="1:1" x14ac:dyDescent="0.25">
      <c r="A1139" s="1"/>
    </row>
    <row r="1140" spans="1:1" x14ac:dyDescent="0.25">
      <c r="A1140" s="1"/>
    </row>
    <row r="1141" spans="1:1" x14ac:dyDescent="0.25">
      <c r="A1141" s="1"/>
    </row>
    <row r="1142" spans="1:1" x14ac:dyDescent="0.25">
      <c r="A1142" s="1"/>
    </row>
    <row r="1143" spans="1:1" x14ac:dyDescent="0.25">
      <c r="A1143" s="1"/>
    </row>
    <row r="1144" spans="1:1" x14ac:dyDescent="0.25">
      <c r="A1144" s="1"/>
    </row>
    <row r="1145" spans="1:1" x14ac:dyDescent="0.25">
      <c r="A1145" s="1"/>
    </row>
    <row r="1146" spans="1:1" x14ac:dyDescent="0.25">
      <c r="A1146" s="1"/>
    </row>
    <row r="1147" spans="1:1" x14ac:dyDescent="0.25">
      <c r="A1147" s="1"/>
    </row>
    <row r="1148" spans="1:1" x14ac:dyDescent="0.25">
      <c r="A1148" s="1"/>
    </row>
    <row r="1149" spans="1:1" x14ac:dyDescent="0.25">
      <c r="A1149" s="1"/>
    </row>
    <row r="1150" spans="1:1" x14ac:dyDescent="0.25">
      <c r="A1150" s="1"/>
    </row>
    <row r="1151" spans="1:1" x14ac:dyDescent="0.25">
      <c r="A1151" s="1"/>
    </row>
    <row r="1152" spans="1:1" x14ac:dyDescent="0.25">
      <c r="A1152" s="1"/>
    </row>
    <row r="1153" spans="1:1" x14ac:dyDescent="0.25">
      <c r="A1153" s="1"/>
    </row>
    <row r="1154" spans="1:1" x14ac:dyDescent="0.25">
      <c r="A1154" s="1"/>
    </row>
    <row r="1155" spans="1:1" x14ac:dyDescent="0.25">
      <c r="A1155" s="1"/>
    </row>
    <row r="1156" spans="1:1" x14ac:dyDescent="0.25">
      <c r="A1156" s="1"/>
    </row>
    <row r="1157" spans="1:1" x14ac:dyDescent="0.25">
      <c r="A1157" s="1"/>
    </row>
    <row r="1158" spans="1:1" x14ac:dyDescent="0.25">
      <c r="A1158" s="1"/>
    </row>
    <row r="1159" spans="1:1" x14ac:dyDescent="0.25">
      <c r="A1159" s="1"/>
    </row>
    <row r="1160" spans="1:1" x14ac:dyDescent="0.25">
      <c r="A1160" s="1"/>
    </row>
    <row r="1161" spans="1:1" x14ac:dyDescent="0.25">
      <c r="A1161" s="1"/>
    </row>
    <row r="1162" spans="1:1" x14ac:dyDescent="0.25">
      <c r="A1162" s="1"/>
    </row>
    <row r="1163" spans="1:1" x14ac:dyDescent="0.25">
      <c r="A1163" s="1"/>
    </row>
    <row r="1164" spans="1:1" x14ac:dyDescent="0.25">
      <c r="A1164" s="1"/>
    </row>
    <row r="1165" spans="1:1" x14ac:dyDescent="0.25">
      <c r="A1165" s="1"/>
    </row>
    <row r="1166" spans="1:1" x14ac:dyDescent="0.25">
      <c r="A1166" s="1"/>
    </row>
    <row r="1167" spans="1:1" x14ac:dyDescent="0.25">
      <c r="A1167" s="1"/>
    </row>
    <row r="1168" spans="1:1" x14ac:dyDescent="0.25">
      <c r="A1168" s="1"/>
    </row>
    <row r="1169" spans="1:1" x14ac:dyDescent="0.25">
      <c r="A1169" s="1"/>
    </row>
    <row r="1170" spans="1:1" x14ac:dyDescent="0.25">
      <c r="A1170" s="1"/>
    </row>
    <row r="1171" spans="1:1" x14ac:dyDescent="0.25">
      <c r="A1171" s="1"/>
    </row>
    <row r="1172" spans="1:1" x14ac:dyDescent="0.25">
      <c r="A1172" s="1"/>
    </row>
    <row r="1173" spans="1:1" x14ac:dyDescent="0.25">
      <c r="A1173" s="1"/>
    </row>
    <row r="1174" spans="1:1" x14ac:dyDescent="0.25">
      <c r="A1174" s="1"/>
    </row>
    <row r="1175" spans="1:1" x14ac:dyDescent="0.25">
      <c r="A1175" s="1"/>
    </row>
    <row r="1176" spans="1:1" x14ac:dyDescent="0.25">
      <c r="A1176" s="1"/>
    </row>
    <row r="1177" spans="1:1" x14ac:dyDescent="0.25">
      <c r="A1177" s="1"/>
    </row>
    <row r="1178" spans="1:1" x14ac:dyDescent="0.25">
      <c r="A1178" s="1"/>
    </row>
    <row r="1179" spans="1:1" x14ac:dyDescent="0.25">
      <c r="A1179" s="1"/>
    </row>
    <row r="1180" spans="1:1" x14ac:dyDescent="0.25">
      <c r="A1180" s="1"/>
    </row>
    <row r="1181" spans="1:1" x14ac:dyDescent="0.25">
      <c r="A1181" s="1"/>
    </row>
    <row r="1182" spans="1:1" x14ac:dyDescent="0.25">
      <c r="A1182" s="1"/>
    </row>
    <row r="1183" spans="1:1" x14ac:dyDescent="0.25">
      <c r="A1183" s="1"/>
    </row>
    <row r="1184" spans="1:1" x14ac:dyDescent="0.25">
      <c r="A1184" s="1"/>
    </row>
    <row r="1185" spans="1:1" x14ac:dyDescent="0.25">
      <c r="A1185" s="1"/>
    </row>
    <row r="1186" spans="1:1" x14ac:dyDescent="0.25">
      <c r="A1186" s="1"/>
    </row>
    <row r="1187" spans="1:1" x14ac:dyDescent="0.25">
      <c r="A1187" s="1"/>
    </row>
    <row r="1188" spans="1:1" x14ac:dyDescent="0.25">
      <c r="A1188" s="1"/>
    </row>
    <row r="1189" spans="1:1" x14ac:dyDescent="0.25">
      <c r="A1189" s="1"/>
    </row>
    <row r="1190" spans="1:1" x14ac:dyDescent="0.25">
      <c r="A1190" s="1"/>
    </row>
    <row r="1191" spans="1:1" x14ac:dyDescent="0.25">
      <c r="A1191" s="1"/>
    </row>
    <row r="1192" spans="1:1" x14ac:dyDescent="0.25">
      <c r="A1192" s="1"/>
    </row>
    <row r="1193" spans="1:1" x14ac:dyDescent="0.25">
      <c r="A1193" s="1"/>
    </row>
    <row r="1194" spans="1:1" x14ac:dyDescent="0.25">
      <c r="A1194" s="1"/>
    </row>
    <row r="1195" spans="1:1" x14ac:dyDescent="0.25">
      <c r="A1195" s="1"/>
    </row>
    <row r="1196" spans="1:1" x14ac:dyDescent="0.25">
      <c r="A1196" s="1"/>
    </row>
    <row r="1197" spans="1:1" x14ac:dyDescent="0.25">
      <c r="A1197" s="1"/>
    </row>
    <row r="1198" spans="1:1" x14ac:dyDescent="0.25">
      <c r="A1198" s="1"/>
    </row>
    <row r="1199" spans="1:1" x14ac:dyDescent="0.25">
      <c r="A1199" s="1"/>
    </row>
    <row r="1200" spans="1:1" x14ac:dyDescent="0.25">
      <c r="A1200" s="1"/>
    </row>
    <row r="1201" spans="1:1" x14ac:dyDescent="0.25">
      <c r="A1201" s="1"/>
    </row>
    <row r="1202" spans="1:1" x14ac:dyDescent="0.25">
      <c r="A1202" s="1"/>
    </row>
    <row r="1203" spans="1:1" x14ac:dyDescent="0.25">
      <c r="A1203" s="1"/>
    </row>
    <row r="1204" spans="1:1" x14ac:dyDescent="0.25">
      <c r="A1204" s="1"/>
    </row>
    <row r="1205" spans="1:1" x14ac:dyDescent="0.25">
      <c r="A1205" s="1"/>
    </row>
    <row r="1206" spans="1:1" x14ac:dyDescent="0.25">
      <c r="A1206" s="1"/>
    </row>
    <row r="1207" spans="1:1" x14ac:dyDescent="0.25">
      <c r="A1207" s="1"/>
    </row>
    <row r="1208" spans="1:1" x14ac:dyDescent="0.25">
      <c r="A1208" s="1"/>
    </row>
    <row r="1209" spans="1:1" x14ac:dyDescent="0.25">
      <c r="A1209" s="1"/>
    </row>
    <row r="1210" spans="1:1" x14ac:dyDescent="0.25">
      <c r="A1210" s="1"/>
    </row>
    <row r="1211" spans="1:1" x14ac:dyDescent="0.25">
      <c r="A1211" s="1"/>
    </row>
    <row r="1212" spans="1:1" x14ac:dyDescent="0.25">
      <c r="A1212" s="1"/>
    </row>
    <row r="1213" spans="1:1" x14ac:dyDescent="0.25">
      <c r="A1213" s="1"/>
    </row>
    <row r="1214" spans="1:1" x14ac:dyDescent="0.25">
      <c r="A1214" s="1"/>
    </row>
    <row r="1215" spans="1:1" x14ac:dyDescent="0.25">
      <c r="A1215" s="1"/>
    </row>
    <row r="1216" spans="1:1" x14ac:dyDescent="0.25">
      <c r="A1216" s="1"/>
    </row>
    <row r="1217" spans="1:1" x14ac:dyDescent="0.25">
      <c r="A1217" s="1"/>
    </row>
    <row r="1218" spans="1:1" x14ac:dyDescent="0.25">
      <c r="A1218" s="1"/>
    </row>
    <row r="1219" spans="1:1" x14ac:dyDescent="0.25">
      <c r="A1219" s="1"/>
    </row>
    <row r="1220" spans="1:1" x14ac:dyDescent="0.25">
      <c r="A1220" s="1"/>
    </row>
    <row r="1221" spans="1:1" x14ac:dyDescent="0.25">
      <c r="A1221" s="1"/>
    </row>
    <row r="1222" spans="1:1" x14ac:dyDescent="0.25">
      <c r="A1222" s="1"/>
    </row>
    <row r="1223" spans="1:1" x14ac:dyDescent="0.25">
      <c r="A1223" s="1"/>
    </row>
    <row r="1224" spans="1:1" x14ac:dyDescent="0.25">
      <c r="A1224" s="1"/>
    </row>
    <row r="1225" spans="1:1" x14ac:dyDescent="0.25">
      <c r="A1225" s="1"/>
    </row>
    <row r="1226" spans="1:1" x14ac:dyDescent="0.25">
      <c r="A1226" s="1"/>
    </row>
    <row r="1227" spans="1:1" x14ac:dyDescent="0.25">
      <c r="A1227" s="1"/>
    </row>
    <row r="1228" spans="1:1" x14ac:dyDescent="0.25">
      <c r="A1228" s="1"/>
    </row>
    <row r="1229" spans="1:1" x14ac:dyDescent="0.25">
      <c r="A1229" s="1"/>
    </row>
    <row r="1230" spans="1:1" x14ac:dyDescent="0.25">
      <c r="A1230" s="1"/>
    </row>
    <row r="1231" spans="1:1" x14ac:dyDescent="0.25">
      <c r="A1231" s="1"/>
    </row>
    <row r="1232" spans="1:1" x14ac:dyDescent="0.25">
      <c r="A1232" s="1"/>
    </row>
    <row r="1233" spans="1:1" x14ac:dyDescent="0.25">
      <c r="A1233" s="1"/>
    </row>
    <row r="1234" spans="1:1" x14ac:dyDescent="0.25">
      <c r="A1234" s="1"/>
    </row>
    <row r="1235" spans="1:1" x14ac:dyDescent="0.25">
      <c r="A1235" s="1"/>
    </row>
    <row r="1236" spans="1:1" x14ac:dyDescent="0.25">
      <c r="A1236" s="1"/>
    </row>
    <row r="1237" spans="1:1" x14ac:dyDescent="0.25">
      <c r="A1237" s="1"/>
    </row>
    <row r="1238" spans="1:1" x14ac:dyDescent="0.25">
      <c r="A1238" s="1"/>
    </row>
    <row r="1239" spans="1:1" x14ac:dyDescent="0.25">
      <c r="A1239" s="1"/>
    </row>
    <row r="1240" spans="1:1" x14ac:dyDescent="0.25">
      <c r="A1240" s="1"/>
    </row>
    <row r="1241" spans="1:1" x14ac:dyDescent="0.25">
      <c r="A1241" s="1"/>
    </row>
    <row r="1242" spans="1:1" x14ac:dyDescent="0.25">
      <c r="A1242" s="1"/>
    </row>
    <row r="1243" spans="1:1" x14ac:dyDescent="0.25">
      <c r="A1243" s="1"/>
    </row>
    <row r="1244" spans="1:1" x14ac:dyDescent="0.25">
      <c r="A1244" s="1"/>
    </row>
    <row r="1245" spans="1:1" x14ac:dyDescent="0.25">
      <c r="A1245" s="1"/>
    </row>
    <row r="1246" spans="1:1" x14ac:dyDescent="0.25">
      <c r="A1246" s="1"/>
    </row>
    <row r="1247" spans="1:1" x14ac:dyDescent="0.25">
      <c r="A1247" s="1"/>
    </row>
    <row r="1248" spans="1:1" x14ac:dyDescent="0.25">
      <c r="A1248" s="1"/>
    </row>
    <row r="1249" spans="1:1" x14ac:dyDescent="0.25">
      <c r="A1249" s="1"/>
    </row>
    <row r="1250" spans="1:1" x14ac:dyDescent="0.25">
      <c r="A1250" s="1"/>
    </row>
    <row r="1251" spans="1:1" x14ac:dyDescent="0.25">
      <c r="A1251" s="1"/>
    </row>
    <row r="1252" spans="1:1" x14ac:dyDescent="0.25">
      <c r="A1252" s="1"/>
    </row>
    <row r="1253" spans="1:1" x14ac:dyDescent="0.25">
      <c r="A1253" s="1"/>
    </row>
    <row r="1254" spans="1:1" x14ac:dyDescent="0.25">
      <c r="A1254" s="1"/>
    </row>
    <row r="1255" spans="1:1" x14ac:dyDescent="0.25">
      <c r="A1255" s="1"/>
    </row>
    <row r="1256" spans="1:1" x14ac:dyDescent="0.25">
      <c r="A1256" s="1"/>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F00F5-75D1-424F-8E32-BF134D914840}">
  <dimension ref="A1:AC119"/>
  <sheetViews>
    <sheetView zoomScale="95" zoomScaleNormal="100" workbookViewId="0">
      <selection activeCell="S1" sqref="S1"/>
    </sheetView>
  </sheetViews>
  <sheetFormatPr defaultRowHeight="15" zeroHeight="1" x14ac:dyDescent="0.25"/>
  <cols>
    <col min="1" max="1" width="15.42578125" style="1" bestFit="1" customWidth="1"/>
    <col min="2" max="3" width="11.140625" bestFit="1" customWidth="1"/>
    <col min="4" max="4" width="9.85546875" customWidth="1"/>
    <col min="5" max="5" width="11.7109375" bestFit="1" customWidth="1"/>
    <col min="6" max="6" width="11.42578125" customWidth="1"/>
    <col min="7" max="10" width="12.85546875" customWidth="1"/>
    <col min="11" max="11" width="12.140625" customWidth="1"/>
    <col min="12" max="12" width="11.140625" customWidth="1"/>
    <col min="13" max="13" width="17.42578125" customWidth="1"/>
    <col min="14" max="14" width="15.42578125" customWidth="1"/>
    <col min="15" max="15" width="12" customWidth="1"/>
    <col min="16" max="16" width="15.42578125" customWidth="1"/>
    <col min="17" max="18" width="11" customWidth="1"/>
    <col min="19" max="19" width="8.5703125" customWidth="1"/>
    <col min="20" max="20" width="12.140625" customWidth="1"/>
    <col min="21" max="21" width="12.85546875" customWidth="1"/>
    <col min="22" max="22" width="9.28515625" customWidth="1"/>
    <col min="23" max="23" width="27" customWidth="1"/>
    <col min="24" max="24" width="13.7109375" style="11" customWidth="1"/>
    <col min="25" max="27" width="12" style="11" customWidth="1"/>
    <col min="28" max="28" width="13.5703125" customWidth="1"/>
    <col min="16371" max="16371" width="0" hidden="1" customWidth="1"/>
  </cols>
  <sheetData>
    <row r="1" spans="1:29" ht="30" x14ac:dyDescent="0.25">
      <c r="A1" s="22" t="s">
        <v>16</v>
      </c>
      <c r="B1" s="23" t="s">
        <v>0</v>
      </c>
      <c r="C1" s="23" t="s">
        <v>2</v>
      </c>
      <c r="D1" s="24" t="s">
        <v>8</v>
      </c>
      <c r="E1" s="24" t="s">
        <v>9</v>
      </c>
      <c r="F1" s="23" t="s">
        <v>3</v>
      </c>
      <c r="G1" s="24" t="s">
        <v>1</v>
      </c>
      <c r="H1" s="24" t="s">
        <v>14</v>
      </c>
      <c r="I1" s="24" t="s">
        <v>15</v>
      </c>
      <c r="J1" s="25" t="s">
        <v>17</v>
      </c>
      <c r="K1" s="15" t="s">
        <v>18</v>
      </c>
      <c r="L1" s="16" t="s">
        <v>19</v>
      </c>
      <c r="M1" s="17" t="s">
        <v>4</v>
      </c>
      <c r="N1" s="18" t="s">
        <v>5</v>
      </c>
      <c r="O1" s="19" t="s">
        <v>10</v>
      </c>
      <c r="P1" s="29" t="s">
        <v>20</v>
      </c>
      <c r="Q1" s="14"/>
      <c r="R1" s="14"/>
      <c r="S1" s="14"/>
      <c r="T1" s="14"/>
      <c r="U1" s="14"/>
      <c r="V1" s="14"/>
      <c r="W1" s="24" t="s">
        <v>21</v>
      </c>
      <c r="X1" s="28" t="s">
        <v>7</v>
      </c>
      <c r="Y1" s="28" t="s">
        <v>11</v>
      </c>
      <c r="Z1" s="28" t="s">
        <v>12</v>
      </c>
      <c r="AA1" s="28" t="s">
        <v>13</v>
      </c>
      <c r="AB1" s="7"/>
      <c r="AC1" s="8"/>
    </row>
    <row r="2" spans="1:29" x14ac:dyDescent="0.25">
      <c r="A2" s="12">
        <v>44435</v>
      </c>
      <c r="B2" s="26">
        <v>4.218159</v>
      </c>
      <c r="C2" s="26">
        <v>7.1377079999999999</v>
      </c>
      <c r="D2" s="26">
        <f t="shared" ref="D2:E65" si="0">(B2-B3)/B3</f>
        <v>0.16279061433442399</v>
      </c>
      <c r="E2" s="26">
        <f t="shared" si="0"/>
        <v>0.15905507003411543</v>
      </c>
      <c r="F2" s="26">
        <f>B2/C2</f>
        <v>0.59096827721167633</v>
      </c>
      <c r="G2" s="26"/>
      <c r="H2" s="26">
        <f t="shared" ref="H2:H33" si="1">$O$2</f>
        <v>0.69084278957419432</v>
      </c>
      <c r="I2" s="26">
        <f t="shared" ref="I2:I33" si="2">$O$3</f>
        <v>0.59096437528812251</v>
      </c>
      <c r="J2" s="26">
        <f t="shared" ref="J2:J33" si="3">$M$2</f>
        <v>0.64090358243115841</v>
      </c>
      <c r="K2" s="21" cm="1">
        <f t="array" ref="K2:L2">LINEST($G$3:$G$105,$F$3:$F$105,,)</f>
        <v>-0.11230997468542689</v>
      </c>
      <c r="L2" s="5">
        <v>7.1979865118642808E-2</v>
      </c>
      <c r="M2" s="2">
        <f>$L$2/-$K$2</f>
        <v>0.64090358243115841</v>
      </c>
      <c r="N2" s="38">
        <f>AVERAGE($F$2:$F$105)</f>
        <v>0.63629819287542511</v>
      </c>
      <c r="O2" s="37">
        <f>(1+$P$2)*$M$2</f>
        <v>0.69084278957419432</v>
      </c>
      <c r="P2" s="32">
        <v>7.7920000000000003E-2</v>
      </c>
      <c r="W2" s="13" t="str" cm="1">
        <f t="array" ref="W2">_xlfn.IFS(F2&gt;$O$2,"Short CPG-CA and long ERF-CA",F2&lt;$O$3,"Long CPG-CA and Short ERF-CA",F2&lt;$O$2,"HOLD",F2&gt;$O$3,"HOLD")</f>
        <v>HOLD</v>
      </c>
      <c r="X2" s="27" cm="1">
        <f t="array" ref="X2">_xlfn.IFS(W2 = "Short CPG-CA and long ERF-CA",-B2*10000,W2 = "Long CPG-CA and Short ERF-CA",B2*10000, W2 = "HOLD", 0)</f>
        <v>0</v>
      </c>
      <c r="Y2" s="27" cm="1">
        <f t="array" ref="Y2">_xlfn.IFS(W2 = "Short CPG-CA and long ERF-CA",C2*10000,W2 = "Long CPG-CA and Short ERF-CA",-C2*10000, W2 = "HOLD", 0)</f>
        <v>0</v>
      </c>
      <c r="Z2" s="27">
        <f t="shared" ref="Z2:Z33" si="4">(X2*D2)+(Y2*E2)</f>
        <v>0</v>
      </c>
      <c r="AA2" s="30">
        <f t="shared" ref="AA2:AA65" si="5">Z2+AA3</f>
        <v>5717.9750166317826</v>
      </c>
      <c r="AB2" s="13" t="s">
        <v>25</v>
      </c>
    </row>
    <row r="3" spans="1:29" x14ac:dyDescent="0.25">
      <c r="A3" s="12">
        <v>44428</v>
      </c>
      <c r="B3" s="26">
        <v>3.6276169999999999</v>
      </c>
      <c r="C3" s="26">
        <v>6.1582129999999999</v>
      </c>
      <c r="D3" s="26">
        <f t="shared" si="0"/>
        <v>-0.11441672093308546</v>
      </c>
      <c r="E3" s="26">
        <f t="shared" si="0"/>
        <v>-0.10939692580468582</v>
      </c>
      <c r="F3" s="26">
        <f t="shared" ref="F3:F66" si="6">B3/C3</f>
        <v>0.58906975124114735</v>
      </c>
      <c r="G3" s="26">
        <f>F2-F3</f>
        <v>1.8985259705289748E-3</v>
      </c>
      <c r="H3" s="26">
        <f t="shared" si="1"/>
        <v>0.69084278957419432</v>
      </c>
      <c r="I3" s="26">
        <f t="shared" si="2"/>
        <v>0.59096437528812251</v>
      </c>
      <c r="J3" s="26">
        <f t="shared" si="3"/>
        <v>0.64090358243115841</v>
      </c>
      <c r="K3" s="6"/>
      <c r="L3" s="4"/>
      <c r="M3" s="3"/>
      <c r="N3" s="4"/>
      <c r="O3" s="39">
        <f>(1-$P2)*M2</f>
        <v>0.59096437528812251</v>
      </c>
      <c r="P3" s="6"/>
      <c r="W3" s="13" t="str" cm="1">
        <f t="array" ref="W3">_xlfn.IFS(F3&gt;$O$2,"Short CPG-CA and long ERF-CA",F3&lt;$O$3,"Long CPG-CA and Short ERF-CA",F3&lt;$O$2,"HOLD",F3&gt;$O$3,"HOLD")</f>
        <v>Long CPG-CA and Short ERF-CA</v>
      </c>
      <c r="X3" s="27" cm="1">
        <f t="array" ref="X3">_xlfn.IFS(W3 = "Short CPG-CA and long ERF-CA",-B3*10000,W3 = "Long CPG-CA and Short ERF-CA",B3*10000, W3 = "HOLD", 0)</f>
        <v>36276.17</v>
      </c>
      <c r="Y3" s="27" cm="1">
        <f t="array" ref="Y3">_xlfn.IFS(W3 = "Short CPG-CA and long ERF-CA",C3*10000,W3 = "Long CPG-CA and Short ERF-CA",-C3*10000, W3 = "HOLD", 0)</f>
        <v>-61582.13</v>
      </c>
      <c r="Z3" s="27">
        <f t="shared" si="4"/>
        <v>2586.2952870933505</v>
      </c>
      <c r="AA3" s="31">
        <f t="shared" si="5"/>
        <v>5717.9750166317826</v>
      </c>
      <c r="AB3" s="13"/>
    </row>
    <row r="4" spans="1:29" x14ac:dyDescent="0.25">
      <c r="A4" s="12">
        <v>44421</v>
      </c>
      <c r="B4" s="26">
        <v>4.0963025000000002</v>
      </c>
      <c r="C4" s="26">
        <v>6.9146549999999998</v>
      </c>
      <c r="D4" s="26">
        <f t="shared" si="0"/>
        <v>-2.8888550668668442E-2</v>
      </c>
      <c r="E4" s="26">
        <f t="shared" si="0"/>
        <v>-3.9083607732773765E-2</v>
      </c>
      <c r="F4" s="26">
        <f t="shared" si="6"/>
        <v>0.59240880419919728</v>
      </c>
      <c r="G4" s="26">
        <f t="shared" ref="G4:G67" si="7">F3-F4</f>
        <v>-3.3390529580499262E-3</v>
      </c>
      <c r="H4" s="26">
        <f t="shared" si="1"/>
        <v>0.69084278957419432</v>
      </c>
      <c r="I4" s="26">
        <f t="shared" si="2"/>
        <v>0.59096437528812251</v>
      </c>
      <c r="J4" s="26">
        <f t="shared" si="3"/>
        <v>0.64090358243115841</v>
      </c>
      <c r="W4" s="13" t="str" cm="1">
        <f t="array" ref="W4">_xlfn.IFS(F4&gt;$O$2,"Short CPG-CA and long ERF-CA",F4&lt;$O$3,"Long CPG-CA and Short ERF-CA",F4&lt;$O$2,"HOLD",F4&gt;$O$3,"HOLD")</f>
        <v>HOLD</v>
      </c>
      <c r="X4" s="27" cm="1">
        <f t="array" ref="X4">_xlfn.IFS(W4 = "Short CPG-CA and long ERF-CA",-B4*10000,W4 = "Long CPG-CA and Short ERF-CA",B4*10000, W4 = "HOLD", 0)</f>
        <v>0</v>
      </c>
      <c r="Y4" s="27" cm="1">
        <f t="array" ref="Y4">_xlfn.IFS(W4 = "Short CPG-CA and long ERF-CA",C4*10000,W4 = "Long CPG-CA and Short ERF-CA",-C4*10000, W4 = "HOLD", 0)</f>
        <v>0</v>
      </c>
      <c r="Z4" s="27">
        <f t="shared" si="4"/>
        <v>0</v>
      </c>
      <c r="AA4" s="31">
        <f t="shared" si="5"/>
        <v>3131.6797295384322</v>
      </c>
      <c r="AB4" s="13"/>
    </row>
    <row r="5" spans="1:29" x14ac:dyDescent="0.25">
      <c r="A5" s="12">
        <v>44414</v>
      </c>
      <c r="B5" s="26">
        <v>4.218159</v>
      </c>
      <c r="C5" s="26">
        <v>7.1958966000000002</v>
      </c>
      <c r="D5" s="26">
        <f t="shared" si="0"/>
        <v>-1.315802864293272E-2</v>
      </c>
      <c r="E5" s="26">
        <f t="shared" si="0"/>
        <v>-4.5044958246658245E-2</v>
      </c>
      <c r="F5" s="26">
        <f t="shared" si="6"/>
        <v>0.58618949583016522</v>
      </c>
      <c r="G5" s="26">
        <f t="shared" si="7"/>
        <v>6.2193083690320616E-3</v>
      </c>
      <c r="H5" s="26">
        <f t="shared" si="1"/>
        <v>0.69084278957419432</v>
      </c>
      <c r="I5" s="26">
        <f t="shared" si="2"/>
        <v>0.59096437528812251</v>
      </c>
      <c r="J5" s="26">
        <f t="shared" si="3"/>
        <v>0.64090358243115841</v>
      </c>
      <c r="W5" s="13" t="str" cm="1">
        <f t="array" ref="W5">_xlfn.IFS(F5&gt;$O$2,"Short CPG-CA and long ERF-CA",F5&lt;$O$3,"Long CPG-CA and Short ERF-CA",F5&lt;$O$2,"HOLD",F5&gt;$O$3,"HOLD")</f>
        <v>Long CPG-CA and Short ERF-CA</v>
      </c>
      <c r="X5" s="27" cm="1">
        <f t="array" ref="X5">_xlfn.IFS(W5 = "Short CPG-CA and long ERF-CA",-B5*10000,W5 = "Long CPG-CA and Short ERF-CA",B5*10000, W5 = "HOLD", 0)</f>
        <v>42181.59</v>
      </c>
      <c r="Y5" s="27" cm="1">
        <f t="array" ref="Y5">_xlfn.IFS(W5 = "Short CPG-CA and long ERF-CA",C5*10000,W5 = "Long CPG-CA and Short ERF-CA",-C5*10000, W5 = "HOLD", 0)</f>
        <v>-71958.966</v>
      </c>
      <c r="Z5" s="27">
        <f t="shared" si="4"/>
        <v>2686.3620495182558</v>
      </c>
      <c r="AA5" s="31">
        <f t="shared" si="5"/>
        <v>3131.6797295384322</v>
      </c>
      <c r="AB5" s="13"/>
    </row>
    <row r="6" spans="1:29" x14ac:dyDescent="0.25">
      <c r="A6" s="12">
        <v>44407</v>
      </c>
      <c r="B6" s="26">
        <v>4.2744017000000003</v>
      </c>
      <c r="C6" s="26">
        <v>7.5353250000000003</v>
      </c>
      <c r="D6" s="26">
        <f t="shared" si="0"/>
        <v>7.0422739432177847E-2</v>
      </c>
      <c r="E6" s="26">
        <f t="shared" si="0"/>
        <v>1.4360353911015087E-2</v>
      </c>
      <c r="F6" s="26">
        <f t="shared" si="6"/>
        <v>0.5672484862962115</v>
      </c>
      <c r="G6" s="26">
        <f t="shared" si="7"/>
        <v>1.8941009533953723E-2</v>
      </c>
      <c r="H6" s="26">
        <f t="shared" si="1"/>
        <v>0.69084278957419432</v>
      </c>
      <c r="I6" s="26">
        <f t="shared" si="2"/>
        <v>0.59096437528812251</v>
      </c>
      <c r="J6" s="26">
        <f t="shared" si="3"/>
        <v>0.64090358243115841</v>
      </c>
      <c r="W6" s="13" t="str" cm="1">
        <f t="array" ref="W6">_xlfn.IFS(F6&gt;$O$2,"Short CPG-CA and long ERF-CA",F6&lt;$O$3,"Long CPG-CA and Short ERF-CA",F6&lt;$O$2,"HOLD",F6&gt;$O$3,"HOLD")</f>
        <v>Long CPG-CA and Short ERF-CA</v>
      </c>
      <c r="X6" s="27" cm="1">
        <f t="array" ref="X6">_xlfn.IFS(W6 = "Short CPG-CA and long ERF-CA",-B6*10000,W6 = "Long CPG-CA and Short ERF-CA",B6*10000, W6 = "HOLD", 0)</f>
        <v>42744.017</v>
      </c>
      <c r="Y6" s="27" cm="1">
        <f t="array" ref="Y6">_xlfn.IFS(W6 = "Short CPG-CA and long ERF-CA",C6*10000,W6 = "Long CPG-CA and Short ERF-CA",-C6*10000, W6 = "HOLD", 0)</f>
        <v>-75353.25</v>
      </c>
      <c r="Z6" s="27">
        <f t="shared" si="4"/>
        <v>1928.0514331303827</v>
      </c>
      <c r="AA6" s="31">
        <f t="shared" si="5"/>
        <v>445.31768002017657</v>
      </c>
      <c r="AB6" s="13"/>
    </row>
    <row r="7" spans="1:29" ht="30" x14ac:dyDescent="0.25">
      <c r="A7" s="12">
        <v>44400</v>
      </c>
      <c r="B7" s="26">
        <v>3.9931903000000002</v>
      </c>
      <c r="C7" s="26">
        <v>7.4286469999999998</v>
      </c>
      <c r="D7" s="26">
        <f t="shared" si="0"/>
        <v>0</v>
      </c>
      <c r="E7" s="26">
        <f t="shared" si="0"/>
        <v>-6.4851025198548783E-3</v>
      </c>
      <c r="F7" s="26">
        <f t="shared" si="6"/>
        <v>0.53753937964746479</v>
      </c>
      <c r="G7" s="26">
        <f t="shared" si="7"/>
        <v>2.9709106648746708E-2</v>
      </c>
      <c r="H7" s="26">
        <f t="shared" si="1"/>
        <v>0.69084278957419432</v>
      </c>
      <c r="I7" s="26">
        <f t="shared" si="2"/>
        <v>0.59096437528812251</v>
      </c>
      <c r="J7" s="26">
        <f t="shared" si="3"/>
        <v>0.64090358243115841</v>
      </c>
      <c r="T7" s="42" t="s">
        <v>22</v>
      </c>
      <c r="U7" s="43" t="s">
        <v>23</v>
      </c>
      <c r="W7" s="13" t="str" cm="1">
        <f t="array" ref="W7">_xlfn.IFS(F7&gt;$O$2,"Short CPG-CA and long ERF-CA",F7&lt;$O$3,"Long CPG-CA and Short ERF-CA",F7&lt;$O$2,"HOLD",F7&gt;$O$3,"HOLD")</f>
        <v>Long CPG-CA and Short ERF-CA</v>
      </c>
      <c r="X7" s="27" cm="1">
        <f t="array" ref="X7">_xlfn.IFS(W7 = "Short CPG-CA and long ERF-CA",-B7*10000,W7 = "Long CPG-CA and Short ERF-CA",B7*10000, W7 = "HOLD", 0)</f>
        <v>39931.902999999998</v>
      </c>
      <c r="Y7" s="27" cm="1">
        <f t="array" ref="Y7">_xlfn.IFS(W7 = "Short CPG-CA and long ERF-CA",C7*10000,W7 = "Long CPG-CA and Short ERF-CA",-C7*10000, W7 = "HOLD", 0)</f>
        <v>-74286.47</v>
      </c>
      <c r="Z7" s="27">
        <f t="shared" si="4"/>
        <v>481.75537378812385</v>
      </c>
      <c r="AA7" s="31">
        <f t="shared" si="5"/>
        <v>-1482.7337531102062</v>
      </c>
      <c r="AB7" s="13"/>
    </row>
    <row r="8" spans="1:29" x14ac:dyDescent="0.25">
      <c r="A8" s="12">
        <v>44393</v>
      </c>
      <c r="B8" s="26">
        <v>3.9931903000000002</v>
      </c>
      <c r="C8" s="26">
        <v>7.4771369999999999</v>
      </c>
      <c r="D8" s="26">
        <f t="shared" si="0"/>
        <v>-0.14457845933561991</v>
      </c>
      <c r="E8" s="26">
        <f t="shared" si="0"/>
        <v>-0.10139864131848865</v>
      </c>
      <c r="F8" s="26">
        <f t="shared" si="6"/>
        <v>0.53405338166199179</v>
      </c>
      <c r="G8" s="26">
        <f t="shared" si="7"/>
        <v>3.4859979854729994E-3</v>
      </c>
      <c r="H8" s="26">
        <f t="shared" si="1"/>
        <v>0.69084278957419432</v>
      </c>
      <c r="I8" s="26">
        <f t="shared" si="2"/>
        <v>0.59096437528812251</v>
      </c>
      <c r="J8" s="26">
        <f t="shared" si="3"/>
        <v>0.64090358243115841</v>
      </c>
      <c r="T8" s="44">
        <v>0.01</v>
      </c>
      <c r="U8" s="30">
        <v>-4722.0734825361915</v>
      </c>
      <c r="W8" s="13" t="str" cm="1">
        <f t="array" ref="W8">_xlfn.IFS(F8&gt;$O$2,"Short CPG-CA and long ERF-CA",F8&lt;$O$3,"Long CPG-CA and Short ERF-CA",F8&lt;$O$2,"HOLD",F8&gt;$O$3,"HOLD")</f>
        <v>Long CPG-CA and Short ERF-CA</v>
      </c>
      <c r="X8" s="27" cm="1">
        <f t="array" ref="X8">_xlfn.IFS(W8 = "Short CPG-CA and long ERF-CA",-B8*10000,W8 = "Long CPG-CA and Short ERF-CA",B8*10000, W8 = "HOLD", 0)</f>
        <v>39931.902999999998</v>
      </c>
      <c r="Y8" s="27" cm="1">
        <f t="array" ref="Y8">_xlfn.IFS(W8 = "Short CPG-CA and long ERF-CA",C8*10000,W8 = "Long CPG-CA and Short ERF-CA",-C8*10000, W8 = "HOLD", 0)</f>
        <v>-74771.37</v>
      </c>
      <c r="Z8" s="27">
        <f t="shared" si="4"/>
        <v>1808.4223134425838</v>
      </c>
      <c r="AA8" s="31">
        <f t="shared" si="5"/>
        <v>-1964.4891268983301</v>
      </c>
      <c r="AB8" s="13"/>
    </row>
    <row r="9" spans="1:29" x14ac:dyDescent="0.25">
      <c r="A9" s="12">
        <v>44386</v>
      </c>
      <c r="B9" s="26">
        <v>4.6680964999999999</v>
      </c>
      <c r="C9" s="26">
        <v>8.3208610000000007</v>
      </c>
      <c r="D9" s="26">
        <f t="shared" si="0"/>
        <v>-9.4545408346148135E-2</v>
      </c>
      <c r="E9" s="26">
        <f t="shared" si="0"/>
        <v>-2.1664709806631738E-2</v>
      </c>
      <c r="F9" s="26">
        <f t="shared" si="6"/>
        <v>0.56101123429414335</v>
      </c>
      <c r="G9" s="26">
        <f t="shared" si="7"/>
        <v>-2.6957852632151558E-2</v>
      </c>
      <c r="H9" s="26">
        <f t="shared" si="1"/>
        <v>0.69084278957419432</v>
      </c>
      <c r="I9" s="26">
        <f t="shared" si="2"/>
        <v>0.59096437528812251</v>
      </c>
      <c r="J9" s="26">
        <f t="shared" si="3"/>
        <v>0.64090358243115841</v>
      </c>
      <c r="T9" s="44">
        <v>0.02</v>
      </c>
      <c r="U9" s="30">
        <v>-1669.8693279415811</v>
      </c>
      <c r="W9" s="13" t="str" cm="1">
        <f t="array" ref="W9">_xlfn.IFS(F9&gt;$O$2,"Short CPG-CA and long ERF-CA",F9&lt;$O$3,"Long CPG-CA and Short ERF-CA",F9&lt;$O$2,"HOLD",F9&gt;$O$3,"HOLD")</f>
        <v>Long CPG-CA and Short ERF-CA</v>
      </c>
      <c r="X9" s="27" cm="1">
        <f t="array" ref="X9">_xlfn.IFS(W9 = "Short CPG-CA and long ERF-CA",-B9*10000,W9 = "Long CPG-CA and Short ERF-CA",B9*10000, W9 = "HOLD", 0)</f>
        <v>46680.964999999997</v>
      </c>
      <c r="Y9" s="27" cm="1">
        <f t="array" ref="Y9">_xlfn.IFS(W9 = "Short CPG-CA and long ERF-CA",C9*10000,W9 = "Long CPG-CA and Short ERF-CA",-C9*10000, W9 = "HOLD", 0)</f>
        <v>-83208.61</v>
      </c>
      <c r="Z9" s="27">
        <f t="shared" si="4"/>
        <v>-2610.7805088540526</v>
      </c>
      <c r="AA9" s="31">
        <f t="shared" si="5"/>
        <v>-3772.9114403409139</v>
      </c>
      <c r="AB9" s="13"/>
    </row>
    <row r="10" spans="1:29" x14ac:dyDescent="0.25">
      <c r="A10" s="12">
        <v>44379</v>
      </c>
      <c r="B10" s="26">
        <v>5.1555280000000003</v>
      </c>
      <c r="C10" s="26">
        <v>8.5051220000000001</v>
      </c>
      <c r="D10" s="26">
        <f t="shared" si="0"/>
        <v>-4.3478512549352727E-2</v>
      </c>
      <c r="E10" s="26">
        <f t="shared" si="0"/>
        <v>-4.8807178813744766E-2</v>
      </c>
      <c r="F10" s="26">
        <f t="shared" si="6"/>
        <v>0.60616743651648974</v>
      </c>
      <c r="G10" s="26">
        <f t="shared" si="7"/>
        <v>-4.5156202222346398E-2</v>
      </c>
      <c r="H10" s="26">
        <f t="shared" si="1"/>
        <v>0.69084278957419432</v>
      </c>
      <c r="I10" s="26">
        <f t="shared" si="2"/>
        <v>0.59096437528812251</v>
      </c>
      <c r="J10" s="26">
        <f t="shared" si="3"/>
        <v>0.64090358243115841</v>
      </c>
      <c r="T10" s="44">
        <v>0.03</v>
      </c>
      <c r="U10" s="30">
        <v>-5261.27009897876</v>
      </c>
      <c r="W10" s="13" t="str" cm="1">
        <f t="array" ref="W10">_xlfn.IFS(F10&gt;$O$2,"Short CPG-CA and long ERF-CA",F10&lt;$O$3,"Long CPG-CA and Short ERF-CA",F10&lt;$O$2,"HOLD",F10&gt;$O$3,"HOLD")</f>
        <v>HOLD</v>
      </c>
      <c r="X10" s="27" cm="1">
        <f t="array" ref="X10">_xlfn.IFS(W10 = "Short CPG-CA and long ERF-CA",-B10*10000,W10 = "Long CPG-CA and Short ERF-CA",B10*10000, W10 = "HOLD", 0)</f>
        <v>0</v>
      </c>
      <c r="Y10" s="27" cm="1">
        <f t="array" ref="Y10">_xlfn.IFS(W10 = "Short CPG-CA and long ERF-CA",C10*10000,W10 = "Long CPG-CA and Short ERF-CA",-C10*10000, W10 = "HOLD", 0)</f>
        <v>0</v>
      </c>
      <c r="Z10" s="27">
        <f t="shared" si="4"/>
        <v>0</v>
      </c>
      <c r="AA10" s="31">
        <f t="shared" si="5"/>
        <v>-1162.1309314868613</v>
      </c>
      <c r="AB10" s="13"/>
    </row>
    <row r="11" spans="1:29" x14ac:dyDescent="0.25">
      <c r="A11" s="12">
        <v>44372</v>
      </c>
      <c r="B11" s="26">
        <v>5.3898716000000002</v>
      </c>
      <c r="C11" s="26">
        <v>8.9415329999999997</v>
      </c>
      <c r="D11" s="26">
        <f t="shared" si="0"/>
        <v>0.10153291459779445</v>
      </c>
      <c r="E11" s="26">
        <f t="shared" si="0"/>
        <v>0.12439056125046404</v>
      </c>
      <c r="F11" s="26">
        <f t="shared" si="6"/>
        <v>0.60279055056890141</v>
      </c>
      <c r="G11" s="26">
        <f t="shared" si="7"/>
        <v>3.3768859475883373E-3</v>
      </c>
      <c r="H11" s="26">
        <f t="shared" si="1"/>
        <v>0.69084278957419432</v>
      </c>
      <c r="I11" s="26">
        <f t="shared" si="2"/>
        <v>0.59096437528812251</v>
      </c>
      <c r="J11" s="26">
        <f t="shared" si="3"/>
        <v>0.64090358243115841</v>
      </c>
      <c r="T11" s="44">
        <v>0.04</v>
      </c>
      <c r="U11" s="30">
        <v>-26941.021634335135</v>
      </c>
      <c r="W11" s="13" t="str" cm="1">
        <f t="array" ref="W11">_xlfn.IFS(F11&gt;$O$2,"Short CPG-CA and long ERF-CA",F11&lt;$O$3,"Long CPG-CA and Short ERF-CA",F11&lt;$O$2,"HOLD",F11&gt;$O$3,"HOLD")</f>
        <v>HOLD</v>
      </c>
      <c r="X11" s="27" cm="1">
        <f t="array" ref="X11">_xlfn.IFS(W11 = "Short CPG-CA and long ERF-CA",-B11*10000,W11 = "Long CPG-CA and Short ERF-CA",B11*10000, W11 = "HOLD", 0)</f>
        <v>0</v>
      </c>
      <c r="Y11" s="27" cm="1">
        <f t="array" ref="Y11">_xlfn.IFS(W11 = "Short CPG-CA and long ERF-CA",C11*10000,W11 = "Long CPG-CA and Short ERF-CA",-C11*10000, W11 = "HOLD", 0)</f>
        <v>0</v>
      </c>
      <c r="Z11" s="27">
        <f t="shared" si="4"/>
        <v>0</v>
      </c>
      <c r="AA11" s="31">
        <f t="shared" si="5"/>
        <v>-1162.1309314868613</v>
      </c>
      <c r="AB11" s="13"/>
    </row>
    <row r="12" spans="1:29" x14ac:dyDescent="0.25">
      <c r="A12" s="12">
        <v>44365</v>
      </c>
      <c r="B12" s="26">
        <v>4.8930645000000004</v>
      </c>
      <c r="C12" s="26">
        <v>7.9523372999999999</v>
      </c>
      <c r="D12" s="26">
        <f t="shared" si="0"/>
        <v>-7.7331011951639758E-2</v>
      </c>
      <c r="E12" s="26">
        <f t="shared" si="0"/>
        <v>-4.7619142857656074E-2</v>
      </c>
      <c r="F12" s="26">
        <f t="shared" si="6"/>
        <v>0.61529891344020338</v>
      </c>
      <c r="G12" s="26">
        <f t="shared" si="7"/>
        <v>-1.250836287130197E-2</v>
      </c>
      <c r="H12" s="26">
        <f t="shared" si="1"/>
        <v>0.69084278957419432</v>
      </c>
      <c r="I12" s="26">
        <f t="shared" si="2"/>
        <v>0.59096437528812251</v>
      </c>
      <c r="J12" s="26">
        <f t="shared" si="3"/>
        <v>0.64090358243115841</v>
      </c>
      <c r="T12" s="44">
        <v>0.05</v>
      </c>
      <c r="U12" s="30">
        <v>-19472.236891587301</v>
      </c>
      <c r="W12" s="13" t="str" cm="1">
        <f t="array" ref="W12">_xlfn.IFS(F12&gt;$O$2,"Short CPG-CA and long ERF-CA",F12&lt;$O$3,"Long CPG-CA and Short ERF-CA",F12&lt;$O$2,"HOLD",F12&gt;$O$3,"HOLD")</f>
        <v>HOLD</v>
      </c>
      <c r="X12" s="27" cm="1">
        <f t="array" ref="X12">_xlfn.IFS(W12 = "Short CPG-CA and long ERF-CA",-B12*10000,W12 = "Long CPG-CA and Short ERF-CA",B12*10000, W12 = "HOLD", 0)</f>
        <v>0</v>
      </c>
      <c r="Y12" s="27" cm="1">
        <f t="array" ref="Y12">_xlfn.IFS(W12 = "Short CPG-CA and long ERF-CA",C12*10000,W12 = "Long CPG-CA and Short ERF-CA",-C12*10000, W12 = "HOLD", 0)</f>
        <v>0</v>
      </c>
      <c r="Z12" s="27">
        <f t="shared" si="4"/>
        <v>0</v>
      </c>
      <c r="AA12" s="31">
        <f t="shared" si="5"/>
        <v>-1162.1309314868613</v>
      </c>
      <c r="AB12" s="13"/>
    </row>
    <row r="13" spans="1:29" x14ac:dyDescent="0.25">
      <c r="A13" s="12">
        <v>44358</v>
      </c>
      <c r="B13" s="26">
        <v>5.3031635000000001</v>
      </c>
      <c r="C13" s="26">
        <v>8.3499549999999996</v>
      </c>
      <c r="D13" s="26">
        <f t="shared" si="0"/>
        <v>-2.413801085894994E-2</v>
      </c>
      <c r="E13" s="26">
        <f t="shared" si="0"/>
        <v>2.3282951360167324E-3</v>
      </c>
      <c r="F13" s="26">
        <f t="shared" si="6"/>
        <v>0.63511282396132673</v>
      </c>
      <c r="G13" s="26">
        <f t="shared" si="7"/>
        <v>-1.9813910521123357E-2</v>
      </c>
      <c r="H13" s="26">
        <f t="shared" si="1"/>
        <v>0.69084278957419432</v>
      </c>
      <c r="I13" s="26">
        <f t="shared" si="2"/>
        <v>0.59096437528812251</v>
      </c>
      <c r="J13" s="26">
        <f t="shared" si="3"/>
        <v>0.64090358243115841</v>
      </c>
      <c r="T13" s="44">
        <v>0.06</v>
      </c>
      <c r="U13" s="30">
        <v>253.78856317918326</v>
      </c>
      <c r="W13" s="13" t="str" cm="1">
        <f t="array" ref="W13">_xlfn.IFS(F13&gt;$O$2,"Short CPG-CA and long ERF-CA",F13&lt;$O$3,"Long CPG-CA and Short ERF-CA",F13&lt;$O$2,"HOLD",F13&gt;$O$3,"HOLD")</f>
        <v>HOLD</v>
      </c>
      <c r="X13" s="27" cm="1">
        <f t="array" ref="X13">_xlfn.IFS(W13 = "Short CPG-CA and long ERF-CA",-B13*10000,W13 = "Long CPG-CA and Short ERF-CA",B13*10000, W13 = "HOLD", 0)</f>
        <v>0</v>
      </c>
      <c r="Y13" s="27" cm="1">
        <f t="array" ref="Y13">_xlfn.IFS(W13 = "Short CPG-CA and long ERF-CA",C13*10000,W13 = "Long CPG-CA and Short ERF-CA",-C13*10000, W13 = "HOLD", 0)</f>
        <v>0</v>
      </c>
      <c r="Z13" s="27">
        <f t="shared" si="4"/>
        <v>0</v>
      </c>
      <c r="AA13" s="31">
        <f t="shared" si="5"/>
        <v>-1162.1309314868613</v>
      </c>
      <c r="AB13" s="13"/>
    </row>
    <row r="14" spans="1:29" x14ac:dyDescent="0.25">
      <c r="A14" s="12">
        <v>44351</v>
      </c>
      <c r="B14" s="26">
        <v>5.4343376000000001</v>
      </c>
      <c r="C14" s="26">
        <v>8.3305589999999992</v>
      </c>
      <c r="D14" s="26">
        <f t="shared" si="0"/>
        <v>0.17408912148265335</v>
      </c>
      <c r="E14" s="26">
        <f t="shared" si="0"/>
        <v>8.7341750507968427E-2</v>
      </c>
      <c r="F14" s="26">
        <f t="shared" si="6"/>
        <v>0.65233768826317662</v>
      </c>
      <c r="G14" s="26">
        <f t="shared" si="7"/>
        <v>-1.7224864301849885E-2</v>
      </c>
      <c r="H14" s="26">
        <f t="shared" si="1"/>
        <v>0.69084278957419432</v>
      </c>
      <c r="I14" s="26">
        <f t="shared" si="2"/>
        <v>0.59096437528812251</v>
      </c>
      <c r="J14" s="26">
        <f t="shared" si="3"/>
        <v>0.64090358243115841</v>
      </c>
      <c r="T14" s="44">
        <v>7.0000000000000007E-2</v>
      </c>
      <c r="U14" s="30">
        <v>398.9973154511772</v>
      </c>
      <c r="W14" s="13" t="str" cm="1">
        <f t="array" ref="W14">_xlfn.IFS(F14&gt;$O$2,"Short CPG-CA and long ERF-CA",F14&lt;$O$3,"Long CPG-CA and Short ERF-CA",F14&lt;$O$2,"HOLD",F14&gt;$O$3,"HOLD")</f>
        <v>HOLD</v>
      </c>
      <c r="X14" s="27" cm="1">
        <f t="array" ref="X14">_xlfn.IFS(W14 = "Short CPG-CA and long ERF-CA",-B14*10000,W14 = "Long CPG-CA and Short ERF-CA",B14*10000, W14 = "HOLD", 0)</f>
        <v>0</v>
      </c>
      <c r="Y14" s="27" cm="1">
        <f t="array" ref="Y14">_xlfn.IFS(W14 = "Short CPG-CA and long ERF-CA",C14*10000,W14 = "Long CPG-CA and Short ERF-CA",-C14*10000, W14 = "HOLD", 0)</f>
        <v>0</v>
      </c>
      <c r="Z14" s="27">
        <f t="shared" si="4"/>
        <v>0</v>
      </c>
      <c r="AA14" s="31">
        <f t="shared" si="5"/>
        <v>-1162.1309314868613</v>
      </c>
      <c r="AB14" s="13"/>
    </row>
    <row r="15" spans="1:29" x14ac:dyDescent="0.25">
      <c r="A15" s="12">
        <v>44344</v>
      </c>
      <c r="B15" s="26">
        <v>4.6285562999999996</v>
      </c>
      <c r="C15" s="26">
        <v>7.6613990000000003</v>
      </c>
      <c r="D15" s="26">
        <f t="shared" si="0"/>
        <v>3.5639505265464042E-2</v>
      </c>
      <c r="E15" s="26">
        <f t="shared" si="0"/>
        <v>8.546827632336014E-2</v>
      </c>
      <c r="F15" s="26">
        <f t="shared" si="6"/>
        <v>0.60413983138066552</v>
      </c>
      <c r="G15" s="26">
        <f t="shared" si="7"/>
        <v>4.8197856882511103E-2</v>
      </c>
      <c r="H15" s="26">
        <f t="shared" si="1"/>
        <v>0.69084278957419432</v>
      </c>
      <c r="I15" s="26">
        <f t="shared" si="2"/>
        <v>0.59096437528812251</v>
      </c>
      <c r="J15" s="26">
        <f t="shared" si="3"/>
        <v>0.64090358243115841</v>
      </c>
      <c r="T15" s="44">
        <v>7.9200000000000007E-2</v>
      </c>
      <c r="U15" s="30">
        <v>5717.9750166317826</v>
      </c>
      <c r="W15" s="13" t="str" cm="1">
        <f t="array" ref="W15">_xlfn.IFS(F15&gt;$O$2,"Short CPG-CA and long ERF-CA",F15&lt;$O$3,"Long CPG-CA and Short ERF-CA",F15&lt;$O$2,"HOLD",F15&gt;$O$3,"HOLD")</f>
        <v>HOLD</v>
      </c>
      <c r="X15" s="27" cm="1">
        <f t="array" ref="X15">_xlfn.IFS(W15 = "Short CPG-CA and long ERF-CA",-B15*10000,W15 = "Long CPG-CA and Short ERF-CA",B15*10000, W15 = "HOLD", 0)</f>
        <v>0</v>
      </c>
      <c r="Y15" s="27" cm="1">
        <f t="array" ref="Y15">_xlfn.IFS(W15 = "Short CPG-CA and long ERF-CA",C15*10000,W15 = "Long CPG-CA and Short ERF-CA",-C15*10000, W15 = "HOLD", 0)</f>
        <v>0</v>
      </c>
      <c r="Z15" s="27">
        <f t="shared" si="4"/>
        <v>0</v>
      </c>
      <c r="AA15" s="31">
        <f t="shared" si="5"/>
        <v>-1162.1309314868613</v>
      </c>
      <c r="AB15" s="13"/>
    </row>
    <row r="16" spans="1:29" x14ac:dyDescent="0.25">
      <c r="A16" s="12">
        <v>44337</v>
      </c>
      <c r="B16" s="26">
        <v>4.4692736000000002</v>
      </c>
      <c r="C16" s="26">
        <v>7.0581509999999996</v>
      </c>
      <c r="D16" s="26">
        <f t="shared" si="0"/>
        <v>-2.0534017571933436E-2</v>
      </c>
      <c r="E16" s="26">
        <f t="shared" si="0"/>
        <v>-2.5333199661290523E-2</v>
      </c>
      <c r="F16" s="26">
        <f t="shared" si="6"/>
        <v>0.63320742217048065</v>
      </c>
      <c r="G16" s="26">
        <f t="shared" si="7"/>
        <v>-2.9067590789815134E-2</v>
      </c>
      <c r="H16" s="26">
        <f t="shared" si="1"/>
        <v>0.69084278957419432</v>
      </c>
      <c r="I16" s="26">
        <f t="shared" si="2"/>
        <v>0.59096437528812251</v>
      </c>
      <c r="J16" s="26">
        <f t="shared" si="3"/>
        <v>0.64090358243115841</v>
      </c>
      <c r="T16" s="44">
        <v>0.08</v>
      </c>
      <c r="U16" s="30">
        <v>-1773.7355424547122</v>
      </c>
      <c r="W16" s="13" t="str" cm="1">
        <f t="array" ref="W16">_xlfn.IFS(F16&gt;$O$2,"Short CPG-CA and long ERF-CA",F16&lt;$O$3,"Long CPG-CA and Short ERF-CA",F16&lt;$O$2,"HOLD",F16&gt;$O$3,"HOLD")</f>
        <v>HOLD</v>
      </c>
      <c r="X16" s="27" cm="1">
        <f t="array" ref="X16">_xlfn.IFS(W16 = "Short CPG-CA and long ERF-CA",-B16*10000,W16 = "Long CPG-CA and Short ERF-CA",B16*10000, W16 = "HOLD", 0)</f>
        <v>0</v>
      </c>
      <c r="Y16" s="27" cm="1">
        <f t="array" ref="Y16">_xlfn.IFS(W16 = "Short CPG-CA and long ERF-CA",C16*10000,W16 = "Long CPG-CA and Short ERF-CA",-C16*10000, W16 = "HOLD", 0)</f>
        <v>0</v>
      </c>
      <c r="Z16" s="27">
        <f t="shared" si="4"/>
        <v>0</v>
      </c>
      <c r="AA16" s="31">
        <f t="shared" si="5"/>
        <v>-1162.1309314868613</v>
      </c>
      <c r="AB16" s="13"/>
    </row>
    <row r="17" spans="1:28" x14ac:dyDescent="0.25">
      <c r="A17" s="12">
        <v>44330</v>
      </c>
      <c r="B17" s="26">
        <v>4.5629697</v>
      </c>
      <c r="C17" s="26">
        <v>7.2416039999999997</v>
      </c>
      <c r="D17" s="26">
        <f t="shared" si="0"/>
        <v>-7.5901402095528425E-2</v>
      </c>
      <c r="E17" s="26">
        <f t="shared" si="0"/>
        <v>1.4885094626182477E-2</v>
      </c>
      <c r="F17" s="26">
        <f t="shared" si="6"/>
        <v>0.63010483588994926</v>
      </c>
      <c r="G17" s="26">
        <f t="shared" si="7"/>
        <v>3.1025862805313942E-3</v>
      </c>
      <c r="H17" s="26">
        <f t="shared" si="1"/>
        <v>0.69084278957419432</v>
      </c>
      <c r="I17" s="26">
        <f t="shared" si="2"/>
        <v>0.59096437528812251</v>
      </c>
      <c r="J17" s="26">
        <f t="shared" si="3"/>
        <v>0.64090358243115841</v>
      </c>
      <c r="T17" s="44">
        <v>0.09</v>
      </c>
      <c r="U17" s="30">
        <v>-27435.135484915743</v>
      </c>
      <c r="W17" s="13" t="str" cm="1">
        <f t="array" ref="W17">_xlfn.IFS(F17&gt;$O$2,"Short CPG-CA and long ERF-CA",F17&lt;$O$3,"Long CPG-CA and Short ERF-CA",F17&lt;$O$2,"HOLD",F17&gt;$O$3,"HOLD")</f>
        <v>HOLD</v>
      </c>
      <c r="X17" s="27" cm="1">
        <f t="array" ref="X17">_xlfn.IFS(W17 = "Short CPG-CA and long ERF-CA",-B17*10000,W17 = "Long CPG-CA and Short ERF-CA",B17*10000, W17 = "HOLD", 0)</f>
        <v>0</v>
      </c>
      <c r="Y17" s="27" cm="1">
        <f t="array" ref="Y17">_xlfn.IFS(W17 = "Short CPG-CA and long ERF-CA",C17*10000,W17 = "Long CPG-CA and Short ERF-CA",-C17*10000, W17 = "HOLD", 0)</f>
        <v>0</v>
      </c>
      <c r="Z17" s="27">
        <f t="shared" si="4"/>
        <v>0</v>
      </c>
      <c r="AA17" s="31">
        <f t="shared" si="5"/>
        <v>-1162.1309314868613</v>
      </c>
      <c r="AB17" s="13"/>
    </row>
    <row r="18" spans="1:28" x14ac:dyDescent="0.25">
      <c r="A18" s="12">
        <v>44323</v>
      </c>
      <c r="B18" s="26">
        <v>4.9377519999999997</v>
      </c>
      <c r="C18" s="26">
        <v>7.1353929999999997</v>
      </c>
      <c r="D18" s="26">
        <f t="shared" si="0"/>
        <v>8.6598049988881376E-2</v>
      </c>
      <c r="E18" s="26">
        <f t="shared" si="0"/>
        <v>0.11800289771643838</v>
      </c>
      <c r="F18" s="26">
        <f t="shared" si="6"/>
        <v>0.69200841495345811</v>
      </c>
      <c r="G18" s="26">
        <f t="shared" si="7"/>
        <v>-6.1903579063508851E-2</v>
      </c>
      <c r="H18" s="26">
        <f t="shared" si="1"/>
        <v>0.69084278957419432</v>
      </c>
      <c r="I18" s="26">
        <f t="shared" si="2"/>
        <v>0.59096437528812251</v>
      </c>
      <c r="J18" s="26">
        <f t="shared" si="3"/>
        <v>0.64090358243115841</v>
      </c>
      <c r="T18" s="44">
        <v>0.1</v>
      </c>
      <c r="U18" s="41">
        <v>-19505.578946047088</v>
      </c>
      <c r="W18" s="13" t="str" cm="1">
        <f t="array" ref="W18">_xlfn.IFS(F18&gt;$O$2,"Short CPG-CA and long ERF-CA",F18&lt;$O$3,"Long CPG-CA and Short ERF-CA",F18&lt;$O$2,"HOLD",F18&gt;$O$3,"HOLD")</f>
        <v>Short CPG-CA and long ERF-CA</v>
      </c>
      <c r="X18" s="27" cm="1">
        <f t="array" ref="X18">_xlfn.IFS(W18 = "Short CPG-CA and long ERF-CA",-B18*10000,W18 = "Long CPG-CA and Short ERF-CA",B18*10000, W18 = "HOLD", 0)</f>
        <v>-49377.52</v>
      </c>
      <c r="Y18" s="27" cm="1">
        <f t="array" ref="Y18">_xlfn.IFS(W18 = "Short CPG-CA and long ERF-CA",C18*10000,W18 = "Long CPG-CA and Short ERF-CA",-C18*10000, W18 = "HOLD", 0)</f>
        <v>71353.929999999993</v>
      </c>
      <c r="Z18" s="27">
        <f t="shared" si="4"/>
        <v>4143.9735581689129</v>
      </c>
      <c r="AA18" s="31">
        <f t="shared" si="5"/>
        <v>-1162.1309314868613</v>
      </c>
      <c r="AB18" s="13"/>
    </row>
    <row r="19" spans="1:28" x14ac:dyDescent="0.25">
      <c r="A19" s="12">
        <v>44316</v>
      </c>
      <c r="B19" s="26">
        <v>4.5442305000000003</v>
      </c>
      <c r="C19" s="26">
        <v>6.3822669999999997</v>
      </c>
      <c r="D19" s="26">
        <f t="shared" si="0"/>
        <v>7.3008706419496847E-2</v>
      </c>
      <c r="E19" s="26">
        <f t="shared" si="0"/>
        <v>3.2726848250487932E-2</v>
      </c>
      <c r="F19" s="26">
        <f t="shared" si="6"/>
        <v>0.71200883635861689</v>
      </c>
      <c r="G19" s="26">
        <f t="shared" si="7"/>
        <v>-2.0000421405158786E-2</v>
      </c>
      <c r="H19" s="26">
        <f t="shared" si="1"/>
        <v>0.69084278957419432</v>
      </c>
      <c r="I19" s="26">
        <f t="shared" si="2"/>
        <v>0.59096437528812251</v>
      </c>
      <c r="J19" s="26">
        <f t="shared" si="3"/>
        <v>0.64090358243115841</v>
      </c>
      <c r="W19" s="13" t="str" cm="1">
        <f t="array" ref="W19">_xlfn.IFS(F19&gt;$O$2,"Short CPG-CA and long ERF-CA",F19&lt;$O$3,"Long CPG-CA and Short ERF-CA",F19&lt;$O$2,"HOLD",F19&gt;$O$3,"HOLD")</f>
        <v>Short CPG-CA and long ERF-CA</v>
      </c>
      <c r="X19" s="27" cm="1">
        <f t="array" ref="X19">_xlfn.IFS(W19 = "Short CPG-CA and long ERF-CA",-B19*10000,W19 = "Long CPG-CA and Short ERF-CA",B19*10000, W19 = "HOLD", 0)</f>
        <v>-45442.305</v>
      </c>
      <c r="Y19" s="27" cm="1">
        <f t="array" ref="Y19">_xlfn.IFS(W19 = "Short CPG-CA and long ERF-CA",C19*10000,W19 = "Long CPG-CA and Short ERF-CA",-C19*10000, W19 = "HOLD", 0)</f>
        <v>63822.67</v>
      </c>
      <c r="Z19" s="27">
        <f t="shared" si="4"/>
        <v>-1228.9690687392654</v>
      </c>
      <c r="AA19" s="31">
        <f t="shared" si="5"/>
        <v>-5306.1044896557742</v>
      </c>
      <c r="AB19" s="13"/>
    </row>
    <row r="20" spans="1:28" x14ac:dyDescent="0.25">
      <c r="A20" s="12">
        <v>44309</v>
      </c>
      <c r="B20" s="26">
        <v>4.235036</v>
      </c>
      <c r="C20" s="26">
        <v>6.1800145999999998</v>
      </c>
      <c r="D20" s="26">
        <f t="shared" si="0"/>
        <v>-5.833338299183552E-2</v>
      </c>
      <c r="E20" s="26">
        <f t="shared" si="0"/>
        <v>-3.4638570237493255E-2</v>
      </c>
      <c r="F20" s="26">
        <f t="shared" si="6"/>
        <v>0.685279287204273</v>
      </c>
      <c r="G20" s="26">
        <f t="shared" si="7"/>
        <v>2.672954915434389E-2</v>
      </c>
      <c r="H20" s="26">
        <f t="shared" si="1"/>
        <v>0.69084278957419432</v>
      </c>
      <c r="I20" s="26">
        <f t="shared" si="2"/>
        <v>0.59096437528812251</v>
      </c>
      <c r="J20" s="26">
        <f t="shared" si="3"/>
        <v>0.64090358243115841</v>
      </c>
      <c r="W20" s="13" t="str" cm="1">
        <f t="array" ref="W20">_xlfn.IFS(F20&gt;$O$2,"Short CPG-CA and long ERF-CA",F20&lt;$O$3,"Long CPG-CA and Short ERF-CA",F20&lt;$O$2,"HOLD",F20&gt;$O$3,"HOLD")</f>
        <v>HOLD</v>
      </c>
      <c r="X20" s="27" cm="1">
        <f t="array" ref="X20">_xlfn.IFS(W20 = "Short CPG-CA and long ERF-CA",-B20*10000,W20 = "Long CPG-CA and Short ERF-CA",B20*10000, W20 = "HOLD", 0)</f>
        <v>0</v>
      </c>
      <c r="Y20" s="27" cm="1">
        <f t="array" ref="Y20">_xlfn.IFS(W20 = "Short CPG-CA and long ERF-CA",C20*10000,W20 = "Long CPG-CA and Short ERF-CA",-C20*10000, W20 = "HOLD", 0)</f>
        <v>0</v>
      </c>
      <c r="Z20" s="27">
        <f t="shared" si="4"/>
        <v>0</v>
      </c>
      <c r="AA20" s="31">
        <f t="shared" si="5"/>
        <v>-4077.1354209165083</v>
      </c>
      <c r="AB20" s="13"/>
    </row>
    <row r="21" spans="1:28" x14ac:dyDescent="0.25">
      <c r="A21" s="12">
        <v>44302</v>
      </c>
      <c r="B21" s="26">
        <v>4.4973836</v>
      </c>
      <c r="C21" s="26">
        <v>6.4017625000000002</v>
      </c>
      <c r="D21" s="26">
        <f t="shared" si="0"/>
        <v>-2.4390097872638142E-2</v>
      </c>
      <c r="E21" s="26">
        <f t="shared" si="0"/>
        <v>-3.3478908706778741E-2</v>
      </c>
      <c r="F21" s="26">
        <f t="shared" si="6"/>
        <v>0.70252271932924715</v>
      </c>
      <c r="G21" s="26">
        <f t="shared" si="7"/>
        <v>-1.7243432124974145E-2</v>
      </c>
      <c r="H21" s="26">
        <f t="shared" si="1"/>
        <v>0.69084278957419432</v>
      </c>
      <c r="I21" s="26">
        <f t="shared" si="2"/>
        <v>0.59096437528812251</v>
      </c>
      <c r="J21" s="26">
        <f t="shared" si="3"/>
        <v>0.64090358243115841</v>
      </c>
      <c r="W21" s="13" t="str" cm="1">
        <f t="array" ref="W21">_xlfn.IFS(F21&gt;$O$2,"Short CPG-CA and long ERF-CA",F21&lt;$O$3,"Long CPG-CA and Short ERF-CA",F21&lt;$O$2,"HOLD",F21&gt;$O$3,"HOLD")</f>
        <v>Short CPG-CA and long ERF-CA</v>
      </c>
      <c r="X21" s="27" cm="1">
        <f t="array" ref="X21">_xlfn.IFS(W21 = "Short CPG-CA and long ERF-CA",-B21*10000,W21 = "Long CPG-CA and Short ERF-CA",B21*10000, W21 = "HOLD", 0)</f>
        <v>-44973.836000000003</v>
      </c>
      <c r="Y21" s="27" cm="1">
        <f t="array" ref="Y21">_xlfn.IFS(W21 = "Short CPG-CA and long ERF-CA",C21*10000,W21 = "Long CPG-CA and Short ERF-CA",-C21*10000, W21 = "HOLD", 0)</f>
        <v>64017.625</v>
      </c>
      <c r="Z21" s="27">
        <f t="shared" si="4"/>
        <v>-1046.3239612518198</v>
      </c>
      <c r="AA21" s="31">
        <f t="shared" si="5"/>
        <v>-4077.1354209165083</v>
      </c>
      <c r="AB21" s="13"/>
    </row>
    <row r="22" spans="1:28" x14ac:dyDescent="0.25">
      <c r="A22" s="12">
        <v>44295</v>
      </c>
      <c r="B22" s="26">
        <v>4.6098175000000001</v>
      </c>
      <c r="C22" s="26">
        <v>6.6235103999999998</v>
      </c>
      <c r="D22" s="26">
        <f t="shared" si="0"/>
        <v>-9.8901084938678829E-2</v>
      </c>
      <c r="E22" s="26">
        <f t="shared" si="0"/>
        <v>4.2488546179722544E-2</v>
      </c>
      <c r="F22" s="26">
        <f t="shared" si="6"/>
        <v>0.69597799680362848</v>
      </c>
      <c r="G22" s="26">
        <f t="shared" si="7"/>
        <v>6.5447225256186625E-3</v>
      </c>
      <c r="H22" s="26">
        <f t="shared" si="1"/>
        <v>0.69084278957419432</v>
      </c>
      <c r="I22" s="26">
        <f t="shared" si="2"/>
        <v>0.59096437528812251</v>
      </c>
      <c r="J22" s="26">
        <f t="shared" si="3"/>
        <v>0.64090358243115841</v>
      </c>
      <c r="W22" s="13" t="str" cm="1">
        <f t="array" ref="W22">_xlfn.IFS(F22&gt;$O$2,"Short CPG-CA and long ERF-CA",F22&lt;$O$3,"Long CPG-CA and Short ERF-CA",F22&lt;$O$2,"HOLD",F22&gt;$O$3,"HOLD")</f>
        <v>Short CPG-CA and long ERF-CA</v>
      </c>
      <c r="X22" s="27" cm="1">
        <f t="array" ref="X22">_xlfn.IFS(W22 = "Short CPG-CA and long ERF-CA",-B22*10000,W22 = "Long CPG-CA and Short ERF-CA",B22*10000, W22 = "HOLD", 0)</f>
        <v>-46098.175000000003</v>
      </c>
      <c r="Y22" s="27" cm="1">
        <f t="array" ref="Y22">_xlfn.IFS(W22 = "Short CPG-CA and long ERF-CA",C22*10000,W22 = "Long CPG-CA and Short ERF-CA",-C22*10000, W22 = "HOLD", 0)</f>
        <v>66235.103999999992</v>
      </c>
      <c r="Z22" s="27">
        <f t="shared" si="4"/>
        <v>7373.3927962158068</v>
      </c>
      <c r="AA22" s="31">
        <f t="shared" si="5"/>
        <v>-3030.8114596646883</v>
      </c>
      <c r="AB22" s="13"/>
    </row>
    <row r="23" spans="1:28" x14ac:dyDescent="0.25">
      <c r="A23" s="12">
        <v>44287</v>
      </c>
      <c r="B23" s="26">
        <v>5.1157729999999999</v>
      </c>
      <c r="C23" s="26">
        <v>6.3535570000000003</v>
      </c>
      <c r="D23" s="26">
        <f t="shared" si="0"/>
        <v>4.1984786387815935E-2</v>
      </c>
      <c r="E23" s="26">
        <f t="shared" si="0"/>
        <v>2.014607859831093E-2</v>
      </c>
      <c r="F23" s="26">
        <f t="shared" si="6"/>
        <v>0.80518251429868337</v>
      </c>
      <c r="G23" s="26">
        <f t="shared" si="7"/>
        <v>-0.10920451749505489</v>
      </c>
      <c r="H23" s="26">
        <f t="shared" si="1"/>
        <v>0.69084278957419432</v>
      </c>
      <c r="I23" s="26">
        <f t="shared" si="2"/>
        <v>0.59096437528812251</v>
      </c>
      <c r="J23" s="26">
        <f t="shared" si="3"/>
        <v>0.64090358243115841</v>
      </c>
      <c r="W23" s="13" t="str" cm="1">
        <f t="array" ref="W23">_xlfn.IFS(F23&gt;$O$2,"Short CPG-CA and long ERF-CA",F23&lt;$O$3,"Long CPG-CA and Short ERF-CA",F23&lt;$O$2,"HOLD",F23&gt;$O$3,"HOLD")</f>
        <v>Short CPG-CA and long ERF-CA</v>
      </c>
      <c r="X23" s="27" cm="1">
        <f t="array" ref="X23">_xlfn.IFS(W23 = "Short CPG-CA and long ERF-CA",-B23*10000,W23 = "Long CPG-CA and Short ERF-CA",B23*10000, W23 = "HOLD", 0)</f>
        <v>-51157.729999999996</v>
      </c>
      <c r="Y23" s="27" cm="1">
        <f t="array" ref="Y23">_xlfn.IFS(W23 = "Short CPG-CA and long ERF-CA",C23*10000,W23 = "Long CPG-CA and Short ERF-CA",-C23*10000, W23 = "HOLD", 0)</f>
        <v>63535.570000000007</v>
      </c>
      <c r="Z23" s="27">
        <f t="shared" si="4"/>
        <v>-867.85377912707668</v>
      </c>
      <c r="AA23" s="31">
        <f t="shared" si="5"/>
        <v>-10404.204255880495</v>
      </c>
      <c r="AB23" s="13"/>
    </row>
    <row r="24" spans="1:28" x14ac:dyDescent="0.25">
      <c r="A24" s="12">
        <v>44281</v>
      </c>
      <c r="B24" s="26">
        <v>4.9096427</v>
      </c>
      <c r="C24" s="26">
        <v>6.2280854999999997</v>
      </c>
      <c r="D24" s="26">
        <f t="shared" si="0"/>
        <v>-3.4990716858899339E-2</v>
      </c>
      <c r="E24" s="26">
        <f t="shared" si="0"/>
        <v>-6.095782193453602E-2</v>
      </c>
      <c r="F24" s="26">
        <f t="shared" si="6"/>
        <v>0.78830688820826245</v>
      </c>
      <c r="G24" s="26">
        <f t="shared" si="7"/>
        <v>1.6875626090420925E-2</v>
      </c>
      <c r="H24" s="26">
        <f t="shared" si="1"/>
        <v>0.69084278957419432</v>
      </c>
      <c r="I24" s="26">
        <f t="shared" si="2"/>
        <v>0.59096437528812251</v>
      </c>
      <c r="J24" s="26">
        <f t="shared" si="3"/>
        <v>0.64090358243115841</v>
      </c>
      <c r="W24" s="13" t="str" cm="1">
        <f t="array" ref="W24">_xlfn.IFS(F24&gt;$O$2,"Short CPG-CA and long ERF-CA",F24&lt;$O$3,"Long CPG-CA and Short ERF-CA",F24&lt;$O$2,"HOLD",F24&gt;$O$3,"HOLD")</f>
        <v>Short CPG-CA and long ERF-CA</v>
      </c>
      <c r="X24" s="27" cm="1">
        <f t="array" ref="X24">_xlfn.IFS(W24 = "Short CPG-CA and long ERF-CA",-B24*10000,W24 = "Long CPG-CA and Short ERF-CA",B24*10000, W24 = "HOLD", 0)</f>
        <v>-49096.427000000003</v>
      </c>
      <c r="Y24" s="27" cm="1">
        <f t="array" ref="Y24">_xlfn.IFS(W24 = "Short CPG-CA and long ERF-CA",C24*10000,W24 = "Long CPG-CA and Short ERF-CA",-C24*10000, W24 = "HOLD", 0)</f>
        <v>62280.854999999996</v>
      </c>
      <c r="Z24" s="27">
        <f t="shared" si="4"/>
        <v>-2078.5860930800363</v>
      </c>
      <c r="AA24" s="31">
        <f t="shared" si="5"/>
        <v>-9536.3504767534178</v>
      </c>
      <c r="AB24" s="13"/>
    </row>
    <row r="25" spans="1:28" x14ac:dyDescent="0.25">
      <c r="A25" s="12">
        <v>44274</v>
      </c>
      <c r="B25" s="26">
        <v>5.0876637000000002</v>
      </c>
      <c r="C25" s="26">
        <v>6.6323809999999996</v>
      </c>
      <c r="D25" s="26">
        <f t="shared" si="0"/>
        <v>-4.7368607803274634E-2</v>
      </c>
      <c r="E25" s="26">
        <f t="shared" si="0"/>
        <v>-2.8208752563955899E-2</v>
      </c>
      <c r="F25" s="26">
        <f t="shared" si="6"/>
        <v>0.76709460750219272</v>
      </c>
      <c r="G25" s="26">
        <f t="shared" si="7"/>
        <v>2.121228070606973E-2</v>
      </c>
      <c r="H25" s="26">
        <f t="shared" si="1"/>
        <v>0.69084278957419432</v>
      </c>
      <c r="I25" s="26">
        <f t="shared" si="2"/>
        <v>0.59096437528812251</v>
      </c>
      <c r="J25" s="26">
        <f t="shared" si="3"/>
        <v>0.64090358243115841</v>
      </c>
      <c r="W25" s="13" t="str" cm="1">
        <f t="array" ref="W25">_xlfn.IFS(F25&gt;$O$2,"Short CPG-CA and long ERF-CA",F25&lt;$O$3,"Long CPG-CA and Short ERF-CA",F25&lt;$O$2,"HOLD",F25&gt;$O$3,"HOLD")</f>
        <v>Short CPG-CA and long ERF-CA</v>
      </c>
      <c r="X25" s="27" cm="1">
        <f t="array" ref="X25">_xlfn.IFS(W25 = "Short CPG-CA and long ERF-CA",-B25*10000,W25 = "Long CPG-CA and Short ERF-CA",B25*10000, W25 = "HOLD", 0)</f>
        <v>-50876.637000000002</v>
      </c>
      <c r="Y25" s="27" cm="1">
        <f t="array" ref="Y25">_xlfn.IFS(W25 = "Short CPG-CA and long ERF-CA",C25*10000,W25 = "Long CPG-CA and Short ERF-CA",-C25*10000, W25 = "HOLD", 0)</f>
        <v>66323.81</v>
      </c>
      <c r="Z25" s="27">
        <f t="shared" si="4"/>
        <v>539.0435190137473</v>
      </c>
      <c r="AA25" s="31">
        <f t="shared" si="5"/>
        <v>-7457.7643836733805</v>
      </c>
      <c r="AB25" s="13"/>
    </row>
    <row r="26" spans="1:28" x14ac:dyDescent="0.25">
      <c r="A26" s="12">
        <v>44267</v>
      </c>
      <c r="B26" s="26">
        <v>5.3406425000000004</v>
      </c>
      <c r="C26" s="26">
        <v>6.8249029999999999</v>
      </c>
      <c r="D26" s="26">
        <f t="shared" si="0"/>
        <v>3.6818549752712725E-2</v>
      </c>
      <c r="E26" s="26">
        <f t="shared" si="0"/>
        <v>4.418263434575858E-2</v>
      </c>
      <c r="F26" s="26">
        <f t="shared" si="6"/>
        <v>0.78252284318180065</v>
      </c>
      <c r="G26" s="26">
        <f t="shared" si="7"/>
        <v>-1.5428235679607938E-2</v>
      </c>
      <c r="H26" s="26">
        <f t="shared" si="1"/>
        <v>0.69084278957419432</v>
      </c>
      <c r="I26" s="26">
        <f t="shared" si="2"/>
        <v>0.59096437528812251</v>
      </c>
      <c r="J26" s="26">
        <f t="shared" si="3"/>
        <v>0.64090358243115841</v>
      </c>
      <c r="W26" s="13" t="str" cm="1">
        <f t="array" ref="W26">_xlfn.IFS(F26&gt;$O$2,"Short CPG-CA and long ERF-CA",F26&lt;$O$3,"Long CPG-CA and Short ERF-CA",F26&lt;$O$2,"HOLD",F26&gt;$O$3,"HOLD")</f>
        <v>Short CPG-CA and long ERF-CA</v>
      </c>
      <c r="X26" s="27" cm="1">
        <f t="array" ref="X26">_xlfn.IFS(W26 = "Short CPG-CA and long ERF-CA",-B26*10000,W26 = "Long CPG-CA and Short ERF-CA",B26*10000, W26 = "HOLD", 0)</f>
        <v>-53406.425000000003</v>
      </c>
      <c r="Y26" s="27" cm="1">
        <f t="array" ref="Y26">_xlfn.IFS(W26 = "Short CPG-CA and long ERF-CA",C26*10000,W26 = "Long CPG-CA and Short ERF-CA",-C26*10000, W26 = "HOLD", 0)</f>
        <v>68249.03</v>
      </c>
      <c r="Z26" s="27">
        <f t="shared" si="4"/>
        <v>1049.074820965687</v>
      </c>
      <c r="AA26" s="31">
        <f t="shared" si="5"/>
        <v>-7996.8079026871274</v>
      </c>
      <c r="AB26" s="13"/>
    </row>
    <row r="27" spans="1:28" x14ac:dyDescent="0.25">
      <c r="A27" s="12">
        <v>44260</v>
      </c>
      <c r="B27" s="26">
        <v>5.1509904999999998</v>
      </c>
      <c r="C27" s="26">
        <v>6.5361200000000004</v>
      </c>
      <c r="D27" s="26">
        <f t="shared" si="0"/>
        <v>0.17772997901071408</v>
      </c>
      <c r="E27" s="26">
        <f t="shared" si="0"/>
        <v>0.10227277863227457</v>
      </c>
      <c r="F27" s="26">
        <f t="shared" si="6"/>
        <v>0.78808077269083177</v>
      </c>
      <c r="G27" s="26">
        <f t="shared" si="7"/>
        <v>-5.557929509031112E-3</v>
      </c>
      <c r="H27" s="26">
        <f t="shared" si="1"/>
        <v>0.69084278957419432</v>
      </c>
      <c r="I27" s="26">
        <f t="shared" si="2"/>
        <v>0.59096437528812251</v>
      </c>
      <c r="J27" s="26">
        <f t="shared" si="3"/>
        <v>0.64090358243115841</v>
      </c>
      <c r="W27" s="13" t="str" cm="1">
        <f t="array" ref="W27">_xlfn.IFS(F27&gt;$O$2,"Short CPG-CA and long ERF-CA",F27&lt;$O$3,"Long CPG-CA and Short ERF-CA",F27&lt;$O$2,"HOLD",F27&gt;$O$3,"HOLD")</f>
        <v>Short CPG-CA and long ERF-CA</v>
      </c>
      <c r="X27" s="27" cm="1">
        <f t="array" ref="X27">_xlfn.IFS(W27 = "Short CPG-CA and long ERF-CA",-B27*10000,W27 = "Long CPG-CA and Short ERF-CA",B27*10000, W27 = "HOLD", 0)</f>
        <v>-51509.904999999999</v>
      </c>
      <c r="Y27" s="27" cm="1">
        <f t="array" ref="Y27">_xlfn.IFS(W27 = "Short CPG-CA and long ERF-CA",C27*10000,W27 = "Long CPG-CA and Short ERF-CA",-C27*10000, W27 = "HOLD", 0)</f>
        <v>65361.200000000004</v>
      </c>
      <c r="Z27" s="27">
        <f t="shared" si="4"/>
        <v>-2470.1827957540499</v>
      </c>
      <c r="AA27" s="31">
        <f t="shared" si="5"/>
        <v>-9045.8827236528141</v>
      </c>
      <c r="AB27" s="13"/>
    </row>
    <row r="28" spans="1:28" x14ac:dyDescent="0.25">
      <c r="A28" s="12">
        <v>44253</v>
      </c>
      <c r="B28" s="26">
        <v>4.3736600000000001</v>
      </c>
      <c r="C28" s="26">
        <v>5.9296756000000004</v>
      </c>
      <c r="D28" s="26">
        <f t="shared" si="0"/>
        <v>1.7429309452825253E-2</v>
      </c>
      <c r="E28" s="26">
        <f t="shared" si="0"/>
        <v>9.775624675526326E-2</v>
      </c>
      <c r="F28" s="26">
        <f t="shared" si="6"/>
        <v>0.73758841040140544</v>
      </c>
      <c r="G28" s="26">
        <f t="shared" si="7"/>
        <v>5.0492362289426329E-2</v>
      </c>
      <c r="H28" s="26">
        <f t="shared" si="1"/>
        <v>0.69084278957419432</v>
      </c>
      <c r="I28" s="26">
        <f t="shared" si="2"/>
        <v>0.59096437528812251</v>
      </c>
      <c r="J28" s="26">
        <f t="shared" si="3"/>
        <v>0.64090358243115841</v>
      </c>
      <c r="W28" s="13" t="str" cm="1">
        <f t="array" ref="W28">_xlfn.IFS(F28&gt;$O$2,"Short CPG-CA and long ERF-CA",F28&lt;$O$3,"Long CPG-CA and Short ERF-CA",F28&lt;$O$2,"HOLD",F28&gt;$O$3,"HOLD")</f>
        <v>Short CPG-CA and long ERF-CA</v>
      </c>
      <c r="X28" s="27" cm="1">
        <f t="array" ref="X28">_xlfn.IFS(W28 = "Short CPG-CA and long ERF-CA",-B28*10000,W28 = "Long CPG-CA and Short ERF-CA",B28*10000, W28 = "HOLD", 0)</f>
        <v>-43736.6</v>
      </c>
      <c r="Y28" s="27" cm="1">
        <f t="array" ref="Y28">_xlfn.IFS(W28 = "Short CPG-CA and long ERF-CA",C28*10000,W28 = "Long CPG-CA and Short ERF-CA",-C28*10000, W28 = "HOLD", 0)</f>
        <v>59296.756000000001</v>
      </c>
      <c r="Z28" s="27">
        <f t="shared" si="4"/>
        <v>5034.3295755081999</v>
      </c>
      <c r="AA28" s="31">
        <f t="shared" si="5"/>
        <v>-6575.6999278987641</v>
      </c>
      <c r="AB28" s="13"/>
    </row>
    <row r="29" spans="1:28" x14ac:dyDescent="0.25">
      <c r="A29" s="12">
        <v>44246</v>
      </c>
      <c r="B29" s="26">
        <v>4.2987359999999999</v>
      </c>
      <c r="C29" s="26">
        <v>5.4016323000000002</v>
      </c>
      <c r="D29" s="26">
        <f t="shared" si="0"/>
        <v>0.12224939009348762</v>
      </c>
      <c r="E29" s="26">
        <f t="shared" si="0"/>
        <v>-6.3333394371668975E-2</v>
      </c>
      <c r="F29" s="26">
        <f t="shared" si="6"/>
        <v>0.7958216630184175</v>
      </c>
      <c r="G29" s="26">
        <f t="shared" si="7"/>
        <v>-5.8233252617012066E-2</v>
      </c>
      <c r="H29" s="26">
        <f t="shared" si="1"/>
        <v>0.69084278957419432</v>
      </c>
      <c r="I29" s="26">
        <f t="shared" si="2"/>
        <v>0.59096437528812251</v>
      </c>
      <c r="J29" s="26">
        <f t="shared" si="3"/>
        <v>0.64090358243115841</v>
      </c>
      <c r="W29" s="13" t="str" cm="1">
        <f t="array" ref="W29">_xlfn.IFS(F29&gt;$O$2,"Short CPG-CA and long ERF-CA",F29&lt;$O$3,"Long CPG-CA and Short ERF-CA",F29&lt;$O$2,"HOLD",F29&gt;$O$3,"HOLD")</f>
        <v>Short CPG-CA and long ERF-CA</v>
      </c>
      <c r="X29" s="27" cm="1">
        <f t="array" ref="X29">_xlfn.IFS(W29 = "Short CPG-CA and long ERF-CA",-B29*10000,W29 = "Long CPG-CA and Short ERF-CA",B29*10000, W29 = "HOLD", 0)</f>
        <v>-42987.360000000001</v>
      </c>
      <c r="Y29" s="27" cm="1">
        <f t="array" ref="Y29">_xlfn.IFS(W29 = "Short CPG-CA and long ERF-CA",C29*10000,W29 = "Long CPG-CA and Short ERF-CA",-C29*10000, W29 = "HOLD", 0)</f>
        <v>54016.323000000004</v>
      </c>
      <c r="Z29" s="27">
        <f t="shared" si="4"/>
        <v>-8676.2156287956386</v>
      </c>
      <c r="AA29" s="31">
        <f t="shared" si="5"/>
        <v>-11610.029503406964</v>
      </c>
      <c r="AB29" s="13"/>
    </row>
    <row r="30" spans="1:28" x14ac:dyDescent="0.25">
      <c r="A30" s="12">
        <v>44239</v>
      </c>
      <c r="B30" s="26">
        <v>3.8304640999999999</v>
      </c>
      <c r="C30" s="26">
        <v>5.7668676000000003</v>
      </c>
      <c r="D30" s="26">
        <f t="shared" si="0"/>
        <v>0</v>
      </c>
      <c r="E30" s="26">
        <f t="shared" si="0"/>
        <v>0.2499999132978247</v>
      </c>
      <c r="F30" s="26">
        <f t="shared" si="6"/>
        <v>0.66421918547254311</v>
      </c>
      <c r="G30" s="26">
        <f t="shared" si="7"/>
        <v>0.1316024775458744</v>
      </c>
      <c r="H30" s="26">
        <f t="shared" si="1"/>
        <v>0.69084278957419432</v>
      </c>
      <c r="I30" s="26">
        <f t="shared" si="2"/>
        <v>0.59096437528812251</v>
      </c>
      <c r="J30" s="26">
        <f t="shared" si="3"/>
        <v>0.64090358243115841</v>
      </c>
      <c r="W30" s="13" t="str" cm="1">
        <f t="array" ref="W30">_xlfn.IFS(F30&gt;$O$2,"Short CPG-CA and long ERF-CA",F30&lt;$O$3,"Long CPG-CA and Short ERF-CA",F30&lt;$O$2,"HOLD",F30&gt;$O$3,"HOLD")</f>
        <v>HOLD</v>
      </c>
      <c r="X30" s="27" cm="1">
        <f t="array" ref="X30">_xlfn.IFS(W30 = "Short CPG-CA and long ERF-CA",-B30*10000,W30 = "Long CPG-CA and Short ERF-CA",B30*10000, W30 = "HOLD", 0)</f>
        <v>0</v>
      </c>
      <c r="Y30" s="27" cm="1">
        <f t="array" ref="Y30">_xlfn.IFS(W30 = "Short CPG-CA and long ERF-CA",C30*10000,W30 = "Long CPG-CA and Short ERF-CA",-C30*10000, W30 = "HOLD", 0)</f>
        <v>0</v>
      </c>
      <c r="Z30" s="27">
        <f t="shared" si="4"/>
        <v>0</v>
      </c>
      <c r="AA30" s="31">
        <f t="shared" si="5"/>
        <v>-2933.8138746113254</v>
      </c>
      <c r="AB30" s="13"/>
    </row>
    <row r="31" spans="1:28" x14ac:dyDescent="0.25">
      <c r="A31" s="12">
        <v>44232</v>
      </c>
      <c r="B31" s="26">
        <v>3.8304640999999999</v>
      </c>
      <c r="C31" s="26">
        <v>4.6134944000000004</v>
      </c>
      <c r="D31" s="26">
        <f t="shared" si="0"/>
        <v>0.16193172649050805</v>
      </c>
      <c r="E31" s="26">
        <f t="shared" si="0"/>
        <v>0.21212123759843604</v>
      </c>
      <c r="F31" s="26">
        <f t="shared" si="6"/>
        <v>0.83027392425143065</v>
      </c>
      <c r="G31" s="26">
        <f t="shared" si="7"/>
        <v>-0.16605473877888755</v>
      </c>
      <c r="H31" s="26">
        <f t="shared" si="1"/>
        <v>0.69084278957419432</v>
      </c>
      <c r="I31" s="26">
        <f t="shared" si="2"/>
        <v>0.59096437528812251</v>
      </c>
      <c r="J31" s="26">
        <f t="shared" si="3"/>
        <v>0.64090358243115841</v>
      </c>
      <c r="W31" s="13" t="str" cm="1">
        <f t="array" ref="W31">_xlfn.IFS(F31&gt;$O$2,"Short CPG-CA and long ERF-CA",F31&lt;$O$3,"Long CPG-CA and Short ERF-CA",F31&lt;$O$2,"HOLD",F31&gt;$O$3,"HOLD")</f>
        <v>Short CPG-CA and long ERF-CA</v>
      </c>
      <c r="X31" s="27" cm="1">
        <f t="array" ref="X31">_xlfn.IFS(W31 = "Short CPG-CA and long ERF-CA",-B31*10000,W31 = "Long CPG-CA and Short ERF-CA",B31*10000, W31 = "HOLD", 0)</f>
        <v>-38304.640999999996</v>
      </c>
      <c r="Y31" s="27" cm="1">
        <f t="array" ref="Y31">_xlfn.IFS(W31 = "Short CPG-CA and long ERF-CA",C31*10000,W31 = "Long CPG-CA and Short ERF-CA",-C31*10000, W31 = "HOLD", 0)</f>
        <v>46134.944000000003</v>
      </c>
      <c r="Z31" s="27">
        <f t="shared" si="4"/>
        <v>3583.4647680854414</v>
      </c>
      <c r="AA31" s="31">
        <f t="shared" si="5"/>
        <v>-2933.8138746113254</v>
      </c>
      <c r="AB31" s="13"/>
    </row>
    <row r="32" spans="1:28" x14ac:dyDescent="0.25">
      <c r="A32" s="12">
        <v>44225</v>
      </c>
      <c r="B32" s="26">
        <v>3.2966343999999999</v>
      </c>
      <c r="C32" s="26">
        <v>3.8061327999999999</v>
      </c>
      <c r="D32" s="26">
        <f t="shared" si="0"/>
        <v>-7.3684293343920959E-2</v>
      </c>
      <c r="E32" s="26">
        <f t="shared" si="0"/>
        <v>-6.8198854017609528E-2</v>
      </c>
      <c r="F32" s="26">
        <f t="shared" si="6"/>
        <v>0.86613751364639724</v>
      </c>
      <c r="G32" s="26">
        <f t="shared" si="7"/>
        <v>-3.5863589394966588E-2</v>
      </c>
      <c r="H32" s="26">
        <f t="shared" si="1"/>
        <v>0.69084278957419432</v>
      </c>
      <c r="I32" s="26">
        <f t="shared" si="2"/>
        <v>0.59096437528812251</v>
      </c>
      <c r="J32" s="26">
        <f t="shared" si="3"/>
        <v>0.64090358243115841</v>
      </c>
      <c r="W32" s="13" t="str" cm="1">
        <f t="array" ref="W32">_xlfn.IFS(F32&gt;$O$2,"Short CPG-CA and long ERF-CA",F32&lt;$O$3,"Long CPG-CA and Short ERF-CA",F32&lt;$O$2,"HOLD",F32&gt;$O$3,"HOLD")</f>
        <v>Short CPG-CA and long ERF-CA</v>
      </c>
      <c r="X32" s="27" cm="1">
        <f t="array" ref="X32">_xlfn.IFS(W32 = "Short CPG-CA and long ERF-CA",-B32*10000,W32 = "Long CPG-CA and Short ERF-CA",B32*10000, W32 = "HOLD", 0)</f>
        <v>-32966.343999999997</v>
      </c>
      <c r="Y32" s="27" cm="1">
        <f t="array" ref="Y32">_xlfn.IFS(W32 = "Short CPG-CA and long ERF-CA",C32*10000,W32 = "Long CPG-CA and Short ERF-CA",-C32*10000, W32 = "HOLD", 0)</f>
        <v>38061.328000000001</v>
      </c>
      <c r="Z32" s="27">
        <f t="shared" si="4"/>
        <v>-166.6371902157457</v>
      </c>
      <c r="AA32" s="31">
        <f t="shared" si="5"/>
        <v>-6517.2786426967668</v>
      </c>
      <c r="AB32" s="13"/>
    </row>
    <row r="33" spans="1:28" x14ac:dyDescent="0.25">
      <c r="A33" s="12">
        <v>44218</v>
      </c>
      <c r="B33" s="26">
        <v>3.5588669999999998</v>
      </c>
      <c r="C33" s="26">
        <v>4.0847049999999996</v>
      </c>
      <c r="D33" s="26">
        <f t="shared" si="0"/>
        <v>2.4258861731599659E-2</v>
      </c>
      <c r="E33" s="26">
        <f t="shared" si="0"/>
        <v>-8.1896271735175205E-2</v>
      </c>
      <c r="F33" s="26">
        <f t="shared" si="6"/>
        <v>0.87126659085539837</v>
      </c>
      <c r="G33" s="26">
        <f t="shared" si="7"/>
        <v>-5.1290772090011316E-3</v>
      </c>
      <c r="H33" s="26">
        <f t="shared" si="1"/>
        <v>0.69084278957419432</v>
      </c>
      <c r="I33" s="26">
        <f t="shared" si="2"/>
        <v>0.59096437528812251</v>
      </c>
      <c r="J33" s="26">
        <f t="shared" si="3"/>
        <v>0.64090358243115841</v>
      </c>
      <c r="W33" s="13" t="str" cm="1">
        <f t="array" ref="W33">_xlfn.IFS(F33&gt;$O$2,"Short CPG-CA and long ERF-CA",F33&lt;$O$3,"Long CPG-CA and Short ERF-CA",F33&lt;$O$2,"HOLD",F33&gt;$O$3,"HOLD")</f>
        <v>Short CPG-CA and long ERF-CA</v>
      </c>
      <c r="X33" s="27" cm="1">
        <f t="array" ref="X33">_xlfn.IFS(W33 = "Short CPG-CA and long ERF-CA",-B33*10000,W33 = "Long CPG-CA and Short ERF-CA",B33*10000, W33 = "HOLD", 0)</f>
        <v>-35588.67</v>
      </c>
      <c r="Y33" s="27" cm="1">
        <f t="array" ref="Y33">_xlfn.IFS(W33 = "Short CPG-CA and long ERF-CA",C33*10000,W33 = "Long CPG-CA and Short ERF-CA",-C33*10000, W33 = "HOLD", 0)</f>
        <v>40847.049999999996</v>
      </c>
      <c r="Z33" s="27">
        <f t="shared" si="4"/>
        <v>-4208.5617311218166</v>
      </c>
      <c r="AA33" s="31">
        <f t="shared" si="5"/>
        <v>-6350.6414524810207</v>
      </c>
      <c r="AB33" s="13"/>
    </row>
    <row r="34" spans="1:28" x14ac:dyDescent="0.25">
      <c r="A34" s="12">
        <v>44211</v>
      </c>
      <c r="B34" s="26">
        <v>3.4745777000000002</v>
      </c>
      <c r="C34" s="26">
        <v>4.4490670000000003</v>
      </c>
      <c r="D34" s="26">
        <f t="shared" si="0"/>
        <v>6.9164191084062493E-2</v>
      </c>
      <c r="E34" s="26">
        <f t="shared" si="0"/>
        <v>2.6548346272593074E-2</v>
      </c>
      <c r="F34" s="26">
        <f t="shared" si="6"/>
        <v>0.78096771750121996</v>
      </c>
      <c r="G34" s="26">
        <f t="shared" si="7"/>
        <v>9.0298873354178411E-2</v>
      </c>
      <c r="H34" s="26">
        <f t="shared" ref="H34:H65" si="8">$O$2</f>
        <v>0.69084278957419432</v>
      </c>
      <c r="I34" s="26">
        <f t="shared" ref="I34:I65" si="9">$O$3</f>
        <v>0.59096437528812251</v>
      </c>
      <c r="J34" s="26">
        <f t="shared" ref="J34:J65" si="10">$M$2</f>
        <v>0.64090358243115841</v>
      </c>
      <c r="W34" s="13" t="str" cm="1">
        <f t="array" ref="W34">_xlfn.IFS(F34&gt;$O$2,"Short CPG-CA and long ERF-CA",F34&lt;$O$3,"Long CPG-CA and Short ERF-CA",F34&lt;$O$2,"HOLD",F34&gt;$O$3,"HOLD")</f>
        <v>Short CPG-CA and long ERF-CA</v>
      </c>
      <c r="X34" s="27" cm="1">
        <f t="array" ref="X34">_xlfn.IFS(W34 = "Short CPG-CA and long ERF-CA",-B34*10000,W34 = "Long CPG-CA and Short ERF-CA",B34*10000, W34 = "HOLD", 0)</f>
        <v>-34745.777000000002</v>
      </c>
      <c r="Y34" s="27" cm="1">
        <f t="array" ref="Y34">_xlfn.IFS(W34 = "Short CPG-CA and long ERF-CA",C34*10000,W34 = "Long CPG-CA and Short ERF-CA",-C34*10000, W34 = "HOLD", 0)</f>
        <v>44490.670000000006</v>
      </c>
      <c r="Z34" s="27">
        <f t="shared" ref="Z34:Z65" si="11">(X34*D34)+(Y34*E34)</f>
        <v>-1222.0098467325549</v>
      </c>
      <c r="AA34" s="31">
        <f t="shared" si="5"/>
        <v>-2142.0797213592041</v>
      </c>
      <c r="AB34" s="13"/>
    </row>
    <row r="35" spans="1:28" x14ac:dyDescent="0.25">
      <c r="A35" s="12">
        <v>44204</v>
      </c>
      <c r="B35" s="26">
        <v>3.2498073999999999</v>
      </c>
      <c r="C35" s="26">
        <v>4.3340063000000004</v>
      </c>
      <c r="D35" s="26">
        <f t="shared" si="0"/>
        <v>0.168350101289374</v>
      </c>
      <c r="E35" s="26">
        <f t="shared" si="0"/>
        <v>0.13567868546981698</v>
      </c>
      <c r="F35" s="26">
        <f t="shared" si="6"/>
        <v>0.74983910383332841</v>
      </c>
      <c r="G35" s="26">
        <f t="shared" si="7"/>
        <v>3.1128613667891547E-2</v>
      </c>
      <c r="H35" s="26">
        <f t="shared" si="8"/>
        <v>0.69084278957419432</v>
      </c>
      <c r="I35" s="26">
        <f t="shared" si="9"/>
        <v>0.59096437528812251</v>
      </c>
      <c r="J35" s="26">
        <f t="shared" si="10"/>
        <v>0.64090358243115841</v>
      </c>
      <c r="W35" s="13" t="str" cm="1">
        <f t="array" ref="W35">_xlfn.IFS(F35&gt;$O$2,"Short CPG-CA and long ERF-CA",F35&lt;$O$3,"Long CPG-CA and Short ERF-CA",F35&lt;$O$2,"HOLD",F35&gt;$O$3,"HOLD")</f>
        <v>Short CPG-CA and long ERF-CA</v>
      </c>
      <c r="X35" s="27" cm="1">
        <f t="array" ref="X35">_xlfn.IFS(W35 = "Short CPG-CA and long ERF-CA",-B35*10000,W35 = "Long CPG-CA and Short ERF-CA",B35*10000, W35 = "HOLD", 0)</f>
        <v>-32498.074000000001</v>
      </c>
      <c r="Y35" s="27" cm="1">
        <f t="array" ref="Y35">_xlfn.IFS(W35 = "Short CPG-CA and long ERF-CA",C35*10000,W35 = "Long CPG-CA and Short ERF-CA",-C35*10000, W35 = "HOLD", 0)</f>
        <v>43340.063000000002</v>
      </c>
      <c r="Z35" s="27">
        <f t="shared" si="11"/>
        <v>409.26872640948113</v>
      </c>
      <c r="AA35" s="31">
        <f t="shared" si="5"/>
        <v>-920.06987462664938</v>
      </c>
      <c r="AB35" s="13"/>
    </row>
    <row r="36" spans="1:28" x14ac:dyDescent="0.25">
      <c r="A36" s="12">
        <v>44196</v>
      </c>
      <c r="B36" s="26">
        <v>2.7815356000000002</v>
      </c>
      <c r="C36" s="26">
        <v>3.8162257999999998</v>
      </c>
      <c r="D36" s="26">
        <f t="shared" si="0"/>
        <v>-6.6888995521604058E-3</v>
      </c>
      <c r="E36" s="26">
        <f t="shared" si="0"/>
        <v>-9.9318507092553028E-3</v>
      </c>
      <c r="F36" s="26">
        <f t="shared" si="6"/>
        <v>0.72887081262329922</v>
      </c>
      <c r="G36" s="26">
        <f t="shared" si="7"/>
        <v>2.0968291210029188E-2</v>
      </c>
      <c r="H36" s="26">
        <f t="shared" si="8"/>
        <v>0.69084278957419432</v>
      </c>
      <c r="I36" s="26">
        <f t="shared" si="9"/>
        <v>0.59096437528812251</v>
      </c>
      <c r="J36" s="26">
        <f t="shared" si="10"/>
        <v>0.64090358243115841</v>
      </c>
      <c r="W36" s="13" t="str" cm="1">
        <f t="array" ref="W36">_xlfn.IFS(F36&gt;$O$2,"Short CPG-CA and long ERF-CA",F36&lt;$O$3,"Long CPG-CA and Short ERF-CA",F36&lt;$O$2,"HOLD",F36&gt;$O$3,"HOLD")</f>
        <v>Short CPG-CA and long ERF-CA</v>
      </c>
      <c r="X36" s="27" cm="1">
        <f t="array" ref="X36">_xlfn.IFS(W36 = "Short CPG-CA and long ERF-CA",-B36*10000,W36 = "Long CPG-CA and Short ERF-CA",B36*10000, W36 = "HOLD", 0)</f>
        <v>-27815.356000000003</v>
      </c>
      <c r="Y36" s="27" cm="1">
        <f t="array" ref="Y36">_xlfn.IFS(W36 = "Short CPG-CA and long ERF-CA",C36*10000,W36 = "Long CPG-CA and Short ERF-CA",-C36*10000, W36 = "HOLD", 0)</f>
        <v>38162.257999999994</v>
      </c>
      <c r="Z36" s="27">
        <f t="shared" si="11"/>
        <v>-192.96772689250153</v>
      </c>
      <c r="AA36" s="31">
        <f t="shared" si="5"/>
        <v>-1329.3386010361305</v>
      </c>
      <c r="AB36" s="13"/>
    </row>
    <row r="37" spans="1:28" ht="30" x14ac:dyDescent="0.25">
      <c r="A37" s="12">
        <v>44189</v>
      </c>
      <c r="B37" s="26">
        <v>2.8002663000000001</v>
      </c>
      <c r="C37" s="26">
        <v>3.8545082000000002</v>
      </c>
      <c r="D37" s="26">
        <f t="shared" si="0"/>
        <v>-3.5483993742953031E-2</v>
      </c>
      <c r="E37" s="26">
        <f t="shared" si="0"/>
        <v>-5.8411143209558626E-2</v>
      </c>
      <c r="F37" s="26">
        <f t="shared" si="6"/>
        <v>0.72649120320978955</v>
      </c>
      <c r="G37" s="26">
        <f t="shared" si="7"/>
        <v>2.3796094135096757E-3</v>
      </c>
      <c r="H37" s="26">
        <f t="shared" si="8"/>
        <v>0.69084278957419432</v>
      </c>
      <c r="I37" s="26">
        <f t="shared" si="9"/>
        <v>0.59096437528812251</v>
      </c>
      <c r="J37" s="26">
        <f t="shared" si="10"/>
        <v>0.64090358243115841</v>
      </c>
      <c r="M37" s="34" t="s">
        <v>24</v>
      </c>
      <c r="N37" s="33"/>
      <c r="W37" s="13" t="str" cm="1">
        <f t="array" ref="W37">_xlfn.IFS(F37&gt;$O$2,"Short CPG-CA and long ERF-CA",F37&lt;$O$3,"Long CPG-CA and Short ERF-CA",F37&lt;$O$2,"HOLD",F37&gt;$O$3,"HOLD")</f>
        <v>Short CPG-CA and long ERF-CA</v>
      </c>
      <c r="X37" s="27" cm="1">
        <f t="array" ref="X37">_xlfn.IFS(W37 = "Short CPG-CA and long ERF-CA",-B37*10000,W37 = "Long CPG-CA and Short ERF-CA",B37*10000, W37 = "HOLD", 0)</f>
        <v>-28002.663</v>
      </c>
      <c r="Y37" s="27" cm="1">
        <f t="array" ref="Y37">_xlfn.IFS(W37 = "Short CPG-CA and long ERF-CA",C37*10000,W37 = "Long CPG-CA and Short ERF-CA",-C37*10000, W37 = "HOLD", 0)</f>
        <v>38545.082000000002</v>
      </c>
      <c r="Z37" s="27">
        <f t="shared" si="11"/>
        <v>-1257.8159860481583</v>
      </c>
      <c r="AA37" s="31">
        <f>Z37+AA38</f>
        <v>-1136.370874143629</v>
      </c>
      <c r="AB37" s="13"/>
    </row>
    <row r="38" spans="1:28" x14ac:dyDescent="0.25">
      <c r="A38" s="12">
        <v>44183</v>
      </c>
      <c r="B38" s="26">
        <v>2.9032865000000001</v>
      </c>
      <c r="C38" s="26">
        <v>4.0936212999999997</v>
      </c>
      <c r="D38" s="26">
        <f t="shared" si="0"/>
        <v>4.0487564718961564E-3</v>
      </c>
      <c r="E38" s="26">
        <f t="shared" si="0"/>
        <v>7.0587474120081799E-3</v>
      </c>
      <c r="F38" s="26">
        <f t="shared" si="6"/>
        <v>0.70922205236717928</v>
      </c>
      <c r="G38" s="26">
        <f t="shared" si="7"/>
        <v>1.726915084261027E-2</v>
      </c>
      <c r="H38" s="26">
        <f t="shared" si="8"/>
        <v>0.69084278957419432</v>
      </c>
      <c r="I38" s="26">
        <f t="shared" si="9"/>
        <v>0.59096437528812251</v>
      </c>
      <c r="J38" s="26">
        <f t="shared" si="10"/>
        <v>0.64090358243115841</v>
      </c>
      <c r="K38" s="35">
        <f>$AA$2</f>
        <v>5717.9750166317826</v>
      </c>
      <c r="L38" s="36">
        <v>0.55090349999999999</v>
      </c>
      <c r="M38" s="36">
        <f>55.09035% + 0.01</f>
        <v>0.5609035</v>
      </c>
      <c r="N38" s="36">
        <v>0.57090350000000001</v>
      </c>
      <c r="O38" s="36">
        <v>0.58090350000000002</v>
      </c>
      <c r="P38" s="36">
        <v>0.59090350000000003</v>
      </c>
      <c r="Q38" s="36">
        <v>0.60090350000000003</v>
      </c>
      <c r="R38" s="36">
        <v>0.61090350000000004</v>
      </c>
      <c r="S38" s="36">
        <v>0.62090350000000005</v>
      </c>
      <c r="T38" s="36">
        <v>0.63090349999999995</v>
      </c>
      <c r="U38" s="36">
        <v>0.64090349999999996</v>
      </c>
      <c r="W38" s="13" t="str" cm="1">
        <f t="array" ref="W38">_xlfn.IFS(F38&gt;$O$2,"Short CPG-CA and long ERF-CA",F38&lt;$O$3,"Long CPG-CA and Short ERF-CA",F38&lt;$O$2,"HOLD",F38&gt;$O$3,"HOLD")</f>
        <v>Short CPG-CA and long ERF-CA</v>
      </c>
      <c r="X38" s="27" cm="1">
        <f t="array" ref="X38">_xlfn.IFS(W38 = "Short CPG-CA and long ERF-CA",-B38*10000,W38 = "Long CPG-CA and Short ERF-CA",B38*10000, W38 = "HOLD", 0)</f>
        <v>-29032.865000000002</v>
      </c>
      <c r="Y38" s="27" cm="1">
        <f t="array" ref="Y38">_xlfn.IFS(W38 = "Short CPG-CA and long ERF-CA",C38*10000,W38 = "Long CPG-CA and Short ERF-CA",-C38*10000, W38 = "HOLD", 0)</f>
        <v>40936.212999999996</v>
      </c>
      <c r="Z38" s="27">
        <f t="shared" si="11"/>
        <v>171.41138750472817</v>
      </c>
      <c r="AA38" s="31">
        <f>Z38+AA39</f>
        <v>121.4451119045292</v>
      </c>
      <c r="AB38" s="13"/>
    </row>
    <row r="39" spans="1:28" x14ac:dyDescent="0.25">
      <c r="A39" s="12">
        <v>44176</v>
      </c>
      <c r="B39" s="26">
        <v>2.8915791999999998</v>
      </c>
      <c r="C39" s="26">
        <v>4.0649280000000001</v>
      </c>
      <c r="D39" s="26">
        <f t="shared" si="0"/>
        <v>0.15730351783817526</v>
      </c>
      <c r="E39" s="26">
        <f t="shared" si="0"/>
        <v>0.13031937301617103</v>
      </c>
      <c r="F39" s="26">
        <f t="shared" si="6"/>
        <v>0.71134819608120969</v>
      </c>
      <c r="G39" s="26">
        <f t="shared" si="7"/>
        <v>-2.1261437140304151E-3</v>
      </c>
      <c r="H39" s="26">
        <f t="shared" si="8"/>
        <v>0.69084278957419432</v>
      </c>
      <c r="I39" s="26">
        <f t="shared" si="9"/>
        <v>0.59096437528812251</v>
      </c>
      <c r="J39" s="26">
        <f t="shared" si="10"/>
        <v>0.64090358243115841</v>
      </c>
      <c r="K39" s="36">
        <v>0.64090000000000003</v>
      </c>
      <c r="L39" s="40">
        <f t="dataTable" ref="L39:U48" dt2D="1" dtr="1" r1="O3" r2="O2"/>
        <v>-431.82867204138586</v>
      </c>
      <c r="M39">
        <v>-7845.8775611207757</v>
      </c>
      <c r="N39">
        <v>-9962.6960447424644</v>
      </c>
      <c r="O39">
        <v>-18145.197335788616</v>
      </c>
      <c r="P39">
        <v>-1969.1738092480946</v>
      </c>
      <c r="Q39">
        <v>-3940.4145095111253</v>
      </c>
      <c r="R39">
        <v>-20327.145810225331</v>
      </c>
      <c r="S39">
        <v>-13841.257962620881</v>
      </c>
      <c r="T39">
        <v>-11635.930915927958</v>
      </c>
      <c r="U39">
        <v>-9788.0591741946882</v>
      </c>
      <c r="W39" s="13" t="str" cm="1">
        <f t="array" ref="W39">_xlfn.IFS(F39&gt;$O$2,"Short CPG-CA and long ERF-CA",F39&lt;$O$3,"Long CPG-CA and Short ERF-CA",F39&lt;$O$2,"HOLD",F39&gt;$O$3,"HOLD")</f>
        <v>Short CPG-CA and long ERF-CA</v>
      </c>
      <c r="X39" s="27" cm="1">
        <f t="array" ref="X39">_xlfn.IFS(W39 = "Short CPG-CA and long ERF-CA",-B39*10000,W39 = "Long CPG-CA and Short ERF-CA",B39*10000, W39 = "HOLD", 0)</f>
        <v>-28915.791999999998</v>
      </c>
      <c r="Y39" s="27" cm="1">
        <f t="array" ref="Y39">_xlfn.IFS(W39 = "Short CPG-CA and long ERF-CA",C39*10000,W39 = "Long CPG-CA and Short ERF-CA",-C39*10000, W39 = "HOLD", 0)</f>
        <v>40649.279999999999</v>
      </c>
      <c r="Z39" s="27">
        <f t="shared" si="11"/>
        <v>748.83288048181566</v>
      </c>
      <c r="AA39" s="31">
        <f t="shared" si="5"/>
        <v>-49.966275600198969</v>
      </c>
      <c r="AB39" s="13"/>
    </row>
    <row r="40" spans="1:28" x14ac:dyDescent="0.25">
      <c r="A40" s="12">
        <v>44169</v>
      </c>
      <c r="B40" s="26">
        <v>2.4985487000000002</v>
      </c>
      <c r="C40" s="26">
        <v>3.5962649999999998</v>
      </c>
      <c r="D40" s="26">
        <f t="shared" si="0"/>
        <v>3.4883445443176217E-2</v>
      </c>
      <c r="E40" s="26">
        <f t="shared" si="0"/>
        <v>4.7353611665005173E-2</v>
      </c>
      <c r="F40" s="26">
        <f t="shared" si="6"/>
        <v>0.69476212125635917</v>
      </c>
      <c r="G40" s="26">
        <f t="shared" si="7"/>
        <v>1.6586074824850527E-2</v>
      </c>
      <c r="H40" s="26">
        <f t="shared" si="8"/>
        <v>0.69084278957419432</v>
      </c>
      <c r="I40" s="26">
        <f t="shared" si="9"/>
        <v>0.59096437528812251</v>
      </c>
      <c r="J40" s="26">
        <f t="shared" si="10"/>
        <v>0.64090358243115841</v>
      </c>
      <c r="K40" s="36">
        <f>65.09035%</f>
        <v>0.65090349999999997</v>
      </c>
      <c r="L40" s="40">
        <v>5065.787992408701</v>
      </c>
      <c r="M40">
        <v>-2348.2608966706944</v>
      </c>
      <c r="N40">
        <v>-4465.0793802923918</v>
      </c>
      <c r="O40">
        <v>-12647.580671338539</v>
      </c>
      <c r="P40">
        <v>3528.4428552019845</v>
      </c>
      <c r="Q40">
        <v>1557.2021549389583</v>
      </c>
      <c r="R40">
        <v>-14829.529145775237</v>
      </c>
      <c r="S40">
        <v>-8343.6412981707999</v>
      </c>
      <c r="T40">
        <v>-6138.3142514778683</v>
      </c>
      <c r="U40">
        <v>-4290.4425097446083</v>
      </c>
      <c r="W40" s="13" t="str" cm="1">
        <f t="array" ref="W40">_xlfn.IFS(F40&gt;$O$2,"Short CPG-CA and long ERF-CA",F40&lt;$O$3,"Long CPG-CA and Short ERF-CA",F40&lt;$O$2,"HOLD",F40&gt;$O$3,"HOLD")</f>
        <v>Short CPG-CA and long ERF-CA</v>
      </c>
      <c r="X40" s="27" cm="1">
        <f t="array" ref="X40">_xlfn.IFS(W40 = "Short CPG-CA and long ERF-CA",-B40*10000,W40 = "Long CPG-CA and Short ERF-CA",B40*10000, W40 = "HOLD", 0)</f>
        <v>-24985.487000000001</v>
      </c>
      <c r="Y40" s="27" cm="1">
        <f t="array" ref="Y40">_xlfn.IFS(W40 = "Short CPG-CA and long ERF-CA",C40*10000,W40 = "Long CPG-CA and Short ERF-CA",-C40*10000, W40 = "HOLD", 0)</f>
        <v>35962.65</v>
      </c>
      <c r="Z40" s="27">
        <f t="shared" si="11"/>
        <v>831.38148990880973</v>
      </c>
      <c r="AA40" s="31">
        <f t="shared" si="5"/>
        <v>-798.79915608201463</v>
      </c>
      <c r="AB40" s="13"/>
    </row>
    <row r="41" spans="1:28" x14ac:dyDescent="0.25">
      <c r="A41" s="12">
        <v>44162</v>
      </c>
      <c r="B41" s="26">
        <v>2.4143286000000002</v>
      </c>
      <c r="C41" s="26">
        <v>3.4336684000000002</v>
      </c>
      <c r="D41" s="26">
        <f t="shared" si="0"/>
        <v>0.16742102714909565</v>
      </c>
      <c r="E41" s="26">
        <f t="shared" si="0"/>
        <v>0.18445689321310679</v>
      </c>
      <c r="F41" s="26">
        <f t="shared" si="6"/>
        <v>0.70313388444848079</v>
      </c>
      <c r="G41" s="26">
        <f t="shared" si="7"/>
        <v>-8.3717631921216284E-3</v>
      </c>
      <c r="H41" s="26">
        <f t="shared" si="8"/>
        <v>0.69084278957419432</v>
      </c>
      <c r="I41" s="26">
        <f t="shared" si="9"/>
        <v>0.59096437528812251</v>
      </c>
      <c r="J41" s="26">
        <f t="shared" si="10"/>
        <v>0.64090358243115841</v>
      </c>
      <c r="K41" s="36">
        <v>0.66090349999999998</v>
      </c>
      <c r="L41" s="40">
        <v>8453.3856330152321</v>
      </c>
      <c r="M41">
        <v>1039.3367439358321</v>
      </c>
      <c r="N41">
        <v>-1077.4817396858577</v>
      </c>
      <c r="O41">
        <v>-9259.9830307320044</v>
      </c>
      <c r="P41">
        <v>6916.040495808511</v>
      </c>
      <c r="Q41">
        <v>4944.7997955454939</v>
      </c>
      <c r="R41">
        <v>-11441.931505168715</v>
      </c>
      <c r="S41">
        <v>-4956.0436575642789</v>
      </c>
      <c r="T41">
        <v>-2750.7166108713382</v>
      </c>
      <c r="U41">
        <v>-902.84486913808087</v>
      </c>
      <c r="W41" s="13" t="str" cm="1">
        <f t="array" ref="W41">_xlfn.IFS(F41&gt;$O$2,"Short CPG-CA and long ERF-CA",F41&lt;$O$3,"Long CPG-CA and Short ERF-CA",F41&lt;$O$2,"HOLD",F41&gt;$O$3,"HOLD")</f>
        <v>Short CPG-CA and long ERF-CA</v>
      </c>
      <c r="X41" s="27" cm="1">
        <f t="array" ref="X41">_xlfn.IFS(W41 = "Short CPG-CA and long ERF-CA",-B41*10000,W41 = "Long CPG-CA and Short ERF-CA",B41*10000, W41 = "HOLD", 0)</f>
        <v>-24143.286</v>
      </c>
      <c r="Y41" s="27" cm="1">
        <f t="array" ref="Y41">_xlfn.IFS(W41 = "Short CPG-CA and long ERF-CA",C41*10000,W41 = "Long CPG-CA and Short ERF-CA",-C41*10000, W41 = "HOLD", 0)</f>
        <v>34336.684000000001</v>
      </c>
      <c r="Z41" s="27">
        <f t="shared" si="11"/>
        <v>2291.544313005812</v>
      </c>
      <c r="AA41" s="31">
        <f t="shared" si="5"/>
        <v>-1630.1806459908244</v>
      </c>
      <c r="AB41" s="13"/>
    </row>
    <row r="42" spans="1:28" x14ac:dyDescent="0.25">
      <c r="A42" s="12">
        <v>44155</v>
      </c>
      <c r="B42" s="26">
        <v>2.0680873000000002</v>
      </c>
      <c r="C42" s="26">
        <v>2.8989391000000002</v>
      </c>
      <c r="D42" s="26">
        <f t="shared" si="0"/>
        <v>0.10500012823444685</v>
      </c>
      <c r="E42" s="26">
        <f t="shared" si="0"/>
        <v>0.11355285676674474</v>
      </c>
      <c r="F42" s="26">
        <f t="shared" si="6"/>
        <v>0.71339453112347206</v>
      </c>
      <c r="G42" s="26">
        <f t="shared" si="7"/>
        <v>-1.0260646674991269E-2</v>
      </c>
      <c r="H42" s="26">
        <f t="shared" si="8"/>
        <v>0.69084278957419432</v>
      </c>
      <c r="I42" s="26">
        <f t="shared" si="9"/>
        <v>0.59096437528812251</v>
      </c>
      <c r="J42" s="26">
        <f t="shared" si="10"/>
        <v>0.64090358243115841</v>
      </c>
      <c r="K42" s="36">
        <v>0.67090349999999999</v>
      </c>
      <c r="L42" s="40">
        <v>-1792.0320593457559</v>
      </c>
      <c r="M42">
        <v>-9206.0809484251404</v>
      </c>
      <c r="N42">
        <v>-11322.89943204683</v>
      </c>
      <c r="O42">
        <v>-19505.400723092982</v>
      </c>
      <c r="P42">
        <v>-3329.3771965524538</v>
      </c>
      <c r="Q42">
        <v>-5300.6178968154791</v>
      </c>
      <c r="R42">
        <v>-21687.349197529686</v>
      </c>
      <c r="S42">
        <v>-15201.461349925246</v>
      </c>
      <c r="T42">
        <v>-12996.134303232329</v>
      </c>
      <c r="U42">
        <v>-11148.262561499065</v>
      </c>
      <c r="W42" s="13" t="str" cm="1">
        <f t="array" ref="W42">_xlfn.IFS(F42&gt;$O$2,"Short CPG-CA and long ERF-CA",F42&lt;$O$3,"Long CPG-CA and Short ERF-CA",F42&lt;$O$2,"HOLD",F42&gt;$O$3,"HOLD")</f>
        <v>Short CPG-CA and long ERF-CA</v>
      </c>
      <c r="X42" s="27" cm="1">
        <f t="array" ref="X42">_xlfn.IFS(W42 = "Short CPG-CA and long ERF-CA",-B42*10000,W42 = "Long CPG-CA and Short ERF-CA",B42*10000, W42 = "HOLD", 0)</f>
        <v>-20680.873000000003</v>
      </c>
      <c r="Y42" s="27" cm="1">
        <f t="array" ref="Y42">_xlfn.IFS(W42 = "Short CPG-CA and long ERF-CA",C42*10000,W42 = "Long CPG-CA and Short ERF-CA",-C42*10000, W42 = "HOLD", 0)</f>
        <v>28989.391000000003</v>
      </c>
      <c r="Z42" s="27">
        <f t="shared" si="11"/>
        <v>1120.3338469778496</v>
      </c>
      <c r="AA42" s="31">
        <f t="shared" si="5"/>
        <v>-3921.7249589966364</v>
      </c>
      <c r="AB42" s="13"/>
    </row>
    <row r="43" spans="1:28" x14ac:dyDescent="0.25">
      <c r="A43" s="12">
        <v>44148</v>
      </c>
      <c r="B43" s="26">
        <v>1.871572</v>
      </c>
      <c r="C43" s="26">
        <v>2.6033241999999999</v>
      </c>
      <c r="D43" s="26">
        <f t="shared" si="0"/>
        <v>0.24223599186388292</v>
      </c>
      <c r="E43" s="26">
        <f t="shared" si="0"/>
        <v>0.22421553216130496</v>
      </c>
      <c r="F43" s="26">
        <f t="shared" si="6"/>
        <v>0.71891622257419963</v>
      </c>
      <c r="G43" s="26">
        <f t="shared" si="7"/>
        <v>-5.5216914507275616E-3</v>
      </c>
      <c r="H43" s="26">
        <f t="shared" si="8"/>
        <v>0.69084278957419432</v>
      </c>
      <c r="I43" s="26">
        <f t="shared" si="9"/>
        <v>0.59096437528812251</v>
      </c>
      <c r="J43" s="26">
        <f t="shared" si="10"/>
        <v>0.64090358243115841</v>
      </c>
      <c r="K43" s="36">
        <v>0.68090349999999999</v>
      </c>
      <c r="L43" s="40">
        <v>3762.374400648921</v>
      </c>
      <c r="M43">
        <v>-3651.6744884304712</v>
      </c>
      <c r="N43">
        <v>-5768.4929720521586</v>
      </c>
      <c r="O43">
        <v>-13950.99426309831</v>
      </c>
      <c r="P43">
        <v>2225.0292634422058</v>
      </c>
      <c r="Q43">
        <v>253.78856317918326</v>
      </c>
      <c r="R43">
        <v>-16132.942737535008</v>
      </c>
      <c r="S43">
        <v>-9647.0548899305868</v>
      </c>
      <c r="T43">
        <v>-7441.7278432376497</v>
      </c>
      <c r="U43">
        <v>-5593.8561015043824</v>
      </c>
      <c r="W43" s="13" t="str" cm="1">
        <f t="array" ref="W43">_xlfn.IFS(F43&gt;$O$2,"Short CPG-CA and long ERF-CA",F43&lt;$O$3,"Long CPG-CA and Short ERF-CA",F43&lt;$O$2,"HOLD",F43&gt;$O$3,"HOLD")</f>
        <v>Short CPG-CA and long ERF-CA</v>
      </c>
      <c r="X43" s="27" cm="1">
        <f t="array" ref="X43">_xlfn.IFS(W43 = "Short CPG-CA and long ERF-CA",-B43*10000,W43 = "Long CPG-CA and Short ERF-CA",B43*10000, W43 = "HOLD", 0)</f>
        <v>-18715.72</v>
      </c>
      <c r="Y43" s="27" cm="1">
        <f t="array" ref="Y43">_xlfn.IFS(W43 = "Short CPG-CA and long ERF-CA",C43*10000,W43 = "Long CPG-CA and Short ERF-CA",-C43*10000, W43 = "HOLD", 0)</f>
        <v>26033.241999999998</v>
      </c>
      <c r="Z43" s="27">
        <f t="shared" si="11"/>
        <v>1303.4362112673243</v>
      </c>
      <c r="AA43" s="31">
        <f t="shared" si="5"/>
        <v>-5042.0588059744859</v>
      </c>
      <c r="AB43" s="13"/>
    </row>
    <row r="44" spans="1:28" x14ac:dyDescent="0.25">
      <c r="A44" s="12">
        <v>44141</v>
      </c>
      <c r="B44" s="26">
        <v>1.5066155000000001</v>
      </c>
      <c r="C44" s="26">
        <v>2.1265244000000001</v>
      </c>
      <c r="D44" s="26">
        <f t="shared" si="0"/>
        <v>-3.0120481152111748E-2</v>
      </c>
      <c r="E44" s="26">
        <f t="shared" si="0"/>
        <v>-7.8512479241852076E-2</v>
      </c>
      <c r="F44" s="26">
        <f t="shared" si="6"/>
        <v>0.70848728563848129</v>
      </c>
      <c r="G44" s="26">
        <f t="shared" si="7"/>
        <v>1.0428936935718336E-2</v>
      </c>
      <c r="H44" s="26">
        <f t="shared" si="8"/>
        <v>0.69084278957419432</v>
      </c>
      <c r="I44" s="26">
        <f t="shared" si="9"/>
        <v>0.59096437528812251</v>
      </c>
      <c r="J44" s="26">
        <f t="shared" si="10"/>
        <v>0.64090358243115841</v>
      </c>
      <c r="K44" s="36">
        <v>0.6909035</v>
      </c>
      <c r="L44" s="40">
        <v>3907.5831529209131</v>
      </c>
      <c r="M44">
        <v>-3506.4657361584773</v>
      </c>
      <c r="N44">
        <v>-5623.2842197801701</v>
      </c>
      <c r="O44">
        <v>-13805.78551082631</v>
      </c>
      <c r="P44">
        <v>2370.2380157141997</v>
      </c>
      <c r="Q44">
        <v>398.9973154511772</v>
      </c>
      <c r="R44">
        <v>-15987.733985263019</v>
      </c>
      <c r="S44">
        <v>-9501.8461376585947</v>
      </c>
      <c r="T44">
        <v>-7296.5190909656576</v>
      </c>
      <c r="U44">
        <v>-5448.6473492323903</v>
      </c>
      <c r="W44" s="13" t="str" cm="1">
        <f t="array" ref="W44">_xlfn.IFS(F44&gt;$O$2,"Short CPG-CA and long ERF-CA",F44&lt;$O$3,"Long CPG-CA and Short ERF-CA",F44&lt;$O$2,"HOLD",F44&gt;$O$3,"HOLD")</f>
        <v>Short CPG-CA and long ERF-CA</v>
      </c>
      <c r="X44" s="27" cm="1">
        <f t="array" ref="X44">_xlfn.IFS(W44 = "Short CPG-CA and long ERF-CA",-B44*10000,W44 = "Long CPG-CA and Short ERF-CA",B44*10000, W44 = "HOLD", 0)</f>
        <v>-15066.155000000001</v>
      </c>
      <c r="Y44" s="27" cm="1">
        <f t="array" ref="Y44">_xlfn.IFS(W44 = "Short CPG-CA and long ERF-CA",C44*10000,W44 = "Long CPG-CA and Short ERF-CA",-C44*10000, W44 = "HOLD", 0)</f>
        <v>21265.244000000002</v>
      </c>
      <c r="Z44" s="27">
        <f t="shared" si="11"/>
        <v>-1215.7871904106253</v>
      </c>
      <c r="AA44" s="31">
        <f t="shared" si="5"/>
        <v>-6345.4950172418103</v>
      </c>
      <c r="AB44" s="13"/>
    </row>
    <row r="45" spans="1:28" x14ac:dyDescent="0.25">
      <c r="A45" s="12">
        <v>44134</v>
      </c>
      <c r="B45" s="26">
        <v>1.5534048</v>
      </c>
      <c r="C45" s="26">
        <v>2.3077082999999998</v>
      </c>
      <c r="D45" s="26">
        <f t="shared" si="0"/>
        <v>-5.142877869725921E-2</v>
      </c>
      <c r="E45" s="26">
        <f t="shared" si="0"/>
        <v>-9.6591719842892138E-2</v>
      </c>
      <c r="F45" s="26">
        <f t="shared" si="6"/>
        <v>0.67313741515771297</v>
      </c>
      <c r="G45" s="26">
        <f t="shared" si="7"/>
        <v>3.534987048076832E-2</v>
      </c>
      <c r="H45" s="26">
        <f t="shared" si="8"/>
        <v>0.69084278957419432</v>
      </c>
      <c r="I45" s="26">
        <f t="shared" si="9"/>
        <v>0.59096437528812251</v>
      </c>
      <c r="J45" s="26">
        <f t="shared" si="10"/>
        <v>0.64090358243115841</v>
      </c>
      <c r="K45" s="36">
        <v>0.70090350000000001</v>
      </c>
      <c r="L45" s="40">
        <v>-9721.7668211685159</v>
      </c>
      <c r="M45">
        <v>-17135.815710247905</v>
      </c>
      <c r="N45">
        <v>-19252.634193869591</v>
      </c>
      <c r="O45">
        <v>-27435.135484915743</v>
      </c>
      <c r="P45">
        <v>-11259.11195837523</v>
      </c>
      <c r="Q45">
        <v>-13230.352658638252</v>
      </c>
      <c r="R45">
        <v>-29617.083959352443</v>
      </c>
      <c r="S45">
        <v>-23131.196111748024</v>
      </c>
      <c r="T45">
        <v>-20925.869065055085</v>
      </c>
      <c r="U45">
        <v>-19077.997323321819</v>
      </c>
      <c r="W45" s="13" t="str" cm="1">
        <f t="array" ref="W45">_xlfn.IFS(F45&gt;$O$2,"Short CPG-CA and long ERF-CA",F45&lt;$O$3,"Long CPG-CA and Short ERF-CA",F45&lt;$O$2,"HOLD",F45&gt;$O$3,"HOLD")</f>
        <v>HOLD</v>
      </c>
      <c r="X45" s="27" cm="1">
        <f t="array" ref="X45">_xlfn.IFS(W45 = "Short CPG-CA and long ERF-CA",-B45*10000,W45 = "Long CPG-CA and Short ERF-CA",B45*10000, W45 = "HOLD", 0)</f>
        <v>0</v>
      </c>
      <c r="Y45" s="27" cm="1">
        <f t="array" ref="Y45">_xlfn.IFS(W45 = "Short CPG-CA and long ERF-CA",C45*10000,W45 = "Long CPG-CA and Short ERF-CA",-C45*10000, W45 = "HOLD", 0)</f>
        <v>0</v>
      </c>
      <c r="Z45" s="27">
        <f t="shared" si="11"/>
        <v>0</v>
      </c>
      <c r="AA45" s="31">
        <f t="shared" si="5"/>
        <v>-5129.7078268311852</v>
      </c>
      <c r="AB45" s="13"/>
    </row>
    <row r="46" spans="1:28" x14ac:dyDescent="0.25">
      <c r="A46" s="12">
        <v>44127</v>
      </c>
      <c r="B46" s="26">
        <v>1.6376259</v>
      </c>
      <c r="C46" s="26">
        <v>2.5544467000000002</v>
      </c>
      <c r="D46" s="26">
        <f t="shared" si="0"/>
        <v>6.7073389652666418E-2</v>
      </c>
      <c r="E46" s="26">
        <f t="shared" si="0"/>
        <v>5.490179462588908E-2</v>
      </c>
      <c r="F46" s="26">
        <f t="shared" si="6"/>
        <v>0.64108830299727915</v>
      </c>
      <c r="G46" s="26">
        <f t="shared" si="7"/>
        <v>3.2049112160433824E-2</v>
      </c>
      <c r="H46" s="26">
        <f t="shared" si="8"/>
        <v>0.69084278957419432</v>
      </c>
      <c r="I46" s="26">
        <f t="shared" si="9"/>
        <v>0.59096437528812251</v>
      </c>
      <c r="J46" s="26">
        <f t="shared" si="10"/>
        <v>0.64090358243115841</v>
      </c>
      <c r="K46" s="36">
        <v>0.71090350000000002</v>
      </c>
      <c r="L46" s="40">
        <v>-9922.6113700166134</v>
      </c>
      <c r="M46">
        <v>-17336.660259095999</v>
      </c>
      <c r="N46">
        <v>-19453.478742717689</v>
      </c>
      <c r="O46">
        <v>-27635.980033763833</v>
      </c>
      <c r="P46">
        <v>-11459.95650722332</v>
      </c>
      <c r="Q46">
        <v>-13431.19720748635</v>
      </c>
      <c r="R46">
        <v>-29817.928508200537</v>
      </c>
      <c r="S46">
        <v>-23332.040660596111</v>
      </c>
      <c r="T46">
        <v>-21126.713613903186</v>
      </c>
      <c r="U46">
        <v>-19278.84187216992</v>
      </c>
      <c r="W46" s="13" t="str" cm="1">
        <f t="array" ref="W46">_xlfn.IFS(F46&gt;$O$2,"Short CPG-CA and long ERF-CA",F46&lt;$O$3,"Long CPG-CA and Short ERF-CA",F46&lt;$O$2,"HOLD",F46&gt;$O$3,"HOLD")</f>
        <v>HOLD</v>
      </c>
      <c r="X46" s="27" cm="1">
        <f t="array" ref="X46">_xlfn.IFS(W46 = "Short CPG-CA and long ERF-CA",-B46*10000,W46 = "Long CPG-CA and Short ERF-CA",B46*10000, W46 = "HOLD", 0)</f>
        <v>0</v>
      </c>
      <c r="Y46" s="27" cm="1">
        <f t="array" ref="Y46">_xlfn.IFS(W46 = "Short CPG-CA and long ERF-CA",C46*10000,W46 = "Long CPG-CA and Short ERF-CA",-C46*10000, W46 = "HOLD", 0)</f>
        <v>0</v>
      </c>
      <c r="Z46" s="27">
        <f t="shared" si="11"/>
        <v>0</v>
      </c>
      <c r="AA46" s="31">
        <f t="shared" si="5"/>
        <v>-5129.7078268311852</v>
      </c>
      <c r="AB46" s="13"/>
    </row>
    <row r="47" spans="1:28" x14ac:dyDescent="0.25">
      <c r="A47" s="12">
        <v>44120</v>
      </c>
      <c r="B47" s="26">
        <v>1.5346891</v>
      </c>
      <c r="C47" s="26">
        <v>2.4215019</v>
      </c>
      <c r="D47" s="26">
        <f t="shared" si="0"/>
        <v>-8.3798879679915367E-2</v>
      </c>
      <c r="E47" s="26">
        <f t="shared" si="0"/>
        <v>-4.4943771034687795E-2</v>
      </c>
      <c r="F47" s="26">
        <f t="shared" si="6"/>
        <v>0.63377571580678915</v>
      </c>
      <c r="G47" s="26">
        <f t="shared" si="7"/>
        <v>7.3125871904899942E-3</v>
      </c>
      <c r="H47" s="26">
        <f t="shared" si="8"/>
        <v>0.69084278957419432</v>
      </c>
      <c r="I47" s="26">
        <f t="shared" si="9"/>
        <v>0.59096437528812251</v>
      </c>
      <c r="J47" s="26">
        <f t="shared" si="10"/>
        <v>0.64090358243115841</v>
      </c>
      <c r="K47" s="36">
        <v>0.72090350000000003</v>
      </c>
      <c r="L47" s="40">
        <v>-11866.245240004337</v>
      </c>
      <c r="M47">
        <v>-19280.294129083723</v>
      </c>
      <c r="N47">
        <v>-21397.112612705412</v>
      </c>
      <c r="O47">
        <v>-29579.613903751564</v>
      </c>
      <c r="P47">
        <v>-13403.590377211043</v>
      </c>
      <c r="Q47">
        <v>-15374.831077474062</v>
      </c>
      <c r="R47">
        <v>-31761.56237818826</v>
      </c>
      <c r="S47">
        <v>-25275.674530583834</v>
      </c>
      <c r="T47">
        <v>-23070.34748389091</v>
      </c>
      <c r="U47">
        <v>-21222.475742157643</v>
      </c>
      <c r="W47" s="13" t="str" cm="1">
        <f t="array" ref="W47">_xlfn.IFS(F47&gt;$O$2,"Short CPG-CA and long ERF-CA",F47&lt;$O$3,"Long CPG-CA and Short ERF-CA",F47&lt;$O$2,"HOLD",F47&gt;$O$3,"HOLD")</f>
        <v>HOLD</v>
      </c>
      <c r="X47" s="27" cm="1">
        <f t="array" ref="X47">_xlfn.IFS(W47 = "Short CPG-CA and long ERF-CA",-B47*10000,W47 = "Long CPG-CA and Short ERF-CA",B47*10000, W47 = "HOLD", 0)</f>
        <v>0</v>
      </c>
      <c r="Y47" s="27" cm="1">
        <f t="array" ref="Y47">_xlfn.IFS(W47 = "Short CPG-CA and long ERF-CA",C47*10000,W47 = "Long CPG-CA and Short ERF-CA",-C47*10000, W47 = "HOLD", 0)</f>
        <v>0</v>
      </c>
      <c r="Z47" s="27">
        <f t="shared" si="11"/>
        <v>0</v>
      </c>
      <c r="AA47" s="31">
        <f t="shared" si="5"/>
        <v>-5129.7078268311852</v>
      </c>
      <c r="AB47" s="13"/>
    </row>
    <row r="48" spans="1:28" x14ac:dyDescent="0.25">
      <c r="A48" s="12">
        <v>44113</v>
      </c>
      <c r="B48" s="26">
        <v>1.675057</v>
      </c>
      <c r="C48" s="26">
        <v>2.5354548000000001</v>
      </c>
      <c r="D48" s="26">
        <f t="shared" si="0"/>
        <v>0.14743598569720059</v>
      </c>
      <c r="E48" s="26">
        <f t="shared" si="0"/>
        <v>8.536576386711664E-2</v>
      </c>
      <c r="F48" s="26">
        <f t="shared" si="6"/>
        <v>0.66065346540589087</v>
      </c>
      <c r="G48" s="26">
        <f t="shared" si="7"/>
        <v>-2.6877749599101719E-2</v>
      </c>
      <c r="H48" s="26">
        <f t="shared" si="8"/>
        <v>0.69084278957419432</v>
      </c>
      <c r="I48" s="26">
        <f t="shared" si="9"/>
        <v>0.59096437528812251</v>
      </c>
      <c r="J48" s="26">
        <f t="shared" si="10"/>
        <v>0.64090358243115841</v>
      </c>
      <c r="K48" s="36">
        <v>0.73090350000000004</v>
      </c>
      <c r="L48">
        <v>-7474.3953193399648</v>
      </c>
      <c r="M48">
        <v>-14888.444208419354</v>
      </c>
      <c r="N48">
        <v>-17005.262692041044</v>
      </c>
      <c r="O48">
        <v>-25187.763983087189</v>
      </c>
      <c r="P48">
        <v>-9011.7404565466786</v>
      </c>
      <c r="Q48">
        <v>-10982.981156809703</v>
      </c>
      <c r="R48">
        <v>-27369.712457523892</v>
      </c>
      <c r="S48">
        <v>-20883.824609919473</v>
      </c>
      <c r="T48">
        <v>-18678.497563226534</v>
      </c>
      <c r="U48">
        <v>-16830.625821493268</v>
      </c>
      <c r="W48" s="13" t="str" cm="1">
        <f t="array" ref="W48">_xlfn.IFS(F48&gt;$O$2,"Short CPG-CA and long ERF-CA",F48&lt;$O$3,"Long CPG-CA and Short ERF-CA",F48&lt;$O$2,"HOLD",F48&gt;$O$3,"HOLD")</f>
        <v>HOLD</v>
      </c>
      <c r="X48" s="27" cm="1">
        <f t="array" ref="X48">_xlfn.IFS(W48 = "Short CPG-CA and long ERF-CA",-B48*10000,W48 = "Long CPG-CA and Short ERF-CA",B48*10000, W48 = "HOLD", 0)</f>
        <v>0</v>
      </c>
      <c r="Y48" s="27" cm="1">
        <f t="array" ref="Y48">_xlfn.IFS(W48 = "Short CPG-CA and long ERF-CA",C48*10000,W48 = "Long CPG-CA and Short ERF-CA",-C48*10000, W48 = "HOLD", 0)</f>
        <v>0</v>
      </c>
      <c r="Z48" s="27">
        <f t="shared" si="11"/>
        <v>0</v>
      </c>
      <c r="AA48" s="31">
        <f t="shared" si="5"/>
        <v>-5129.7078268311852</v>
      </c>
      <c r="AB48" s="13"/>
    </row>
    <row r="49" spans="1:28" x14ac:dyDescent="0.25">
      <c r="A49" s="12">
        <v>44106</v>
      </c>
      <c r="B49" s="26">
        <v>1.4598260999999999</v>
      </c>
      <c r="C49" s="26">
        <v>2.3360371999999998</v>
      </c>
      <c r="D49" s="26">
        <f t="shared" si="0"/>
        <v>-4.8780564089495472E-2</v>
      </c>
      <c r="E49" s="26">
        <f t="shared" si="0"/>
        <v>3.7698875420636623E-2</v>
      </c>
      <c r="F49" s="26">
        <f t="shared" si="6"/>
        <v>0.62491560493985288</v>
      </c>
      <c r="G49" s="26">
        <f t="shared" si="7"/>
        <v>3.5737860466037996E-2</v>
      </c>
      <c r="H49" s="26">
        <f t="shared" si="8"/>
        <v>0.69084278957419432</v>
      </c>
      <c r="I49" s="26">
        <f t="shared" si="9"/>
        <v>0.59096437528812251</v>
      </c>
      <c r="J49" s="26">
        <f t="shared" si="10"/>
        <v>0.64090358243115841</v>
      </c>
      <c r="W49" s="13" t="str" cm="1">
        <f t="array" ref="W49">_xlfn.IFS(F49&gt;$O$2,"Short CPG-CA and long ERF-CA",F49&lt;$O$3,"Long CPG-CA and Short ERF-CA",F49&lt;$O$2,"HOLD",F49&gt;$O$3,"HOLD")</f>
        <v>HOLD</v>
      </c>
      <c r="X49" s="27" cm="1">
        <f t="array" ref="X49">_xlfn.IFS(W49 = "Short CPG-CA and long ERF-CA",-B49*10000,W49 = "Long CPG-CA and Short ERF-CA",B49*10000, W49 = "HOLD", 0)</f>
        <v>0</v>
      </c>
      <c r="Y49" s="27" cm="1">
        <f t="array" ref="Y49">_xlfn.IFS(W49 = "Short CPG-CA and long ERF-CA",C49*10000,W49 = "Long CPG-CA and Short ERF-CA",-C49*10000, W49 = "HOLD", 0)</f>
        <v>0</v>
      </c>
      <c r="Z49" s="27">
        <f t="shared" si="11"/>
        <v>0</v>
      </c>
      <c r="AA49" s="31">
        <f t="shared" si="5"/>
        <v>-5129.7078268311852</v>
      </c>
      <c r="AB49" s="13"/>
    </row>
    <row r="50" spans="1:28" x14ac:dyDescent="0.25">
      <c r="A50" s="12">
        <v>44099</v>
      </c>
      <c r="B50" s="26">
        <v>1.5346891</v>
      </c>
      <c r="C50" s="26">
        <v>2.2511706</v>
      </c>
      <c r="D50" s="26">
        <f t="shared" si="0"/>
        <v>-0.11351368368092851</v>
      </c>
      <c r="E50" s="26">
        <f t="shared" si="0"/>
        <v>-9.8484848484848481E-2</v>
      </c>
      <c r="F50" s="26">
        <f t="shared" si="6"/>
        <v>0.68172936338098944</v>
      </c>
      <c r="G50" s="26">
        <f t="shared" si="7"/>
        <v>-5.6813758441136564E-2</v>
      </c>
      <c r="H50" s="26">
        <f t="shared" si="8"/>
        <v>0.69084278957419432</v>
      </c>
      <c r="I50" s="26">
        <f t="shared" si="9"/>
        <v>0.59096437528812251</v>
      </c>
      <c r="J50" s="26">
        <f t="shared" si="10"/>
        <v>0.64090358243115841</v>
      </c>
      <c r="W50" s="13" t="str" cm="1">
        <f t="array" ref="W50">_xlfn.IFS(F50&gt;$O$2,"Short CPG-CA and long ERF-CA",F50&lt;$O$3,"Long CPG-CA and Short ERF-CA",F50&lt;$O$2,"HOLD",F50&gt;$O$3,"HOLD")</f>
        <v>HOLD</v>
      </c>
      <c r="X50" s="27" cm="1">
        <f t="array" ref="X50">_xlfn.IFS(W50 = "Short CPG-CA and long ERF-CA",-B50*10000,W50 = "Long CPG-CA and Short ERF-CA",B50*10000, W50 = "HOLD", 0)</f>
        <v>0</v>
      </c>
      <c r="Y50" s="27" cm="1">
        <f t="array" ref="Y50">_xlfn.IFS(W50 = "Short CPG-CA and long ERF-CA",C50*10000,W50 = "Long CPG-CA and Short ERF-CA",-C50*10000, W50 = "HOLD", 0)</f>
        <v>0</v>
      </c>
      <c r="Z50" s="27">
        <f t="shared" si="11"/>
        <v>0</v>
      </c>
      <c r="AA50" s="31">
        <f t="shared" si="5"/>
        <v>-5129.7078268311852</v>
      </c>
      <c r="AB50" s="13"/>
    </row>
    <row r="51" spans="1:28" x14ac:dyDescent="0.25">
      <c r="A51" s="12">
        <v>44092</v>
      </c>
      <c r="B51" s="26">
        <v>1.7312045</v>
      </c>
      <c r="C51" s="26">
        <v>2.4970968</v>
      </c>
      <c r="D51" s="26">
        <f t="shared" si="0"/>
        <v>6.8027048679994021E-3</v>
      </c>
      <c r="E51" s="26">
        <f t="shared" si="0"/>
        <v>5.5999866028118093E-2</v>
      </c>
      <c r="F51" s="26">
        <f t="shared" si="6"/>
        <v>0.69328690021147765</v>
      </c>
      <c r="G51" s="26">
        <f t="shared" si="7"/>
        <v>-1.1557536830488213E-2</v>
      </c>
      <c r="H51" s="26">
        <f t="shared" si="8"/>
        <v>0.69084278957419432</v>
      </c>
      <c r="I51" s="26">
        <f t="shared" si="9"/>
        <v>0.59096437528812251</v>
      </c>
      <c r="J51" s="26">
        <f t="shared" si="10"/>
        <v>0.64090358243115841</v>
      </c>
      <c r="W51" s="13" t="str" cm="1">
        <f t="array" ref="W51">_xlfn.IFS(F51&gt;$O$2,"Short CPG-CA and long ERF-CA",F51&lt;$O$3,"Long CPG-CA and Short ERF-CA",F51&lt;$O$2,"HOLD",F51&gt;$O$3,"HOLD")</f>
        <v>Short CPG-CA and long ERF-CA</v>
      </c>
      <c r="X51" s="27" cm="1">
        <f t="array" ref="X51">_xlfn.IFS(W51 = "Short CPG-CA and long ERF-CA",-B51*10000,W51 = "Long CPG-CA and Short ERF-CA",B51*10000, W51 = "HOLD", 0)</f>
        <v>-17312.045000000002</v>
      </c>
      <c r="Y51" s="27" cm="1">
        <f t="array" ref="Y51">_xlfn.IFS(W51 = "Short CPG-CA and long ERF-CA",C51*10000,W51 = "Long CPG-CA and Short ERF-CA",-C51*10000, W51 = "HOLD", 0)</f>
        <v>24970.968000000001</v>
      </c>
      <c r="Z51" s="27">
        <f t="shared" si="11"/>
        <v>1280.6021297958994</v>
      </c>
      <c r="AA51" s="31">
        <f t="shared" si="5"/>
        <v>-5129.7078268311852</v>
      </c>
      <c r="AB51" s="13"/>
    </row>
    <row r="52" spans="1:28" x14ac:dyDescent="0.25">
      <c r="A52" s="12">
        <v>44085</v>
      </c>
      <c r="B52" s="26">
        <v>1.7195072</v>
      </c>
      <c r="C52" s="26">
        <v>2.3646753</v>
      </c>
      <c r="D52" s="26">
        <f t="shared" si="0"/>
        <v>-0.11961704653875777</v>
      </c>
      <c r="E52" s="26">
        <f t="shared" si="0"/>
        <v>-0.2113562879176267</v>
      </c>
      <c r="F52" s="26">
        <f t="shared" si="6"/>
        <v>0.72716419036474056</v>
      </c>
      <c r="G52" s="26">
        <f t="shared" si="7"/>
        <v>-3.3877290153262907E-2</v>
      </c>
      <c r="H52" s="26">
        <f t="shared" si="8"/>
        <v>0.69084278957419432</v>
      </c>
      <c r="I52" s="26">
        <f t="shared" si="9"/>
        <v>0.59096437528812251</v>
      </c>
      <c r="J52" s="26">
        <f t="shared" si="10"/>
        <v>0.64090358243115841</v>
      </c>
      <c r="M52" s="9"/>
      <c r="N52" s="9"/>
      <c r="W52" s="13" t="str" cm="1">
        <f t="array" ref="W52">_xlfn.IFS(F52&gt;$O$2,"Short CPG-CA and long ERF-CA",F52&lt;$O$3,"Long CPG-CA and Short ERF-CA",F52&lt;$O$2,"HOLD",F52&gt;$O$3,"HOLD")</f>
        <v>Short CPG-CA and long ERF-CA</v>
      </c>
      <c r="X52" s="27" cm="1">
        <f t="array" ref="X52">_xlfn.IFS(W52 = "Short CPG-CA and long ERF-CA",-B52*10000,W52 = "Long CPG-CA and Short ERF-CA",B52*10000, W52 = "HOLD", 0)</f>
        <v>-17195.072</v>
      </c>
      <c r="Y52" s="27" cm="1">
        <f t="array" ref="Y52">_xlfn.IFS(W52 = "Short CPG-CA and long ERF-CA",C52*10000,W52 = "Long CPG-CA and Short ERF-CA",-C52*10000, W52 = "HOLD", 0)</f>
        <v>23646.753000000001</v>
      </c>
      <c r="Z52" s="27">
        <f t="shared" si="11"/>
        <v>-2941.0662077237125</v>
      </c>
      <c r="AA52" s="31">
        <f t="shared" si="5"/>
        <v>-6410.3099566270848</v>
      </c>
      <c r="AB52" s="13"/>
    </row>
    <row r="53" spans="1:28" x14ac:dyDescent="0.25">
      <c r="A53" s="12">
        <v>44078</v>
      </c>
      <c r="B53" s="26">
        <v>1.9531354999999999</v>
      </c>
      <c r="C53" s="26">
        <v>2.9984076000000002</v>
      </c>
      <c r="D53" s="26">
        <f t="shared" si="0"/>
        <v>-0.1255231386285017</v>
      </c>
      <c r="E53" s="26">
        <f t="shared" si="0"/>
        <v>-0.13387976800376711</v>
      </c>
      <c r="F53" s="26">
        <f t="shared" si="6"/>
        <v>0.65139092496964046</v>
      </c>
      <c r="G53" s="26">
        <f t="shared" si="7"/>
        <v>7.5773265395100098E-2</v>
      </c>
      <c r="H53" s="26">
        <f t="shared" si="8"/>
        <v>0.69084278957419432</v>
      </c>
      <c r="I53" s="26">
        <f t="shared" si="9"/>
        <v>0.59096437528812251</v>
      </c>
      <c r="J53" s="26">
        <f t="shared" si="10"/>
        <v>0.64090358243115841</v>
      </c>
      <c r="W53" s="13" t="str" cm="1">
        <f t="array" ref="W53">_xlfn.IFS(F53&gt;$O$2,"Short CPG-CA and long ERF-CA",F53&lt;$O$3,"Long CPG-CA and Short ERF-CA",F53&lt;$O$2,"HOLD",F53&gt;$O$3,"HOLD")</f>
        <v>HOLD</v>
      </c>
      <c r="X53" s="27" cm="1">
        <f t="array" ref="X53">_xlfn.IFS(W53 = "Short CPG-CA and long ERF-CA",-B53*10000,W53 = "Long CPG-CA and Short ERF-CA",B53*10000, W53 = "HOLD", 0)</f>
        <v>0</v>
      </c>
      <c r="Y53" s="27" cm="1">
        <f t="array" ref="Y53">_xlfn.IFS(W53 = "Short CPG-CA and long ERF-CA",C53*10000,W53 = "Long CPG-CA and Short ERF-CA",-C53*10000, W53 = "HOLD", 0)</f>
        <v>0</v>
      </c>
      <c r="Z53" s="27">
        <f t="shared" si="11"/>
        <v>0</v>
      </c>
      <c r="AA53" s="31">
        <f t="shared" si="5"/>
        <v>-3469.2437489033728</v>
      </c>
      <c r="AB53" s="13"/>
    </row>
    <row r="54" spans="1:28" x14ac:dyDescent="0.25">
      <c r="A54" s="12">
        <v>44071</v>
      </c>
      <c r="B54" s="26">
        <v>2.2334901999999999</v>
      </c>
      <c r="C54" s="26">
        <v>3.4618837999999998</v>
      </c>
      <c r="D54" s="26">
        <f t="shared" si="0"/>
        <v>1.2711937031032032E-2</v>
      </c>
      <c r="E54" s="26">
        <f t="shared" si="0"/>
        <v>1.1080671232901408E-2</v>
      </c>
      <c r="F54" s="26">
        <f t="shared" si="6"/>
        <v>0.64516613758093211</v>
      </c>
      <c r="G54" s="26">
        <f t="shared" si="7"/>
        <v>6.2247873887083527E-3</v>
      </c>
      <c r="H54" s="26">
        <f t="shared" si="8"/>
        <v>0.69084278957419432</v>
      </c>
      <c r="I54" s="26">
        <f t="shared" si="9"/>
        <v>0.59096437528812251</v>
      </c>
      <c r="J54" s="26">
        <f t="shared" si="10"/>
        <v>0.64090358243115841</v>
      </c>
      <c r="W54" s="13" t="str" cm="1">
        <f t="array" ref="W54">_xlfn.IFS(F54&gt;$O$2,"Short CPG-CA and long ERF-CA",F54&lt;$O$3,"Long CPG-CA and Short ERF-CA",F54&lt;$O$2,"HOLD",F54&gt;$O$3,"HOLD")</f>
        <v>HOLD</v>
      </c>
      <c r="X54" s="27" cm="1">
        <f t="array" ref="X54">_xlfn.IFS(W54 = "Short CPG-CA and long ERF-CA",-B54*10000,W54 = "Long CPG-CA and Short ERF-CA",B54*10000, W54 = "HOLD", 0)</f>
        <v>0</v>
      </c>
      <c r="Y54" s="27" cm="1">
        <f t="array" ref="Y54">_xlfn.IFS(W54 = "Short CPG-CA and long ERF-CA",C54*10000,W54 = "Long CPG-CA and Short ERF-CA",-C54*10000, W54 = "HOLD", 0)</f>
        <v>0</v>
      </c>
      <c r="Z54" s="27">
        <f t="shared" si="11"/>
        <v>0</v>
      </c>
      <c r="AA54" s="31">
        <f t="shared" si="5"/>
        <v>-3469.2437489033728</v>
      </c>
      <c r="AB54" s="13"/>
    </row>
    <row r="55" spans="1:28" x14ac:dyDescent="0.25">
      <c r="A55" s="12">
        <v>44064</v>
      </c>
      <c r="B55" s="26">
        <v>2.2054545999999999</v>
      </c>
      <c r="C55" s="26">
        <v>3.4239442000000002</v>
      </c>
      <c r="D55" s="26">
        <f t="shared" si="0"/>
        <v>-9.5785453493941811E-2</v>
      </c>
      <c r="E55" s="26">
        <f t="shared" si="0"/>
        <v>-0.13157872176957108</v>
      </c>
      <c r="F55" s="26">
        <f t="shared" si="6"/>
        <v>0.64412691071308925</v>
      </c>
      <c r="G55" s="26">
        <f t="shared" si="7"/>
        <v>1.0392268678428573E-3</v>
      </c>
      <c r="H55" s="26">
        <f t="shared" si="8"/>
        <v>0.69084278957419432</v>
      </c>
      <c r="I55" s="26">
        <f t="shared" si="9"/>
        <v>0.59096437528812251</v>
      </c>
      <c r="J55" s="26">
        <f t="shared" si="10"/>
        <v>0.64090358243115841</v>
      </c>
      <c r="W55" s="13" t="str" cm="1">
        <f t="array" ref="W55">_xlfn.IFS(F55&gt;$O$2,"Short CPG-CA and long ERF-CA",F55&lt;$O$3,"Long CPG-CA and Short ERF-CA",F55&lt;$O$2,"HOLD",F55&gt;$O$3,"HOLD")</f>
        <v>HOLD</v>
      </c>
      <c r="X55" s="27" cm="1">
        <f t="array" ref="X55">_xlfn.IFS(W55 = "Short CPG-CA and long ERF-CA",-B55*10000,W55 = "Long CPG-CA and Short ERF-CA",B55*10000, W55 = "HOLD", 0)</f>
        <v>0</v>
      </c>
      <c r="Y55" s="27" cm="1">
        <f t="array" ref="Y55">_xlfn.IFS(W55 = "Short CPG-CA and long ERF-CA",C55*10000,W55 = "Long CPG-CA and Short ERF-CA",-C55*10000, W55 = "HOLD", 0)</f>
        <v>0</v>
      </c>
      <c r="Z55" s="27">
        <f t="shared" si="11"/>
        <v>0</v>
      </c>
      <c r="AA55" s="31">
        <f t="shared" si="5"/>
        <v>-3469.2437489033728</v>
      </c>
      <c r="AB55" s="13"/>
    </row>
    <row r="56" spans="1:28" x14ac:dyDescent="0.25">
      <c r="A56" s="12">
        <v>44057</v>
      </c>
      <c r="B56" s="26">
        <v>2.4390833000000001</v>
      </c>
      <c r="C56" s="26">
        <v>3.9427226000000002</v>
      </c>
      <c r="D56" s="26">
        <f t="shared" si="0"/>
        <v>7.4074054502530642E-2</v>
      </c>
      <c r="E56" s="26">
        <f t="shared" si="0"/>
        <v>5.0251084407929733E-2</v>
      </c>
      <c r="F56" s="26">
        <f t="shared" si="6"/>
        <v>0.61862919293383711</v>
      </c>
      <c r="G56" s="26">
        <f t="shared" si="7"/>
        <v>2.5497717779252138E-2</v>
      </c>
      <c r="H56" s="26">
        <f t="shared" si="8"/>
        <v>0.69084278957419432</v>
      </c>
      <c r="I56" s="26">
        <f t="shared" si="9"/>
        <v>0.59096437528812251</v>
      </c>
      <c r="J56" s="26">
        <f t="shared" si="10"/>
        <v>0.64090358243115841</v>
      </c>
      <c r="W56" s="13" t="str" cm="1">
        <f t="array" ref="W56">_xlfn.IFS(F56&gt;$O$2,"Short CPG-CA and long ERF-CA",F56&lt;$O$3,"Long CPG-CA and Short ERF-CA",F56&lt;$O$2,"HOLD",F56&gt;$O$3,"HOLD")</f>
        <v>HOLD</v>
      </c>
      <c r="X56" s="27" cm="1">
        <f t="array" ref="X56">_xlfn.IFS(W56 = "Short CPG-CA and long ERF-CA",-B56*10000,W56 = "Long CPG-CA and Short ERF-CA",B56*10000, W56 = "HOLD", 0)</f>
        <v>0</v>
      </c>
      <c r="Y56" s="27" cm="1">
        <f t="array" ref="Y56">_xlfn.IFS(W56 = "Short CPG-CA and long ERF-CA",C56*10000,W56 = "Long CPG-CA and Short ERF-CA",-C56*10000, W56 = "HOLD", 0)</f>
        <v>0</v>
      </c>
      <c r="Z56" s="27">
        <f t="shared" si="11"/>
        <v>0</v>
      </c>
      <c r="AA56" s="31">
        <f t="shared" si="5"/>
        <v>-3469.2437489033728</v>
      </c>
      <c r="AB56" s="13"/>
    </row>
    <row r="57" spans="1:28" x14ac:dyDescent="0.25">
      <c r="A57" s="12">
        <v>44050</v>
      </c>
      <c r="B57" s="26">
        <v>2.2708707000000001</v>
      </c>
      <c r="C57" s="26">
        <v>3.7540762000000001</v>
      </c>
      <c r="D57" s="26">
        <f t="shared" si="0"/>
        <v>0.17391298953627801</v>
      </c>
      <c r="E57" s="26">
        <f t="shared" si="0"/>
        <v>0.20241707190032687</v>
      </c>
      <c r="F57" s="26">
        <f t="shared" si="6"/>
        <v>0.6049079930769653</v>
      </c>
      <c r="G57" s="26">
        <f t="shared" si="7"/>
        <v>1.3721199856871813E-2</v>
      </c>
      <c r="H57" s="26">
        <f t="shared" si="8"/>
        <v>0.69084278957419432</v>
      </c>
      <c r="I57" s="26">
        <f t="shared" si="9"/>
        <v>0.59096437528812251</v>
      </c>
      <c r="J57" s="26">
        <f t="shared" si="10"/>
        <v>0.64090358243115841</v>
      </c>
      <c r="W57" s="13" t="str" cm="1">
        <f t="array" ref="W57">_xlfn.IFS(F57&gt;$O$2,"Short CPG-CA and long ERF-CA",F57&lt;$O$3,"Long CPG-CA and Short ERF-CA",F57&lt;$O$2,"HOLD",F57&gt;$O$3,"HOLD")</f>
        <v>HOLD</v>
      </c>
      <c r="X57" s="27" cm="1">
        <f t="array" ref="X57">_xlfn.IFS(W57 = "Short CPG-CA and long ERF-CA",-B57*10000,W57 = "Long CPG-CA and Short ERF-CA",B57*10000, W57 = "HOLD", 0)</f>
        <v>0</v>
      </c>
      <c r="Y57" s="27" cm="1">
        <f t="array" ref="Y57">_xlfn.IFS(W57 = "Short CPG-CA and long ERF-CA",C57*10000,W57 = "Long CPG-CA and Short ERF-CA",-C57*10000, W57 = "HOLD", 0)</f>
        <v>0</v>
      </c>
      <c r="Z57" s="27">
        <f t="shared" si="11"/>
        <v>0</v>
      </c>
      <c r="AA57" s="31">
        <f t="shared" si="5"/>
        <v>-3469.2437489033728</v>
      </c>
      <c r="AB57" s="13"/>
    </row>
    <row r="58" spans="1:28" x14ac:dyDescent="0.25">
      <c r="A58" s="12">
        <v>44043</v>
      </c>
      <c r="B58" s="26">
        <v>1.9344455</v>
      </c>
      <c r="C58" s="26">
        <v>3.1221082</v>
      </c>
      <c r="D58" s="26">
        <f t="shared" si="0"/>
        <v>-0.10000004652495781</v>
      </c>
      <c r="E58" s="26">
        <f t="shared" si="0"/>
        <v>-8.5464751028750632E-2</v>
      </c>
      <c r="F58" s="26">
        <f t="shared" si="6"/>
        <v>0.61959591919331947</v>
      </c>
      <c r="G58" s="26">
        <f t="shared" si="7"/>
        <v>-1.4687926116354166E-2</v>
      </c>
      <c r="H58" s="26">
        <f t="shared" si="8"/>
        <v>0.69084278957419432</v>
      </c>
      <c r="I58" s="26">
        <f t="shared" si="9"/>
        <v>0.59096437528812251</v>
      </c>
      <c r="J58" s="26">
        <f t="shared" si="10"/>
        <v>0.64090358243115841</v>
      </c>
      <c r="W58" s="13" t="str" cm="1">
        <f t="array" ref="W58">_xlfn.IFS(F58&gt;$O$2,"Short CPG-CA and long ERF-CA",F58&lt;$O$3,"Long CPG-CA and Short ERF-CA",F58&lt;$O$2,"HOLD",F58&gt;$O$3,"HOLD")</f>
        <v>HOLD</v>
      </c>
      <c r="X58" s="27" cm="1">
        <f t="array" ref="X58">_xlfn.IFS(W58 = "Short CPG-CA and long ERF-CA",-B58*10000,W58 = "Long CPG-CA and Short ERF-CA",B58*10000, W58 = "HOLD", 0)</f>
        <v>0</v>
      </c>
      <c r="Y58" s="27" cm="1">
        <f t="array" ref="Y58">_xlfn.IFS(W58 = "Short CPG-CA and long ERF-CA",C58*10000,W58 = "Long CPG-CA and Short ERF-CA",-C58*10000, W58 = "HOLD", 0)</f>
        <v>0</v>
      </c>
      <c r="Z58" s="27">
        <f t="shared" si="11"/>
        <v>0</v>
      </c>
      <c r="AA58" s="31">
        <f t="shared" si="5"/>
        <v>-3469.2437489033728</v>
      </c>
      <c r="AB58" s="13"/>
    </row>
    <row r="59" spans="1:28" x14ac:dyDescent="0.25">
      <c r="A59" s="12">
        <v>44036</v>
      </c>
      <c r="B59" s="26">
        <v>2.149384</v>
      </c>
      <c r="C59" s="26">
        <v>3.4138741000000001</v>
      </c>
      <c r="D59" s="26">
        <f t="shared" si="0"/>
        <v>8.4905572283873396E-2</v>
      </c>
      <c r="E59" s="26">
        <f t="shared" si="0"/>
        <v>5.5232843519085972E-2</v>
      </c>
      <c r="F59" s="26">
        <f t="shared" si="6"/>
        <v>0.6296025972369631</v>
      </c>
      <c r="G59" s="26">
        <f t="shared" si="7"/>
        <v>-1.0006678043643635E-2</v>
      </c>
      <c r="H59" s="26">
        <f t="shared" si="8"/>
        <v>0.69084278957419432</v>
      </c>
      <c r="I59" s="26">
        <f t="shared" si="9"/>
        <v>0.59096437528812251</v>
      </c>
      <c r="J59" s="26">
        <f t="shared" si="10"/>
        <v>0.64090358243115841</v>
      </c>
      <c r="W59" s="13" t="str" cm="1">
        <f t="array" ref="W59">_xlfn.IFS(F59&gt;$O$2,"Short CPG-CA and long ERF-CA",F59&lt;$O$3,"Long CPG-CA and Short ERF-CA",F59&lt;$O$2,"HOLD",F59&gt;$O$3,"HOLD")</f>
        <v>HOLD</v>
      </c>
      <c r="X59" s="27" cm="1">
        <f t="array" ref="X59">_xlfn.IFS(W59 = "Short CPG-CA and long ERF-CA",-B59*10000,W59 = "Long CPG-CA and Short ERF-CA",B59*10000, W59 = "HOLD", 0)</f>
        <v>0</v>
      </c>
      <c r="Y59" s="27" cm="1">
        <f t="array" ref="Y59">_xlfn.IFS(W59 = "Short CPG-CA and long ERF-CA",C59*10000,W59 = "Long CPG-CA and Short ERF-CA",-C59*10000, W59 = "HOLD", 0)</f>
        <v>0</v>
      </c>
      <c r="Z59" s="27">
        <f t="shared" si="11"/>
        <v>0</v>
      </c>
      <c r="AA59" s="31">
        <f t="shared" si="5"/>
        <v>-3469.2437489033728</v>
      </c>
      <c r="AB59" s="13"/>
    </row>
    <row r="60" spans="1:28" x14ac:dyDescent="0.25">
      <c r="A60" s="12">
        <v>44029</v>
      </c>
      <c r="B60" s="26">
        <v>1.9811715000000001</v>
      </c>
      <c r="C60" s="26">
        <v>3.2351855999999999</v>
      </c>
      <c r="D60" s="26">
        <f t="shared" si="0"/>
        <v>9.524016744520537E-3</v>
      </c>
      <c r="E60" s="26">
        <f t="shared" si="0"/>
        <v>3.9274817326206926E-2</v>
      </c>
      <c r="F60" s="26">
        <f t="shared" si="6"/>
        <v>0.61238264042718293</v>
      </c>
      <c r="G60" s="26">
        <f t="shared" si="7"/>
        <v>1.7219956809780168E-2</v>
      </c>
      <c r="H60" s="26">
        <f t="shared" si="8"/>
        <v>0.69084278957419432</v>
      </c>
      <c r="I60" s="26">
        <f t="shared" si="9"/>
        <v>0.59096437528812251</v>
      </c>
      <c r="J60" s="26">
        <f t="shared" si="10"/>
        <v>0.64090358243115841</v>
      </c>
      <c r="W60" s="13" t="str" cm="1">
        <f t="array" ref="W60">_xlfn.IFS(F60&gt;$O$2,"Short CPG-CA and long ERF-CA",F60&lt;$O$3,"Long CPG-CA and Short ERF-CA",F60&lt;$O$2,"HOLD",F60&gt;$O$3,"HOLD")</f>
        <v>HOLD</v>
      </c>
      <c r="X60" s="27" cm="1">
        <f t="array" ref="X60">_xlfn.IFS(W60 = "Short CPG-CA and long ERF-CA",-B60*10000,W60 = "Long CPG-CA and Short ERF-CA",B60*10000, W60 = "HOLD", 0)</f>
        <v>0</v>
      </c>
      <c r="Y60" s="27" cm="1">
        <f t="array" ref="Y60">_xlfn.IFS(W60 = "Short CPG-CA and long ERF-CA",C60*10000,W60 = "Long CPG-CA and Short ERF-CA",-C60*10000, W60 = "HOLD", 0)</f>
        <v>0</v>
      </c>
      <c r="Z60" s="27">
        <f t="shared" si="11"/>
        <v>0</v>
      </c>
      <c r="AA60" s="31">
        <f t="shared" si="5"/>
        <v>-3469.2437489033728</v>
      </c>
      <c r="AB60" s="13"/>
    </row>
    <row r="61" spans="1:28" x14ac:dyDescent="0.25">
      <c r="A61" s="12">
        <v>44022</v>
      </c>
      <c r="B61" s="26">
        <v>1.9624808</v>
      </c>
      <c r="C61" s="26">
        <v>3.1129259999999999</v>
      </c>
      <c r="D61" s="26">
        <f t="shared" si="0"/>
        <v>-8.2969395176769087E-2</v>
      </c>
      <c r="E61" s="26">
        <f t="shared" si="0"/>
        <v>-0.15561228461701682</v>
      </c>
      <c r="F61" s="26">
        <f t="shared" si="6"/>
        <v>0.63042963436972166</v>
      </c>
      <c r="G61" s="26">
        <f t="shared" si="7"/>
        <v>-1.8046993942538725E-2</v>
      </c>
      <c r="H61" s="26">
        <f t="shared" si="8"/>
        <v>0.69084278957419432</v>
      </c>
      <c r="I61" s="26">
        <f t="shared" si="9"/>
        <v>0.59096437528812251</v>
      </c>
      <c r="J61" s="26">
        <f t="shared" si="10"/>
        <v>0.64090358243115841</v>
      </c>
      <c r="W61" s="13" t="str" cm="1">
        <f t="array" ref="W61">_xlfn.IFS(F61&gt;$O$2,"Short CPG-CA and long ERF-CA",F61&lt;$O$3,"Long CPG-CA and Short ERF-CA",F61&lt;$O$2,"HOLD",F61&gt;$O$3,"HOLD")</f>
        <v>HOLD</v>
      </c>
      <c r="X61" s="27" cm="1">
        <f t="array" ref="X61">_xlfn.IFS(W61 = "Short CPG-CA and long ERF-CA",-B61*10000,W61 = "Long CPG-CA and Short ERF-CA",B61*10000, W61 = "HOLD", 0)</f>
        <v>0</v>
      </c>
      <c r="Y61" s="27" cm="1">
        <f t="array" ref="Y61">_xlfn.IFS(W61 = "Short CPG-CA and long ERF-CA",C61*10000,W61 = "Long CPG-CA and Short ERF-CA",-C61*10000, W61 = "HOLD", 0)</f>
        <v>0</v>
      </c>
      <c r="Z61" s="27">
        <f t="shared" si="11"/>
        <v>0</v>
      </c>
      <c r="AA61" s="31">
        <f t="shared" si="5"/>
        <v>-3469.2437489033728</v>
      </c>
      <c r="AB61" s="13"/>
    </row>
    <row r="62" spans="1:28" x14ac:dyDescent="0.25">
      <c r="A62" s="12">
        <v>44015</v>
      </c>
      <c r="B62" s="26">
        <v>2.1400385000000002</v>
      </c>
      <c r="C62" s="26">
        <v>3.6866074000000002</v>
      </c>
      <c r="D62" s="26">
        <f t="shared" si="0"/>
        <v>5.5299354193070277E-2</v>
      </c>
      <c r="E62" s="26">
        <f t="shared" si="0"/>
        <v>0.13294801418268851</v>
      </c>
      <c r="F62" s="26">
        <f t="shared" si="6"/>
        <v>0.58048993771346524</v>
      </c>
      <c r="G62" s="26">
        <f t="shared" si="7"/>
        <v>4.9939696656256416E-2</v>
      </c>
      <c r="H62" s="26">
        <f t="shared" si="8"/>
        <v>0.69084278957419432</v>
      </c>
      <c r="I62" s="26">
        <f t="shared" si="9"/>
        <v>0.59096437528812251</v>
      </c>
      <c r="J62" s="26">
        <f t="shared" si="10"/>
        <v>0.64090358243115841</v>
      </c>
      <c r="W62" s="13" t="str" cm="1">
        <f t="array" ref="W62">_xlfn.IFS(F62&gt;$O$2,"Short CPG-CA and long ERF-CA",F62&lt;$O$3,"Long CPG-CA and Short ERF-CA",F62&lt;$O$2,"HOLD",F62&gt;$O$3,"HOLD")</f>
        <v>Long CPG-CA and Short ERF-CA</v>
      </c>
      <c r="X62" s="27" cm="1">
        <f t="array" ref="X62">_xlfn.IFS(W62 = "Short CPG-CA and long ERF-CA",-B62*10000,W62 = "Long CPG-CA and Short ERF-CA",B62*10000, W62 = "HOLD", 0)</f>
        <v>21400.385000000002</v>
      </c>
      <c r="Y62" s="27" cm="1">
        <f t="array" ref="Y62">_xlfn.IFS(W62 = "Short CPG-CA and long ERF-CA",C62*10000,W62 = "Long CPG-CA and Short ERF-CA",-C62*10000, W62 = "HOLD", 0)</f>
        <v>-36866.074000000001</v>
      </c>
      <c r="Z62" s="27">
        <f t="shared" si="11"/>
        <v>-3717.8438590289752</v>
      </c>
      <c r="AA62" s="31">
        <f t="shared" si="5"/>
        <v>-3469.2437489033728</v>
      </c>
      <c r="AB62" s="13"/>
    </row>
    <row r="63" spans="1:28" x14ac:dyDescent="0.25">
      <c r="A63" s="12">
        <v>44008</v>
      </c>
      <c r="B63" s="26">
        <v>2.0278971000000001</v>
      </c>
      <c r="C63" s="26">
        <v>3.2539951999999999</v>
      </c>
      <c r="D63" s="26">
        <f t="shared" si="0"/>
        <v>-4.4052782654654891E-2</v>
      </c>
      <c r="E63" s="26">
        <f t="shared" si="0"/>
        <v>-0.11928918141787297</v>
      </c>
      <c r="F63" s="26">
        <f t="shared" si="6"/>
        <v>0.62320224074085917</v>
      </c>
      <c r="G63" s="26">
        <f t="shared" si="7"/>
        <v>-4.2712303027393927E-2</v>
      </c>
      <c r="H63" s="26">
        <f t="shared" si="8"/>
        <v>0.69084278957419432</v>
      </c>
      <c r="I63" s="26">
        <f t="shared" si="9"/>
        <v>0.59096437528812251</v>
      </c>
      <c r="J63" s="26">
        <f t="shared" si="10"/>
        <v>0.64090358243115841</v>
      </c>
      <c r="W63" s="13" t="str" cm="1">
        <f t="array" ref="W63">_xlfn.IFS(F63&gt;$O$2,"Short CPG-CA and long ERF-CA",F63&lt;$O$3,"Long CPG-CA and Short ERF-CA",F63&lt;$O$2,"HOLD",F63&gt;$O$3,"HOLD")</f>
        <v>HOLD</v>
      </c>
      <c r="X63" s="27" cm="1">
        <f t="array" ref="X63">_xlfn.IFS(W63 = "Short CPG-CA and long ERF-CA",-B63*10000,W63 = "Long CPG-CA and Short ERF-CA",B63*10000, W63 = "HOLD", 0)</f>
        <v>0</v>
      </c>
      <c r="Y63" s="27" cm="1">
        <f t="array" ref="Y63">_xlfn.IFS(W63 = "Short CPG-CA and long ERF-CA",C63*10000,W63 = "Long CPG-CA and Short ERF-CA",-C63*10000, W63 = "HOLD", 0)</f>
        <v>0</v>
      </c>
      <c r="Z63" s="27">
        <f t="shared" si="11"/>
        <v>0</v>
      </c>
      <c r="AA63" s="31">
        <f t="shared" si="5"/>
        <v>248.60011012560261</v>
      </c>
      <c r="AB63" s="13"/>
    </row>
    <row r="64" spans="1:28" x14ac:dyDescent="0.25">
      <c r="A64" s="12">
        <v>44001</v>
      </c>
      <c r="B64" s="26">
        <v>2.1213484</v>
      </c>
      <c r="C64" s="26">
        <v>3.6947374000000002</v>
      </c>
      <c r="D64" s="26">
        <f t="shared" si="0"/>
        <v>-3.8135539040341122E-2</v>
      </c>
      <c r="E64" s="26">
        <f t="shared" si="0"/>
        <v>-1.0050297841975926E-2</v>
      </c>
      <c r="F64" s="26">
        <f t="shared" si="6"/>
        <v>0.5741540386605013</v>
      </c>
      <c r="G64" s="26">
        <f t="shared" si="7"/>
        <v>4.9048202080357872E-2</v>
      </c>
      <c r="H64" s="26">
        <f t="shared" si="8"/>
        <v>0.69084278957419432</v>
      </c>
      <c r="I64" s="26">
        <f t="shared" si="9"/>
        <v>0.59096437528812251</v>
      </c>
      <c r="J64" s="26">
        <f t="shared" si="10"/>
        <v>0.64090358243115841</v>
      </c>
      <c r="W64" s="13" t="str" cm="1">
        <f t="array" ref="W64">_xlfn.IFS(F64&gt;$O$2,"Short CPG-CA and long ERF-CA",F64&lt;$O$3,"Long CPG-CA and Short ERF-CA",F64&lt;$O$2,"HOLD",F64&gt;$O$3,"HOLD")</f>
        <v>Long CPG-CA and Short ERF-CA</v>
      </c>
      <c r="X64" s="27" cm="1">
        <f t="array" ref="X64">_xlfn.IFS(W64 = "Short CPG-CA and long ERF-CA",-B64*10000,W64 = "Long CPG-CA and Short ERF-CA",B64*10000, W64 = "HOLD", 0)</f>
        <v>21213.484</v>
      </c>
      <c r="Y64" s="27" cm="1">
        <f t="array" ref="Y64">_xlfn.IFS(W64 = "Short CPG-CA and long ERF-CA",C64*10000,W64 = "Long CPG-CA and Short ERF-CA",-C64*10000, W64 = "HOLD", 0)</f>
        <v>-36947.374000000003</v>
      </c>
      <c r="Z64" s="27">
        <f t="shared" si="11"/>
        <v>-437.65553408477427</v>
      </c>
      <c r="AA64" s="31">
        <f t="shared" si="5"/>
        <v>248.60011012560261</v>
      </c>
      <c r="AB64" s="13"/>
    </row>
    <row r="65" spans="1:28" x14ac:dyDescent="0.25">
      <c r="A65" s="12">
        <v>43994</v>
      </c>
      <c r="B65" s="26">
        <v>2.2054545999999999</v>
      </c>
      <c r="C65" s="26">
        <v>3.7322476</v>
      </c>
      <c r="D65" s="26">
        <f t="shared" si="0"/>
        <v>-9.8243552441559454E-2</v>
      </c>
      <c r="E65" s="26">
        <f t="shared" si="0"/>
        <v>-0.14775155719688507</v>
      </c>
      <c r="F65" s="26">
        <f t="shared" si="6"/>
        <v>0.59091861965428016</v>
      </c>
      <c r="G65" s="26">
        <f t="shared" si="7"/>
        <v>-1.6764580993778866E-2</v>
      </c>
      <c r="H65" s="26">
        <f t="shared" si="8"/>
        <v>0.69084278957419432</v>
      </c>
      <c r="I65" s="26">
        <f t="shared" si="9"/>
        <v>0.59096437528812251</v>
      </c>
      <c r="J65" s="26">
        <f t="shared" si="10"/>
        <v>0.64090358243115841</v>
      </c>
      <c r="W65" s="13" t="str" cm="1">
        <f t="array" ref="W65">_xlfn.IFS(F65&gt;$O$2,"Short CPG-CA and long ERF-CA",F65&lt;$O$3,"Long CPG-CA and Short ERF-CA",F65&lt;$O$2,"HOLD",F65&gt;$O$3,"HOLD")</f>
        <v>Long CPG-CA and Short ERF-CA</v>
      </c>
      <c r="X65" s="27" cm="1">
        <f t="array" ref="X65">_xlfn.IFS(W65 = "Short CPG-CA and long ERF-CA",-B65*10000,W65 = "Long CPG-CA and Short ERF-CA",B65*10000, W65 = "HOLD", 0)</f>
        <v>22054.545999999998</v>
      </c>
      <c r="Y65" s="27" cm="1">
        <f t="array" ref="Y65">_xlfn.IFS(W65 = "Short CPG-CA and long ERF-CA",C65*10000,W65 = "Long CPG-CA and Short ERF-CA",-C65*10000, W65 = "HOLD", 0)</f>
        <v>-37322.476000000002</v>
      </c>
      <c r="Z65" s="27">
        <f t="shared" si="11"/>
        <v>3347.7370009175852</v>
      </c>
      <c r="AA65" s="31">
        <f t="shared" si="5"/>
        <v>686.25564421037689</v>
      </c>
      <c r="AB65" s="13"/>
    </row>
    <row r="66" spans="1:28" x14ac:dyDescent="0.25">
      <c r="A66" s="12">
        <v>43987</v>
      </c>
      <c r="B66" s="26">
        <v>2.445732</v>
      </c>
      <c r="C66" s="26">
        <v>4.3792952999999999</v>
      </c>
      <c r="D66" s="26">
        <f t="shared" ref="D66:E103" si="12">(B66-B67)/B67</f>
        <v>0.35051558517223197</v>
      </c>
      <c r="E66" s="26">
        <f t="shared" si="12"/>
        <v>0.26558247749718367</v>
      </c>
      <c r="F66" s="26">
        <f t="shared" si="6"/>
        <v>0.55847615482792401</v>
      </c>
      <c r="G66" s="26">
        <f t="shared" si="7"/>
        <v>3.2442464826356154E-2</v>
      </c>
      <c r="H66" s="26">
        <f t="shared" ref="H66:H97" si="13">$O$2</f>
        <v>0.69084278957419432</v>
      </c>
      <c r="I66" s="26">
        <f t="shared" ref="I66:I97" si="14">$O$3</f>
        <v>0.59096437528812251</v>
      </c>
      <c r="J66" s="26">
        <f t="shared" ref="J66:J97" si="15">$M$2</f>
        <v>0.64090358243115841</v>
      </c>
      <c r="W66" s="13" t="str" cm="1">
        <f t="array" ref="W66">_xlfn.IFS(F66&gt;$O$2,"Short CPG-CA and long ERF-CA",F66&lt;$O$3,"Long CPG-CA and Short ERF-CA",F66&lt;$O$2,"HOLD",F66&gt;$O$3,"HOLD")</f>
        <v>Long CPG-CA and Short ERF-CA</v>
      </c>
      <c r="X66" s="27" cm="1">
        <f t="array" ref="X66">_xlfn.IFS(W66 = "Short CPG-CA and long ERF-CA",-B66*10000,W66 = "Long CPG-CA and Short ERF-CA",B66*10000, W66 = "HOLD", 0)</f>
        <v>24457.32</v>
      </c>
      <c r="Y66" s="27" cm="1">
        <f t="array" ref="Y66">_xlfn.IFS(W66 = "Short CPG-CA and long ERF-CA",C66*10000,W66 = "Long CPG-CA and Short ERF-CA",-C66*10000, W66 = "HOLD", 0)</f>
        <v>-43792.953000000001</v>
      </c>
      <c r="Z66" s="27">
        <f t="shared" ref="Z66:Z97" si="16">(X66*D66)+(Y66*E66)</f>
        <v>-3057.9691231131892</v>
      </c>
      <c r="AA66" s="31">
        <f t="shared" ref="AA66:AA103" si="17">Z66+AA67</f>
        <v>-2661.4813567072083</v>
      </c>
      <c r="AB66" s="13"/>
    </row>
    <row r="67" spans="1:28" x14ac:dyDescent="0.25">
      <c r="A67" s="12">
        <v>43980</v>
      </c>
      <c r="B67" s="26">
        <v>1.8109617</v>
      </c>
      <c r="C67" s="26">
        <v>3.4603001999999998</v>
      </c>
      <c r="D67" s="26">
        <f t="shared" si="12"/>
        <v>-2.020211747943905E-2</v>
      </c>
      <c r="E67" s="26">
        <f t="shared" si="12"/>
        <v>-4.4109893515898078E-2</v>
      </c>
      <c r="F67" s="26">
        <f t="shared" ref="F67:F105" si="18">B67/C67</f>
        <v>0.52335392750027876</v>
      </c>
      <c r="G67" s="26">
        <f t="shared" si="7"/>
        <v>3.512222732764525E-2</v>
      </c>
      <c r="H67" s="26">
        <f t="shared" si="13"/>
        <v>0.69084278957419432</v>
      </c>
      <c r="I67" s="26">
        <f t="shared" si="14"/>
        <v>0.59096437528812251</v>
      </c>
      <c r="J67" s="26">
        <f t="shared" si="15"/>
        <v>0.64090358243115841</v>
      </c>
      <c r="W67" s="13" t="str" cm="1">
        <f t="array" ref="W67">_xlfn.IFS(F67&gt;$O$2,"Short CPG-CA and long ERF-CA",F67&lt;$O$3,"Long CPG-CA and Short ERF-CA",F67&lt;$O$2,"HOLD",F67&gt;$O$3,"HOLD")</f>
        <v>Long CPG-CA and Short ERF-CA</v>
      </c>
      <c r="X67" s="27" cm="1">
        <f t="array" ref="X67">_xlfn.IFS(W67 = "Short CPG-CA and long ERF-CA",-B67*10000,W67 = "Long CPG-CA and Short ERF-CA",B67*10000, W67 = "HOLD", 0)</f>
        <v>18109.616999999998</v>
      </c>
      <c r="Y67" s="27" cm="1">
        <f t="array" ref="Y67">_xlfn.IFS(W67 = "Short CPG-CA and long ERF-CA",C67*10000,W67 = "Long CPG-CA and Short ERF-CA",-C67*10000, W67 = "HOLD", 0)</f>
        <v>-34603.002</v>
      </c>
      <c r="Z67" s="27">
        <f t="shared" si="16"/>
        <v>1160.4821234087617</v>
      </c>
      <c r="AA67" s="31">
        <f t="shared" si="17"/>
        <v>396.48776640598089</v>
      </c>
      <c r="AB67" s="13"/>
    </row>
    <row r="68" spans="1:28" x14ac:dyDescent="0.25">
      <c r="A68" s="12">
        <v>43973</v>
      </c>
      <c r="B68" s="26">
        <v>1.8483012999999999</v>
      </c>
      <c r="C68" s="26">
        <v>3.619977</v>
      </c>
      <c r="D68" s="26">
        <f t="shared" si="12"/>
        <v>0.1379310196219237</v>
      </c>
      <c r="E68" s="26">
        <f t="shared" si="12"/>
        <v>0.13157928052669413</v>
      </c>
      <c r="F68" s="26">
        <f t="shared" si="18"/>
        <v>0.51058371365342925</v>
      </c>
      <c r="G68" s="26">
        <f t="shared" ref="G68:G105" si="19">F67-F68</f>
        <v>1.277021384684951E-2</v>
      </c>
      <c r="H68" s="26">
        <f t="shared" si="13"/>
        <v>0.69084278957419432</v>
      </c>
      <c r="I68" s="26">
        <f t="shared" si="14"/>
        <v>0.59096437528812251</v>
      </c>
      <c r="J68" s="26">
        <f t="shared" si="15"/>
        <v>0.64090358243115841</v>
      </c>
      <c r="W68" s="13" t="str" cm="1">
        <f t="array" ref="W68">_xlfn.IFS(F68&gt;$O$2,"Short CPG-CA and long ERF-CA",F68&lt;$O$3,"Long CPG-CA and Short ERF-CA",F68&lt;$O$2,"HOLD",F68&gt;$O$3,"HOLD")</f>
        <v>Long CPG-CA and Short ERF-CA</v>
      </c>
      <c r="X68" s="27" cm="1">
        <f t="array" ref="X68">_xlfn.IFS(W68 = "Short CPG-CA and long ERF-CA",-B68*10000,W68 = "Long CPG-CA and Short ERF-CA",B68*10000, W68 = "HOLD", 0)</f>
        <v>18483.012999999999</v>
      </c>
      <c r="Y68" s="27" cm="1">
        <f t="array" ref="Y68">_xlfn.IFS(W68 = "Short CPG-CA and long ERF-CA",C68*10000,W68 = "Long CPG-CA and Short ERF-CA",-C68*10000, W68 = "HOLD", 0)</f>
        <v>-36199.769999999997</v>
      </c>
      <c r="Z68" s="27">
        <f t="shared" si="16"/>
        <v>-2213.7588630565356</v>
      </c>
      <c r="AA68" s="31">
        <f t="shared" si="17"/>
        <v>-763.99435700278082</v>
      </c>
      <c r="AB68" s="13"/>
    </row>
    <row r="69" spans="1:28" x14ac:dyDescent="0.25">
      <c r="A69" s="12">
        <v>43966</v>
      </c>
      <c r="B69" s="26">
        <v>1.6242648</v>
      </c>
      <c r="C69" s="26">
        <v>3.1990485</v>
      </c>
      <c r="D69" s="26">
        <f t="shared" si="12"/>
        <v>-3.8674097893305441E-2</v>
      </c>
      <c r="E69" s="26">
        <f t="shared" si="12"/>
        <v>-4.7353893580412067E-2</v>
      </c>
      <c r="F69" s="26">
        <f t="shared" si="18"/>
        <v>0.50773372144873696</v>
      </c>
      <c r="G69" s="26">
        <f t="shared" si="19"/>
        <v>2.8499922046922865E-3</v>
      </c>
      <c r="H69" s="26">
        <f t="shared" si="13"/>
        <v>0.69084278957419432</v>
      </c>
      <c r="I69" s="26">
        <f t="shared" si="14"/>
        <v>0.59096437528812251</v>
      </c>
      <c r="J69" s="26">
        <f t="shared" si="15"/>
        <v>0.64090358243115841</v>
      </c>
      <c r="W69" s="13" t="str" cm="1">
        <f t="array" ref="W69">_xlfn.IFS(F69&gt;$O$2,"Short CPG-CA and long ERF-CA",F69&lt;$O$3,"Long CPG-CA and Short ERF-CA",F69&lt;$O$2,"HOLD",F69&gt;$O$3,"HOLD")</f>
        <v>Long CPG-CA and Short ERF-CA</v>
      </c>
      <c r="X69" s="27" cm="1">
        <f t="array" ref="X69">_xlfn.IFS(W69 = "Short CPG-CA and long ERF-CA",-B69*10000,W69 = "Long CPG-CA and Short ERF-CA",B69*10000, W69 = "HOLD", 0)</f>
        <v>16242.647999999999</v>
      </c>
      <c r="Y69" s="27" cm="1">
        <f t="array" ref="Y69">_xlfn.IFS(W69 = "Short CPG-CA and long ERF-CA",C69*10000,W69 = "Long CPG-CA and Short ERF-CA",-C69*10000, W69 = "HOLD", 0)</f>
        <v>-31990.485000000001</v>
      </c>
      <c r="Z69" s="27">
        <f t="shared" si="16"/>
        <v>886.70426347726675</v>
      </c>
      <c r="AA69" s="31">
        <f t="shared" si="17"/>
        <v>1449.7645060537548</v>
      </c>
      <c r="AB69" s="13"/>
    </row>
    <row r="70" spans="1:28" x14ac:dyDescent="0.25">
      <c r="A70" s="12">
        <v>43959</v>
      </c>
      <c r="B70" s="26">
        <v>1.6896089000000001</v>
      </c>
      <c r="C70" s="26">
        <v>3.358066</v>
      </c>
      <c r="D70" s="26">
        <f t="shared" si="12"/>
        <v>-5.494355756974767E-3</v>
      </c>
      <c r="E70" s="26">
        <f t="shared" si="12"/>
        <v>2.5714066839077745E-2</v>
      </c>
      <c r="F70" s="26">
        <f t="shared" si="18"/>
        <v>0.50314940206654668</v>
      </c>
      <c r="G70" s="26">
        <f t="shared" si="19"/>
        <v>4.5843193821902828E-3</v>
      </c>
      <c r="H70" s="26">
        <f t="shared" si="13"/>
        <v>0.69084278957419432</v>
      </c>
      <c r="I70" s="26">
        <f t="shared" si="14"/>
        <v>0.59096437528812251</v>
      </c>
      <c r="J70" s="26">
        <f t="shared" si="15"/>
        <v>0.64090358243115841</v>
      </c>
      <c r="W70" s="13" t="str" cm="1">
        <f t="array" ref="W70">_xlfn.IFS(F70&gt;$O$2,"Short CPG-CA and long ERF-CA",F70&lt;$O$3,"Long CPG-CA and Short ERF-CA",F70&lt;$O$2,"HOLD",F70&gt;$O$3,"HOLD")</f>
        <v>Long CPG-CA and Short ERF-CA</v>
      </c>
      <c r="X70" s="27" cm="1">
        <f t="array" ref="X70">_xlfn.IFS(W70 = "Short CPG-CA and long ERF-CA",-B70*10000,W70 = "Long CPG-CA and Short ERF-CA",B70*10000, W70 = "HOLD", 0)</f>
        <v>16896.089</v>
      </c>
      <c r="Y70" s="27" cm="1">
        <f t="array" ref="Y70">_xlfn.IFS(W70 = "Short CPG-CA and long ERF-CA",C70*10000,W70 = "Long CPG-CA and Short ERF-CA",-C70*10000, W70 = "HOLD", 0)</f>
        <v>-33580.660000000003</v>
      </c>
      <c r="Z70" s="27">
        <f t="shared" si="16"/>
        <v>-956.32845960785255</v>
      </c>
      <c r="AA70" s="31">
        <f t="shared" si="17"/>
        <v>563.06024257648812</v>
      </c>
      <c r="AB70" s="13"/>
    </row>
    <row r="71" spans="1:28" x14ac:dyDescent="0.25">
      <c r="A71" s="12">
        <v>43952</v>
      </c>
      <c r="B71" s="26">
        <v>1.6989434999999999</v>
      </c>
      <c r="C71" s="26">
        <v>3.2738811999999999</v>
      </c>
      <c r="D71" s="26">
        <f t="shared" si="12"/>
        <v>0.22972968571363431</v>
      </c>
      <c r="E71" s="26">
        <f t="shared" si="12"/>
        <v>0.15882987491120854</v>
      </c>
      <c r="F71" s="26">
        <f t="shared" si="18"/>
        <v>0.51893865299693831</v>
      </c>
      <c r="G71" s="26">
        <f t="shared" si="19"/>
        <v>-1.578925093039163E-2</v>
      </c>
      <c r="H71" s="26">
        <f t="shared" si="13"/>
        <v>0.69084278957419432</v>
      </c>
      <c r="I71" s="26">
        <f t="shared" si="14"/>
        <v>0.59096437528812251</v>
      </c>
      <c r="J71" s="26">
        <f t="shared" si="15"/>
        <v>0.64090358243115841</v>
      </c>
      <c r="W71" s="13" t="str" cm="1">
        <f t="array" ref="W71">_xlfn.IFS(F71&gt;$O$2,"Short CPG-CA and long ERF-CA",F71&lt;$O$3,"Long CPG-CA and Short ERF-CA",F71&lt;$O$2,"HOLD",F71&gt;$O$3,"HOLD")</f>
        <v>Long CPG-CA and Short ERF-CA</v>
      </c>
      <c r="X71" s="27" cm="1">
        <f t="array" ref="X71">_xlfn.IFS(W71 = "Short CPG-CA and long ERF-CA",-B71*10000,W71 = "Long CPG-CA and Short ERF-CA",B71*10000, W71 = "HOLD", 0)</f>
        <v>16989.434999999998</v>
      </c>
      <c r="Y71" s="27" cm="1">
        <f t="array" ref="Y71">_xlfn.IFS(W71 = "Short CPG-CA and long ERF-CA",C71*10000,W71 = "Long CPG-CA and Short ERF-CA",-C71*10000, W71 = "HOLD", 0)</f>
        <v>-32738.811999999998</v>
      </c>
      <c r="Z71" s="27">
        <f t="shared" si="16"/>
        <v>-1296.9238516993541</v>
      </c>
      <c r="AA71" s="31">
        <f t="shared" si="17"/>
        <v>1519.3887021843407</v>
      </c>
      <c r="AB71" s="13"/>
    </row>
    <row r="72" spans="1:28" x14ac:dyDescent="0.25">
      <c r="A72" s="12">
        <v>43945</v>
      </c>
      <c r="B72" s="26">
        <v>1.3815584999999999</v>
      </c>
      <c r="C72" s="26">
        <v>2.8251612000000002</v>
      </c>
      <c r="D72" s="26">
        <f t="shared" si="12"/>
        <v>0.10447755347355661</v>
      </c>
      <c r="E72" s="26">
        <f t="shared" si="12"/>
        <v>0.1835935889671409</v>
      </c>
      <c r="F72" s="26">
        <f t="shared" si="18"/>
        <v>0.48901935224085613</v>
      </c>
      <c r="G72" s="26">
        <f t="shared" si="19"/>
        <v>2.9919300756082179E-2</v>
      </c>
      <c r="H72" s="26">
        <f t="shared" si="13"/>
        <v>0.69084278957419432</v>
      </c>
      <c r="I72" s="26">
        <f t="shared" si="14"/>
        <v>0.59096437528812251</v>
      </c>
      <c r="J72" s="26">
        <f t="shared" si="15"/>
        <v>0.64090358243115841</v>
      </c>
      <c r="W72" s="13" t="str" cm="1">
        <f t="array" ref="W72">_xlfn.IFS(F72&gt;$O$2,"Short CPG-CA and long ERF-CA",F72&lt;$O$3,"Long CPG-CA and Short ERF-CA",F72&lt;$O$2,"HOLD",F72&gt;$O$3,"HOLD")</f>
        <v>Long CPG-CA and Short ERF-CA</v>
      </c>
      <c r="X72" s="27" cm="1">
        <f t="array" ref="X72">_xlfn.IFS(W72 = "Short CPG-CA and long ERF-CA",-B72*10000,W72 = "Long CPG-CA and Short ERF-CA",B72*10000, W72 = "HOLD", 0)</f>
        <v>13815.584999999999</v>
      </c>
      <c r="Y72" s="27" cm="1">
        <f t="array" ref="Y72">_xlfn.IFS(W72 = "Short CPG-CA and long ERF-CA",C72*10000,W72 = "Long CPG-CA and Short ERF-CA",-C72*10000, W72 = "HOLD", 0)</f>
        <v>-28251.612000000001</v>
      </c>
      <c r="Z72" s="27">
        <f t="shared" si="16"/>
        <v>-3743.3963205811788</v>
      </c>
      <c r="AA72" s="31">
        <f t="shared" si="17"/>
        <v>2816.3125538836948</v>
      </c>
      <c r="AB72" s="13"/>
    </row>
    <row r="73" spans="1:28" x14ac:dyDescent="0.25">
      <c r="A73" s="12">
        <v>43938</v>
      </c>
      <c r="B73" s="26">
        <v>1.2508706000000001</v>
      </c>
      <c r="C73" s="26">
        <v>2.3869351999999999</v>
      </c>
      <c r="D73" s="26">
        <f t="shared" si="12"/>
        <v>-6.2936994834458318E-2</v>
      </c>
      <c r="E73" s="26">
        <f t="shared" si="12"/>
        <v>-0.14666660946639479</v>
      </c>
      <c r="F73" s="26">
        <f t="shared" si="18"/>
        <v>0.52404883048354223</v>
      </c>
      <c r="G73" s="26">
        <f t="shared" si="19"/>
        <v>-3.5029478242686096E-2</v>
      </c>
      <c r="H73" s="26">
        <f t="shared" si="13"/>
        <v>0.69084278957419432</v>
      </c>
      <c r="I73" s="26">
        <f t="shared" si="14"/>
        <v>0.59096437528812251</v>
      </c>
      <c r="J73" s="26">
        <f t="shared" si="15"/>
        <v>0.64090358243115841</v>
      </c>
      <c r="W73" s="13" t="str" cm="1">
        <f t="array" ref="W73">_xlfn.IFS(F73&gt;$O$2,"Short CPG-CA and long ERF-CA",F73&lt;$O$3,"Long CPG-CA and Short ERF-CA",F73&lt;$O$2,"HOLD",F73&gt;$O$3,"HOLD")</f>
        <v>Long CPG-CA and Short ERF-CA</v>
      </c>
      <c r="X73" s="27" cm="1">
        <f t="array" ref="X73">_xlfn.IFS(W73 = "Short CPG-CA and long ERF-CA",-B73*10000,W73 = "Long CPG-CA and Short ERF-CA",B73*10000, W73 = "HOLD", 0)</f>
        <v>12508.706</v>
      </c>
      <c r="Y73" s="27" cm="1">
        <f t="array" ref="Y73">_xlfn.IFS(W73 = "Short CPG-CA and long ERF-CA",C73*10000,W73 = "Long CPG-CA and Short ERF-CA",-C73*10000, W73 = "HOLD", 0)</f>
        <v>-23869.351999999999</v>
      </c>
      <c r="Z73" s="27">
        <f t="shared" si="16"/>
        <v>2713.5765630921514</v>
      </c>
      <c r="AA73" s="31">
        <f t="shared" si="17"/>
        <v>6559.7088744648736</v>
      </c>
      <c r="AB73" s="13"/>
    </row>
    <row r="74" spans="1:28" x14ac:dyDescent="0.25">
      <c r="A74" s="12">
        <v>43930</v>
      </c>
      <c r="B74" s="26">
        <v>1.3348842000000001</v>
      </c>
      <c r="C74" s="26">
        <v>2.7971895</v>
      </c>
      <c r="D74" s="26">
        <f t="shared" si="12"/>
        <v>7.0423640254168559E-3</v>
      </c>
      <c r="E74" s="26">
        <f t="shared" si="12"/>
        <v>0.16279082818478863</v>
      </c>
      <c r="F74" s="26">
        <f t="shared" si="18"/>
        <v>0.47722337010059562</v>
      </c>
      <c r="G74" s="26">
        <f t="shared" si="19"/>
        <v>4.6825460382946604E-2</v>
      </c>
      <c r="H74" s="26">
        <f t="shared" si="13"/>
        <v>0.69084278957419432</v>
      </c>
      <c r="I74" s="26">
        <f t="shared" si="14"/>
        <v>0.59096437528812251</v>
      </c>
      <c r="J74" s="26">
        <f t="shared" si="15"/>
        <v>0.64090358243115841</v>
      </c>
      <c r="W74" s="13" t="str" cm="1">
        <f t="array" ref="W74">_xlfn.IFS(F74&gt;$O$2,"Short CPG-CA and long ERF-CA",F74&lt;$O$3,"Long CPG-CA and Short ERF-CA",F74&lt;$O$2,"HOLD",F74&gt;$O$3,"HOLD")</f>
        <v>Long CPG-CA and Short ERF-CA</v>
      </c>
      <c r="X74" s="27" cm="1">
        <f t="array" ref="X74">_xlfn.IFS(W74 = "Short CPG-CA and long ERF-CA",-B74*10000,W74 = "Long CPG-CA and Short ERF-CA",B74*10000, W74 = "HOLD", 0)</f>
        <v>13348.842000000001</v>
      </c>
      <c r="Y74" s="27" cm="1">
        <f t="array" ref="Y74">_xlfn.IFS(W74 = "Short CPG-CA and long ERF-CA",C74*10000,W74 = "Long CPG-CA and Short ERF-CA",-C74*10000, W74 = "HOLD", 0)</f>
        <v>-27971.895</v>
      </c>
      <c r="Z74" s="27">
        <f t="shared" si="16"/>
        <v>-4459.5605482661749</v>
      </c>
      <c r="AA74" s="31">
        <f t="shared" si="17"/>
        <v>3846.1323113727221</v>
      </c>
      <c r="AB74" s="13"/>
    </row>
    <row r="75" spans="1:28" x14ac:dyDescent="0.25">
      <c r="A75" s="12">
        <v>43924</v>
      </c>
      <c r="B75" s="26">
        <v>1.3255492</v>
      </c>
      <c r="C75" s="26">
        <v>2.4055827000000001</v>
      </c>
      <c r="D75" s="26">
        <f t="shared" si="12"/>
        <v>0.56043941425950894</v>
      </c>
      <c r="E75" s="26">
        <f t="shared" si="12"/>
        <v>0.41758194938955612</v>
      </c>
      <c r="F75" s="26">
        <f t="shared" si="18"/>
        <v>0.55103040107496615</v>
      </c>
      <c r="G75" s="26">
        <f t="shared" si="19"/>
        <v>-7.3807030974370524E-2</v>
      </c>
      <c r="H75" s="26">
        <f t="shared" si="13"/>
        <v>0.69084278957419432</v>
      </c>
      <c r="I75" s="26">
        <f t="shared" si="14"/>
        <v>0.59096437528812251</v>
      </c>
      <c r="J75" s="26">
        <f t="shared" si="15"/>
        <v>0.64090358243115841</v>
      </c>
      <c r="W75" s="13" t="str" cm="1">
        <f t="array" ref="W75">_xlfn.IFS(F75&gt;$O$2,"Short CPG-CA and long ERF-CA",F75&lt;$O$3,"Long CPG-CA and Short ERF-CA",F75&lt;$O$2,"HOLD",F75&gt;$O$3,"HOLD")</f>
        <v>Long CPG-CA and Short ERF-CA</v>
      </c>
      <c r="X75" s="27" cm="1">
        <f t="array" ref="X75">_xlfn.IFS(W75 = "Short CPG-CA and long ERF-CA",-B75*10000,W75 = "Long CPG-CA and Short ERF-CA",B75*10000, W75 = "HOLD", 0)</f>
        <v>13255.492</v>
      </c>
      <c r="Y75" s="27" cm="1">
        <f t="array" ref="Y75">_xlfn.IFS(W75 = "Short CPG-CA and long ERF-CA",C75*10000,W75 = "Long CPG-CA and Short ERF-CA",-C75*10000, W75 = "HOLD", 0)</f>
        <v>-24055.827000000001</v>
      </c>
      <c r="Z75" s="27">
        <f t="shared" si="16"/>
        <v>-2616.3789606363107</v>
      </c>
      <c r="AA75" s="31">
        <f t="shared" si="17"/>
        <v>8305.6928596388971</v>
      </c>
      <c r="AB75" s="13"/>
    </row>
    <row r="76" spans="1:28" x14ac:dyDescent="0.25">
      <c r="A76" s="12">
        <v>43917</v>
      </c>
      <c r="B76" s="26">
        <v>0.84947174999999997</v>
      </c>
      <c r="C76" s="26">
        <v>1.6969620000000001</v>
      </c>
      <c r="D76" s="26">
        <f t="shared" si="12"/>
        <v>-3.1914879068528711E-2</v>
      </c>
      <c r="E76" s="26">
        <f t="shared" si="12"/>
        <v>-0.11594170961113739</v>
      </c>
      <c r="F76" s="26">
        <f t="shared" si="18"/>
        <v>0.50058383746954849</v>
      </c>
      <c r="G76" s="26">
        <f t="shared" si="19"/>
        <v>5.044656360541766E-2</v>
      </c>
      <c r="H76" s="26">
        <f t="shared" si="13"/>
        <v>0.69084278957419432</v>
      </c>
      <c r="I76" s="26">
        <f t="shared" si="14"/>
        <v>0.59096437528812251</v>
      </c>
      <c r="J76" s="26">
        <f t="shared" si="15"/>
        <v>0.64090358243115841</v>
      </c>
      <c r="W76" s="13" t="str" cm="1">
        <f t="array" ref="W76">_xlfn.IFS(F76&gt;$O$2,"Short CPG-CA and long ERF-CA",F76&lt;$O$3,"Long CPG-CA and Short ERF-CA",F76&lt;$O$2,"HOLD",F76&gt;$O$3,"HOLD")</f>
        <v>Long CPG-CA and Short ERF-CA</v>
      </c>
      <c r="X76" s="27" cm="1">
        <f t="array" ref="X76">_xlfn.IFS(W76 = "Short CPG-CA and long ERF-CA",-B76*10000,W76 = "Long CPG-CA and Short ERF-CA",B76*10000, W76 = "HOLD", 0)</f>
        <v>8494.7174999999988</v>
      </c>
      <c r="Y76" s="27" cm="1">
        <f t="array" ref="Y76">_xlfn.IFS(W76 = "Short CPG-CA and long ERF-CA",C76*10000,W76 = "Long CPG-CA and Short ERF-CA",-C76*10000, W76 = "HOLD", 0)</f>
        <v>-16969.620000000003</v>
      </c>
      <c r="Z76" s="27">
        <f t="shared" si="16"/>
        <v>1696.378872517535</v>
      </c>
      <c r="AA76" s="31">
        <f t="shared" si="17"/>
        <v>10922.071820275209</v>
      </c>
      <c r="AB76" s="13"/>
    </row>
    <row r="77" spans="1:28" x14ac:dyDescent="0.25">
      <c r="A77" s="12">
        <v>43910</v>
      </c>
      <c r="B77" s="26">
        <v>0.87747629999999999</v>
      </c>
      <c r="C77" s="26">
        <v>1.9195137</v>
      </c>
      <c r="D77" s="26">
        <f t="shared" si="12"/>
        <v>-0.30370374543705336</v>
      </c>
      <c r="E77" s="26">
        <f t="shared" si="12"/>
        <v>-0.21590920509895969</v>
      </c>
      <c r="F77" s="26">
        <f t="shared" si="18"/>
        <v>0.45713468989567513</v>
      </c>
      <c r="G77" s="26">
        <f t="shared" si="19"/>
        <v>4.3449147573873359E-2</v>
      </c>
      <c r="H77" s="26">
        <f t="shared" si="13"/>
        <v>0.69084278957419432</v>
      </c>
      <c r="I77" s="26">
        <f t="shared" si="14"/>
        <v>0.59096437528812251</v>
      </c>
      <c r="J77" s="26">
        <f t="shared" si="15"/>
        <v>0.64090358243115841</v>
      </c>
      <c r="W77" s="13" t="str" cm="1">
        <f t="array" ref="W77">_xlfn.IFS(F77&gt;$O$2,"Short CPG-CA and long ERF-CA",F77&lt;$O$3,"Long CPG-CA and Short ERF-CA",F77&lt;$O$2,"HOLD",F77&gt;$O$3,"HOLD")</f>
        <v>Long CPG-CA and Short ERF-CA</v>
      </c>
      <c r="X77" s="27" cm="1">
        <f t="array" ref="X77">_xlfn.IFS(W77 = "Short CPG-CA and long ERF-CA",-B77*10000,W77 = "Long CPG-CA and Short ERF-CA",B77*10000, W77 = "HOLD", 0)</f>
        <v>8774.762999999999</v>
      </c>
      <c r="Y77" s="27" cm="1">
        <f t="array" ref="Y77">_xlfn.IFS(W77 = "Short CPG-CA and long ERF-CA",C77*10000,W77 = "Long CPG-CA and Short ERF-CA",-C77*10000, W77 = "HOLD", 0)</f>
        <v>-19195.136999999999</v>
      </c>
      <c r="Z77" s="27">
        <f t="shared" si="16"/>
        <v>1479.4783830131555</v>
      </c>
      <c r="AA77" s="31">
        <f t="shared" si="17"/>
        <v>9225.6929477576741</v>
      </c>
      <c r="AB77" s="13"/>
    </row>
    <row r="78" spans="1:28" x14ac:dyDescent="0.25">
      <c r="A78" s="12">
        <v>43903</v>
      </c>
      <c r="B78" s="26">
        <v>1.2602054</v>
      </c>
      <c r="C78" s="26">
        <v>2.4480757999999998</v>
      </c>
      <c r="D78" s="26">
        <f t="shared" si="12"/>
        <v>-0.53288302936326504</v>
      </c>
      <c r="E78" s="26">
        <f t="shared" si="12"/>
        <v>-0.43949052548517376</v>
      </c>
      <c r="F78" s="26">
        <f t="shared" si="18"/>
        <v>0.51477384809735061</v>
      </c>
      <c r="G78" s="26">
        <f t="shared" si="19"/>
        <v>-5.7639158201675478E-2</v>
      </c>
      <c r="H78" s="26">
        <f t="shared" si="13"/>
        <v>0.69084278957419432</v>
      </c>
      <c r="I78" s="26">
        <f t="shared" si="14"/>
        <v>0.59096437528812251</v>
      </c>
      <c r="J78" s="26">
        <f t="shared" si="15"/>
        <v>0.64090358243115841</v>
      </c>
      <c r="W78" s="13" t="str" cm="1">
        <f t="array" ref="W78">_xlfn.IFS(F78&gt;$O$2,"Short CPG-CA and long ERF-CA",F78&lt;$O$3,"Long CPG-CA and Short ERF-CA",F78&lt;$O$2,"HOLD",F78&gt;$O$3,"HOLD")</f>
        <v>Long CPG-CA and Short ERF-CA</v>
      </c>
      <c r="X78" s="27" cm="1">
        <f t="array" ref="X78">_xlfn.IFS(W78 = "Short CPG-CA and long ERF-CA",-B78*10000,W78 = "Long CPG-CA and Short ERF-CA",B78*10000, W78 = "HOLD", 0)</f>
        <v>12602.054</v>
      </c>
      <c r="Y78" s="27" cm="1">
        <f t="array" ref="Y78">_xlfn.IFS(W78 = "Short CPG-CA and long ERF-CA",C78*10000,W78 = "Long CPG-CA and Short ERF-CA",-C78*10000, W78 = "HOLD", 0)</f>
        <v>-24480.757999999998</v>
      </c>
      <c r="Z78" s="27">
        <f t="shared" si="16"/>
        <v>4043.6404859759177</v>
      </c>
      <c r="AA78" s="31">
        <f t="shared" si="17"/>
        <v>7746.2145647445177</v>
      </c>
      <c r="AB78" s="13"/>
    </row>
    <row r="79" spans="1:28" x14ac:dyDescent="0.25">
      <c r="A79" s="12">
        <v>43896</v>
      </c>
      <c r="B79" s="26">
        <v>2.6978369</v>
      </c>
      <c r="C79" s="26">
        <v>4.3675904000000001</v>
      </c>
      <c r="D79" s="26">
        <f t="shared" si="12"/>
        <v>-0.20273980342890488</v>
      </c>
      <c r="E79" s="26">
        <f t="shared" si="12"/>
        <v>-0.19210967843671131</v>
      </c>
      <c r="F79" s="26">
        <f t="shared" si="18"/>
        <v>0.6176945759382565</v>
      </c>
      <c r="G79" s="26">
        <f t="shared" si="19"/>
        <v>-0.10292072784090589</v>
      </c>
      <c r="H79" s="26">
        <f t="shared" si="13"/>
        <v>0.69084278957419432</v>
      </c>
      <c r="I79" s="26">
        <f t="shared" si="14"/>
        <v>0.59096437528812251</v>
      </c>
      <c r="J79" s="26">
        <f t="shared" si="15"/>
        <v>0.64090358243115841</v>
      </c>
      <c r="W79" s="13" t="str" cm="1">
        <f t="array" ref="W79">_xlfn.IFS(F79&gt;$O$2,"Short CPG-CA and long ERF-CA",F79&lt;$O$3,"Long CPG-CA and Short ERF-CA",F79&lt;$O$2,"HOLD",F79&gt;$O$3,"HOLD")</f>
        <v>HOLD</v>
      </c>
      <c r="X79" s="27" cm="1">
        <f t="array" ref="X79">_xlfn.IFS(W79 = "Short CPG-CA and long ERF-CA",-B79*10000,W79 = "Long CPG-CA and Short ERF-CA",B79*10000, W79 = "HOLD", 0)</f>
        <v>0</v>
      </c>
      <c r="Y79" s="27" cm="1">
        <f t="array" ref="Y79">_xlfn.IFS(W79 = "Short CPG-CA and long ERF-CA",C79*10000,W79 = "Long CPG-CA and Short ERF-CA",-C79*10000, W79 = "HOLD", 0)</f>
        <v>0</v>
      </c>
      <c r="Z79" s="27">
        <f t="shared" si="16"/>
        <v>0</v>
      </c>
      <c r="AA79" s="31">
        <f t="shared" si="17"/>
        <v>3702.5740787686</v>
      </c>
      <c r="AB79" s="13"/>
    </row>
    <row r="80" spans="1:28" x14ac:dyDescent="0.25">
      <c r="A80" s="12">
        <v>43889</v>
      </c>
      <c r="B80" s="26">
        <v>3.3838851000000001</v>
      </c>
      <c r="C80" s="26">
        <v>5.4061674999999996</v>
      </c>
      <c r="D80" s="26">
        <f t="shared" si="12"/>
        <v>-0.13301653542720024</v>
      </c>
      <c r="E80" s="26">
        <f t="shared" si="12"/>
        <v>-0.12443517210178645</v>
      </c>
      <c r="F80" s="26">
        <f t="shared" si="18"/>
        <v>0.62593049512431875</v>
      </c>
      <c r="G80" s="26">
        <f t="shared" si="19"/>
        <v>-8.2359191860622571E-3</v>
      </c>
      <c r="H80" s="26">
        <f t="shared" si="13"/>
        <v>0.69084278957419432</v>
      </c>
      <c r="I80" s="26">
        <f t="shared" si="14"/>
        <v>0.59096437528812251</v>
      </c>
      <c r="J80" s="26">
        <f t="shared" si="15"/>
        <v>0.64090358243115841</v>
      </c>
      <c r="W80" s="13" t="str" cm="1">
        <f t="array" ref="W80">_xlfn.IFS(F80&gt;$O$2,"Short CPG-CA and long ERF-CA",F80&lt;$O$3,"Long CPG-CA and Short ERF-CA",F80&lt;$O$2,"HOLD",F80&gt;$O$3,"HOLD")</f>
        <v>HOLD</v>
      </c>
      <c r="X80" s="27" cm="1">
        <f t="array" ref="X80">_xlfn.IFS(W80 = "Short CPG-CA and long ERF-CA",-B80*10000,W80 = "Long CPG-CA and Short ERF-CA",B80*10000, W80 = "HOLD", 0)</f>
        <v>0</v>
      </c>
      <c r="Y80" s="27" cm="1">
        <f t="array" ref="Y80">_xlfn.IFS(W80 = "Short CPG-CA and long ERF-CA",C80*10000,W80 = "Long CPG-CA and Short ERF-CA",-C80*10000, W80 = "HOLD", 0)</f>
        <v>0</v>
      </c>
      <c r="Z80" s="27">
        <f t="shared" si="16"/>
        <v>0</v>
      </c>
      <c r="AA80" s="31">
        <f t="shared" si="17"/>
        <v>3702.5740787686</v>
      </c>
      <c r="AB80" s="13"/>
    </row>
    <row r="81" spans="1:28" x14ac:dyDescent="0.25">
      <c r="A81" s="12">
        <v>43882</v>
      </c>
      <c r="B81" s="26">
        <v>3.9030561000000001</v>
      </c>
      <c r="C81" s="26">
        <v>6.1744914</v>
      </c>
      <c r="D81" s="26">
        <f t="shared" si="12"/>
        <v>-2.369663885457363E-3</v>
      </c>
      <c r="E81" s="26">
        <f t="shared" si="12"/>
        <v>-4.4412642216266236E-2</v>
      </c>
      <c r="F81" s="26">
        <f t="shared" si="18"/>
        <v>0.63212592700347758</v>
      </c>
      <c r="G81" s="26">
        <f t="shared" si="19"/>
        <v>-6.1954318791588303E-3</v>
      </c>
      <c r="H81" s="26">
        <f t="shared" si="13"/>
        <v>0.69084278957419432</v>
      </c>
      <c r="I81" s="26">
        <f t="shared" si="14"/>
        <v>0.59096437528812251</v>
      </c>
      <c r="J81" s="26">
        <f t="shared" si="15"/>
        <v>0.64090358243115841</v>
      </c>
      <c r="W81" s="13" t="str" cm="1">
        <f t="array" ref="W81">_xlfn.IFS(F81&gt;$O$2,"Short CPG-CA and long ERF-CA",F81&lt;$O$3,"Long CPG-CA and Short ERF-CA",F81&lt;$O$2,"HOLD",F81&gt;$O$3,"HOLD")</f>
        <v>HOLD</v>
      </c>
      <c r="X81" s="27" cm="1">
        <f t="array" ref="X81">_xlfn.IFS(W81 = "Short CPG-CA and long ERF-CA",-B81*10000,W81 = "Long CPG-CA and Short ERF-CA",B81*10000, W81 = "HOLD", 0)</f>
        <v>0</v>
      </c>
      <c r="Y81" s="27" cm="1">
        <f t="array" ref="Y81">_xlfn.IFS(W81 = "Short CPG-CA and long ERF-CA",C81*10000,W81 = "Long CPG-CA and Short ERF-CA",-C81*10000, W81 = "HOLD", 0)</f>
        <v>0</v>
      </c>
      <c r="Z81" s="27">
        <f t="shared" si="16"/>
        <v>0</v>
      </c>
      <c r="AA81" s="31">
        <f t="shared" si="17"/>
        <v>3702.5740787686</v>
      </c>
      <c r="AB81" s="13"/>
    </row>
    <row r="82" spans="1:28" x14ac:dyDescent="0.25">
      <c r="A82" s="12">
        <v>43875</v>
      </c>
      <c r="B82" s="26">
        <v>3.9123269999999999</v>
      </c>
      <c r="C82" s="26">
        <v>6.461462</v>
      </c>
      <c r="D82" s="26">
        <f t="shared" si="12"/>
        <v>-9.3896040786240424E-3</v>
      </c>
      <c r="E82" s="26">
        <f t="shared" si="12"/>
        <v>2.3460290251655719E-2</v>
      </c>
      <c r="F82" s="26">
        <f t="shared" si="18"/>
        <v>0.60548634349315988</v>
      </c>
      <c r="G82" s="26">
        <f t="shared" si="19"/>
        <v>2.6639583510317699E-2</v>
      </c>
      <c r="H82" s="26">
        <f t="shared" si="13"/>
        <v>0.69084278957419432</v>
      </c>
      <c r="I82" s="26">
        <f t="shared" si="14"/>
        <v>0.59096437528812251</v>
      </c>
      <c r="J82" s="26">
        <f t="shared" si="15"/>
        <v>0.64090358243115841</v>
      </c>
      <c r="W82" s="13" t="str" cm="1">
        <f t="array" ref="W82">_xlfn.IFS(F82&gt;$O$2,"Short CPG-CA and long ERF-CA",F82&lt;$O$3,"Long CPG-CA and Short ERF-CA",F82&lt;$O$2,"HOLD",F82&gt;$O$3,"HOLD")</f>
        <v>HOLD</v>
      </c>
      <c r="X82" s="27" cm="1">
        <f t="array" ref="X82">_xlfn.IFS(W82 = "Short CPG-CA and long ERF-CA",-B82*10000,W82 = "Long CPG-CA and Short ERF-CA",B82*10000, W82 = "HOLD", 0)</f>
        <v>0</v>
      </c>
      <c r="Y82" s="27" cm="1">
        <f t="array" ref="Y82">_xlfn.IFS(W82 = "Short CPG-CA and long ERF-CA",C82*10000,W82 = "Long CPG-CA and Short ERF-CA",-C82*10000, W82 = "HOLD", 0)</f>
        <v>0</v>
      </c>
      <c r="Z82" s="27">
        <f t="shared" si="16"/>
        <v>0</v>
      </c>
      <c r="AA82" s="31">
        <f t="shared" si="17"/>
        <v>3702.5740787686</v>
      </c>
      <c r="AB82" s="13"/>
    </row>
    <row r="83" spans="1:28" x14ac:dyDescent="0.25">
      <c r="A83" s="12">
        <v>43868</v>
      </c>
      <c r="B83" s="26">
        <v>3.9494104000000001</v>
      </c>
      <c r="C83" s="26">
        <v>6.3133489999999997</v>
      </c>
      <c r="D83" s="26">
        <f t="shared" si="12"/>
        <v>-2.2936126850235251E-2</v>
      </c>
      <c r="E83" s="26">
        <f t="shared" si="12"/>
        <v>1.0370633969404259E-2</v>
      </c>
      <c r="F83" s="26">
        <f t="shared" si="18"/>
        <v>0.62556503687662446</v>
      </c>
      <c r="G83" s="26">
        <f t="shared" si="19"/>
        <v>-2.0078693383464574E-2</v>
      </c>
      <c r="H83" s="26">
        <f t="shared" si="13"/>
        <v>0.69084278957419432</v>
      </c>
      <c r="I83" s="26">
        <f t="shared" si="14"/>
        <v>0.59096437528812251</v>
      </c>
      <c r="J83" s="26">
        <f t="shared" si="15"/>
        <v>0.64090358243115841</v>
      </c>
      <c r="W83" s="13" t="str" cm="1">
        <f t="array" ref="W83">_xlfn.IFS(F83&gt;$O$2,"Short CPG-CA and long ERF-CA",F83&lt;$O$3,"Long CPG-CA and Short ERF-CA",F83&lt;$O$2,"HOLD",F83&gt;$O$3,"HOLD")</f>
        <v>HOLD</v>
      </c>
      <c r="X83" s="27" cm="1">
        <f t="array" ref="X83">_xlfn.IFS(W83 = "Short CPG-CA and long ERF-CA",-B83*10000,W83 = "Long CPG-CA and Short ERF-CA",B83*10000, W83 = "HOLD", 0)</f>
        <v>0</v>
      </c>
      <c r="Y83" s="27" cm="1">
        <f t="array" ref="Y83">_xlfn.IFS(W83 = "Short CPG-CA and long ERF-CA",C83*10000,W83 = "Long CPG-CA and Short ERF-CA",-C83*10000, W83 = "HOLD", 0)</f>
        <v>0</v>
      </c>
      <c r="Z83" s="27">
        <f t="shared" si="16"/>
        <v>0</v>
      </c>
      <c r="AA83" s="31">
        <f t="shared" si="17"/>
        <v>3702.5740787686</v>
      </c>
      <c r="AB83" s="13"/>
    </row>
    <row r="84" spans="1:28" x14ac:dyDescent="0.25">
      <c r="A84" s="12">
        <v>43861</v>
      </c>
      <c r="B84" s="26">
        <v>4.0421209999999999</v>
      </c>
      <c r="C84" s="26">
        <v>6.2485476000000002</v>
      </c>
      <c r="D84" s="26">
        <f t="shared" si="12"/>
        <v>-8.7865876520098141E-2</v>
      </c>
      <c r="E84" s="26">
        <f t="shared" si="12"/>
        <v>-5.7211503787872993E-2</v>
      </c>
      <c r="F84" s="26">
        <f t="shared" si="18"/>
        <v>0.64688968681298031</v>
      </c>
      <c r="G84" s="26">
        <f t="shared" si="19"/>
        <v>-2.1324649936355855E-2</v>
      </c>
      <c r="H84" s="26">
        <f t="shared" si="13"/>
        <v>0.69084278957419432</v>
      </c>
      <c r="I84" s="26">
        <f t="shared" si="14"/>
        <v>0.59096437528812251</v>
      </c>
      <c r="J84" s="26">
        <f t="shared" si="15"/>
        <v>0.64090358243115841</v>
      </c>
      <c r="W84" s="13" t="str" cm="1">
        <f t="array" ref="W84">_xlfn.IFS(F84&gt;$O$2,"Short CPG-CA and long ERF-CA",F84&lt;$O$3,"Long CPG-CA and Short ERF-CA",F84&lt;$O$2,"HOLD",F84&gt;$O$3,"HOLD")</f>
        <v>HOLD</v>
      </c>
      <c r="X84" s="27" cm="1">
        <f t="array" ref="X84">_xlfn.IFS(W84 = "Short CPG-CA and long ERF-CA",-B84*10000,W84 = "Long CPG-CA and Short ERF-CA",B84*10000, W84 = "HOLD", 0)</f>
        <v>0</v>
      </c>
      <c r="Y84" s="27" cm="1">
        <f t="array" ref="Y84">_xlfn.IFS(W84 = "Short CPG-CA and long ERF-CA",C84*10000,W84 = "Long CPG-CA and Short ERF-CA",-C84*10000, W84 = "HOLD", 0)</f>
        <v>0</v>
      </c>
      <c r="Z84" s="27">
        <f t="shared" si="16"/>
        <v>0</v>
      </c>
      <c r="AA84" s="31">
        <f t="shared" si="17"/>
        <v>3702.5740787686</v>
      </c>
      <c r="AB84" s="13"/>
    </row>
    <row r="85" spans="1:28" x14ac:dyDescent="0.25">
      <c r="A85" s="12">
        <v>43854</v>
      </c>
      <c r="B85" s="26">
        <v>4.4314985</v>
      </c>
      <c r="C85" s="26">
        <v>6.6277299999999997</v>
      </c>
      <c r="D85" s="26">
        <f t="shared" si="12"/>
        <v>-0.1309089971296355</v>
      </c>
      <c r="E85" s="26">
        <f t="shared" si="12"/>
        <v>-0.15047348868774385</v>
      </c>
      <c r="F85" s="26">
        <f t="shared" si="18"/>
        <v>0.66862990797754285</v>
      </c>
      <c r="G85" s="26">
        <f t="shared" si="19"/>
        <v>-2.1740221164562534E-2</v>
      </c>
      <c r="H85" s="26">
        <f t="shared" si="13"/>
        <v>0.69084278957419432</v>
      </c>
      <c r="I85" s="26">
        <f t="shared" si="14"/>
        <v>0.59096437528812251</v>
      </c>
      <c r="J85" s="26">
        <f t="shared" si="15"/>
        <v>0.64090358243115841</v>
      </c>
      <c r="W85" s="13" t="str" cm="1">
        <f t="array" ref="W85">_xlfn.IFS(F85&gt;$O$2,"Short CPG-CA and long ERF-CA",F85&lt;$O$3,"Long CPG-CA and Short ERF-CA",F85&lt;$O$2,"HOLD",F85&gt;$O$3,"HOLD")</f>
        <v>HOLD</v>
      </c>
      <c r="X85" s="27" cm="1">
        <f t="array" ref="X85">_xlfn.IFS(W85 = "Short CPG-CA and long ERF-CA",-B85*10000,W85 = "Long CPG-CA and Short ERF-CA",B85*10000, W85 = "HOLD", 0)</f>
        <v>0</v>
      </c>
      <c r="Y85" s="27" cm="1">
        <f t="array" ref="Y85">_xlfn.IFS(W85 = "Short CPG-CA and long ERF-CA",C85*10000,W85 = "Long CPG-CA and Short ERF-CA",-C85*10000, W85 = "HOLD", 0)</f>
        <v>0</v>
      </c>
      <c r="Z85" s="27">
        <f t="shared" si="16"/>
        <v>0</v>
      </c>
      <c r="AA85" s="31">
        <f t="shared" si="17"/>
        <v>3702.5740787686</v>
      </c>
      <c r="AB85" s="13"/>
    </row>
    <row r="86" spans="1:28" x14ac:dyDescent="0.25">
      <c r="A86" s="12">
        <v>43847</v>
      </c>
      <c r="B86" s="26">
        <v>5.0990039999999999</v>
      </c>
      <c r="C86" s="26">
        <v>7.8016753000000003</v>
      </c>
      <c r="D86" s="26">
        <f t="shared" si="12"/>
        <v>-7.5630430338383708E-2</v>
      </c>
      <c r="E86" s="26">
        <f t="shared" si="12"/>
        <v>-4.0909305484697678E-2</v>
      </c>
      <c r="F86" s="26">
        <f t="shared" si="18"/>
        <v>0.65357808469675738</v>
      </c>
      <c r="G86" s="26">
        <f t="shared" si="19"/>
        <v>1.505182328078547E-2</v>
      </c>
      <c r="H86" s="26">
        <f t="shared" si="13"/>
        <v>0.69084278957419432</v>
      </c>
      <c r="I86" s="26">
        <f t="shared" si="14"/>
        <v>0.59096437528812251</v>
      </c>
      <c r="J86" s="26">
        <f t="shared" si="15"/>
        <v>0.64090358243115841</v>
      </c>
      <c r="W86" s="13" t="str" cm="1">
        <f t="array" ref="W86">_xlfn.IFS(F86&gt;$O$2,"Short CPG-CA and long ERF-CA",F86&lt;$O$3,"Long CPG-CA and Short ERF-CA",F86&lt;$O$2,"HOLD",F86&gt;$O$3,"HOLD")</f>
        <v>HOLD</v>
      </c>
      <c r="X86" s="27" cm="1">
        <f t="array" ref="X86">_xlfn.IFS(W86 = "Short CPG-CA and long ERF-CA",-B86*10000,W86 = "Long CPG-CA and Short ERF-CA",B86*10000, W86 = "HOLD", 0)</f>
        <v>0</v>
      </c>
      <c r="Y86" s="27" cm="1">
        <f t="array" ref="Y86">_xlfn.IFS(W86 = "Short CPG-CA and long ERF-CA",C86*10000,W86 = "Long CPG-CA and Short ERF-CA",-C86*10000, W86 = "HOLD", 0)</f>
        <v>0</v>
      </c>
      <c r="Z86" s="27">
        <f t="shared" si="16"/>
        <v>0</v>
      </c>
      <c r="AA86" s="31">
        <f t="shared" si="17"/>
        <v>3702.5740787686</v>
      </c>
      <c r="AB86" s="13"/>
    </row>
    <row r="87" spans="1:28" x14ac:dyDescent="0.25">
      <c r="A87" s="12">
        <v>43840</v>
      </c>
      <c r="B87" s="26">
        <v>5.5161962999999998</v>
      </c>
      <c r="C87" s="26">
        <v>8.1344499999999993</v>
      </c>
      <c r="D87" s="26">
        <f t="shared" si="12"/>
        <v>0</v>
      </c>
      <c r="E87" s="26">
        <f t="shared" si="12"/>
        <v>-5.0701011634862937E-2</v>
      </c>
      <c r="F87" s="26">
        <f t="shared" si="18"/>
        <v>0.67812775295195127</v>
      </c>
      <c r="G87" s="26">
        <f t="shared" si="19"/>
        <v>-2.4549668255193891E-2</v>
      </c>
      <c r="H87" s="26">
        <f t="shared" si="13"/>
        <v>0.69084278957419432</v>
      </c>
      <c r="I87" s="26">
        <f t="shared" si="14"/>
        <v>0.59096437528812251</v>
      </c>
      <c r="J87" s="26">
        <f t="shared" si="15"/>
        <v>0.64090358243115841</v>
      </c>
      <c r="W87" s="13" t="str" cm="1">
        <f t="array" ref="W87">_xlfn.IFS(F87&gt;$O$2,"Short CPG-CA and long ERF-CA",F87&lt;$O$3,"Long CPG-CA and Short ERF-CA",F87&lt;$O$2,"HOLD",F87&gt;$O$3,"HOLD")</f>
        <v>HOLD</v>
      </c>
      <c r="X87" s="27" cm="1">
        <f t="array" ref="X87">_xlfn.IFS(W87 = "Short CPG-CA and long ERF-CA",-B87*10000,W87 = "Long CPG-CA and Short ERF-CA",B87*10000, W87 = "HOLD", 0)</f>
        <v>0</v>
      </c>
      <c r="Y87" s="27" cm="1">
        <f t="array" ref="Y87">_xlfn.IFS(W87 = "Short CPG-CA and long ERF-CA",C87*10000,W87 = "Long CPG-CA and Short ERF-CA",-C87*10000, W87 = "HOLD", 0)</f>
        <v>0</v>
      </c>
      <c r="Z87" s="27">
        <f t="shared" si="16"/>
        <v>0</v>
      </c>
      <c r="AA87" s="31">
        <f t="shared" si="17"/>
        <v>3702.5740787686</v>
      </c>
      <c r="AB87" s="13"/>
    </row>
    <row r="88" spans="1:28" x14ac:dyDescent="0.25">
      <c r="A88" s="12">
        <v>43833</v>
      </c>
      <c r="B88" s="26">
        <v>5.5161962999999998</v>
      </c>
      <c r="C88" s="26">
        <v>8.5689019999999996</v>
      </c>
      <c r="D88" s="26">
        <f t="shared" si="12"/>
        <v>4.3859717513151292E-2</v>
      </c>
      <c r="E88" s="26">
        <f t="shared" si="12"/>
        <v>9.8041329968145147E-3</v>
      </c>
      <c r="F88" s="26">
        <f t="shared" si="18"/>
        <v>0.64374598985961096</v>
      </c>
      <c r="G88" s="26">
        <f t="shared" si="19"/>
        <v>3.4381763092340312E-2</v>
      </c>
      <c r="H88" s="26">
        <f t="shared" si="13"/>
        <v>0.69084278957419432</v>
      </c>
      <c r="I88" s="26">
        <f t="shared" si="14"/>
        <v>0.59096437528812251</v>
      </c>
      <c r="J88" s="26">
        <f t="shared" si="15"/>
        <v>0.64090358243115841</v>
      </c>
      <c r="W88" s="13" t="str" cm="1">
        <f t="array" ref="W88">_xlfn.IFS(F88&gt;$O$2,"Short CPG-CA and long ERF-CA",F88&lt;$O$3,"Long CPG-CA and Short ERF-CA",F88&lt;$O$2,"HOLD",F88&gt;$O$3,"HOLD")</f>
        <v>HOLD</v>
      </c>
      <c r="X88" s="27" cm="1">
        <f t="array" ref="X88">_xlfn.IFS(W88 = "Short CPG-CA and long ERF-CA",-B88*10000,W88 = "Long CPG-CA and Short ERF-CA",B88*10000, W88 = "HOLD", 0)</f>
        <v>0</v>
      </c>
      <c r="Y88" s="27" cm="1">
        <f t="array" ref="Y88">_xlfn.IFS(W88 = "Short CPG-CA and long ERF-CA",C88*10000,W88 = "Long CPG-CA and Short ERF-CA",-C88*10000, W88 = "HOLD", 0)</f>
        <v>0</v>
      </c>
      <c r="Z88" s="27">
        <f t="shared" si="16"/>
        <v>0</v>
      </c>
      <c r="AA88" s="31">
        <f t="shared" si="17"/>
        <v>3702.5740787686</v>
      </c>
      <c r="AB88" s="13"/>
    </row>
    <row r="89" spans="1:28" x14ac:dyDescent="0.25">
      <c r="A89" s="12">
        <v>43826</v>
      </c>
      <c r="B89" s="26">
        <v>5.2844230000000003</v>
      </c>
      <c r="C89" s="26">
        <v>8.4857069999999997</v>
      </c>
      <c r="D89" s="26">
        <f t="shared" si="12"/>
        <v>4.3956122109066798E-2</v>
      </c>
      <c r="E89" s="26">
        <f t="shared" si="12"/>
        <v>2.1110620687265141E-2</v>
      </c>
      <c r="F89" s="26">
        <f t="shared" si="18"/>
        <v>0.62274398585763102</v>
      </c>
      <c r="G89" s="26">
        <f t="shared" si="19"/>
        <v>2.1002004001979935E-2</v>
      </c>
      <c r="H89" s="26">
        <f t="shared" si="13"/>
        <v>0.69084278957419432</v>
      </c>
      <c r="I89" s="26">
        <f t="shared" si="14"/>
        <v>0.59096437528812251</v>
      </c>
      <c r="J89" s="26">
        <f t="shared" si="15"/>
        <v>0.64090358243115841</v>
      </c>
      <c r="W89" s="13" t="str" cm="1">
        <f t="array" ref="W89">_xlfn.IFS(F89&gt;$O$2,"Short CPG-CA and long ERF-CA",F89&lt;$O$3,"Long CPG-CA and Short ERF-CA",F89&lt;$O$2,"HOLD",F89&gt;$O$3,"HOLD")</f>
        <v>HOLD</v>
      </c>
      <c r="X89" s="27" cm="1">
        <f t="array" ref="X89">_xlfn.IFS(W89 = "Short CPG-CA and long ERF-CA",-B89*10000,W89 = "Long CPG-CA and Short ERF-CA",B89*10000, W89 = "HOLD", 0)</f>
        <v>0</v>
      </c>
      <c r="Y89" s="27" cm="1">
        <f t="array" ref="Y89">_xlfn.IFS(W89 = "Short CPG-CA and long ERF-CA",C89*10000,W89 = "Long CPG-CA and Short ERF-CA",-C89*10000, W89 = "HOLD", 0)</f>
        <v>0</v>
      </c>
      <c r="Z89" s="27">
        <f t="shared" si="16"/>
        <v>0</v>
      </c>
      <c r="AA89" s="31">
        <f t="shared" si="17"/>
        <v>3702.5740787686</v>
      </c>
      <c r="AB89" s="13"/>
    </row>
    <row r="90" spans="1:28" x14ac:dyDescent="0.25">
      <c r="A90" s="12">
        <v>43819</v>
      </c>
      <c r="B90" s="26">
        <v>5.0619205999999997</v>
      </c>
      <c r="C90" s="26">
        <v>8.3102719999999994</v>
      </c>
      <c r="D90" s="26">
        <f t="shared" si="12"/>
        <v>7.9051366379284532E-2</v>
      </c>
      <c r="E90" s="26">
        <f t="shared" si="12"/>
        <v>4.0462604331132454E-2</v>
      </c>
      <c r="F90" s="26">
        <f t="shared" si="18"/>
        <v>0.60911611557359369</v>
      </c>
      <c r="G90" s="26">
        <f t="shared" si="19"/>
        <v>1.3627870284037336E-2</v>
      </c>
      <c r="H90" s="26">
        <f t="shared" si="13"/>
        <v>0.69084278957419432</v>
      </c>
      <c r="I90" s="26">
        <f t="shared" si="14"/>
        <v>0.59096437528812251</v>
      </c>
      <c r="J90" s="26">
        <f t="shared" si="15"/>
        <v>0.64090358243115841</v>
      </c>
      <c r="W90" s="13" t="str" cm="1">
        <f t="array" ref="W90">_xlfn.IFS(F90&gt;$O$2,"Short CPG-CA and long ERF-CA",F90&lt;$O$3,"Long CPG-CA and Short ERF-CA",F90&lt;$O$2,"HOLD",F90&gt;$O$3,"HOLD")</f>
        <v>HOLD</v>
      </c>
      <c r="X90" s="27" cm="1">
        <f t="array" ref="X90">_xlfn.IFS(W90 = "Short CPG-CA and long ERF-CA",-B90*10000,W90 = "Long CPG-CA and Short ERF-CA",B90*10000, W90 = "HOLD", 0)</f>
        <v>0</v>
      </c>
      <c r="Y90" s="27" cm="1">
        <f t="array" ref="Y90">_xlfn.IFS(W90 = "Short CPG-CA and long ERF-CA",C90*10000,W90 = "Long CPG-CA and Short ERF-CA",-C90*10000, W90 = "HOLD", 0)</f>
        <v>0</v>
      </c>
      <c r="Z90" s="27">
        <f t="shared" si="16"/>
        <v>0</v>
      </c>
      <c r="AA90" s="31">
        <f t="shared" si="17"/>
        <v>3702.5740787686</v>
      </c>
      <c r="AB90" s="13"/>
    </row>
    <row r="91" spans="1:28" x14ac:dyDescent="0.25">
      <c r="A91" s="12">
        <v>43812</v>
      </c>
      <c r="B91" s="26">
        <v>4.691084</v>
      </c>
      <c r="C91" s="26">
        <v>7.9870934</v>
      </c>
      <c r="D91" s="26">
        <f t="shared" si="12"/>
        <v>5.6317870191464135E-2</v>
      </c>
      <c r="E91" s="26">
        <f t="shared" si="12"/>
        <v>5.8139826279684044E-3</v>
      </c>
      <c r="F91" s="26">
        <f t="shared" si="18"/>
        <v>0.58733305910758471</v>
      </c>
      <c r="G91" s="26">
        <f t="shared" si="19"/>
        <v>2.1783056466008976E-2</v>
      </c>
      <c r="H91" s="26">
        <f t="shared" si="13"/>
        <v>0.69084278957419432</v>
      </c>
      <c r="I91" s="26">
        <f t="shared" si="14"/>
        <v>0.59096437528812251</v>
      </c>
      <c r="J91" s="26">
        <f t="shared" si="15"/>
        <v>0.64090358243115841</v>
      </c>
      <c r="W91" s="13" t="str" cm="1">
        <f t="array" ref="W91">_xlfn.IFS(F91&gt;$O$2,"Short CPG-CA and long ERF-CA",F91&lt;$O$3,"Long CPG-CA and Short ERF-CA",F91&lt;$O$2,"HOLD",F91&gt;$O$3,"HOLD")</f>
        <v>Long CPG-CA and Short ERF-CA</v>
      </c>
      <c r="X91" s="27" cm="1">
        <f t="array" ref="X91">_xlfn.IFS(W91 = "Short CPG-CA and long ERF-CA",-B91*10000,W91 = "Long CPG-CA and Short ERF-CA",B91*10000, W91 = "HOLD", 0)</f>
        <v>46910.840000000004</v>
      </c>
      <c r="Y91" s="27" cm="1">
        <f t="array" ref="Y91">_xlfn.IFS(W91 = "Short CPG-CA and long ERF-CA",C91*10000,W91 = "Long CPG-CA and Short ERF-CA",-C91*10000, W91 = "HOLD", 0)</f>
        <v>-79870.933999999994</v>
      </c>
      <c r="Z91" s="27">
        <f t="shared" si="16"/>
        <v>2177.5503749369327</v>
      </c>
      <c r="AA91" s="31">
        <f t="shared" si="17"/>
        <v>3702.5740787686</v>
      </c>
      <c r="AB91" s="13"/>
    </row>
    <row r="92" spans="1:28" x14ac:dyDescent="0.25">
      <c r="A92" s="12">
        <v>43805</v>
      </c>
      <c r="B92" s="26">
        <v>4.4409776000000001</v>
      </c>
      <c r="C92" s="26">
        <v>7.940925</v>
      </c>
      <c r="D92" s="26">
        <f t="shared" si="12"/>
        <v>4.121480017988411E-2</v>
      </c>
      <c r="E92" s="26">
        <f t="shared" si="12"/>
        <v>4.495749360689473E-2</v>
      </c>
      <c r="F92" s="26">
        <f t="shared" si="18"/>
        <v>0.55925192594061779</v>
      </c>
      <c r="G92" s="26">
        <f t="shared" si="19"/>
        <v>2.8081133166966921E-2</v>
      </c>
      <c r="H92" s="26">
        <f t="shared" si="13"/>
        <v>0.69084278957419432</v>
      </c>
      <c r="I92" s="26">
        <f t="shared" si="14"/>
        <v>0.59096437528812251</v>
      </c>
      <c r="J92" s="26">
        <f t="shared" si="15"/>
        <v>0.64090358243115841</v>
      </c>
      <c r="W92" s="13" t="str" cm="1">
        <f t="array" ref="W92">_xlfn.IFS(F92&gt;$O$2,"Short CPG-CA and long ERF-CA",F92&lt;$O$3,"Long CPG-CA and Short ERF-CA",F92&lt;$O$2,"HOLD",F92&gt;$O$3,"HOLD")</f>
        <v>Long CPG-CA and Short ERF-CA</v>
      </c>
      <c r="X92" s="27" cm="1">
        <f t="array" ref="X92">_xlfn.IFS(W92 = "Short CPG-CA and long ERF-CA",-B92*10000,W92 = "Long CPG-CA and Short ERF-CA",B92*10000, W92 = "HOLD", 0)</f>
        <v>44409.775999999998</v>
      </c>
      <c r="Y92" s="27" cm="1">
        <f t="array" ref="Y92">_xlfn.IFS(W92 = "Short CPG-CA and long ERF-CA",C92*10000,W92 = "Long CPG-CA and Short ERF-CA",-C92*10000, W92 = "HOLD", 0)</f>
        <v>-79409.25</v>
      </c>
      <c r="Z92" s="27">
        <f t="shared" si="16"/>
        <v>-1739.7008053298923</v>
      </c>
      <c r="AA92" s="31">
        <f t="shared" si="17"/>
        <v>1525.0237038316673</v>
      </c>
      <c r="AB92" s="13"/>
    </row>
    <row r="93" spans="1:28" x14ac:dyDescent="0.25">
      <c r="A93" s="12">
        <v>43798</v>
      </c>
      <c r="B93" s="26">
        <v>4.2651887000000004</v>
      </c>
      <c r="C93" s="26">
        <v>7.5992803999999996</v>
      </c>
      <c r="D93" s="26">
        <f t="shared" si="12"/>
        <v>-7.7999977518461841E-2</v>
      </c>
      <c r="E93" s="26">
        <f t="shared" si="12"/>
        <v>-2.4907053294440266E-2</v>
      </c>
      <c r="F93" s="26">
        <f t="shared" si="18"/>
        <v>0.56126218214029855</v>
      </c>
      <c r="G93" s="26">
        <f t="shared" si="19"/>
        <v>-2.01025619968076E-3</v>
      </c>
      <c r="H93" s="26">
        <f t="shared" si="13"/>
        <v>0.69084278957419432</v>
      </c>
      <c r="I93" s="26">
        <f t="shared" si="14"/>
        <v>0.59096437528812251</v>
      </c>
      <c r="J93" s="26">
        <f t="shared" si="15"/>
        <v>0.64090358243115841</v>
      </c>
      <c r="W93" s="13" t="str" cm="1">
        <f t="array" ref="W93">_xlfn.IFS(F93&gt;$O$2,"Short CPG-CA and long ERF-CA",F93&lt;$O$3,"Long CPG-CA and Short ERF-CA",F93&lt;$O$2,"HOLD",F93&gt;$O$3,"HOLD")</f>
        <v>Long CPG-CA and Short ERF-CA</v>
      </c>
      <c r="X93" s="27" cm="1">
        <f t="array" ref="X93">_xlfn.IFS(W93 = "Short CPG-CA and long ERF-CA",-B93*10000,W93 = "Long CPG-CA and Short ERF-CA",B93*10000, W93 = "HOLD", 0)</f>
        <v>42651.887000000002</v>
      </c>
      <c r="Y93" s="27" cm="1">
        <f t="array" ref="Y93">_xlfn.IFS(W93 = "Short CPG-CA and long ERF-CA",C93*10000,W93 = "Long CPG-CA and Short ERF-CA",-C93*10000, W93 = "HOLD", 0)</f>
        <v>-75992.803999999989</v>
      </c>
      <c r="Z93" s="27">
        <f t="shared" si="16"/>
        <v>-1434.089407898022</v>
      </c>
      <c r="AA93" s="31">
        <f t="shared" si="17"/>
        <v>3264.7245091615596</v>
      </c>
      <c r="AB93" s="13"/>
    </row>
    <row r="94" spans="1:28" x14ac:dyDescent="0.25">
      <c r="A94" s="12">
        <v>43791</v>
      </c>
      <c r="B94" s="26">
        <v>4.6260180000000002</v>
      </c>
      <c r="C94" s="26">
        <v>7.7933908000000001</v>
      </c>
      <c r="D94" s="26">
        <f t="shared" si="12"/>
        <v>-5.4820407381852392E-2</v>
      </c>
      <c r="E94" s="26">
        <f t="shared" si="12"/>
        <v>-2.3610968859008328E-3</v>
      </c>
      <c r="F94" s="26">
        <f t="shared" si="18"/>
        <v>0.59358219274721857</v>
      </c>
      <c r="G94" s="26">
        <f t="shared" si="19"/>
        <v>-3.2320010606920024E-2</v>
      </c>
      <c r="H94" s="26">
        <f t="shared" si="13"/>
        <v>0.69084278957419432</v>
      </c>
      <c r="I94" s="26">
        <f t="shared" si="14"/>
        <v>0.59096437528812251</v>
      </c>
      <c r="J94" s="26">
        <f t="shared" si="15"/>
        <v>0.64090358243115841</v>
      </c>
      <c r="W94" s="13" t="str" cm="1">
        <f t="array" ref="W94">_xlfn.IFS(F94&gt;$O$2,"Short CPG-CA and long ERF-CA",F94&lt;$O$3,"Long CPG-CA and Short ERF-CA",F94&lt;$O$2,"HOLD",F94&gt;$O$3,"HOLD")</f>
        <v>HOLD</v>
      </c>
      <c r="X94" s="27" cm="1">
        <f t="array" ref="X94">_xlfn.IFS(W94 = "Short CPG-CA and long ERF-CA",-B94*10000,W94 = "Long CPG-CA and Short ERF-CA",B94*10000, W94 = "HOLD", 0)</f>
        <v>0</v>
      </c>
      <c r="Y94" s="27" cm="1">
        <f t="array" ref="Y94">_xlfn.IFS(W94 = "Short CPG-CA and long ERF-CA",C94*10000,W94 = "Long CPG-CA and Short ERF-CA",-C94*10000, W94 = "HOLD", 0)</f>
        <v>0</v>
      </c>
      <c r="Z94" s="27">
        <f t="shared" si="16"/>
        <v>0</v>
      </c>
      <c r="AA94" s="31">
        <f t="shared" si="17"/>
        <v>4698.8139170595814</v>
      </c>
      <c r="AB94" s="13"/>
    </row>
    <row r="95" spans="1:28" x14ac:dyDescent="0.25">
      <c r="A95" s="12">
        <v>43784</v>
      </c>
      <c r="B95" s="26">
        <v>4.8943269999999997</v>
      </c>
      <c r="C95" s="26">
        <v>7.8118353000000003</v>
      </c>
      <c r="D95" s="26">
        <f t="shared" si="12"/>
        <v>-1.8867444324541832E-3</v>
      </c>
      <c r="E95" s="26">
        <f t="shared" si="12"/>
        <v>-1.3969613694508916E-2</v>
      </c>
      <c r="F95" s="26">
        <f t="shared" si="18"/>
        <v>0.62652716193338065</v>
      </c>
      <c r="G95" s="26">
        <f t="shared" si="19"/>
        <v>-3.2944969186162076E-2</v>
      </c>
      <c r="H95" s="26">
        <f t="shared" si="13"/>
        <v>0.69084278957419432</v>
      </c>
      <c r="I95" s="26">
        <f t="shared" si="14"/>
        <v>0.59096437528812251</v>
      </c>
      <c r="J95" s="26">
        <f t="shared" si="15"/>
        <v>0.64090358243115841</v>
      </c>
      <c r="W95" s="13" t="str" cm="1">
        <f t="array" ref="W95">_xlfn.IFS(F95&gt;$O$2,"Short CPG-CA and long ERF-CA",F95&lt;$O$3,"Long CPG-CA and Short ERF-CA",F95&lt;$O$2,"HOLD",F95&gt;$O$3,"HOLD")</f>
        <v>HOLD</v>
      </c>
      <c r="X95" s="27" cm="1">
        <f t="array" ref="X95">_xlfn.IFS(W95 = "Short CPG-CA and long ERF-CA",-B95*10000,W95 = "Long CPG-CA and Short ERF-CA",B95*10000, W95 = "HOLD", 0)</f>
        <v>0</v>
      </c>
      <c r="Y95" s="27" cm="1">
        <f t="array" ref="Y95">_xlfn.IFS(W95 = "Short CPG-CA and long ERF-CA",C95*10000,W95 = "Long CPG-CA and Short ERF-CA",-C95*10000, W95 = "HOLD", 0)</f>
        <v>0</v>
      </c>
      <c r="Z95" s="27">
        <f t="shared" si="16"/>
        <v>0</v>
      </c>
      <c r="AA95" s="31">
        <f t="shared" si="17"/>
        <v>4698.8139170595814</v>
      </c>
      <c r="AB95" s="13"/>
    </row>
    <row r="96" spans="1:28" x14ac:dyDescent="0.25">
      <c r="A96" s="12">
        <v>43777</v>
      </c>
      <c r="B96" s="26">
        <v>4.9035788</v>
      </c>
      <c r="C96" s="26">
        <v>7.9225097</v>
      </c>
      <c r="D96" s="26">
        <f t="shared" si="12"/>
        <v>5.3677828767931389E-2</v>
      </c>
      <c r="E96" s="26">
        <f t="shared" si="12"/>
        <v>3.8693920003897563E-2</v>
      </c>
      <c r="F96" s="26">
        <f t="shared" si="18"/>
        <v>0.61894260602798634</v>
      </c>
      <c r="G96" s="26">
        <f t="shared" si="19"/>
        <v>7.5845559053943079E-3</v>
      </c>
      <c r="H96" s="26">
        <f t="shared" si="13"/>
        <v>0.69084278957419432</v>
      </c>
      <c r="I96" s="26">
        <f t="shared" si="14"/>
        <v>0.59096437528812251</v>
      </c>
      <c r="J96" s="26">
        <f t="shared" si="15"/>
        <v>0.64090358243115841</v>
      </c>
      <c r="W96" s="13" t="str" cm="1">
        <f t="array" ref="W96">_xlfn.IFS(F96&gt;$O$2,"Short CPG-CA and long ERF-CA",F96&lt;$O$3,"Long CPG-CA and Short ERF-CA",F96&lt;$O$2,"HOLD",F96&gt;$O$3,"HOLD")</f>
        <v>HOLD</v>
      </c>
      <c r="X96" s="27" cm="1">
        <f t="array" ref="X96">_xlfn.IFS(W96 = "Short CPG-CA and long ERF-CA",-B96*10000,W96 = "Long CPG-CA and Short ERF-CA",B96*10000, W96 = "HOLD", 0)</f>
        <v>0</v>
      </c>
      <c r="Y96" s="27" cm="1">
        <f t="array" ref="Y96">_xlfn.IFS(W96 = "Short CPG-CA and long ERF-CA",C96*10000,W96 = "Long CPG-CA and Short ERF-CA",-C96*10000, W96 = "HOLD", 0)</f>
        <v>0</v>
      </c>
      <c r="Z96" s="27">
        <f t="shared" si="16"/>
        <v>0</v>
      </c>
      <c r="AA96" s="31">
        <f t="shared" si="17"/>
        <v>4698.8139170595814</v>
      </c>
      <c r="AB96" s="13"/>
    </row>
    <row r="97" spans="1:28" x14ac:dyDescent="0.25">
      <c r="A97" s="12">
        <v>43770</v>
      </c>
      <c r="B97" s="26">
        <v>4.6537743000000003</v>
      </c>
      <c r="C97" s="26">
        <v>7.6273765999999998</v>
      </c>
      <c r="D97" s="26">
        <f t="shared" si="12"/>
        <v>-6.331461012252973E-2</v>
      </c>
      <c r="E97" s="26">
        <f t="shared" si="12"/>
        <v>-1.2119740744348821E-3</v>
      </c>
      <c r="F97" s="26">
        <f t="shared" si="18"/>
        <v>0.61014088382629494</v>
      </c>
      <c r="G97" s="26">
        <f t="shared" si="19"/>
        <v>8.8017222016913976E-3</v>
      </c>
      <c r="H97" s="26">
        <f t="shared" si="13"/>
        <v>0.69084278957419432</v>
      </c>
      <c r="I97" s="26">
        <f t="shared" si="14"/>
        <v>0.59096437528812251</v>
      </c>
      <c r="J97" s="26">
        <f t="shared" si="15"/>
        <v>0.64090358243115841</v>
      </c>
      <c r="W97" s="13" t="str" cm="1">
        <f t="array" ref="W97">_xlfn.IFS(F97&gt;$O$2,"Short CPG-CA and long ERF-CA",F97&lt;$O$3,"Long CPG-CA and Short ERF-CA",F97&lt;$O$2,"HOLD",F97&gt;$O$3,"HOLD")</f>
        <v>HOLD</v>
      </c>
      <c r="X97" s="27" cm="1">
        <f t="array" ref="X97">_xlfn.IFS(W97 = "Short CPG-CA and long ERF-CA",-B97*10000,W97 = "Long CPG-CA and Short ERF-CA",B97*10000, W97 = "HOLD", 0)</f>
        <v>0</v>
      </c>
      <c r="Y97" s="27" cm="1">
        <f t="array" ref="Y97">_xlfn.IFS(W97 = "Short CPG-CA and long ERF-CA",C97*10000,W97 = "Long CPG-CA and Short ERF-CA",-C97*10000, W97 = "HOLD", 0)</f>
        <v>0</v>
      </c>
      <c r="Z97" s="27">
        <f t="shared" si="16"/>
        <v>0</v>
      </c>
      <c r="AA97" s="31">
        <f t="shared" si="17"/>
        <v>4698.8139170595814</v>
      </c>
      <c r="AB97" s="13"/>
    </row>
    <row r="98" spans="1:28" x14ac:dyDescent="0.25">
      <c r="A98" s="12">
        <v>43763</v>
      </c>
      <c r="B98" s="26">
        <v>4.968343</v>
      </c>
      <c r="C98" s="26">
        <v>7.6366319999999996</v>
      </c>
      <c r="D98" s="26">
        <f t="shared" si="12"/>
        <v>7.8313304525603714E-2</v>
      </c>
      <c r="E98" s="26">
        <f t="shared" si="12"/>
        <v>2.598989754976376E-2</v>
      </c>
      <c r="F98" s="26">
        <f t="shared" si="18"/>
        <v>0.65059348152431595</v>
      </c>
      <c r="G98" s="26">
        <f t="shared" si="19"/>
        <v>-4.0452597698021009E-2</v>
      </c>
      <c r="H98" s="26">
        <f t="shared" ref="H98:H105" si="20">$O$2</f>
        <v>0.69084278957419432</v>
      </c>
      <c r="I98" s="26">
        <f t="shared" ref="I98:I105" si="21">$O$3</f>
        <v>0.59096437528812251</v>
      </c>
      <c r="J98" s="26">
        <f t="shared" ref="J98:J105" si="22">$M$2</f>
        <v>0.64090358243115841</v>
      </c>
      <c r="W98" s="13" t="str" cm="1">
        <f t="array" ref="W98">_xlfn.IFS(F98&gt;$O$2,"Short CPG-CA and long ERF-CA",F98&lt;$O$3,"Long CPG-CA and Short ERF-CA",F98&lt;$O$2,"HOLD",F98&gt;$O$3,"HOLD")</f>
        <v>HOLD</v>
      </c>
      <c r="X98" s="27" cm="1">
        <f t="array" ref="X98">_xlfn.IFS(W98 = "Short CPG-CA and long ERF-CA",-B98*10000,W98 = "Long CPG-CA and Short ERF-CA",B98*10000, W98 = "HOLD", 0)</f>
        <v>0</v>
      </c>
      <c r="Y98" s="27" cm="1">
        <f t="array" ref="Y98">_xlfn.IFS(W98 = "Short CPG-CA and long ERF-CA",C98*10000,W98 = "Long CPG-CA and Short ERF-CA",-C98*10000, W98 = "HOLD", 0)</f>
        <v>0</v>
      </c>
      <c r="Z98" s="27">
        <f t="shared" ref="Z98:Z129" si="23">(X98*D98)+(Y98*E98)</f>
        <v>0</v>
      </c>
      <c r="AA98" s="31">
        <f t="shared" si="17"/>
        <v>4698.8139170595814</v>
      </c>
      <c r="AB98" s="13"/>
    </row>
    <row r="99" spans="1:28" x14ac:dyDescent="0.25">
      <c r="A99" s="12">
        <v>43756</v>
      </c>
      <c r="B99" s="26">
        <v>4.6075134000000002</v>
      </c>
      <c r="C99" s="26">
        <v>7.4431843999999998</v>
      </c>
      <c r="D99" s="26">
        <f t="shared" si="12"/>
        <v>-2.734406022119196E-2</v>
      </c>
      <c r="E99" s="26">
        <f t="shared" si="12"/>
        <v>-7.7625569870889491E-2</v>
      </c>
      <c r="F99" s="26">
        <f t="shared" si="18"/>
        <v>0.61902448634753704</v>
      </c>
      <c r="G99" s="26">
        <f t="shared" si="19"/>
        <v>3.1568995176778913E-2</v>
      </c>
      <c r="H99" s="26">
        <f t="shared" si="20"/>
        <v>0.69084278957419432</v>
      </c>
      <c r="I99" s="26">
        <f t="shared" si="21"/>
        <v>0.59096437528812251</v>
      </c>
      <c r="J99" s="26">
        <f t="shared" si="22"/>
        <v>0.64090358243115841</v>
      </c>
      <c r="W99" s="13" t="str" cm="1">
        <f t="array" ref="W99">_xlfn.IFS(F99&gt;$O$2,"Short CPG-CA and long ERF-CA",F99&lt;$O$3,"Long CPG-CA and Short ERF-CA",F99&lt;$O$2,"HOLD",F99&gt;$O$3,"HOLD")</f>
        <v>HOLD</v>
      </c>
      <c r="X99" s="27" cm="1">
        <f t="array" ref="X99">_xlfn.IFS(W99 = "Short CPG-CA and long ERF-CA",-B99*10000,W99 = "Long CPG-CA and Short ERF-CA",B99*10000, W99 = "HOLD", 0)</f>
        <v>0</v>
      </c>
      <c r="Y99" s="27" cm="1">
        <f t="array" ref="Y99">_xlfn.IFS(W99 = "Short CPG-CA and long ERF-CA",C99*10000,W99 = "Long CPG-CA and Short ERF-CA",-C99*10000, W99 = "HOLD", 0)</f>
        <v>0</v>
      </c>
      <c r="Z99" s="27">
        <f t="shared" si="23"/>
        <v>0</v>
      </c>
      <c r="AA99" s="31">
        <f t="shared" si="17"/>
        <v>4698.8139170595814</v>
      </c>
      <c r="AB99" s="13"/>
    </row>
    <row r="100" spans="1:28" x14ac:dyDescent="0.25">
      <c r="A100" s="12">
        <v>43749</v>
      </c>
      <c r="B100" s="26">
        <v>4.7370434000000001</v>
      </c>
      <c r="C100" s="26">
        <v>8.0695910000000008</v>
      </c>
      <c r="D100" s="26">
        <f t="shared" si="12"/>
        <v>-3.9399469766343599E-2</v>
      </c>
      <c r="E100" s="26">
        <f t="shared" si="12"/>
        <v>-4.3668068449342248E-2</v>
      </c>
      <c r="F100" s="26">
        <f t="shared" si="18"/>
        <v>0.58702397680378093</v>
      </c>
      <c r="G100" s="26">
        <f t="shared" si="19"/>
        <v>3.2000509543756106E-2</v>
      </c>
      <c r="H100" s="26">
        <f t="shared" si="20"/>
        <v>0.69084278957419432</v>
      </c>
      <c r="I100" s="26">
        <f t="shared" si="21"/>
        <v>0.59096437528812251</v>
      </c>
      <c r="J100" s="26">
        <f t="shared" si="22"/>
        <v>0.64090358243115841</v>
      </c>
      <c r="W100" s="13" t="str" cm="1">
        <f t="array" ref="W100">_xlfn.IFS(F100&gt;$O$2,"Short CPG-CA and long ERF-CA",F100&lt;$O$3,"Long CPG-CA and Short ERF-CA",F100&lt;$O$2,"HOLD",F100&gt;$O$3,"HOLD")</f>
        <v>Long CPG-CA and Short ERF-CA</v>
      </c>
      <c r="X100" s="27" cm="1">
        <f t="array" ref="X100">_xlfn.IFS(W100 = "Short CPG-CA and long ERF-CA",-B100*10000,W100 = "Long CPG-CA and Short ERF-CA",B100*10000, W100 = "HOLD", 0)</f>
        <v>47370.434000000001</v>
      </c>
      <c r="Y100" s="27" cm="1">
        <f t="array" ref="Y100">_xlfn.IFS(W100 = "Short CPG-CA and long ERF-CA",C100*10000,W100 = "Long CPG-CA and Short ERF-CA",-C100*10000, W100 = "HOLD", 0)</f>
        <v>-80695.91</v>
      </c>
      <c r="Z100" s="27">
        <f t="shared" si="23"/>
        <v>1657.4645392603868</v>
      </c>
      <c r="AA100" s="31">
        <f t="shared" si="17"/>
        <v>4698.8139170595814</v>
      </c>
      <c r="AB100" s="13"/>
    </row>
    <row r="101" spans="1:28" x14ac:dyDescent="0.25">
      <c r="A101" s="12">
        <v>43742</v>
      </c>
      <c r="B101" s="26">
        <v>4.9313354</v>
      </c>
      <c r="C101" s="26">
        <v>8.4380649999999999</v>
      </c>
      <c r="D101" s="26">
        <f t="shared" si="12"/>
        <v>-7.6256498873731468E-2</v>
      </c>
      <c r="E101" s="26">
        <f t="shared" si="12"/>
        <v>-9.7537112404105966E-2</v>
      </c>
      <c r="F101" s="26">
        <f t="shared" si="18"/>
        <v>0.5844154317370156</v>
      </c>
      <c r="G101" s="26">
        <f t="shared" si="19"/>
        <v>2.6085450667653332E-3</v>
      </c>
      <c r="H101" s="26">
        <f t="shared" si="20"/>
        <v>0.69084278957419432</v>
      </c>
      <c r="I101" s="26">
        <f t="shared" si="21"/>
        <v>0.59096437528812251</v>
      </c>
      <c r="J101" s="26">
        <f t="shared" si="22"/>
        <v>0.64090358243115841</v>
      </c>
      <c r="W101" s="13" t="str" cm="1">
        <f t="array" ref="W101">_xlfn.IFS(F101&gt;$O$2,"Short CPG-CA and long ERF-CA",F101&lt;$O$3,"Long CPG-CA and Short ERF-CA",F101&lt;$O$2,"HOLD",F101&gt;$O$3,"HOLD")</f>
        <v>Long CPG-CA and Short ERF-CA</v>
      </c>
      <c r="X101" s="27" cm="1">
        <f t="array" ref="X101">_xlfn.IFS(W101 = "Short CPG-CA and long ERF-CA",-B101*10000,W101 = "Long CPG-CA and Short ERF-CA",B101*10000, W101 = "HOLD", 0)</f>
        <v>49313.353999999999</v>
      </c>
      <c r="Y101" s="27" cm="1">
        <f t="array" ref="Y101">_xlfn.IFS(W101 = "Short CPG-CA and long ERF-CA",C101*10000,W101 = "Long CPG-CA and Short ERF-CA",-C101*10000, W101 = "HOLD", 0)</f>
        <v>-84380.65</v>
      </c>
      <c r="Z101" s="27">
        <f t="shared" si="23"/>
        <v>4469.7812200206017</v>
      </c>
      <c r="AA101" s="31">
        <f t="shared" si="17"/>
        <v>3041.3493777991948</v>
      </c>
      <c r="AB101" s="13"/>
    </row>
    <row r="102" spans="1:28" x14ac:dyDescent="0.25">
      <c r="A102" s="12">
        <v>43735</v>
      </c>
      <c r="B102" s="26">
        <v>5.338425</v>
      </c>
      <c r="C102" s="26">
        <v>9.3500409999999992</v>
      </c>
      <c r="D102" s="26">
        <f t="shared" si="12"/>
        <v>-7.0853267873328796E-2</v>
      </c>
      <c r="E102" s="26">
        <f t="shared" si="12"/>
        <v>-5.5747132008597843E-2</v>
      </c>
      <c r="F102" s="26">
        <f t="shared" si="18"/>
        <v>0.57095204181457604</v>
      </c>
      <c r="G102" s="26">
        <f t="shared" si="19"/>
        <v>1.3463389922439561E-2</v>
      </c>
      <c r="H102" s="26">
        <f t="shared" si="20"/>
        <v>0.69084278957419432</v>
      </c>
      <c r="I102" s="26">
        <f t="shared" si="21"/>
        <v>0.59096437528812251</v>
      </c>
      <c r="J102" s="26">
        <f t="shared" si="22"/>
        <v>0.64090358243115841</v>
      </c>
      <c r="W102" s="13" t="str" cm="1">
        <f t="array" ref="W102">_xlfn.IFS(F102&gt;$O$2,"Short CPG-CA and long ERF-CA",F102&lt;$O$3,"Long CPG-CA and Short ERF-CA",F102&lt;$O$2,"HOLD",F102&gt;$O$3,"HOLD")</f>
        <v>Long CPG-CA and Short ERF-CA</v>
      </c>
      <c r="X102" s="27" cm="1">
        <f t="array" ref="X102">_xlfn.IFS(W102 = "Short CPG-CA and long ERF-CA",-B102*10000,W102 = "Long CPG-CA and Short ERF-CA",B102*10000, W102 = "HOLD", 0)</f>
        <v>53384.25</v>
      </c>
      <c r="Y102" s="27" cm="1">
        <f t="array" ref="Y102">_xlfn.IFS(W102 = "Short CPG-CA and long ERF-CA",C102*10000,W102 = "Long CPG-CA and Short ERF-CA",-C102*10000, W102 = "HOLD", 0)</f>
        <v>-93500.409999999989</v>
      </c>
      <c r="Z102" s="27">
        <f t="shared" si="23"/>
        <v>1429.9311336612686</v>
      </c>
      <c r="AA102" s="31">
        <f t="shared" si="17"/>
        <v>-1428.4318422214069</v>
      </c>
      <c r="AB102" s="13"/>
    </row>
    <row r="103" spans="1:28" x14ac:dyDescent="0.25">
      <c r="A103" s="12">
        <v>43728</v>
      </c>
      <c r="B103" s="26">
        <v>5.7455134000000001</v>
      </c>
      <c r="C103" s="26">
        <v>9.9020519999999994</v>
      </c>
      <c r="D103" s="26">
        <f t="shared" si="12"/>
        <v>9.1388319446365038E-2</v>
      </c>
      <c r="E103" s="26">
        <f t="shared" si="12"/>
        <v>0.10813578005265351</v>
      </c>
      <c r="F103" s="26">
        <f t="shared" si="18"/>
        <v>0.58023462207631316</v>
      </c>
      <c r="G103" s="26">
        <f t="shared" si="19"/>
        <v>-9.2825802617371167E-3</v>
      </c>
      <c r="H103" s="26">
        <f t="shared" si="20"/>
        <v>0.69084278957419432</v>
      </c>
      <c r="I103" s="26">
        <f t="shared" si="21"/>
        <v>0.59096437528812251</v>
      </c>
      <c r="J103" s="26">
        <f t="shared" si="22"/>
        <v>0.64090358243115841</v>
      </c>
      <c r="W103" s="13" t="str" cm="1">
        <f t="array" ref="W103">_xlfn.IFS(F103&gt;$O$2,"Short CPG-CA and long ERF-CA",F103&lt;$O$3,"Long CPG-CA and Short ERF-CA",F103&lt;$O$2,"HOLD",F103&gt;$O$3,"HOLD")</f>
        <v>Long CPG-CA and Short ERF-CA</v>
      </c>
      <c r="X103" s="27" cm="1">
        <f t="array" ref="X103">_xlfn.IFS(W103 = "Short CPG-CA and long ERF-CA",-B103*10000,W103 = "Long CPG-CA and Short ERF-CA",B103*10000, W103 = "HOLD", 0)</f>
        <v>57455.133999999998</v>
      </c>
      <c r="Y103" s="27" cm="1">
        <f t="array" ref="Y103">_xlfn.IFS(W103 = "Short CPG-CA and long ERF-CA",C103*10000,W103 = "Long CPG-CA and Short ERF-CA",-C103*10000, W103 = "HOLD", 0)</f>
        <v>-99020.51999999999</v>
      </c>
      <c r="Z103" s="27">
        <f t="shared" si="23"/>
        <v>-5456.9330315936677</v>
      </c>
      <c r="AA103" s="31">
        <f t="shared" si="17"/>
        <v>-2858.3629758826755</v>
      </c>
      <c r="AB103" s="13"/>
    </row>
    <row r="104" spans="1:28" x14ac:dyDescent="0.25">
      <c r="A104" s="12">
        <v>43721</v>
      </c>
      <c r="B104" s="26">
        <v>5.2644080000000004</v>
      </c>
      <c r="C104" s="26">
        <v>8.9357749999999996</v>
      </c>
      <c r="D104" s="26">
        <f>(B104-B105)/B105</f>
        <v>0.1493172975243367</v>
      </c>
      <c r="E104" s="26">
        <f t="shared" ref="E104" si="24">(C104-C105)/C105</f>
        <v>5.8888028184953083E-2</v>
      </c>
      <c r="F104" s="26">
        <f t="shared" si="18"/>
        <v>0.58913837915569722</v>
      </c>
      <c r="G104" s="26">
        <f t="shared" si="19"/>
        <v>-8.903757079384067E-3</v>
      </c>
      <c r="H104" s="26">
        <f t="shared" si="20"/>
        <v>0.69084278957419432</v>
      </c>
      <c r="I104" s="26">
        <f t="shared" si="21"/>
        <v>0.59096437528812251</v>
      </c>
      <c r="J104" s="26">
        <f t="shared" si="22"/>
        <v>0.64090358243115841</v>
      </c>
      <c r="W104" s="13" t="str" cm="1">
        <f t="array" ref="W104">_xlfn.IFS(F104&gt;$O$2,"Short CPG-CA and long ERF-CA",F104&lt;$O$3,"Long CPG-CA and Short ERF-CA",F104&lt;$O$2,"HOLD",F104&gt;$O$3,"HOLD")</f>
        <v>Long CPG-CA and Short ERF-CA</v>
      </c>
      <c r="X104" s="27" cm="1">
        <f t="array" ref="X104">_xlfn.IFS(W104 = "Short CPG-CA and long ERF-CA",-B104*10000,W104 = "Long CPG-CA and Short ERF-CA",B104*10000, W104 = "HOLD", 0)</f>
        <v>52644.08</v>
      </c>
      <c r="Y104" s="27" cm="1">
        <f t="array" ref="Y104">_xlfn.IFS(W104 = "Short CPG-CA and long ERF-CA",C104*10000,W104 = "Long CPG-CA and Short ERF-CA",-C104*10000, W104 = "HOLD", 0)</f>
        <v>-89357.75</v>
      </c>
      <c r="Z104" s="27">
        <f t="shared" si="23"/>
        <v>2598.5700557109922</v>
      </c>
      <c r="AA104" s="31">
        <f>Z104+AA105</f>
        <v>2598.5700557109922</v>
      </c>
      <c r="AB104" s="13"/>
    </row>
    <row r="105" spans="1:28" x14ac:dyDescent="0.25">
      <c r="A105" s="12">
        <v>43714</v>
      </c>
      <c r="B105" s="26">
        <v>4.5804653000000002</v>
      </c>
      <c r="C105" s="26">
        <v>8.4388290000000001</v>
      </c>
      <c r="D105" s="26">
        <v>0</v>
      </c>
      <c r="E105" s="26">
        <v>0</v>
      </c>
      <c r="F105" s="26">
        <f t="shared" si="18"/>
        <v>0.54278446689700666</v>
      </c>
      <c r="G105" s="26">
        <f t="shared" si="19"/>
        <v>4.6353912258690566E-2</v>
      </c>
      <c r="H105" s="26">
        <f t="shared" si="20"/>
        <v>0.69084278957419432</v>
      </c>
      <c r="I105" s="26">
        <f t="shared" si="21"/>
        <v>0.59096437528812251</v>
      </c>
      <c r="J105" s="26">
        <f t="shared" si="22"/>
        <v>0.64090358243115841</v>
      </c>
      <c r="W105" s="13" t="str" cm="1">
        <f t="array" ref="W105">_xlfn.IFS(F105&gt;$O$2,"Short CPG-CA and long ERF-CA",F105&lt;$O$3,"Long CPG-CA and Short ERF-CA",F105&lt;$O$2,"HOLD",F105&gt;$O$3,"HOLD")</f>
        <v>Long CPG-CA and Short ERF-CA</v>
      </c>
      <c r="X105" s="27" cm="1">
        <f t="array" ref="X105">_xlfn.IFS(W105 = "Short CPG-CA and long ERF-CA",-B105*10000,W105 = "Long CPG-CA and Short ERF-CA",B105*10000, W105 = "HOLD", 0)</f>
        <v>45804.652999999998</v>
      </c>
      <c r="Y105" s="27" cm="1">
        <f t="array" ref="Y105">_xlfn.IFS(W105 = "Short CPG-CA and long ERF-CA",C105*10000,W105 = "Long CPG-CA and Short ERF-CA",-C105*10000, W105 = "HOLD", 0)</f>
        <v>-84388.290000000008</v>
      </c>
      <c r="Z105" s="27">
        <f t="shared" si="23"/>
        <v>0</v>
      </c>
      <c r="AA105" s="31">
        <f>Z105</f>
        <v>0</v>
      </c>
      <c r="AB105" s="13"/>
    </row>
    <row r="106" spans="1:28" x14ac:dyDescent="0.25"/>
    <row r="107" spans="1:28" x14ac:dyDescent="0.25"/>
    <row r="108" spans="1:28" x14ac:dyDescent="0.25"/>
    <row r="109" spans="1:28" x14ac:dyDescent="0.25"/>
    <row r="110" spans="1:28" x14ac:dyDescent="0.25"/>
    <row r="111" spans="1:28" x14ac:dyDescent="0.25"/>
    <row r="112" spans="1:28" x14ac:dyDescent="0.25"/>
    <row r="113" x14ac:dyDescent="0.25"/>
    <row r="114" x14ac:dyDescent="0.25"/>
    <row r="115" x14ac:dyDescent="0.25"/>
    <row r="116" x14ac:dyDescent="0.25"/>
    <row r="117" x14ac:dyDescent="0.25"/>
    <row r="118" x14ac:dyDescent="0.25"/>
    <row r="119" x14ac:dyDescent="0.25"/>
  </sheetData>
  <conditionalFormatting sqref="Z2:AA105">
    <cfRule type="cellIs" dxfId="3" priority="5" operator="lessThan">
      <formula>0</formula>
    </cfRule>
  </conditionalFormatting>
  <conditionalFormatting sqref="Z3:AA105">
    <cfRule type="cellIs" dxfId="2" priority="4" operator="greaterThan">
      <formula>0</formula>
    </cfRule>
  </conditionalFormatting>
  <conditionalFormatting sqref="U9:U17">
    <cfRule type="cellIs" dxfId="1" priority="3" operator="lessThan">
      <formula>0</formula>
    </cfRule>
  </conditionalFormatting>
  <conditionalFormatting sqref="U8">
    <cfRule type="cellIs" dxfId="0" priority="1" operator="lessThan">
      <formula>0</formula>
    </cfRule>
  </conditionalFormatting>
  <pageMargins left="0.7" right="0.7" top="0.75" bottom="0.75" header="0.3" footer="0.3"/>
  <pageSetup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10E92-DEFC-40DA-BB39-43420B3DED98}">
  <dimension ref="A1:Y105"/>
  <sheetViews>
    <sheetView workbookViewId="0">
      <selection activeCell="Q2" sqref="Q2"/>
    </sheetView>
  </sheetViews>
  <sheetFormatPr defaultRowHeight="15" x14ac:dyDescent="0.25"/>
  <cols>
    <col min="1" max="1" width="10.42578125" style="1" bestFit="1" customWidth="1"/>
    <col min="6" max="6" width="10.85546875" customWidth="1"/>
    <col min="7" max="7" width="11" customWidth="1"/>
    <col min="13" max="13" width="15.7109375" customWidth="1"/>
    <col min="14" max="14" width="11.28515625" customWidth="1"/>
    <col min="15" max="15" width="13.85546875" customWidth="1"/>
    <col min="16" max="16" width="10.7109375" customWidth="1"/>
    <col min="19" max="19" width="7.7109375" customWidth="1"/>
    <col min="20" max="20" width="29.5703125" customWidth="1"/>
    <col min="21" max="22" width="13.28515625" customWidth="1"/>
    <col min="23" max="23" width="12.42578125" customWidth="1"/>
    <col min="24" max="24" width="14.28515625" customWidth="1"/>
    <col min="25" max="25" width="10.85546875" customWidth="1"/>
  </cols>
  <sheetData>
    <row r="1" spans="1:25" ht="31.5" customHeight="1" x14ac:dyDescent="0.25">
      <c r="B1" t="s">
        <v>0</v>
      </c>
      <c r="C1" t="s">
        <v>2</v>
      </c>
      <c r="D1" s="24" t="s">
        <v>8</v>
      </c>
      <c r="E1" s="24" t="s">
        <v>9</v>
      </c>
      <c r="F1" s="23" t="s">
        <v>3</v>
      </c>
      <c r="G1" s="24" t="s">
        <v>1</v>
      </c>
      <c r="H1" s="24" t="s">
        <v>14</v>
      </c>
      <c r="I1" s="24" t="s">
        <v>15</v>
      </c>
      <c r="J1" s="25" t="s">
        <v>17</v>
      </c>
      <c r="K1" s="15" t="s">
        <v>18</v>
      </c>
      <c r="L1" s="16" t="s">
        <v>19</v>
      </c>
      <c r="M1" s="17" t="s">
        <v>4</v>
      </c>
      <c r="N1" s="18" t="s">
        <v>5</v>
      </c>
      <c r="O1" s="19" t="s">
        <v>10</v>
      </c>
      <c r="P1" s="29" t="s">
        <v>20</v>
      </c>
      <c r="T1" s="24" t="s">
        <v>21</v>
      </c>
      <c r="U1" s="28" t="s">
        <v>7</v>
      </c>
      <c r="V1" s="28" t="s">
        <v>11</v>
      </c>
      <c r="W1" s="28" t="s">
        <v>12</v>
      </c>
      <c r="X1" s="28" t="s">
        <v>13</v>
      </c>
    </row>
    <row r="2" spans="1:25" x14ac:dyDescent="0.25">
      <c r="A2" s="1">
        <v>45163</v>
      </c>
      <c r="B2">
        <v>10.7</v>
      </c>
      <c r="C2">
        <v>22.721105999999999</v>
      </c>
      <c r="D2" s="26">
        <f t="shared" ref="D2:E65" si="0">(B2-B3)/B3</f>
        <v>-4.5495093666369446E-2</v>
      </c>
      <c r="E2" s="26">
        <f t="shared" si="0"/>
        <v>-6.9686255821101968E-3</v>
      </c>
      <c r="F2" s="26">
        <f>B2/C2</f>
        <v>0.47092777966002181</v>
      </c>
      <c r="G2" s="26"/>
      <c r="H2" s="26">
        <f>$O$2</f>
        <v>0.50365499877408826</v>
      </c>
      <c r="I2" s="26">
        <f>$O$3</f>
        <v>0.43083880897733784</v>
      </c>
      <c r="J2" s="26">
        <f>$M$2</f>
        <v>0.46724690387571305</v>
      </c>
      <c r="K2" s="21" cm="1">
        <f t="array" ref="K2:L2">LINEST($G$3:$G$105,$F$3:$F$105,,)</f>
        <v>-4.7751392658681682E-2</v>
      </c>
      <c r="L2" s="5">
        <v>2.2311690375522469E-2</v>
      </c>
      <c r="M2" s="2">
        <f>$L$2/-$K$2</f>
        <v>0.46724690387571305</v>
      </c>
      <c r="N2" s="10">
        <f>AVERAGE($F$2:$F$105)</f>
        <v>0.48601123794720125</v>
      </c>
      <c r="O2" s="20">
        <f>(1+$P$2)*$M$2</f>
        <v>0.50365499877408826</v>
      </c>
      <c r="P2" s="32">
        <v>7.79204625999185E-2</v>
      </c>
      <c r="T2" s="13" t="str" cm="1">
        <f t="array" ref="T2">_xlfn.IFS(F2&gt;$O$2,"Short CPG-CA and long ERF-CA",F2&lt;$O$3,"Long CPG-CA and Short ERF-CA",F2&lt;$O$2,"HOLD",F2&gt;$O$3,"HOLD")</f>
        <v>HOLD</v>
      </c>
      <c r="U2" s="27" cm="1">
        <f t="array" ref="U2">_xlfn.IFS(T2 = "Short CPG-CA and long ERF-CA",-B2*10000,T2 = "Long CPG-CA and Short ERF-CA",B2*10000, T2 = "HOLD", 0)</f>
        <v>0</v>
      </c>
      <c r="V2" s="27" cm="1">
        <f t="array" ref="V2">_xlfn.IFS(T2 = "Short CPG-CA and long ERF-CA",C2*10000,T2 = "Long CPG-CA and Short ERF-CA",-C2*10000, T2 = "HOLD", 0)</f>
        <v>0</v>
      </c>
      <c r="W2" s="27">
        <f t="shared" ref="W2:W65" si="1">(U2*D2)+(V2*E2)</f>
        <v>0</v>
      </c>
      <c r="X2" s="30">
        <f t="shared" ref="X2:X65" si="2">W2+X3</f>
        <v>70126.458529202864</v>
      </c>
      <c r="Y2" s="13" t="s">
        <v>25</v>
      </c>
    </row>
    <row r="3" spans="1:25" x14ac:dyDescent="0.25">
      <c r="A3" s="1">
        <v>45156</v>
      </c>
      <c r="B3">
        <v>11.21</v>
      </c>
      <c r="C3">
        <v>22.880552000000002</v>
      </c>
      <c r="D3" s="26">
        <f t="shared" si="0"/>
        <v>-2.0960698689956196E-2</v>
      </c>
      <c r="E3" s="26">
        <f t="shared" si="0"/>
        <v>1.7279597664955175E-2</v>
      </c>
      <c r="F3" s="26">
        <f t="shared" ref="F3:F66" si="3">B3/C3</f>
        <v>0.48993573231974474</v>
      </c>
      <c r="G3" s="26">
        <f>F2-F3</f>
        <v>-1.9007952659722938E-2</v>
      </c>
      <c r="H3" s="26">
        <f t="shared" ref="H3:H66" si="4">$O$2</f>
        <v>0.50365499877408826</v>
      </c>
      <c r="I3" s="26">
        <f t="shared" ref="I3:I66" si="5">$O$3</f>
        <v>0.43083880897733784</v>
      </c>
      <c r="J3" s="26">
        <f t="shared" ref="J3:J66" si="6">$M$2</f>
        <v>0.46724690387571305</v>
      </c>
      <c r="K3" s="6"/>
      <c r="L3" s="4"/>
      <c r="M3" s="3"/>
      <c r="N3" s="4"/>
      <c r="O3" s="6">
        <f>(1-$P$2)*$M$2</f>
        <v>0.43083880897733784</v>
      </c>
      <c r="P3" s="6"/>
      <c r="T3" s="13" t="str" cm="1">
        <f t="array" ref="T3">_xlfn.IFS(F3&gt;$O$2,"Short CPG-CA and long ERF-CA",F3&lt;$O$3,"Long CPG-CA and Short ERF-CA",F3&lt;$O$2,"HOLD",F3&gt;$O$3,"HOLD")</f>
        <v>HOLD</v>
      </c>
      <c r="U3" s="27" cm="1">
        <f t="array" ref="U3">_xlfn.IFS(T3 = "Short CPG-CA and long ERF-CA",-B3*10000,T3 = "Long CPG-CA and Short ERF-CA",B3*10000, T3 = "HOLD", 0)</f>
        <v>0</v>
      </c>
      <c r="V3" s="27" cm="1">
        <f t="array" ref="V3">_xlfn.IFS(T3 = "Short CPG-CA and long ERF-CA",C3*10000,T3 = "Long CPG-CA and Short ERF-CA",-C3*10000, T3 = "HOLD", 0)</f>
        <v>0</v>
      </c>
      <c r="W3" s="27">
        <f t="shared" si="1"/>
        <v>0</v>
      </c>
      <c r="X3" s="31">
        <f t="shared" si="2"/>
        <v>70126.458529202864</v>
      </c>
    </row>
    <row r="4" spans="1:25" x14ac:dyDescent="0.25">
      <c r="A4" s="1">
        <v>45149</v>
      </c>
      <c r="B4">
        <v>11.45</v>
      </c>
      <c r="C4">
        <v>22.491900999999999</v>
      </c>
      <c r="D4" s="26">
        <f t="shared" si="0"/>
        <v>4.5662100456621009E-2</v>
      </c>
      <c r="E4" s="26">
        <f t="shared" si="0"/>
        <v>8.4896984242929206E-3</v>
      </c>
      <c r="F4" s="26">
        <f t="shared" si="3"/>
        <v>0.50907213223106396</v>
      </c>
      <c r="G4" s="26">
        <f t="shared" ref="G4:G67" si="7">F3-F4</f>
        <v>-1.9136399911319213E-2</v>
      </c>
      <c r="H4" s="26">
        <f t="shared" si="4"/>
        <v>0.50365499877408826</v>
      </c>
      <c r="I4" s="26">
        <f t="shared" si="5"/>
        <v>0.43083880897733784</v>
      </c>
      <c r="J4" s="26">
        <f t="shared" si="6"/>
        <v>0.46724690387571305</v>
      </c>
      <c r="T4" s="13" t="str" cm="1">
        <f t="array" ref="T4">_xlfn.IFS(F4&gt;$O$2,"Short CPG-CA and long ERF-CA",F4&lt;$O$3,"Long CPG-CA and Short ERF-CA",F4&lt;$O$2,"HOLD",F4&gt;$O$3,"HOLD")</f>
        <v>Short CPG-CA and long ERF-CA</v>
      </c>
      <c r="U4" s="27" cm="1">
        <f t="array" ref="U4">_xlfn.IFS(T4 = "Short CPG-CA and long ERF-CA",-B4*10000,T4 = "Long CPG-CA and Short ERF-CA",B4*10000, T4 = "HOLD", 0)</f>
        <v>-114500</v>
      </c>
      <c r="V4" s="27" cm="1">
        <f t="array" ref="V4">_xlfn.IFS(T4 = "Short CPG-CA and long ERF-CA",C4*10000,T4 = "Long CPG-CA and Short ERF-CA",-C4*10000, T4 = "HOLD", 0)</f>
        <v>224919.00999999998</v>
      </c>
      <c r="W4" s="27">
        <f t="shared" si="1"/>
        <v>-3318.8159374925826</v>
      </c>
      <c r="X4" s="31">
        <f t="shared" si="2"/>
        <v>70126.458529202864</v>
      </c>
    </row>
    <row r="5" spans="1:25" x14ac:dyDescent="0.25">
      <c r="A5" s="1">
        <v>45142</v>
      </c>
      <c r="B5">
        <v>10.95</v>
      </c>
      <c r="C5">
        <v>22.302558999999999</v>
      </c>
      <c r="D5" s="26">
        <f t="shared" si="0"/>
        <v>3.5369841198850352E-2</v>
      </c>
      <c r="E5" s="26">
        <f t="shared" si="0"/>
        <v>2.5194646266377498E-2</v>
      </c>
      <c r="F5" s="26">
        <f t="shared" si="3"/>
        <v>0.49097504909638395</v>
      </c>
      <c r="G5" s="26">
        <f t="shared" si="7"/>
        <v>1.8097083134680003E-2</v>
      </c>
      <c r="H5" s="26">
        <f t="shared" si="4"/>
        <v>0.50365499877408826</v>
      </c>
      <c r="I5" s="26">
        <f t="shared" si="5"/>
        <v>0.43083880897733784</v>
      </c>
      <c r="J5" s="26">
        <f t="shared" si="6"/>
        <v>0.46724690387571305</v>
      </c>
      <c r="T5" s="13" t="str" cm="1">
        <f t="array" ref="T5">_xlfn.IFS(F5&gt;$O$2,"Short CPG-CA and long ERF-CA",F5&lt;$O$3,"Long CPG-CA and Short ERF-CA",F5&lt;$O$2,"HOLD",F5&gt;$O$3,"HOLD")</f>
        <v>HOLD</v>
      </c>
      <c r="U5" s="27" cm="1">
        <f t="array" ref="U5">_xlfn.IFS(T5 = "Short CPG-CA and long ERF-CA",-B5*10000,T5 = "Long CPG-CA and Short ERF-CA",B5*10000, T5 = "HOLD", 0)</f>
        <v>0</v>
      </c>
      <c r="V5" s="27" cm="1">
        <f t="array" ref="V5">_xlfn.IFS(T5 = "Short CPG-CA and long ERF-CA",C5*10000,T5 = "Long CPG-CA and Short ERF-CA",-C5*10000, T5 = "HOLD", 0)</f>
        <v>0</v>
      </c>
      <c r="W5" s="27">
        <f t="shared" si="1"/>
        <v>0</v>
      </c>
      <c r="X5" s="31">
        <f t="shared" si="2"/>
        <v>73445.274466695453</v>
      </c>
    </row>
    <row r="6" spans="1:25" x14ac:dyDescent="0.25">
      <c r="A6" s="1">
        <v>45135</v>
      </c>
      <c r="B6">
        <v>10.575931000000001</v>
      </c>
      <c r="C6">
        <v>21.754463000000001</v>
      </c>
      <c r="D6" s="26">
        <f t="shared" si="0"/>
        <v>3.613282063234495E-2</v>
      </c>
      <c r="E6" s="26">
        <f t="shared" si="0"/>
        <v>3.2639573548015131E-2</v>
      </c>
      <c r="F6" s="26">
        <f t="shared" si="3"/>
        <v>0.48614994541579815</v>
      </c>
      <c r="G6" s="26">
        <f t="shared" si="7"/>
        <v>4.8251036805858072E-3</v>
      </c>
      <c r="H6" s="26">
        <f t="shared" si="4"/>
        <v>0.50365499877408826</v>
      </c>
      <c r="I6" s="26">
        <f t="shared" si="5"/>
        <v>0.43083880897733784</v>
      </c>
      <c r="J6" s="26">
        <f t="shared" si="6"/>
        <v>0.46724690387571305</v>
      </c>
      <c r="T6" s="13" t="str" cm="1">
        <f t="array" ref="T6">_xlfn.IFS(F6&gt;$O$2,"Short CPG-CA and long ERF-CA",F6&lt;$O$3,"Long CPG-CA and Short ERF-CA",F6&lt;$O$2,"HOLD",F6&gt;$O$3,"HOLD")</f>
        <v>HOLD</v>
      </c>
      <c r="U6" s="27" cm="1">
        <f t="array" ref="U6">_xlfn.IFS(T6 = "Short CPG-CA and long ERF-CA",-B6*10000,T6 = "Long CPG-CA and Short ERF-CA",B6*10000, T6 = "HOLD", 0)</f>
        <v>0</v>
      </c>
      <c r="V6" s="27" cm="1">
        <f t="array" ref="V6">_xlfn.IFS(T6 = "Short CPG-CA and long ERF-CA",C6*10000,T6 = "Long CPG-CA and Short ERF-CA",-C6*10000, T6 = "HOLD", 0)</f>
        <v>0</v>
      </c>
      <c r="W6" s="27">
        <f t="shared" si="1"/>
        <v>0</v>
      </c>
      <c r="X6" s="31">
        <f t="shared" si="2"/>
        <v>73445.274466695453</v>
      </c>
    </row>
    <row r="7" spans="1:25" x14ac:dyDescent="0.25">
      <c r="A7" s="1">
        <v>45128</v>
      </c>
      <c r="B7">
        <v>10.207119</v>
      </c>
      <c r="C7">
        <v>21.066849999999999</v>
      </c>
      <c r="D7" s="26">
        <f t="shared" si="0"/>
        <v>9.6359734990589113E-2</v>
      </c>
      <c r="E7" s="26">
        <f t="shared" si="0"/>
        <v>6.7137763365239578E-2</v>
      </c>
      <c r="F7" s="26">
        <f t="shared" si="3"/>
        <v>0.48451092593339778</v>
      </c>
      <c r="G7" s="26">
        <f t="shared" si="7"/>
        <v>1.6390194824003612E-3</v>
      </c>
      <c r="H7" s="26">
        <f t="shared" si="4"/>
        <v>0.50365499877408826</v>
      </c>
      <c r="I7" s="26">
        <f t="shared" si="5"/>
        <v>0.43083880897733784</v>
      </c>
      <c r="J7" s="26">
        <f t="shared" si="6"/>
        <v>0.46724690387571305</v>
      </c>
      <c r="T7" s="13" t="str" cm="1">
        <f t="array" ref="T7">_xlfn.IFS(F7&gt;$O$2,"Short CPG-CA and long ERF-CA",F7&lt;$O$3,"Long CPG-CA and Short ERF-CA",F7&lt;$O$2,"HOLD",F7&gt;$O$3,"HOLD")</f>
        <v>HOLD</v>
      </c>
      <c r="U7" s="27" cm="1">
        <f t="array" ref="U7">_xlfn.IFS(T7 = "Short CPG-CA and long ERF-CA",-B7*10000,T7 = "Long CPG-CA and Short ERF-CA",B7*10000, T7 = "HOLD", 0)</f>
        <v>0</v>
      </c>
      <c r="V7" s="27" cm="1">
        <f t="array" ref="V7">_xlfn.IFS(T7 = "Short CPG-CA and long ERF-CA",C7*10000,T7 = "Long CPG-CA and Short ERF-CA",-C7*10000, T7 = "HOLD", 0)</f>
        <v>0</v>
      </c>
      <c r="W7" s="27">
        <f t="shared" si="1"/>
        <v>0</v>
      </c>
      <c r="X7" s="31">
        <f t="shared" si="2"/>
        <v>73445.274466695453</v>
      </c>
    </row>
    <row r="8" spans="1:25" x14ac:dyDescent="0.25">
      <c r="A8" s="1">
        <v>45121</v>
      </c>
      <c r="B8">
        <v>9.3100090000000009</v>
      </c>
      <c r="C8">
        <v>19.741453</v>
      </c>
      <c r="D8" s="26">
        <f t="shared" si="0"/>
        <v>2.3001130794249265E-2</v>
      </c>
      <c r="E8" s="26">
        <f t="shared" si="0"/>
        <v>1.3299318957963472E-2</v>
      </c>
      <c r="F8" s="26">
        <f t="shared" si="3"/>
        <v>0.47159694881628017</v>
      </c>
      <c r="G8" s="26">
        <f t="shared" si="7"/>
        <v>1.2913977117117614E-2</v>
      </c>
      <c r="H8" s="26">
        <f t="shared" si="4"/>
        <v>0.50365499877408826</v>
      </c>
      <c r="I8" s="26">
        <f t="shared" si="5"/>
        <v>0.43083880897733784</v>
      </c>
      <c r="J8" s="26">
        <f t="shared" si="6"/>
        <v>0.46724690387571305</v>
      </c>
      <c r="T8" s="13" t="str" cm="1">
        <f t="array" ref="T8">_xlfn.IFS(F8&gt;$O$2,"Short CPG-CA and long ERF-CA",F8&lt;$O$3,"Long CPG-CA and Short ERF-CA",F8&lt;$O$2,"HOLD",F8&gt;$O$3,"HOLD")</f>
        <v>HOLD</v>
      </c>
      <c r="U8" s="27" cm="1">
        <f t="array" ref="U8">_xlfn.IFS(T8 = "Short CPG-CA and long ERF-CA",-B8*10000,T8 = "Long CPG-CA and Short ERF-CA",B8*10000, T8 = "HOLD", 0)</f>
        <v>0</v>
      </c>
      <c r="V8" s="27" cm="1">
        <f t="array" ref="V8">_xlfn.IFS(T8 = "Short CPG-CA and long ERF-CA",C8*10000,T8 = "Long CPG-CA and Short ERF-CA",-C8*10000, T8 = "HOLD", 0)</f>
        <v>0</v>
      </c>
      <c r="W8" s="27">
        <f t="shared" si="1"/>
        <v>0</v>
      </c>
      <c r="X8" s="31">
        <f t="shared" si="2"/>
        <v>73445.274466695453</v>
      </c>
    </row>
    <row r="9" spans="1:25" x14ac:dyDescent="0.25">
      <c r="A9" s="1">
        <v>45114</v>
      </c>
      <c r="B9">
        <v>9.1006830000000001</v>
      </c>
      <c r="C9">
        <v>19.482351000000001</v>
      </c>
      <c r="D9" s="26">
        <f t="shared" si="0"/>
        <v>2.3542638092250802E-2</v>
      </c>
      <c r="E9" s="26">
        <f t="shared" si="0"/>
        <v>1.8229065949239856E-2</v>
      </c>
      <c r="F9" s="26">
        <f t="shared" si="3"/>
        <v>0.46712447589102563</v>
      </c>
      <c r="G9" s="26">
        <f t="shared" si="7"/>
        <v>4.4724729252545448E-3</v>
      </c>
      <c r="H9" s="26">
        <f t="shared" si="4"/>
        <v>0.50365499877408826</v>
      </c>
      <c r="I9" s="26">
        <f t="shared" si="5"/>
        <v>0.43083880897733784</v>
      </c>
      <c r="J9" s="26">
        <f t="shared" si="6"/>
        <v>0.46724690387571305</v>
      </c>
      <c r="T9" s="13" t="str" cm="1">
        <f t="array" ref="T9">_xlfn.IFS(F9&gt;$O$2,"Short CPG-CA and long ERF-CA",F9&lt;$O$3,"Long CPG-CA and Short ERF-CA",F9&lt;$O$2,"HOLD",F9&gt;$O$3,"HOLD")</f>
        <v>HOLD</v>
      </c>
      <c r="U9" s="27" cm="1">
        <f t="array" ref="U9">_xlfn.IFS(T9 = "Short CPG-CA and long ERF-CA",-B9*10000,T9 = "Long CPG-CA and Short ERF-CA",B9*10000, T9 = "HOLD", 0)</f>
        <v>0</v>
      </c>
      <c r="V9" s="27" cm="1">
        <f t="array" ref="V9">_xlfn.IFS(T9 = "Short CPG-CA and long ERF-CA",C9*10000,T9 = "Long CPG-CA and Short ERF-CA",-C9*10000, T9 = "HOLD", 0)</f>
        <v>0</v>
      </c>
      <c r="W9" s="27">
        <f t="shared" si="1"/>
        <v>0</v>
      </c>
      <c r="X9" s="31">
        <f t="shared" si="2"/>
        <v>73445.274466695453</v>
      </c>
    </row>
    <row r="10" spans="1:25" x14ac:dyDescent="0.25">
      <c r="A10" s="1">
        <v>45107</v>
      </c>
      <c r="B10">
        <v>8.8913569999999993</v>
      </c>
      <c r="C10">
        <v>19.133564</v>
      </c>
      <c r="D10" s="26">
        <f t="shared" si="0"/>
        <v>6.698554545240705E-2</v>
      </c>
      <c r="E10" s="26">
        <f t="shared" si="0"/>
        <v>4.9180396187309759E-2</v>
      </c>
      <c r="F10" s="26">
        <f t="shared" si="3"/>
        <v>0.46469946738621198</v>
      </c>
      <c r="G10" s="26">
        <f t="shared" si="7"/>
        <v>2.4250085048136416E-3</v>
      </c>
      <c r="H10" s="26">
        <f t="shared" si="4"/>
        <v>0.50365499877408826</v>
      </c>
      <c r="I10" s="26">
        <f t="shared" si="5"/>
        <v>0.43083880897733784</v>
      </c>
      <c r="J10" s="26">
        <f t="shared" si="6"/>
        <v>0.46724690387571305</v>
      </c>
      <c r="T10" s="13" t="str" cm="1">
        <f t="array" ref="T10">_xlfn.IFS(F10&gt;$O$2,"Short CPG-CA and long ERF-CA",F10&lt;$O$3,"Long CPG-CA and Short ERF-CA",F10&lt;$O$2,"HOLD",F10&gt;$O$3,"HOLD")</f>
        <v>HOLD</v>
      </c>
      <c r="U10" s="27" cm="1">
        <f t="array" ref="U10">_xlfn.IFS(T10 = "Short CPG-CA and long ERF-CA",-B10*10000,T10 = "Long CPG-CA and Short ERF-CA",B10*10000, T10 = "HOLD", 0)</f>
        <v>0</v>
      </c>
      <c r="V10" s="27" cm="1">
        <f t="array" ref="V10">_xlfn.IFS(T10 = "Short CPG-CA and long ERF-CA",C10*10000,T10 = "Long CPG-CA and Short ERF-CA",-C10*10000, T10 = "HOLD", 0)</f>
        <v>0</v>
      </c>
      <c r="W10" s="27">
        <f t="shared" si="1"/>
        <v>0</v>
      </c>
      <c r="X10" s="31">
        <f t="shared" si="2"/>
        <v>73445.274466695453</v>
      </c>
    </row>
    <row r="11" spans="1:25" x14ac:dyDescent="0.25">
      <c r="A11" s="1">
        <v>45100</v>
      </c>
      <c r="B11">
        <v>8.3331560000000007</v>
      </c>
      <c r="C11">
        <v>18.236677</v>
      </c>
      <c r="D11" s="26">
        <f t="shared" si="0"/>
        <v>-6.2780180798049007E-2</v>
      </c>
      <c r="E11" s="26">
        <f t="shared" si="0"/>
        <v>-4.1383004418904752E-2</v>
      </c>
      <c r="F11" s="26">
        <f t="shared" si="3"/>
        <v>0.45694486994533051</v>
      </c>
      <c r="G11" s="26">
        <f t="shared" si="7"/>
        <v>7.7545974408814722E-3</v>
      </c>
      <c r="H11" s="26">
        <f t="shared" si="4"/>
        <v>0.50365499877408826</v>
      </c>
      <c r="I11" s="26">
        <f t="shared" si="5"/>
        <v>0.43083880897733784</v>
      </c>
      <c r="J11" s="26">
        <f t="shared" si="6"/>
        <v>0.46724690387571305</v>
      </c>
      <c r="T11" s="13" t="str" cm="1">
        <f t="array" ref="T11">_xlfn.IFS(F11&gt;$O$2,"Short CPG-CA and long ERF-CA",F11&lt;$O$3,"Long CPG-CA and Short ERF-CA",F11&lt;$O$2,"HOLD",F11&gt;$O$3,"HOLD")</f>
        <v>HOLD</v>
      </c>
      <c r="U11" s="27" cm="1">
        <f t="array" ref="U11">_xlfn.IFS(T11 = "Short CPG-CA and long ERF-CA",-B11*10000,T11 = "Long CPG-CA and Short ERF-CA",B11*10000, T11 = "HOLD", 0)</f>
        <v>0</v>
      </c>
      <c r="V11" s="27" cm="1">
        <f t="array" ref="V11">_xlfn.IFS(T11 = "Short CPG-CA and long ERF-CA",C11*10000,T11 = "Long CPG-CA and Short ERF-CA",-C11*10000, T11 = "HOLD", 0)</f>
        <v>0</v>
      </c>
      <c r="W11" s="27">
        <f t="shared" si="1"/>
        <v>0</v>
      </c>
      <c r="X11" s="31">
        <f t="shared" si="2"/>
        <v>73445.274466695453</v>
      </c>
    </row>
    <row r="12" spans="1:25" x14ac:dyDescent="0.25">
      <c r="A12" s="1">
        <v>45093</v>
      </c>
      <c r="B12">
        <v>8.8913569999999993</v>
      </c>
      <c r="C12">
        <v>19.023945000000001</v>
      </c>
      <c r="D12" s="26">
        <f t="shared" si="0"/>
        <v>-2.7040959810559161E-2</v>
      </c>
      <c r="E12" s="26">
        <f t="shared" si="0"/>
        <v>-2.9486523220306038E-2</v>
      </c>
      <c r="F12" s="26">
        <f t="shared" si="3"/>
        <v>0.46737713970472466</v>
      </c>
      <c r="G12" s="26">
        <f t="shared" si="7"/>
        <v>-1.0432269759394153E-2</v>
      </c>
      <c r="H12" s="26">
        <f t="shared" si="4"/>
        <v>0.50365499877408826</v>
      </c>
      <c r="I12" s="26">
        <f t="shared" si="5"/>
        <v>0.43083880897733784</v>
      </c>
      <c r="J12" s="26">
        <f t="shared" si="6"/>
        <v>0.46724690387571305</v>
      </c>
      <c r="T12" s="13" t="str" cm="1">
        <f t="array" ref="T12">_xlfn.IFS(F12&gt;$O$2,"Short CPG-CA and long ERF-CA",F12&lt;$O$3,"Long CPG-CA and Short ERF-CA",F12&lt;$O$2,"HOLD",F12&gt;$O$3,"HOLD")</f>
        <v>HOLD</v>
      </c>
      <c r="U12" s="27" cm="1">
        <f t="array" ref="U12">_xlfn.IFS(T12 = "Short CPG-CA and long ERF-CA",-B12*10000,T12 = "Long CPG-CA and Short ERF-CA",B12*10000, T12 = "HOLD", 0)</f>
        <v>0</v>
      </c>
      <c r="V12" s="27" cm="1">
        <f t="array" ref="V12">_xlfn.IFS(T12 = "Short CPG-CA and long ERF-CA",C12*10000,T12 = "Long CPG-CA and Short ERF-CA",-C12*10000, T12 = "HOLD", 0)</f>
        <v>0</v>
      </c>
      <c r="W12" s="27">
        <f t="shared" si="1"/>
        <v>0</v>
      </c>
      <c r="X12" s="31">
        <f t="shared" si="2"/>
        <v>73445.274466695453</v>
      </c>
    </row>
    <row r="13" spans="1:25" x14ac:dyDescent="0.25">
      <c r="A13" s="1">
        <v>45086</v>
      </c>
      <c r="B13">
        <v>9.1384699999999999</v>
      </c>
      <c r="C13">
        <v>19.601938000000001</v>
      </c>
      <c r="D13" s="26">
        <f t="shared" si="0"/>
        <v>2.6578108544548135E-2</v>
      </c>
      <c r="E13" s="26">
        <f t="shared" si="0"/>
        <v>-6.0636797675311747E-3</v>
      </c>
      <c r="F13" s="26">
        <f t="shared" si="3"/>
        <v>0.4662023724388884</v>
      </c>
      <c r="G13" s="26">
        <f t="shared" si="7"/>
        <v>1.1747672658362629E-3</v>
      </c>
      <c r="H13" s="26">
        <f t="shared" si="4"/>
        <v>0.50365499877408826</v>
      </c>
      <c r="I13" s="26">
        <f t="shared" si="5"/>
        <v>0.43083880897733784</v>
      </c>
      <c r="J13" s="26">
        <f t="shared" si="6"/>
        <v>0.46724690387571305</v>
      </c>
      <c r="T13" s="13" t="str" cm="1">
        <f t="array" ref="T13">_xlfn.IFS(F13&gt;$O$2,"Short CPG-CA and long ERF-CA",F13&lt;$O$3,"Long CPG-CA and Short ERF-CA",F13&lt;$O$2,"HOLD",F13&gt;$O$3,"HOLD")</f>
        <v>HOLD</v>
      </c>
      <c r="U13" s="27" cm="1">
        <f t="array" ref="U13">_xlfn.IFS(T13 = "Short CPG-CA and long ERF-CA",-B13*10000,T13 = "Long CPG-CA and Short ERF-CA",B13*10000, T13 = "HOLD", 0)</f>
        <v>0</v>
      </c>
      <c r="V13" s="27" cm="1">
        <f t="array" ref="V13">_xlfn.IFS(T13 = "Short CPG-CA and long ERF-CA",C13*10000,T13 = "Long CPG-CA and Short ERF-CA",-C13*10000, T13 = "HOLD", 0)</f>
        <v>0</v>
      </c>
      <c r="W13" s="27">
        <f t="shared" si="1"/>
        <v>0</v>
      </c>
      <c r="X13" s="31">
        <f t="shared" si="2"/>
        <v>73445.274466695453</v>
      </c>
    </row>
    <row r="14" spans="1:25" x14ac:dyDescent="0.25">
      <c r="A14" s="1">
        <v>45079</v>
      </c>
      <c r="B14">
        <v>8.9018750000000004</v>
      </c>
      <c r="C14">
        <v>19.721523000000001</v>
      </c>
      <c r="D14" s="26">
        <f t="shared" si="0"/>
        <v>1.5747965908180759E-2</v>
      </c>
      <c r="E14" s="26">
        <f t="shared" si="0"/>
        <v>-5.2807343003355173E-3</v>
      </c>
      <c r="F14" s="26">
        <f t="shared" si="3"/>
        <v>0.45137867901987083</v>
      </c>
      <c r="G14" s="26">
        <f t="shared" si="7"/>
        <v>1.482369341901757E-2</v>
      </c>
      <c r="H14" s="26">
        <f t="shared" si="4"/>
        <v>0.50365499877408826</v>
      </c>
      <c r="I14" s="26">
        <f t="shared" si="5"/>
        <v>0.43083880897733784</v>
      </c>
      <c r="J14" s="26">
        <f t="shared" si="6"/>
        <v>0.46724690387571305</v>
      </c>
      <c r="T14" s="13" t="str" cm="1">
        <f t="array" ref="T14">_xlfn.IFS(F14&gt;$O$2,"Short CPG-CA and long ERF-CA",F14&lt;$O$3,"Long CPG-CA and Short ERF-CA",F14&lt;$O$2,"HOLD",F14&gt;$O$3,"HOLD")</f>
        <v>HOLD</v>
      </c>
      <c r="U14" s="27" cm="1">
        <f t="array" ref="U14">_xlfn.IFS(T14 = "Short CPG-CA and long ERF-CA",-B14*10000,T14 = "Long CPG-CA and Short ERF-CA",B14*10000, T14 = "HOLD", 0)</f>
        <v>0</v>
      </c>
      <c r="V14" s="27" cm="1">
        <f t="array" ref="V14">_xlfn.IFS(T14 = "Short CPG-CA and long ERF-CA",C14*10000,T14 = "Long CPG-CA and Short ERF-CA",-C14*10000, T14 = "HOLD", 0)</f>
        <v>0</v>
      </c>
      <c r="W14" s="27">
        <f t="shared" si="1"/>
        <v>0</v>
      </c>
      <c r="X14" s="31">
        <f t="shared" si="2"/>
        <v>73445.274466695453</v>
      </c>
    </row>
    <row r="15" spans="1:25" x14ac:dyDescent="0.25">
      <c r="A15" s="1">
        <v>45072</v>
      </c>
      <c r="B15">
        <v>8.7638619999999996</v>
      </c>
      <c r="C15">
        <v>19.826219999999999</v>
      </c>
      <c r="D15" s="26">
        <f t="shared" si="0"/>
        <v>-2.3076774733719097E-2</v>
      </c>
      <c r="E15" s="26">
        <f t="shared" si="0"/>
        <v>4.0221208544413732E-3</v>
      </c>
      <c r="F15" s="26">
        <f t="shared" si="3"/>
        <v>0.44203393284246822</v>
      </c>
      <c r="G15" s="26">
        <f t="shared" si="7"/>
        <v>9.3447461774026075E-3</v>
      </c>
      <c r="H15" s="26">
        <f t="shared" si="4"/>
        <v>0.50365499877408826</v>
      </c>
      <c r="I15" s="26">
        <f t="shared" si="5"/>
        <v>0.43083880897733784</v>
      </c>
      <c r="J15" s="26">
        <f t="shared" si="6"/>
        <v>0.46724690387571305</v>
      </c>
      <c r="T15" s="13" t="str" cm="1">
        <f t="array" ref="T15">_xlfn.IFS(F15&gt;$O$2,"Short CPG-CA and long ERF-CA",F15&lt;$O$3,"Long CPG-CA and Short ERF-CA",F15&lt;$O$2,"HOLD",F15&gt;$O$3,"HOLD")</f>
        <v>HOLD</v>
      </c>
      <c r="U15" s="27" cm="1">
        <f t="array" ref="U15">_xlfn.IFS(T15 = "Short CPG-CA and long ERF-CA",-B15*10000,T15 = "Long CPG-CA and Short ERF-CA",B15*10000, T15 = "HOLD", 0)</f>
        <v>0</v>
      </c>
      <c r="V15" s="27" cm="1">
        <f t="array" ref="V15">_xlfn.IFS(T15 = "Short CPG-CA and long ERF-CA",C15*10000,T15 = "Long CPG-CA and Short ERF-CA",-C15*10000, T15 = "HOLD", 0)</f>
        <v>0</v>
      </c>
      <c r="W15" s="27">
        <f t="shared" si="1"/>
        <v>0</v>
      </c>
      <c r="X15" s="31">
        <f t="shared" si="2"/>
        <v>73445.274466695453</v>
      </c>
    </row>
    <row r="16" spans="1:25" x14ac:dyDescent="0.25">
      <c r="A16" s="1">
        <v>45065</v>
      </c>
      <c r="B16">
        <v>8.9708810000000003</v>
      </c>
      <c r="C16">
        <v>19.746796</v>
      </c>
      <c r="D16" s="26">
        <f t="shared" si="0"/>
        <v>-3.2859446232501401E-3</v>
      </c>
      <c r="E16" s="26">
        <f t="shared" si="0"/>
        <v>4.3546740591005349E-2</v>
      </c>
      <c r="F16" s="26">
        <f t="shared" si="3"/>
        <v>0.45429552216977381</v>
      </c>
      <c r="G16" s="26">
        <f t="shared" si="7"/>
        <v>-1.2261589327305589E-2</v>
      </c>
      <c r="H16" s="26">
        <f t="shared" si="4"/>
        <v>0.50365499877408826</v>
      </c>
      <c r="I16" s="26">
        <f t="shared" si="5"/>
        <v>0.43083880897733784</v>
      </c>
      <c r="J16" s="26">
        <f t="shared" si="6"/>
        <v>0.46724690387571305</v>
      </c>
      <c r="T16" s="13" t="str" cm="1">
        <f t="array" ref="T16">_xlfn.IFS(F16&gt;$O$2,"Short CPG-CA and long ERF-CA",F16&lt;$O$3,"Long CPG-CA and Short ERF-CA",F16&lt;$O$2,"HOLD",F16&gt;$O$3,"HOLD")</f>
        <v>HOLD</v>
      </c>
      <c r="U16" s="27" cm="1">
        <f t="array" ref="U16">_xlfn.IFS(T16 = "Short CPG-CA and long ERF-CA",-B16*10000,T16 = "Long CPG-CA and Short ERF-CA",B16*10000, T16 = "HOLD", 0)</f>
        <v>0</v>
      </c>
      <c r="V16" s="27" cm="1">
        <f t="array" ref="V16">_xlfn.IFS(T16 = "Short CPG-CA and long ERF-CA",C16*10000,T16 = "Long CPG-CA and Short ERF-CA",-C16*10000, T16 = "HOLD", 0)</f>
        <v>0</v>
      </c>
      <c r="W16" s="27">
        <f t="shared" si="1"/>
        <v>0</v>
      </c>
      <c r="X16" s="31">
        <f t="shared" si="2"/>
        <v>73445.274466695453</v>
      </c>
    </row>
    <row r="17" spans="1:24" x14ac:dyDescent="0.25">
      <c r="A17" s="1">
        <v>45058</v>
      </c>
      <c r="B17">
        <v>9.0004559999999998</v>
      </c>
      <c r="C17">
        <v>18.922771000000001</v>
      </c>
      <c r="D17" s="26">
        <f t="shared" si="0"/>
        <v>-2.665236855389928E-2</v>
      </c>
      <c r="E17" s="26">
        <f t="shared" si="0"/>
        <v>-2.4565091647298667E-2</v>
      </c>
      <c r="F17" s="26">
        <f t="shared" si="3"/>
        <v>0.47564154319681823</v>
      </c>
      <c r="G17" s="26">
        <f t="shared" si="7"/>
        <v>-2.1346021027044415E-2</v>
      </c>
      <c r="H17" s="26">
        <f t="shared" si="4"/>
        <v>0.50365499877408826</v>
      </c>
      <c r="I17" s="26">
        <f t="shared" si="5"/>
        <v>0.43083880897733784</v>
      </c>
      <c r="J17" s="26">
        <f t="shared" si="6"/>
        <v>0.46724690387571305</v>
      </c>
      <c r="T17" s="13" t="str" cm="1">
        <f t="array" ref="T17">_xlfn.IFS(F17&gt;$O$2,"Short CPG-CA and long ERF-CA",F17&lt;$O$3,"Long CPG-CA and Short ERF-CA",F17&lt;$O$2,"HOLD",F17&gt;$O$3,"HOLD")</f>
        <v>HOLD</v>
      </c>
      <c r="U17" s="27" cm="1">
        <f t="array" ref="U17">_xlfn.IFS(T17 = "Short CPG-CA and long ERF-CA",-B17*10000,T17 = "Long CPG-CA and Short ERF-CA",B17*10000, T17 = "HOLD", 0)</f>
        <v>0</v>
      </c>
      <c r="V17" s="27" cm="1">
        <f t="array" ref="V17">_xlfn.IFS(T17 = "Short CPG-CA and long ERF-CA",C17*10000,T17 = "Long CPG-CA and Short ERF-CA",-C17*10000, T17 = "HOLD", 0)</f>
        <v>0</v>
      </c>
      <c r="W17" s="27">
        <f t="shared" si="1"/>
        <v>0</v>
      </c>
      <c r="X17" s="31">
        <f t="shared" si="2"/>
        <v>73445.274466695453</v>
      </c>
    </row>
    <row r="18" spans="1:24" x14ac:dyDescent="0.25">
      <c r="A18" s="1">
        <v>45051</v>
      </c>
      <c r="B18">
        <v>9.2469079999999995</v>
      </c>
      <c r="C18">
        <v>19.399317</v>
      </c>
      <c r="D18" s="26">
        <f t="shared" si="0"/>
        <v>-6.3872341166499327E-2</v>
      </c>
      <c r="E18" s="26">
        <f t="shared" si="0"/>
        <v>-3.5537949139440937E-2</v>
      </c>
      <c r="F18" s="26">
        <f t="shared" si="3"/>
        <v>0.4766615237020973</v>
      </c>
      <c r="G18" s="26">
        <f t="shared" si="7"/>
        <v>-1.0199805052790722E-3</v>
      </c>
      <c r="H18" s="26">
        <f t="shared" si="4"/>
        <v>0.50365499877408826</v>
      </c>
      <c r="I18" s="26">
        <f t="shared" si="5"/>
        <v>0.43083880897733784</v>
      </c>
      <c r="J18" s="26">
        <f t="shared" si="6"/>
        <v>0.46724690387571305</v>
      </c>
      <c r="T18" s="13" t="str" cm="1">
        <f t="array" ref="T18">_xlfn.IFS(F18&gt;$O$2,"Short CPG-CA and long ERF-CA",F18&lt;$O$3,"Long CPG-CA and Short ERF-CA",F18&lt;$O$2,"HOLD",F18&gt;$O$3,"HOLD")</f>
        <v>HOLD</v>
      </c>
      <c r="U18" s="27" cm="1">
        <f t="array" ref="U18">_xlfn.IFS(T18 = "Short CPG-CA and long ERF-CA",-B18*10000,T18 = "Long CPG-CA and Short ERF-CA",B18*10000, T18 = "HOLD", 0)</f>
        <v>0</v>
      </c>
      <c r="V18" s="27" cm="1">
        <f t="array" ref="V18">_xlfn.IFS(T18 = "Short CPG-CA and long ERF-CA",C18*10000,T18 = "Long CPG-CA and Short ERF-CA",-C18*10000, T18 = "HOLD", 0)</f>
        <v>0</v>
      </c>
      <c r="W18" s="27">
        <f t="shared" si="1"/>
        <v>0</v>
      </c>
      <c r="X18" s="31">
        <f t="shared" si="2"/>
        <v>73445.274466695453</v>
      </c>
    </row>
    <row r="19" spans="1:24" x14ac:dyDescent="0.25">
      <c r="A19" s="1">
        <v>45044</v>
      </c>
      <c r="B19">
        <v>9.8778279999999992</v>
      </c>
      <c r="C19">
        <v>20.114132000000001</v>
      </c>
      <c r="D19" s="26">
        <f t="shared" si="0"/>
        <v>5.0149879870230105E-3</v>
      </c>
      <c r="E19" s="26">
        <f t="shared" si="0"/>
        <v>1.9627471911257219E-2</v>
      </c>
      <c r="F19" s="26">
        <f t="shared" si="3"/>
        <v>0.4910889517877281</v>
      </c>
      <c r="G19" s="26">
        <f t="shared" si="7"/>
        <v>-1.44274280856308E-2</v>
      </c>
      <c r="H19" s="26">
        <f t="shared" si="4"/>
        <v>0.50365499877408826</v>
      </c>
      <c r="I19" s="26">
        <f t="shared" si="5"/>
        <v>0.43083880897733784</v>
      </c>
      <c r="J19" s="26">
        <f t="shared" si="6"/>
        <v>0.46724690387571305</v>
      </c>
      <c r="T19" s="13" t="str" cm="1">
        <f t="array" ref="T19">_xlfn.IFS(F19&gt;$O$2,"Short CPG-CA and long ERF-CA",F19&lt;$O$3,"Long CPG-CA and Short ERF-CA",F19&lt;$O$2,"HOLD",F19&gt;$O$3,"HOLD")</f>
        <v>HOLD</v>
      </c>
      <c r="U19" s="27" cm="1">
        <f t="array" ref="U19">_xlfn.IFS(T19 = "Short CPG-CA and long ERF-CA",-B19*10000,T19 = "Long CPG-CA and Short ERF-CA",B19*10000, T19 = "HOLD", 0)</f>
        <v>0</v>
      </c>
      <c r="V19" s="27" cm="1">
        <f t="array" ref="V19">_xlfn.IFS(T19 = "Short CPG-CA and long ERF-CA",C19*10000,T19 = "Long CPG-CA and Short ERF-CA",-C19*10000, T19 = "HOLD", 0)</f>
        <v>0</v>
      </c>
      <c r="W19" s="27">
        <f t="shared" si="1"/>
        <v>0</v>
      </c>
      <c r="X19" s="31">
        <f t="shared" si="2"/>
        <v>73445.274466695453</v>
      </c>
    </row>
    <row r="20" spans="1:24" x14ac:dyDescent="0.25">
      <c r="A20" s="1">
        <v>45037</v>
      </c>
      <c r="B20">
        <v>9.828538</v>
      </c>
      <c r="C20">
        <v>19.726942000000001</v>
      </c>
      <c r="D20" s="26">
        <f t="shared" si="0"/>
        <v>-4.0423416839002836E-2</v>
      </c>
      <c r="E20" s="26">
        <f t="shared" si="0"/>
        <v>-3.7772292170008104E-2</v>
      </c>
      <c r="F20" s="26">
        <f t="shared" si="3"/>
        <v>0.49822917307710435</v>
      </c>
      <c r="G20" s="26">
        <f t="shared" si="7"/>
        <v>-7.1402212893762473E-3</v>
      </c>
      <c r="H20" s="26">
        <f t="shared" si="4"/>
        <v>0.50365499877408826</v>
      </c>
      <c r="I20" s="26">
        <f t="shared" si="5"/>
        <v>0.43083880897733784</v>
      </c>
      <c r="J20" s="26">
        <f t="shared" si="6"/>
        <v>0.46724690387571305</v>
      </c>
      <c r="T20" s="13" t="str" cm="1">
        <f t="array" ref="T20">_xlfn.IFS(F20&gt;$O$2,"Short CPG-CA and long ERF-CA",F20&lt;$O$3,"Long CPG-CA and Short ERF-CA",F20&lt;$O$2,"HOLD",F20&gt;$O$3,"HOLD")</f>
        <v>HOLD</v>
      </c>
      <c r="U20" s="27" cm="1">
        <f t="array" ref="U20">_xlfn.IFS(T20 = "Short CPG-CA and long ERF-CA",-B20*10000,T20 = "Long CPG-CA and Short ERF-CA",B20*10000, T20 = "HOLD", 0)</f>
        <v>0</v>
      </c>
      <c r="V20" s="27" cm="1">
        <f t="array" ref="V20">_xlfn.IFS(T20 = "Short CPG-CA and long ERF-CA",C20*10000,T20 = "Long CPG-CA and Short ERF-CA",-C20*10000, T20 = "HOLD", 0)</f>
        <v>0</v>
      </c>
      <c r="W20" s="27">
        <f t="shared" si="1"/>
        <v>0</v>
      </c>
      <c r="X20" s="31">
        <f t="shared" si="2"/>
        <v>73445.274466695453</v>
      </c>
    </row>
    <row r="21" spans="1:24" x14ac:dyDescent="0.25">
      <c r="A21" s="1">
        <v>45030</v>
      </c>
      <c r="B21">
        <v>10.242578</v>
      </c>
      <c r="C21">
        <v>20.501324</v>
      </c>
      <c r="D21" s="26">
        <f t="shared" si="0"/>
        <v>4.0040096451624492E-2</v>
      </c>
      <c r="E21" s="26">
        <f t="shared" si="0"/>
        <v>2.7874558869743916E-2</v>
      </c>
      <c r="F21" s="26">
        <f t="shared" si="3"/>
        <v>0.49960568400362826</v>
      </c>
      <c r="G21" s="26">
        <f t="shared" si="7"/>
        <v>-1.3765109265239106E-3</v>
      </c>
      <c r="H21" s="26">
        <f t="shared" si="4"/>
        <v>0.50365499877408826</v>
      </c>
      <c r="I21" s="26">
        <f t="shared" si="5"/>
        <v>0.43083880897733784</v>
      </c>
      <c r="J21" s="26">
        <f t="shared" si="6"/>
        <v>0.46724690387571305</v>
      </c>
      <c r="T21" s="13" t="str" cm="1">
        <f t="array" ref="T21">_xlfn.IFS(F21&gt;$O$2,"Short CPG-CA and long ERF-CA",F21&lt;$O$3,"Long CPG-CA and Short ERF-CA",F21&lt;$O$2,"HOLD",F21&gt;$O$3,"HOLD")</f>
        <v>HOLD</v>
      </c>
      <c r="U21" s="27" cm="1">
        <f t="array" ref="U21">_xlfn.IFS(T21 = "Short CPG-CA and long ERF-CA",-B21*10000,T21 = "Long CPG-CA and Short ERF-CA",B21*10000, T21 = "HOLD", 0)</f>
        <v>0</v>
      </c>
      <c r="V21" s="27" cm="1">
        <f t="array" ref="V21">_xlfn.IFS(T21 = "Short CPG-CA and long ERF-CA",C21*10000,T21 = "Long CPG-CA and Short ERF-CA",-C21*10000, T21 = "HOLD", 0)</f>
        <v>0</v>
      </c>
      <c r="W21" s="27">
        <f t="shared" si="1"/>
        <v>0</v>
      </c>
      <c r="X21" s="31">
        <f t="shared" si="2"/>
        <v>73445.274466695453</v>
      </c>
    </row>
    <row r="22" spans="1:24" x14ac:dyDescent="0.25">
      <c r="A22" s="1">
        <v>45022</v>
      </c>
      <c r="B22">
        <v>9.8482529999999997</v>
      </c>
      <c r="C22">
        <v>19.945356</v>
      </c>
      <c r="D22" s="26">
        <f t="shared" si="0"/>
        <v>4.7169811320754658E-2</v>
      </c>
      <c r="E22" s="26">
        <f t="shared" si="0"/>
        <v>3.1314161901178868E-2</v>
      </c>
      <c r="F22" s="26">
        <f t="shared" si="3"/>
        <v>0.49376170573240202</v>
      </c>
      <c r="G22" s="26">
        <f t="shared" si="7"/>
        <v>5.8439782712262356E-3</v>
      </c>
      <c r="H22" s="26">
        <f t="shared" si="4"/>
        <v>0.50365499877408826</v>
      </c>
      <c r="I22" s="26">
        <f t="shared" si="5"/>
        <v>0.43083880897733784</v>
      </c>
      <c r="J22" s="26">
        <f t="shared" si="6"/>
        <v>0.46724690387571305</v>
      </c>
      <c r="T22" s="13" t="str" cm="1">
        <f t="array" ref="T22">_xlfn.IFS(F22&gt;$O$2,"Short CPG-CA and long ERF-CA",F22&lt;$O$3,"Long CPG-CA and Short ERF-CA",F22&lt;$O$2,"HOLD",F22&gt;$O$3,"HOLD")</f>
        <v>HOLD</v>
      </c>
      <c r="U22" s="27" cm="1">
        <f t="array" ref="U22">_xlfn.IFS(T22 = "Short CPG-CA and long ERF-CA",-B22*10000,T22 = "Long CPG-CA and Short ERF-CA",B22*10000, T22 = "HOLD", 0)</f>
        <v>0</v>
      </c>
      <c r="V22" s="27" cm="1">
        <f t="array" ref="V22">_xlfn.IFS(T22 = "Short CPG-CA and long ERF-CA",C22*10000,T22 = "Long CPG-CA and Short ERF-CA",-C22*10000, T22 = "HOLD", 0)</f>
        <v>0</v>
      </c>
      <c r="W22" s="27">
        <f t="shared" si="1"/>
        <v>0</v>
      </c>
      <c r="X22" s="31">
        <f t="shared" si="2"/>
        <v>73445.274466695453</v>
      </c>
    </row>
    <row r="23" spans="1:24" x14ac:dyDescent="0.25">
      <c r="A23" s="1">
        <v>45016</v>
      </c>
      <c r="B23">
        <v>9.4046380000000003</v>
      </c>
      <c r="C23">
        <v>19.339748</v>
      </c>
      <c r="D23" s="26">
        <f t="shared" si="0"/>
        <v>7.7966019323442201E-2</v>
      </c>
      <c r="E23" s="26">
        <f t="shared" si="0"/>
        <v>1.3527572606518693E-2</v>
      </c>
      <c r="F23" s="26">
        <f t="shared" si="3"/>
        <v>0.48628544694584441</v>
      </c>
      <c r="G23" s="26">
        <f t="shared" si="7"/>
        <v>7.4762587865576102E-3</v>
      </c>
      <c r="H23" s="26">
        <f t="shared" si="4"/>
        <v>0.50365499877408826</v>
      </c>
      <c r="I23" s="26">
        <f t="shared" si="5"/>
        <v>0.43083880897733784</v>
      </c>
      <c r="J23" s="26">
        <f t="shared" si="6"/>
        <v>0.46724690387571305</v>
      </c>
      <c r="T23" s="13" t="str" cm="1">
        <f t="array" ref="T23">_xlfn.IFS(F23&gt;$O$2,"Short CPG-CA and long ERF-CA",F23&lt;$O$3,"Long CPG-CA and Short ERF-CA",F23&lt;$O$2,"HOLD",F23&gt;$O$3,"HOLD")</f>
        <v>HOLD</v>
      </c>
      <c r="U23" s="27" cm="1">
        <f t="array" ref="U23">_xlfn.IFS(T23 = "Short CPG-CA and long ERF-CA",-B23*10000,T23 = "Long CPG-CA and Short ERF-CA",B23*10000, T23 = "HOLD", 0)</f>
        <v>0</v>
      </c>
      <c r="V23" s="27" cm="1">
        <f t="array" ref="V23">_xlfn.IFS(T23 = "Short CPG-CA and long ERF-CA",C23*10000,T23 = "Long CPG-CA and Short ERF-CA",-C23*10000, T23 = "HOLD", 0)</f>
        <v>0</v>
      </c>
      <c r="W23" s="27">
        <f t="shared" si="1"/>
        <v>0</v>
      </c>
      <c r="X23" s="31">
        <f t="shared" si="2"/>
        <v>73445.274466695453</v>
      </c>
    </row>
    <row r="24" spans="1:24" x14ac:dyDescent="0.25">
      <c r="A24" s="1">
        <v>45009</v>
      </c>
      <c r="B24">
        <v>8.7244290000000007</v>
      </c>
      <c r="C24">
        <v>19.081620000000001</v>
      </c>
      <c r="D24" s="26">
        <f t="shared" si="0"/>
        <v>0.10902259414374869</v>
      </c>
      <c r="E24" s="26">
        <f t="shared" si="0"/>
        <v>7.0752013171151706E-2</v>
      </c>
      <c r="F24" s="26">
        <f t="shared" si="3"/>
        <v>0.45721636842154911</v>
      </c>
      <c r="G24" s="26">
        <f t="shared" si="7"/>
        <v>2.90690785242953E-2</v>
      </c>
      <c r="H24" s="26">
        <f t="shared" si="4"/>
        <v>0.50365499877408826</v>
      </c>
      <c r="I24" s="26">
        <f t="shared" si="5"/>
        <v>0.43083880897733784</v>
      </c>
      <c r="J24" s="26">
        <f t="shared" si="6"/>
        <v>0.46724690387571305</v>
      </c>
      <c r="T24" s="13" t="str" cm="1">
        <f t="array" ref="T24">_xlfn.IFS(F24&gt;$O$2,"Short CPG-CA and long ERF-CA",F24&lt;$O$3,"Long CPG-CA and Short ERF-CA",F24&lt;$O$2,"HOLD",F24&gt;$O$3,"HOLD")</f>
        <v>HOLD</v>
      </c>
      <c r="U24" s="27" cm="1">
        <f t="array" ref="U24">_xlfn.IFS(T24 = "Short CPG-CA and long ERF-CA",-B24*10000,T24 = "Long CPG-CA and Short ERF-CA",B24*10000, T24 = "HOLD", 0)</f>
        <v>0</v>
      </c>
      <c r="V24" s="27" cm="1">
        <f t="array" ref="V24">_xlfn.IFS(T24 = "Short CPG-CA and long ERF-CA",C24*10000,T24 = "Long CPG-CA and Short ERF-CA",-C24*10000, T24 = "HOLD", 0)</f>
        <v>0</v>
      </c>
      <c r="W24" s="27">
        <f t="shared" si="1"/>
        <v>0</v>
      </c>
      <c r="X24" s="31">
        <f t="shared" si="2"/>
        <v>73445.274466695453</v>
      </c>
    </row>
    <row r="25" spans="1:24" x14ac:dyDescent="0.25">
      <c r="A25" s="1">
        <v>45002</v>
      </c>
      <c r="B25">
        <v>7.8667730000000002</v>
      </c>
      <c r="C25">
        <v>17.820765000000002</v>
      </c>
      <c r="D25" s="26">
        <f t="shared" si="0"/>
        <v>-0.13591227812147375</v>
      </c>
      <c r="E25" s="26">
        <f t="shared" si="0"/>
        <v>-0.16160672725734745</v>
      </c>
      <c r="F25" s="26">
        <f t="shared" si="3"/>
        <v>0.44143856899521428</v>
      </c>
      <c r="G25" s="26">
        <f t="shared" si="7"/>
        <v>1.5777799426334838E-2</v>
      </c>
      <c r="H25" s="26">
        <f t="shared" si="4"/>
        <v>0.50365499877408826</v>
      </c>
      <c r="I25" s="26">
        <f t="shared" si="5"/>
        <v>0.43083880897733784</v>
      </c>
      <c r="J25" s="26">
        <f t="shared" si="6"/>
        <v>0.46724690387571305</v>
      </c>
      <c r="T25" s="13" t="str" cm="1">
        <f t="array" ref="T25">_xlfn.IFS(F25&gt;$O$2,"Short CPG-CA and long ERF-CA",F25&lt;$O$3,"Long CPG-CA and Short ERF-CA",F25&lt;$O$2,"HOLD",F25&gt;$O$3,"HOLD")</f>
        <v>HOLD</v>
      </c>
      <c r="U25" s="27" cm="1">
        <f t="array" ref="U25">_xlfn.IFS(T25 = "Short CPG-CA and long ERF-CA",-B25*10000,T25 = "Long CPG-CA and Short ERF-CA",B25*10000, T25 = "HOLD", 0)</f>
        <v>0</v>
      </c>
      <c r="V25" s="27" cm="1">
        <f t="array" ref="V25">_xlfn.IFS(T25 = "Short CPG-CA and long ERF-CA",C25*10000,T25 = "Long CPG-CA and Short ERF-CA",-C25*10000, T25 = "HOLD", 0)</f>
        <v>0</v>
      </c>
      <c r="W25" s="27">
        <f t="shared" si="1"/>
        <v>0</v>
      </c>
      <c r="X25" s="31">
        <f t="shared" si="2"/>
        <v>73445.274466695453</v>
      </c>
    </row>
    <row r="26" spans="1:24" x14ac:dyDescent="0.25">
      <c r="A26" s="1">
        <v>44995</v>
      </c>
      <c r="B26">
        <v>9.1041369999999997</v>
      </c>
      <c r="C26">
        <v>21.255853999999999</v>
      </c>
      <c r="D26" s="26">
        <f t="shared" si="0"/>
        <v>-5.9135502807721146E-2</v>
      </c>
      <c r="E26" s="26">
        <f t="shared" si="0"/>
        <v>-4.7597851972497718E-2</v>
      </c>
      <c r="F26" s="26">
        <f t="shared" si="3"/>
        <v>0.42831198407742166</v>
      </c>
      <c r="G26" s="26">
        <f t="shared" si="7"/>
        <v>1.3126584917792616E-2</v>
      </c>
      <c r="H26" s="26">
        <f t="shared" si="4"/>
        <v>0.50365499877408826</v>
      </c>
      <c r="I26" s="26">
        <f t="shared" si="5"/>
        <v>0.43083880897733784</v>
      </c>
      <c r="J26" s="26">
        <f t="shared" si="6"/>
        <v>0.46724690387571305</v>
      </c>
      <c r="T26" s="13" t="str" cm="1">
        <f t="array" ref="T26">_xlfn.IFS(F26&gt;$O$2,"Short CPG-CA and long ERF-CA",F26&lt;$O$3,"Long CPG-CA and Short ERF-CA",F26&lt;$O$2,"HOLD",F26&gt;$O$3,"HOLD")</f>
        <v>Long CPG-CA and Short ERF-CA</v>
      </c>
      <c r="U26" s="27" cm="1">
        <f t="array" ref="U26">_xlfn.IFS(T26 = "Short CPG-CA and long ERF-CA",-B26*10000,T26 = "Long CPG-CA and Short ERF-CA",B26*10000, T26 = "HOLD", 0)</f>
        <v>91041.37</v>
      </c>
      <c r="V26" s="27" cm="1">
        <f t="array" ref="V26">_xlfn.IFS(T26 = "Short CPG-CA and long ERF-CA",C26*10000,T26 = "Long CPG-CA and Short ERF-CA",-C26*10000, T26 = "HOLD", 0)</f>
        <v>-212558.53999999998</v>
      </c>
      <c r="W26" s="27">
        <f t="shared" si="1"/>
        <v>4733.5527311564547</v>
      </c>
      <c r="X26" s="31">
        <f t="shared" si="2"/>
        <v>73445.274466695453</v>
      </c>
    </row>
    <row r="27" spans="1:24" x14ac:dyDescent="0.25">
      <c r="A27" s="1">
        <v>44988</v>
      </c>
      <c r="B27">
        <v>9.6763530000000006</v>
      </c>
      <c r="C27">
        <v>22.318149999999999</v>
      </c>
      <c r="D27" s="26">
        <f t="shared" si="0"/>
        <v>5.1742175181290095E-2</v>
      </c>
      <c r="E27" s="26">
        <f t="shared" si="0"/>
        <v>3.3211905439570887E-2</v>
      </c>
      <c r="F27" s="26">
        <f t="shared" si="3"/>
        <v>0.43356429632384408</v>
      </c>
      <c r="G27" s="26">
        <f t="shared" si="7"/>
        <v>-5.2523122464224192E-3</v>
      </c>
      <c r="H27" s="26">
        <f t="shared" si="4"/>
        <v>0.50365499877408826</v>
      </c>
      <c r="I27" s="26">
        <f t="shared" si="5"/>
        <v>0.43083880897733784</v>
      </c>
      <c r="J27" s="26">
        <f t="shared" si="6"/>
        <v>0.46724690387571305</v>
      </c>
      <c r="T27" s="13" t="str" cm="1">
        <f t="array" ref="T27">_xlfn.IFS(F27&gt;$O$2,"Short CPG-CA and long ERF-CA",F27&lt;$O$3,"Long CPG-CA and Short ERF-CA",F27&lt;$O$2,"HOLD",F27&gt;$O$3,"HOLD")</f>
        <v>HOLD</v>
      </c>
      <c r="U27" s="27" cm="1">
        <f t="array" ref="U27">_xlfn.IFS(T27 = "Short CPG-CA and long ERF-CA",-B27*10000,T27 = "Long CPG-CA and Short ERF-CA",B27*10000, T27 = "HOLD", 0)</f>
        <v>0</v>
      </c>
      <c r="V27" s="27" cm="1">
        <f t="array" ref="V27">_xlfn.IFS(T27 = "Short CPG-CA and long ERF-CA",C27*10000,T27 = "Long CPG-CA and Short ERF-CA",-C27*10000, T27 = "HOLD", 0)</f>
        <v>0</v>
      </c>
      <c r="W27" s="27">
        <f t="shared" si="1"/>
        <v>0</v>
      </c>
      <c r="X27" s="31">
        <f t="shared" si="2"/>
        <v>68711.721735539002</v>
      </c>
    </row>
    <row r="28" spans="1:24" x14ac:dyDescent="0.25">
      <c r="A28" s="1">
        <v>44981</v>
      </c>
      <c r="B28">
        <v>9.2003090000000007</v>
      </c>
      <c r="C28">
        <v>21.600747999999999</v>
      </c>
      <c r="D28" s="26">
        <f t="shared" si="0"/>
        <v>2.2678353560935456E-2</v>
      </c>
      <c r="E28" s="26">
        <f t="shared" si="0"/>
        <v>2.4882575535618932E-2</v>
      </c>
      <c r="F28" s="26">
        <f t="shared" si="3"/>
        <v>0.42592548183979562</v>
      </c>
      <c r="G28" s="26">
        <f t="shared" si="7"/>
        <v>7.6388144840484618E-3</v>
      </c>
      <c r="H28" s="26">
        <f t="shared" si="4"/>
        <v>0.50365499877408826</v>
      </c>
      <c r="I28" s="26">
        <f t="shared" si="5"/>
        <v>0.43083880897733784</v>
      </c>
      <c r="J28" s="26">
        <f t="shared" si="6"/>
        <v>0.46724690387571305</v>
      </c>
      <c r="T28" s="13" t="str" cm="1">
        <f t="array" ref="T28">_xlfn.IFS(F28&gt;$O$2,"Short CPG-CA and long ERF-CA",F28&lt;$O$3,"Long CPG-CA and Short ERF-CA",F28&lt;$O$2,"HOLD",F28&gt;$O$3,"HOLD")</f>
        <v>Long CPG-CA and Short ERF-CA</v>
      </c>
      <c r="U28" s="27" cm="1">
        <f t="array" ref="U28">_xlfn.IFS(T28 = "Short CPG-CA and long ERF-CA",-B28*10000,T28 = "Long CPG-CA and Short ERF-CA",B28*10000, T28 = "HOLD", 0)</f>
        <v>92003.090000000011</v>
      </c>
      <c r="V28" s="27" cm="1">
        <f t="array" ref="V28">_xlfn.IFS(T28 = "Short CPG-CA and long ERF-CA",C28*10000,T28 = "Long CPG-CA and Short ERF-CA",-C28*10000, T28 = "HOLD", 0)</f>
        <v>-216007.47999999998</v>
      </c>
      <c r="W28" s="27">
        <f t="shared" si="1"/>
        <v>-3288.34383364013</v>
      </c>
      <c r="X28" s="31">
        <f t="shared" si="2"/>
        <v>68711.721735539002</v>
      </c>
    </row>
    <row r="29" spans="1:24" x14ac:dyDescent="0.25">
      <c r="A29" s="1">
        <v>44974</v>
      </c>
      <c r="B29">
        <v>8.9962879999999998</v>
      </c>
      <c r="C29">
        <v>21.076315000000001</v>
      </c>
      <c r="D29" s="26">
        <f t="shared" si="0"/>
        <v>-6.2753108984697034E-2</v>
      </c>
      <c r="E29" s="26">
        <f t="shared" si="0"/>
        <v>-9.2071554513447382E-2</v>
      </c>
      <c r="F29" s="26">
        <f t="shared" si="3"/>
        <v>0.42684349707242464</v>
      </c>
      <c r="G29" s="26">
        <f t="shared" si="7"/>
        <v>-9.180152326290214E-4</v>
      </c>
      <c r="H29" s="26">
        <f t="shared" si="4"/>
        <v>0.50365499877408826</v>
      </c>
      <c r="I29" s="26">
        <f t="shared" si="5"/>
        <v>0.43083880897733784</v>
      </c>
      <c r="J29" s="26">
        <f t="shared" si="6"/>
        <v>0.46724690387571305</v>
      </c>
      <c r="T29" s="13" t="str" cm="1">
        <f t="array" ref="T29">_xlfn.IFS(F29&gt;$O$2,"Short CPG-CA and long ERF-CA",F29&lt;$O$3,"Long CPG-CA and Short ERF-CA",F29&lt;$O$2,"HOLD",F29&gt;$O$3,"HOLD")</f>
        <v>Long CPG-CA and Short ERF-CA</v>
      </c>
      <c r="U29" s="27" cm="1">
        <f t="array" ref="U29">_xlfn.IFS(T29 = "Short CPG-CA and long ERF-CA",-B29*10000,T29 = "Long CPG-CA and Short ERF-CA",B29*10000, T29 = "HOLD", 0)</f>
        <v>89962.880000000005</v>
      </c>
      <c r="V29" s="27" cm="1">
        <f t="array" ref="V29">_xlfn.IFS(T29 = "Short CPG-CA and long ERF-CA",C29*10000,T29 = "Long CPG-CA and Short ERF-CA",-C29*10000, T29 = "HOLD", 0)</f>
        <v>-210763.15000000002</v>
      </c>
      <c r="W29" s="27">
        <f t="shared" si="1"/>
        <v>13759.840441433666</v>
      </c>
      <c r="X29" s="31">
        <f t="shared" si="2"/>
        <v>72000.065569179133</v>
      </c>
    </row>
    <row r="30" spans="1:24" x14ac:dyDescent="0.25">
      <c r="A30" s="1">
        <v>44967</v>
      </c>
      <c r="B30">
        <v>9.5986320000000003</v>
      </c>
      <c r="C30">
        <v>23.213629999999998</v>
      </c>
      <c r="D30" s="26">
        <f t="shared" si="0"/>
        <v>6.1224345391075942E-2</v>
      </c>
      <c r="E30" s="26">
        <f t="shared" si="0"/>
        <v>4.6854025888471311E-2</v>
      </c>
      <c r="F30" s="26">
        <f t="shared" si="3"/>
        <v>0.41349121184407611</v>
      </c>
      <c r="G30" s="26">
        <f t="shared" si="7"/>
        <v>1.3352285228348526E-2</v>
      </c>
      <c r="H30" s="26">
        <f t="shared" si="4"/>
        <v>0.50365499877408826</v>
      </c>
      <c r="I30" s="26">
        <f t="shared" si="5"/>
        <v>0.43083880897733784</v>
      </c>
      <c r="J30" s="26">
        <f t="shared" si="6"/>
        <v>0.46724690387571305</v>
      </c>
      <c r="T30" s="13" t="str" cm="1">
        <f t="array" ref="T30">_xlfn.IFS(F30&gt;$O$2,"Short CPG-CA and long ERF-CA",F30&lt;$O$3,"Long CPG-CA and Short ERF-CA",F30&lt;$O$2,"HOLD",F30&gt;$O$3,"HOLD")</f>
        <v>Long CPG-CA and Short ERF-CA</v>
      </c>
      <c r="U30" s="27" cm="1">
        <f t="array" ref="U30">_xlfn.IFS(T30 = "Short CPG-CA and long ERF-CA",-B30*10000,T30 = "Long CPG-CA and Short ERF-CA",B30*10000, T30 = "HOLD", 0)</f>
        <v>95986.32</v>
      </c>
      <c r="V30" s="27" cm="1">
        <f t="array" ref="V30">_xlfn.IFS(T30 = "Short CPG-CA and long ERF-CA",C30*10000,T30 = "Long CPG-CA and Short ERF-CA",-C30*10000, T30 = "HOLD", 0)</f>
        <v>-232136.3</v>
      </c>
      <c r="W30" s="27">
        <f t="shared" si="1"/>
        <v>-4999.8206013556019</v>
      </c>
      <c r="X30" s="31">
        <f t="shared" si="2"/>
        <v>58240.225127745471</v>
      </c>
    </row>
    <row r="31" spans="1:24" x14ac:dyDescent="0.25">
      <c r="A31" s="1">
        <v>44960</v>
      </c>
      <c r="B31">
        <v>9.0448660000000007</v>
      </c>
      <c r="C31">
        <v>22.174658000000001</v>
      </c>
      <c r="D31" s="26">
        <f t="shared" si="0"/>
        <v>-6.5260847759481266E-2</v>
      </c>
      <c r="E31" s="26">
        <f t="shared" si="0"/>
        <v>-5.9983196013165034E-2</v>
      </c>
      <c r="F31" s="26">
        <f t="shared" si="3"/>
        <v>0.40789201799639935</v>
      </c>
      <c r="G31" s="26">
        <f t="shared" si="7"/>
        <v>5.5991938476767644E-3</v>
      </c>
      <c r="H31" s="26">
        <f t="shared" si="4"/>
        <v>0.50365499877408826</v>
      </c>
      <c r="I31" s="26">
        <f t="shared" si="5"/>
        <v>0.43083880897733784</v>
      </c>
      <c r="J31" s="26">
        <f t="shared" si="6"/>
        <v>0.46724690387571305</v>
      </c>
      <c r="T31" s="13" t="str" cm="1">
        <f t="array" ref="T31">_xlfn.IFS(F31&gt;$O$2,"Short CPG-CA and long ERF-CA",F31&lt;$O$3,"Long CPG-CA and Short ERF-CA",F31&lt;$O$2,"HOLD",F31&gt;$O$3,"HOLD")</f>
        <v>Long CPG-CA and Short ERF-CA</v>
      </c>
      <c r="U31" s="27" cm="1">
        <f t="array" ref="U31">_xlfn.IFS(T31 = "Short CPG-CA and long ERF-CA",-B31*10000,T31 = "Long CPG-CA and Short ERF-CA",B31*10000, T31 = "HOLD", 0)</f>
        <v>90448.66</v>
      </c>
      <c r="V31" s="27" cm="1">
        <f t="array" ref="V31">_xlfn.IFS(T31 = "Short CPG-CA and long ERF-CA",C31*10000,T31 = "Long CPG-CA and Short ERF-CA",-C31*10000, T31 = "HOLD", 0)</f>
        <v>-221746.58000000002</v>
      </c>
      <c r="W31" s="27">
        <f t="shared" si="1"/>
        <v>7398.3123430798996</v>
      </c>
      <c r="X31" s="31">
        <f t="shared" si="2"/>
        <v>63240.045729101075</v>
      </c>
    </row>
    <row r="32" spans="1:24" x14ac:dyDescent="0.25">
      <c r="A32" s="1">
        <v>44953</v>
      </c>
      <c r="B32">
        <v>9.6763530000000006</v>
      </c>
      <c r="C32">
        <v>23.589639999999999</v>
      </c>
      <c r="D32" s="26">
        <f t="shared" si="0"/>
        <v>1.4256619785039124E-2</v>
      </c>
      <c r="E32" s="26">
        <f t="shared" si="0"/>
        <v>6.7567682913297162E-3</v>
      </c>
      <c r="F32" s="26">
        <f t="shared" si="3"/>
        <v>0.41019502629120247</v>
      </c>
      <c r="G32" s="26">
        <f t="shared" si="7"/>
        <v>-2.3030082948031216E-3</v>
      </c>
      <c r="H32" s="26">
        <f t="shared" si="4"/>
        <v>0.50365499877408826</v>
      </c>
      <c r="I32" s="26">
        <f t="shared" si="5"/>
        <v>0.43083880897733784</v>
      </c>
      <c r="J32" s="26">
        <f t="shared" si="6"/>
        <v>0.46724690387571305</v>
      </c>
      <c r="T32" s="13" t="str" cm="1">
        <f t="array" ref="T32">_xlfn.IFS(F32&gt;$O$2,"Short CPG-CA and long ERF-CA",F32&lt;$O$3,"Long CPG-CA and Short ERF-CA",F32&lt;$O$2,"HOLD",F32&gt;$O$3,"HOLD")</f>
        <v>Long CPG-CA and Short ERF-CA</v>
      </c>
      <c r="U32" s="27" cm="1">
        <f t="array" ref="U32">_xlfn.IFS(T32 = "Short CPG-CA and long ERF-CA",-B32*10000,T32 = "Long CPG-CA and Short ERF-CA",B32*10000, T32 = "HOLD", 0)</f>
        <v>96763.530000000013</v>
      </c>
      <c r="V32" s="27" cm="1">
        <f t="array" ref="V32">_xlfn.IFS(T32 = "Short CPG-CA and long ERF-CA",C32*10000,T32 = "Long CPG-CA and Short ERF-CA",-C32*10000, T32 = "HOLD", 0)</f>
        <v>-235896.4</v>
      </c>
      <c r="W32" s="27">
        <f t="shared" si="1"/>
        <v>-214.37645929060432</v>
      </c>
      <c r="X32" s="31">
        <f t="shared" si="2"/>
        <v>55841.733386021173</v>
      </c>
    </row>
    <row r="33" spans="1:24" x14ac:dyDescent="0.25">
      <c r="A33" s="1">
        <v>44946</v>
      </c>
      <c r="B33">
        <v>9.5403400000000005</v>
      </c>
      <c r="C33">
        <v>23.431319999999999</v>
      </c>
      <c r="D33" s="26">
        <f t="shared" si="0"/>
        <v>2.505206735104186E-2</v>
      </c>
      <c r="E33" s="26">
        <f t="shared" si="0"/>
        <v>1.8494611541175938E-2</v>
      </c>
      <c r="F33" s="26">
        <f t="shared" si="3"/>
        <v>0.40716186710778568</v>
      </c>
      <c r="G33" s="26">
        <f t="shared" si="7"/>
        <v>3.0331591834167893E-3</v>
      </c>
      <c r="H33" s="26">
        <f t="shared" si="4"/>
        <v>0.50365499877408826</v>
      </c>
      <c r="I33" s="26">
        <f t="shared" si="5"/>
        <v>0.43083880897733784</v>
      </c>
      <c r="J33" s="26">
        <f t="shared" si="6"/>
        <v>0.46724690387571305</v>
      </c>
      <c r="T33" s="13" t="str" cm="1">
        <f t="array" ref="T33">_xlfn.IFS(F33&gt;$O$2,"Short CPG-CA and long ERF-CA",F33&lt;$O$3,"Long CPG-CA and Short ERF-CA",F33&lt;$O$2,"HOLD",F33&gt;$O$3,"HOLD")</f>
        <v>Long CPG-CA and Short ERF-CA</v>
      </c>
      <c r="U33" s="27" cm="1">
        <f t="array" ref="U33">_xlfn.IFS(T33 = "Short CPG-CA and long ERF-CA",-B33*10000,T33 = "Long CPG-CA and Short ERF-CA",B33*10000, T33 = "HOLD", 0)</f>
        <v>95403.400000000009</v>
      </c>
      <c r="V33" s="27" cm="1">
        <f t="array" ref="V33">_xlfn.IFS(T33 = "Short CPG-CA and long ERF-CA",C33*10000,T33 = "Long CPG-CA and Short ERF-CA",-C33*10000, T33 = "HOLD", 0)</f>
        <v>-234313.19999999998</v>
      </c>
      <c r="W33" s="27">
        <f t="shared" si="1"/>
        <v>-1943.4792106514788</v>
      </c>
      <c r="X33" s="31">
        <f t="shared" si="2"/>
        <v>56056.109845311774</v>
      </c>
    </row>
    <row r="34" spans="1:24" x14ac:dyDescent="0.25">
      <c r="A34" s="1">
        <v>44939</v>
      </c>
      <c r="B34">
        <v>9.3071760000000001</v>
      </c>
      <c r="C34">
        <v>23.005835999999999</v>
      </c>
      <c r="D34" s="26">
        <f t="shared" si="0"/>
        <v>6.5628636301652818E-2</v>
      </c>
      <c r="E34" s="26">
        <f t="shared" si="0"/>
        <v>6.3100005263320547E-2</v>
      </c>
      <c r="F34" s="26">
        <f t="shared" si="3"/>
        <v>0.40455717410138892</v>
      </c>
      <c r="G34" s="26">
        <f t="shared" si="7"/>
        <v>2.6046930063967633E-3</v>
      </c>
      <c r="H34" s="26">
        <f t="shared" si="4"/>
        <v>0.50365499877408826</v>
      </c>
      <c r="I34" s="26">
        <f t="shared" si="5"/>
        <v>0.43083880897733784</v>
      </c>
      <c r="J34" s="26">
        <f t="shared" si="6"/>
        <v>0.46724690387571305</v>
      </c>
      <c r="T34" s="13" t="str" cm="1">
        <f t="array" ref="T34">_xlfn.IFS(F34&gt;$O$2,"Short CPG-CA and long ERF-CA",F34&lt;$O$3,"Long CPG-CA and Short ERF-CA",F34&lt;$O$2,"HOLD",F34&gt;$O$3,"HOLD")</f>
        <v>Long CPG-CA and Short ERF-CA</v>
      </c>
      <c r="U34" s="27" cm="1">
        <f t="array" ref="U34">_xlfn.IFS(T34 = "Short CPG-CA and long ERF-CA",-B34*10000,T34 = "Long CPG-CA and Short ERF-CA",B34*10000, T34 = "HOLD", 0)</f>
        <v>93071.76</v>
      </c>
      <c r="V34" s="27" cm="1">
        <f t="array" ref="V34">_xlfn.IFS(T34 = "Short CPG-CA and long ERF-CA",C34*10000,T34 = "Long CPG-CA and Short ERF-CA",-C34*10000, T34 = "HOLD", 0)</f>
        <v>-230058.36</v>
      </c>
      <c r="W34" s="27">
        <f t="shared" si="1"/>
        <v>-8408.5110398761735</v>
      </c>
      <c r="X34" s="31">
        <f t="shared" si="2"/>
        <v>57999.589055963253</v>
      </c>
    </row>
    <row r="35" spans="1:24" x14ac:dyDescent="0.25">
      <c r="A35" s="1">
        <v>44932</v>
      </c>
      <c r="B35">
        <v>8.7339769999999994</v>
      </c>
      <c r="C35">
        <v>21.640331</v>
      </c>
      <c r="D35" s="26">
        <f t="shared" si="0"/>
        <v>-6.9358147389166597E-2</v>
      </c>
      <c r="E35" s="26">
        <f t="shared" si="0"/>
        <v>-8.493712844639166E-2</v>
      </c>
      <c r="F35" s="26">
        <f t="shared" si="3"/>
        <v>0.40359720006131145</v>
      </c>
      <c r="G35" s="26">
        <f t="shared" si="7"/>
        <v>9.5997404007747145E-4</v>
      </c>
      <c r="H35" s="26">
        <f t="shared" si="4"/>
        <v>0.50365499877408826</v>
      </c>
      <c r="I35" s="26">
        <f t="shared" si="5"/>
        <v>0.43083880897733784</v>
      </c>
      <c r="J35" s="26">
        <f t="shared" si="6"/>
        <v>0.46724690387571305</v>
      </c>
      <c r="T35" s="13" t="str" cm="1">
        <f t="array" ref="T35">_xlfn.IFS(F35&gt;$O$2,"Short CPG-CA and long ERF-CA",F35&lt;$O$3,"Long CPG-CA and Short ERF-CA",F35&lt;$O$2,"HOLD",F35&gt;$O$3,"HOLD")</f>
        <v>Long CPG-CA and Short ERF-CA</v>
      </c>
      <c r="U35" s="27" cm="1">
        <f t="array" ref="U35">_xlfn.IFS(T35 = "Short CPG-CA and long ERF-CA",-B35*10000,T35 = "Long CPG-CA and Short ERF-CA",B35*10000, T35 = "HOLD", 0)</f>
        <v>87339.76999999999</v>
      </c>
      <c r="V35" s="27" cm="1">
        <f t="array" ref="V35">_xlfn.IFS(T35 = "Short CPG-CA and long ERF-CA",C35*10000,T35 = "Long CPG-CA and Short ERF-CA",-C35*10000, T35 = "HOLD", 0)</f>
        <v>-216403.31</v>
      </c>
      <c r="W35" s="27">
        <f t="shared" si="1"/>
        <v>12322.951097098403</v>
      </c>
      <c r="X35" s="31">
        <f t="shared" si="2"/>
        <v>66408.100095839429</v>
      </c>
    </row>
    <row r="36" spans="1:24" x14ac:dyDescent="0.25">
      <c r="A36" s="1">
        <v>44925</v>
      </c>
      <c r="B36">
        <v>9.3848959999999995</v>
      </c>
      <c r="C36">
        <v>23.649010000000001</v>
      </c>
      <c r="D36" s="26">
        <f t="shared" si="0"/>
        <v>7.2991086833579383E-3</v>
      </c>
      <c r="E36" s="26">
        <f t="shared" si="0"/>
        <v>-1.2537851532208467E-3</v>
      </c>
      <c r="F36" s="26">
        <f t="shared" si="3"/>
        <v>0.3968409671271651</v>
      </c>
      <c r="G36" s="26">
        <f t="shared" si="7"/>
        <v>6.7562329341463445E-3</v>
      </c>
      <c r="H36" s="26">
        <f t="shared" si="4"/>
        <v>0.50365499877408826</v>
      </c>
      <c r="I36" s="26">
        <f t="shared" si="5"/>
        <v>0.43083880897733784</v>
      </c>
      <c r="J36" s="26">
        <f t="shared" si="6"/>
        <v>0.46724690387571305</v>
      </c>
      <c r="T36" s="13" t="str" cm="1">
        <f t="array" ref="T36">_xlfn.IFS(F36&gt;$O$2,"Short CPG-CA and long ERF-CA",F36&lt;$O$3,"Long CPG-CA and Short ERF-CA",F36&lt;$O$2,"HOLD",F36&gt;$O$3,"HOLD")</f>
        <v>Long CPG-CA and Short ERF-CA</v>
      </c>
      <c r="U36" s="27" cm="1">
        <f t="array" ref="U36">_xlfn.IFS(T36 = "Short CPG-CA and long ERF-CA",-B36*10000,T36 = "Long CPG-CA and Short ERF-CA",B36*10000, T36 = "HOLD", 0)</f>
        <v>93848.959999999992</v>
      </c>
      <c r="V36" s="27" cm="1">
        <f t="array" ref="V36">_xlfn.IFS(T36 = "Short CPG-CA and long ERF-CA",C36*10000,T36 = "Long CPG-CA and Short ERF-CA",-C36*10000, T36 = "HOLD", 0)</f>
        <v>-236490.1</v>
      </c>
      <c r="W36" s="27">
        <f t="shared" si="1"/>
        <v>981.52153512382517</v>
      </c>
      <c r="X36" s="31">
        <f t="shared" si="2"/>
        <v>54085.148998741024</v>
      </c>
    </row>
    <row r="37" spans="1:24" x14ac:dyDescent="0.25">
      <c r="A37" s="1">
        <v>44918</v>
      </c>
      <c r="B37">
        <v>9.316891</v>
      </c>
      <c r="C37">
        <v>23.678698000000001</v>
      </c>
      <c r="D37" s="26">
        <f t="shared" si="0"/>
        <v>5.7331962882526871E-2</v>
      </c>
      <c r="E37" s="26">
        <f t="shared" si="0"/>
        <v>6.3555613407538403E-2</v>
      </c>
      <c r="F37" s="26">
        <f t="shared" si="3"/>
        <v>0.39347142313314692</v>
      </c>
      <c r="G37" s="26">
        <f t="shared" si="7"/>
        <v>3.3695439940181759E-3</v>
      </c>
      <c r="H37" s="26">
        <f t="shared" si="4"/>
        <v>0.50365499877408826</v>
      </c>
      <c r="I37" s="26">
        <f t="shared" si="5"/>
        <v>0.43083880897733784</v>
      </c>
      <c r="J37" s="26">
        <f t="shared" si="6"/>
        <v>0.46724690387571305</v>
      </c>
      <c r="T37" s="13" t="str" cm="1">
        <f t="array" ref="T37">_xlfn.IFS(F37&gt;$O$2,"Short CPG-CA and long ERF-CA",F37&lt;$O$3,"Long CPG-CA and Short ERF-CA",F37&lt;$O$2,"HOLD",F37&gt;$O$3,"HOLD")</f>
        <v>Long CPG-CA and Short ERF-CA</v>
      </c>
      <c r="U37" s="27" cm="1">
        <f t="array" ref="U37">_xlfn.IFS(T37 = "Short CPG-CA and long ERF-CA",-B37*10000,T37 = "Long CPG-CA and Short ERF-CA",B37*10000, T37 = "HOLD", 0)</f>
        <v>93168.91</v>
      </c>
      <c r="V37" s="27" cm="1">
        <f t="array" ref="V37">_xlfn.IFS(T37 = "Short CPG-CA and long ERF-CA",C37*10000,T37 = "Long CPG-CA and Short ERF-CA",-C37*10000, T37 = "HOLD", 0)</f>
        <v>-236786.98</v>
      </c>
      <c r="W37" s="27">
        <f t="shared" si="1"/>
        <v>-9707.5852708930397</v>
      </c>
      <c r="X37" s="31">
        <f t="shared" si="2"/>
        <v>53103.627463617202</v>
      </c>
    </row>
    <row r="38" spans="1:24" x14ac:dyDescent="0.25">
      <c r="A38" s="1">
        <v>44911</v>
      </c>
      <c r="B38">
        <v>8.8116990000000008</v>
      </c>
      <c r="C38">
        <v>22.263714</v>
      </c>
      <c r="D38" s="26">
        <f t="shared" si="0"/>
        <v>2.6838192880174434E-2</v>
      </c>
      <c r="E38" s="26">
        <f t="shared" si="0"/>
        <v>2.1334532184332594E-2</v>
      </c>
      <c r="F38" s="26">
        <f t="shared" si="3"/>
        <v>0.39578746834423045</v>
      </c>
      <c r="G38" s="26">
        <f t="shared" si="7"/>
        <v>-2.3160452110835283E-3</v>
      </c>
      <c r="H38" s="26">
        <f t="shared" si="4"/>
        <v>0.50365499877408826</v>
      </c>
      <c r="I38" s="26">
        <f t="shared" si="5"/>
        <v>0.43083880897733784</v>
      </c>
      <c r="J38" s="26">
        <f t="shared" si="6"/>
        <v>0.46724690387571305</v>
      </c>
      <c r="T38" s="13" t="str" cm="1">
        <f t="array" ref="T38">_xlfn.IFS(F38&gt;$O$2,"Short CPG-CA and long ERF-CA",F38&lt;$O$3,"Long CPG-CA and Short ERF-CA",F38&lt;$O$2,"HOLD",F38&gt;$O$3,"HOLD")</f>
        <v>Long CPG-CA and Short ERF-CA</v>
      </c>
      <c r="U38" s="27" cm="1">
        <f t="array" ref="U38">_xlfn.IFS(T38 = "Short CPG-CA and long ERF-CA",-B38*10000,T38 = "Long CPG-CA and Short ERF-CA",B38*10000, T38 = "HOLD", 0)</f>
        <v>88116.99</v>
      </c>
      <c r="V38" s="27" cm="1">
        <f t="array" ref="V38">_xlfn.IFS(T38 = "Short CPG-CA and long ERF-CA",C38*10000,T38 = "Long CPG-CA and Short ERF-CA",-C38*10000, T38 = "HOLD", 0)</f>
        <v>-222637.14</v>
      </c>
      <c r="W38" s="27">
        <f t="shared" si="1"/>
        <v>-2384.9584551173602</v>
      </c>
      <c r="X38" s="31">
        <f t="shared" si="2"/>
        <v>62811.212734510242</v>
      </c>
    </row>
    <row r="39" spans="1:24" x14ac:dyDescent="0.25">
      <c r="A39" s="1">
        <v>44904</v>
      </c>
      <c r="B39">
        <v>8.5813900000000007</v>
      </c>
      <c r="C39">
        <v>21.798649999999999</v>
      </c>
      <c r="D39" s="26">
        <f t="shared" si="0"/>
        <v>-0.13073184676089503</v>
      </c>
      <c r="E39" s="26">
        <f t="shared" si="0"/>
        <v>-9.8608794318733581E-2</v>
      </c>
      <c r="F39" s="26">
        <f t="shared" si="3"/>
        <v>0.39366612152587438</v>
      </c>
      <c r="G39" s="26">
        <f t="shared" si="7"/>
        <v>2.1213468183560735E-3</v>
      </c>
      <c r="H39" s="26">
        <f t="shared" si="4"/>
        <v>0.50365499877408826</v>
      </c>
      <c r="I39" s="26">
        <f t="shared" si="5"/>
        <v>0.43083880897733784</v>
      </c>
      <c r="J39" s="26">
        <f t="shared" si="6"/>
        <v>0.46724690387571305</v>
      </c>
      <c r="T39" s="13" t="str" cm="1">
        <f t="array" ref="T39">_xlfn.IFS(F39&gt;$O$2,"Short CPG-CA and long ERF-CA",F39&lt;$O$3,"Long CPG-CA and Short ERF-CA",F39&lt;$O$2,"HOLD",F39&gt;$O$3,"HOLD")</f>
        <v>Long CPG-CA and Short ERF-CA</v>
      </c>
      <c r="U39" s="27" cm="1">
        <f t="array" ref="U39">_xlfn.IFS(T39 = "Short CPG-CA and long ERF-CA",-B39*10000,T39 = "Long CPG-CA and Short ERF-CA",B39*10000, T39 = "HOLD", 0)</f>
        <v>85813.900000000009</v>
      </c>
      <c r="V39" s="27" cm="1">
        <f t="array" ref="V39">_xlfn.IFS(T39 = "Short CPG-CA and long ERF-CA",C39*10000,T39 = "Long CPG-CA and Short ERF-CA",-C39*10000, T39 = "HOLD", 0)</f>
        <v>-217986.49999999997</v>
      </c>
      <c r="W39" s="27">
        <f t="shared" si="1"/>
        <v>10276.776318005845</v>
      </c>
      <c r="X39" s="31">
        <f t="shared" si="2"/>
        <v>65196.171189627603</v>
      </c>
    </row>
    <row r="40" spans="1:24" x14ac:dyDescent="0.25">
      <c r="A40" s="1">
        <v>44897</v>
      </c>
      <c r="B40">
        <v>9.8719710000000003</v>
      </c>
      <c r="C40">
        <v>24.183340000000001</v>
      </c>
      <c r="D40" s="26">
        <f t="shared" si="0"/>
        <v>-1.8199171891532615E-2</v>
      </c>
      <c r="E40" s="26">
        <f t="shared" si="0"/>
        <v>-5.0823069604793046E-3</v>
      </c>
      <c r="F40" s="26">
        <f t="shared" si="3"/>
        <v>0.40821371241524124</v>
      </c>
      <c r="G40" s="26">
        <f t="shared" si="7"/>
        <v>-1.4547590889366857E-2</v>
      </c>
      <c r="H40" s="26">
        <f t="shared" si="4"/>
        <v>0.50365499877408826</v>
      </c>
      <c r="I40" s="26">
        <f t="shared" si="5"/>
        <v>0.43083880897733784</v>
      </c>
      <c r="J40" s="26">
        <f t="shared" si="6"/>
        <v>0.46724690387571305</v>
      </c>
      <c r="T40" s="13" t="str" cm="1">
        <f t="array" ref="T40">_xlfn.IFS(F40&gt;$O$2,"Short CPG-CA and long ERF-CA",F40&lt;$O$3,"Long CPG-CA and Short ERF-CA",F40&lt;$O$2,"HOLD",F40&gt;$O$3,"HOLD")</f>
        <v>Long CPG-CA and Short ERF-CA</v>
      </c>
      <c r="U40" s="27" cm="1">
        <f t="array" ref="U40">_xlfn.IFS(T40 = "Short CPG-CA and long ERF-CA",-B40*10000,T40 = "Long CPG-CA and Short ERF-CA",B40*10000, T40 = "HOLD", 0)</f>
        <v>98719.71</v>
      </c>
      <c r="V40" s="27" cm="1">
        <f t="array" ref="V40">_xlfn.IFS(T40 = "Short CPG-CA and long ERF-CA",C40*10000,T40 = "Long CPG-CA and Short ERF-CA",-C40*10000, T40 = "HOLD", 0)</f>
        <v>-241833.40000000002</v>
      </c>
      <c r="W40" s="27">
        <f t="shared" si="1"/>
        <v>-567.5453992758753</v>
      </c>
      <c r="X40" s="31">
        <f t="shared" si="2"/>
        <v>54919.394871621756</v>
      </c>
    </row>
    <row r="41" spans="1:24" x14ac:dyDescent="0.25">
      <c r="A41" s="1">
        <v>44890</v>
      </c>
      <c r="B41">
        <v>10.054963000000001</v>
      </c>
      <c r="C41">
        <v>24.306875000000002</v>
      </c>
      <c r="D41" s="26">
        <f t="shared" si="0"/>
        <v>-2.7026977336660624E-2</v>
      </c>
      <c r="E41" s="26">
        <f t="shared" si="0"/>
        <v>-1.675978715755546E-2</v>
      </c>
      <c r="F41" s="26">
        <f t="shared" si="3"/>
        <v>0.41366745005271144</v>
      </c>
      <c r="G41" s="26">
        <f t="shared" si="7"/>
        <v>-5.4537376374702018E-3</v>
      </c>
      <c r="H41" s="26">
        <f t="shared" si="4"/>
        <v>0.50365499877408826</v>
      </c>
      <c r="I41" s="26">
        <f t="shared" si="5"/>
        <v>0.43083880897733784</v>
      </c>
      <c r="J41" s="26">
        <f t="shared" si="6"/>
        <v>0.46724690387571305</v>
      </c>
      <c r="T41" s="13" t="str" cm="1">
        <f t="array" ref="T41">_xlfn.IFS(F41&gt;$O$2,"Short CPG-CA and long ERF-CA",F41&lt;$O$3,"Long CPG-CA and Short ERF-CA",F41&lt;$O$2,"HOLD",F41&gt;$O$3,"HOLD")</f>
        <v>Long CPG-CA and Short ERF-CA</v>
      </c>
      <c r="U41" s="27" cm="1">
        <f t="array" ref="U41">_xlfn.IFS(T41 = "Short CPG-CA and long ERF-CA",-B41*10000,T41 = "Long CPG-CA and Short ERF-CA",B41*10000, T41 = "HOLD", 0)</f>
        <v>100549.63</v>
      </c>
      <c r="V41" s="27" cm="1">
        <f t="array" ref="V41">_xlfn.IFS(T41 = "Short CPG-CA and long ERF-CA",C41*10000,T41 = "Long CPG-CA and Short ERF-CA",-C41*10000, T41 = "HOLD", 0)</f>
        <v>-243068.75000000003</v>
      </c>
      <c r="W41" s="27">
        <f t="shared" si="1"/>
        <v>1356.2279434334478</v>
      </c>
      <c r="X41" s="31">
        <f t="shared" si="2"/>
        <v>55486.940270897634</v>
      </c>
    </row>
    <row r="42" spans="1:24" x14ac:dyDescent="0.25">
      <c r="A42" s="1">
        <v>44883</v>
      </c>
      <c r="B42">
        <v>10.334267000000001</v>
      </c>
      <c r="C42">
        <v>24.721197</v>
      </c>
      <c r="D42" s="26">
        <f t="shared" si="0"/>
        <v>-4.9601535459918217E-2</v>
      </c>
      <c r="E42" s="26">
        <f t="shared" si="0"/>
        <v>7.2347488941122322E-3</v>
      </c>
      <c r="F42" s="26">
        <f t="shared" si="3"/>
        <v>0.41803263005428098</v>
      </c>
      <c r="G42" s="26">
        <f t="shared" si="7"/>
        <v>-4.3651800015695463E-3</v>
      </c>
      <c r="H42" s="26">
        <f t="shared" si="4"/>
        <v>0.50365499877408826</v>
      </c>
      <c r="I42" s="26">
        <f t="shared" si="5"/>
        <v>0.43083880897733784</v>
      </c>
      <c r="J42" s="26">
        <f t="shared" si="6"/>
        <v>0.46724690387571305</v>
      </c>
      <c r="T42" s="13" t="str" cm="1">
        <f t="array" ref="T42">_xlfn.IFS(F42&gt;$O$2,"Short CPG-CA and long ERF-CA",F42&lt;$O$3,"Long CPG-CA and Short ERF-CA",F42&lt;$O$2,"HOLD",F42&gt;$O$3,"HOLD")</f>
        <v>Long CPG-CA and Short ERF-CA</v>
      </c>
      <c r="U42" s="27" cm="1">
        <f t="array" ref="U42">_xlfn.IFS(T42 = "Short CPG-CA and long ERF-CA",-B42*10000,T42 = "Long CPG-CA and Short ERF-CA",B42*10000, T42 = "HOLD", 0)</f>
        <v>103342.67</v>
      </c>
      <c r="V42" s="27" cm="1">
        <f t="array" ref="V42">_xlfn.IFS(T42 = "Short CPG-CA and long ERF-CA",C42*10000,T42 = "Long CPG-CA and Short ERF-CA",-C42*10000, T42 = "HOLD", 0)</f>
        <v>-247211.97</v>
      </c>
      <c r="W42" s="27">
        <f t="shared" si="1"/>
        <v>-6914.4716370964334</v>
      </c>
      <c r="X42" s="31">
        <f t="shared" si="2"/>
        <v>54130.712327464185</v>
      </c>
    </row>
    <row r="43" spans="1:24" x14ac:dyDescent="0.25">
      <c r="A43" s="1">
        <v>44876</v>
      </c>
      <c r="B43">
        <v>10.873614999999999</v>
      </c>
      <c r="C43">
        <v>24.54363</v>
      </c>
      <c r="D43" s="26">
        <f t="shared" si="0"/>
        <v>1.5287745853480151E-2</v>
      </c>
      <c r="E43" s="26">
        <f t="shared" si="0"/>
        <v>8.9213024176616335E-3</v>
      </c>
      <c r="F43" s="26">
        <f t="shared" si="3"/>
        <v>0.44303206167954778</v>
      </c>
      <c r="G43" s="26">
        <f t="shared" si="7"/>
        <v>-2.4999431625266799E-2</v>
      </c>
      <c r="H43" s="26">
        <f t="shared" si="4"/>
        <v>0.50365499877408826</v>
      </c>
      <c r="I43" s="26">
        <f t="shared" si="5"/>
        <v>0.43083880897733784</v>
      </c>
      <c r="J43" s="26">
        <f t="shared" si="6"/>
        <v>0.46724690387571305</v>
      </c>
      <c r="T43" s="13" t="str" cm="1">
        <f t="array" ref="T43">_xlfn.IFS(F43&gt;$O$2,"Short CPG-CA and long ERF-CA",F43&lt;$O$3,"Long CPG-CA and Short ERF-CA",F43&lt;$O$2,"HOLD",F43&gt;$O$3,"HOLD")</f>
        <v>HOLD</v>
      </c>
      <c r="U43" s="27" cm="1">
        <f t="array" ref="U43">_xlfn.IFS(T43 = "Short CPG-CA and long ERF-CA",-B43*10000,T43 = "Long CPG-CA and Short ERF-CA",B43*10000, T43 = "HOLD", 0)</f>
        <v>0</v>
      </c>
      <c r="V43" s="27" cm="1">
        <f t="array" ref="V43">_xlfn.IFS(T43 = "Short CPG-CA and long ERF-CA",C43*10000,T43 = "Long CPG-CA and Short ERF-CA",-C43*10000, T43 = "HOLD", 0)</f>
        <v>0</v>
      </c>
      <c r="W43" s="27">
        <f t="shared" si="1"/>
        <v>0</v>
      </c>
      <c r="X43" s="31">
        <f t="shared" si="2"/>
        <v>61045.183964560616</v>
      </c>
    </row>
    <row r="44" spans="1:24" x14ac:dyDescent="0.25">
      <c r="A44" s="1">
        <v>44869</v>
      </c>
      <c r="B44">
        <v>10.709885</v>
      </c>
      <c r="C44">
        <v>24.326605000000001</v>
      </c>
      <c r="D44" s="26">
        <f t="shared" si="0"/>
        <v>7.6875130211789794E-2</v>
      </c>
      <c r="E44" s="26">
        <f t="shared" si="0"/>
        <v>6.9848093353029328E-2</v>
      </c>
      <c r="F44" s="26">
        <f t="shared" si="3"/>
        <v>0.44025399351861877</v>
      </c>
      <c r="G44" s="26">
        <f t="shared" si="7"/>
        <v>2.7780681609290148E-3</v>
      </c>
      <c r="H44" s="26">
        <f t="shared" si="4"/>
        <v>0.50365499877408826</v>
      </c>
      <c r="I44" s="26">
        <f t="shared" si="5"/>
        <v>0.43083880897733784</v>
      </c>
      <c r="J44" s="26">
        <f t="shared" si="6"/>
        <v>0.46724690387571305</v>
      </c>
      <c r="T44" s="13" t="str" cm="1">
        <f t="array" ref="T44">_xlfn.IFS(F44&gt;$O$2,"Short CPG-CA and long ERF-CA",F44&lt;$O$3,"Long CPG-CA and Short ERF-CA",F44&lt;$O$2,"HOLD",F44&gt;$O$3,"HOLD")</f>
        <v>HOLD</v>
      </c>
      <c r="U44" s="27" cm="1">
        <f t="array" ref="U44">_xlfn.IFS(T44 = "Short CPG-CA and long ERF-CA",-B44*10000,T44 = "Long CPG-CA and Short ERF-CA",B44*10000, T44 = "HOLD", 0)</f>
        <v>0</v>
      </c>
      <c r="V44" s="27" cm="1">
        <f t="array" ref="V44">_xlfn.IFS(T44 = "Short CPG-CA and long ERF-CA",C44*10000,T44 = "Long CPG-CA and Short ERF-CA",-C44*10000, T44 = "HOLD", 0)</f>
        <v>0</v>
      </c>
      <c r="W44" s="27">
        <f t="shared" si="1"/>
        <v>0</v>
      </c>
      <c r="X44" s="31">
        <f t="shared" si="2"/>
        <v>61045.183964560616</v>
      </c>
    </row>
    <row r="45" spans="1:24" x14ac:dyDescent="0.25">
      <c r="A45" s="1">
        <v>44862</v>
      </c>
      <c r="B45">
        <v>9.9453359999999993</v>
      </c>
      <c r="C45">
        <v>22.738372999999999</v>
      </c>
      <c r="D45" s="26">
        <f t="shared" si="0"/>
        <v>1.1718755960622574E-2</v>
      </c>
      <c r="E45" s="26">
        <f t="shared" si="0"/>
        <v>6.5503048441064643E-3</v>
      </c>
      <c r="F45" s="26">
        <f t="shared" si="3"/>
        <v>0.43738116179200681</v>
      </c>
      <c r="G45" s="26">
        <f t="shared" si="7"/>
        <v>2.8728317266119574E-3</v>
      </c>
      <c r="H45" s="26">
        <f t="shared" si="4"/>
        <v>0.50365499877408826</v>
      </c>
      <c r="I45" s="26">
        <f t="shared" si="5"/>
        <v>0.43083880897733784</v>
      </c>
      <c r="J45" s="26">
        <f t="shared" si="6"/>
        <v>0.46724690387571305</v>
      </c>
      <c r="T45" s="13" t="str" cm="1">
        <f t="array" ref="T45">_xlfn.IFS(F45&gt;$O$2,"Short CPG-CA and long ERF-CA",F45&lt;$O$3,"Long CPG-CA and Short ERF-CA",F45&lt;$O$2,"HOLD",F45&gt;$O$3,"HOLD")</f>
        <v>HOLD</v>
      </c>
      <c r="U45" s="27" cm="1">
        <f t="array" ref="U45">_xlfn.IFS(T45 = "Short CPG-CA and long ERF-CA",-B45*10000,T45 = "Long CPG-CA and Short ERF-CA",B45*10000, T45 = "HOLD", 0)</f>
        <v>0</v>
      </c>
      <c r="V45" s="27" cm="1">
        <f t="array" ref="V45">_xlfn.IFS(T45 = "Short CPG-CA and long ERF-CA",C45*10000,T45 = "Long CPG-CA and Short ERF-CA",-C45*10000, T45 = "HOLD", 0)</f>
        <v>0</v>
      </c>
      <c r="W45" s="27">
        <f t="shared" si="1"/>
        <v>0</v>
      </c>
      <c r="X45" s="31">
        <f t="shared" si="2"/>
        <v>61045.183964560616</v>
      </c>
    </row>
    <row r="46" spans="1:24" x14ac:dyDescent="0.25">
      <c r="A46" s="1">
        <v>44855</v>
      </c>
      <c r="B46">
        <v>9.8301390000000008</v>
      </c>
      <c r="C46">
        <v>22.590399000000001</v>
      </c>
      <c r="D46" s="26">
        <f t="shared" si="0"/>
        <v>8.9361630920854446E-2</v>
      </c>
      <c r="E46" s="26">
        <f t="shared" si="0"/>
        <v>9.3600637075263046E-2</v>
      </c>
      <c r="F46" s="26">
        <f t="shared" si="3"/>
        <v>0.43514676301202115</v>
      </c>
      <c r="G46" s="26">
        <f t="shared" si="7"/>
        <v>2.2343987799856579E-3</v>
      </c>
      <c r="H46" s="26">
        <f t="shared" si="4"/>
        <v>0.50365499877408826</v>
      </c>
      <c r="I46" s="26">
        <f t="shared" si="5"/>
        <v>0.43083880897733784</v>
      </c>
      <c r="J46" s="26">
        <f t="shared" si="6"/>
        <v>0.46724690387571305</v>
      </c>
      <c r="T46" s="13" t="str" cm="1">
        <f t="array" ref="T46">_xlfn.IFS(F46&gt;$O$2,"Short CPG-CA and long ERF-CA",F46&lt;$O$3,"Long CPG-CA and Short ERF-CA",F46&lt;$O$2,"HOLD",F46&gt;$O$3,"HOLD")</f>
        <v>HOLD</v>
      </c>
      <c r="U46" s="27" cm="1">
        <f t="array" ref="U46">_xlfn.IFS(T46 = "Short CPG-CA and long ERF-CA",-B46*10000,T46 = "Long CPG-CA and Short ERF-CA",B46*10000, T46 = "HOLD", 0)</f>
        <v>0</v>
      </c>
      <c r="V46" s="27" cm="1">
        <f t="array" ref="V46">_xlfn.IFS(T46 = "Short CPG-CA and long ERF-CA",C46*10000,T46 = "Long CPG-CA and Short ERF-CA",-C46*10000, T46 = "HOLD", 0)</f>
        <v>0</v>
      </c>
      <c r="W46" s="27">
        <f t="shared" si="1"/>
        <v>0</v>
      </c>
      <c r="X46" s="31">
        <f t="shared" si="2"/>
        <v>61045.183964560616</v>
      </c>
    </row>
    <row r="47" spans="1:24" x14ac:dyDescent="0.25">
      <c r="A47" s="1">
        <v>44848</v>
      </c>
      <c r="B47">
        <v>9.0237610000000004</v>
      </c>
      <c r="C47">
        <v>20.6569</v>
      </c>
      <c r="D47" s="26">
        <f t="shared" si="0"/>
        <v>-8.3820696809161557E-2</v>
      </c>
      <c r="E47" s="26">
        <f t="shared" si="0"/>
        <v>-5.8876260832634093E-2</v>
      </c>
      <c r="F47" s="26">
        <f t="shared" si="3"/>
        <v>0.43684003892161943</v>
      </c>
      <c r="G47" s="26">
        <f t="shared" si="7"/>
        <v>-1.6932759095982797E-3</v>
      </c>
      <c r="H47" s="26">
        <f t="shared" si="4"/>
        <v>0.50365499877408826</v>
      </c>
      <c r="I47" s="26">
        <f t="shared" si="5"/>
        <v>0.43083880897733784</v>
      </c>
      <c r="J47" s="26">
        <f t="shared" si="6"/>
        <v>0.46724690387571305</v>
      </c>
      <c r="T47" s="13" t="str" cm="1">
        <f t="array" ref="T47">_xlfn.IFS(F47&gt;$O$2,"Short CPG-CA and long ERF-CA",F47&lt;$O$3,"Long CPG-CA and Short ERF-CA",F47&lt;$O$2,"HOLD",F47&gt;$O$3,"HOLD")</f>
        <v>HOLD</v>
      </c>
      <c r="U47" s="27" cm="1">
        <f t="array" ref="U47">_xlfn.IFS(T47 = "Short CPG-CA and long ERF-CA",-B47*10000,T47 = "Long CPG-CA and Short ERF-CA",B47*10000, T47 = "HOLD", 0)</f>
        <v>0</v>
      </c>
      <c r="V47" s="27" cm="1">
        <f t="array" ref="V47">_xlfn.IFS(T47 = "Short CPG-CA and long ERF-CA",C47*10000,T47 = "Long CPG-CA and Short ERF-CA",-C47*10000, T47 = "HOLD", 0)</f>
        <v>0</v>
      </c>
      <c r="W47" s="27">
        <f t="shared" si="1"/>
        <v>0</v>
      </c>
      <c r="X47" s="31">
        <f t="shared" si="2"/>
        <v>61045.183964560616</v>
      </c>
    </row>
    <row r="48" spans="1:24" x14ac:dyDescent="0.25">
      <c r="A48" s="1">
        <v>44841</v>
      </c>
      <c r="B48">
        <v>9.8493394999999992</v>
      </c>
      <c r="C48">
        <v>21.949186000000001</v>
      </c>
      <c r="D48" s="26">
        <f t="shared" si="0"/>
        <v>0.2070588510676262</v>
      </c>
      <c r="E48" s="26">
        <f t="shared" si="0"/>
        <v>0.13752550781773318</v>
      </c>
      <c r="F48" s="26">
        <f t="shared" si="3"/>
        <v>0.44873370247078859</v>
      </c>
      <c r="G48" s="26">
        <f t="shared" si="7"/>
        <v>-1.1893663549169153E-2</v>
      </c>
      <c r="H48" s="26">
        <f t="shared" si="4"/>
        <v>0.50365499877408826</v>
      </c>
      <c r="I48" s="26">
        <f t="shared" si="5"/>
        <v>0.43083880897733784</v>
      </c>
      <c r="J48" s="26">
        <f t="shared" si="6"/>
        <v>0.46724690387571305</v>
      </c>
      <c r="T48" s="13" t="str" cm="1">
        <f t="array" ref="T48">_xlfn.IFS(F48&gt;$O$2,"Short CPG-CA and long ERF-CA",F48&lt;$O$3,"Long CPG-CA and Short ERF-CA",F48&lt;$O$2,"HOLD",F48&gt;$O$3,"HOLD")</f>
        <v>HOLD</v>
      </c>
      <c r="U48" s="27" cm="1">
        <f t="array" ref="U48">_xlfn.IFS(T48 = "Short CPG-CA and long ERF-CA",-B48*10000,T48 = "Long CPG-CA and Short ERF-CA",B48*10000, T48 = "HOLD", 0)</f>
        <v>0</v>
      </c>
      <c r="V48" s="27" cm="1">
        <f t="array" ref="V48">_xlfn.IFS(T48 = "Short CPG-CA and long ERF-CA",C48*10000,T48 = "Long CPG-CA and Short ERF-CA",-C48*10000, T48 = "HOLD", 0)</f>
        <v>0</v>
      </c>
      <c r="W48" s="27">
        <f t="shared" si="1"/>
        <v>0</v>
      </c>
      <c r="X48" s="31">
        <f t="shared" si="2"/>
        <v>61045.183964560616</v>
      </c>
    </row>
    <row r="49" spans="1:24" x14ac:dyDescent="0.25">
      <c r="A49" s="1">
        <v>44834</v>
      </c>
      <c r="B49">
        <v>8.1597840000000001</v>
      </c>
      <c r="C49">
        <v>19.295555</v>
      </c>
      <c r="D49" s="26">
        <f t="shared" si="0"/>
        <v>6.5162937040024432E-2</v>
      </c>
      <c r="E49" s="26">
        <f t="shared" si="0"/>
        <v>7.7092664704752747E-2</v>
      </c>
      <c r="F49" s="26">
        <f t="shared" si="3"/>
        <v>0.42288413056789503</v>
      </c>
      <c r="G49" s="26">
        <f t="shared" si="7"/>
        <v>2.5849571902893553E-2</v>
      </c>
      <c r="H49" s="26">
        <f t="shared" si="4"/>
        <v>0.50365499877408826</v>
      </c>
      <c r="I49" s="26">
        <f t="shared" si="5"/>
        <v>0.43083880897733784</v>
      </c>
      <c r="J49" s="26">
        <f t="shared" si="6"/>
        <v>0.46724690387571305</v>
      </c>
      <c r="T49" s="13" t="str" cm="1">
        <f t="array" ref="T49">_xlfn.IFS(F49&gt;$O$2,"Short CPG-CA and long ERF-CA",F49&lt;$O$3,"Long CPG-CA and Short ERF-CA",F49&lt;$O$2,"HOLD",F49&gt;$O$3,"HOLD")</f>
        <v>Long CPG-CA and Short ERF-CA</v>
      </c>
      <c r="U49" s="27" cm="1">
        <f t="array" ref="U49">_xlfn.IFS(T49 = "Short CPG-CA and long ERF-CA",-B49*10000,T49 = "Long CPG-CA and Short ERF-CA",B49*10000, T49 = "HOLD", 0)</f>
        <v>81597.84</v>
      </c>
      <c r="V49" s="27" cm="1">
        <f t="array" ref="V49">_xlfn.IFS(T49 = "Short CPG-CA and long ERF-CA",C49*10000,T49 = "Long CPG-CA and Short ERF-CA",-C49*10000, T49 = "HOLD", 0)</f>
        <v>-192955.55</v>
      </c>
      <c r="W49" s="27">
        <f t="shared" si="1"/>
        <v>-9558.3026085491656</v>
      </c>
      <c r="X49" s="31">
        <f t="shared" si="2"/>
        <v>61045.183964560616</v>
      </c>
    </row>
    <row r="50" spans="1:24" x14ac:dyDescent="0.25">
      <c r="A50" s="1">
        <v>44827</v>
      </c>
      <c r="B50">
        <v>7.6605970000000001</v>
      </c>
      <c r="C50">
        <v>17.914480000000001</v>
      </c>
      <c r="D50" s="26">
        <f t="shared" si="0"/>
        <v>-0.13260879731088912</v>
      </c>
      <c r="E50" s="26">
        <f t="shared" si="0"/>
        <v>-0.11284828091599296</v>
      </c>
      <c r="F50" s="26">
        <f t="shared" si="3"/>
        <v>0.42762039422857934</v>
      </c>
      <c r="G50" s="26">
        <f t="shared" si="7"/>
        <v>-4.7362636606843034E-3</v>
      </c>
      <c r="H50" s="26">
        <f t="shared" si="4"/>
        <v>0.50365499877408826</v>
      </c>
      <c r="I50" s="26">
        <f t="shared" si="5"/>
        <v>0.43083880897733784</v>
      </c>
      <c r="J50" s="26">
        <f t="shared" si="6"/>
        <v>0.46724690387571305</v>
      </c>
      <c r="T50" s="13" t="str" cm="1">
        <f t="array" ref="T50">_xlfn.IFS(F50&gt;$O$2,"Short CPG-CA and long ERF-CA",F50&lt;$O$3,"Long CPG-CA and Short ERF-CA",F50&lt;$O$2,"HOLD",F50&gt;$O$3,"HOLD")</f>
        <v>Long CPG-CA and Short ERF-CA</v>
      </c>
      <c r="U50" s="27" cm="1">
        <f t="array" ref="U50">_xlfn.IFS(T50 = "Short CPG-CA and long ERF-CA",-B50*10000,T50 = "Long CPG-CA and Short ERF-CA",B50*10000, T50 = "HOLD", 0)</f>
        <v>76605.97</v>
      </c>
      <c r="V50" s="27" cm="1">
        <f t="array" ref="V50">_xlfn.IFS(T50 = "Short CPG-CA and long ERF-CA",C50*10000,T50 = "Long CPG-CA and Short ERF-CA",-C50*10000, T50 = "HOLD", 0)</f>
        <v>-179144.80000000002</v>
      </c>
      <c r="W50" s="27">
        <f t="shared" si="1"/>
        <v>10057.557166505323</v>
      </c>
      <c r="X50" s="31">
        <f t="shared" si="2"/>
        <v>70603.486573109782</v>
      </c>
    </row>
    <row r="51" spans="1:24" x14ac:dyDescent="0.25">
      <c r="A51" s="1">
        <v>44820</v>
      </c>
      <c r="B51">
        <v>8.8317669999999993</v>
      </c>
      <c r="C51">
        <v>20.193254</v>
      </c>
      <c r="D51" s="26">
        <f t="shared" si="0"/>
        <v>3.1319168037319883E-3</v>
      </c>
      <c r="E51" s="26">
        <f t="shared" si="0"/>
        <v>3.0196262852293095E-2</v>
      </c>
      <c r="F51" s="26">
        <f t="shared" si="3"/>
        <v>0.43736224978896415</v>
      </c>
      <c r="G51" s="26">
        <f t="shared" si="7"/>
        <v>-9.7418555603848156E-3</v>
      </c>
      <c r="H51" s="26">
        <f t="shared" si="4"/>
        <v>0.50365499877408826</v>
      </c>
      <c r="I51" s="26">
        <f t="shared" si="5"/>
        <v>0.43083880897733784</v>
      </c>
      <c r="J51" s="26">
        <f t="shared" si="6"/>
        <v>0.46724690387571305</v>
      </c>
      <c r="T51" s="13" t="str" cm="1">
        <f t="array" ref="T51">_xlfn.IFS(F51&gt;$O$2,"Short CPG-CA and long ERF-CA",F51&lt;$O$3,"Long CPG-CA and Short ERF-CA",F51&lt;$O$2,"HOLD",F51&gt;$O$3,"HOLD")</f>
        <v>HOLD</v>
      </c>
      <c r="U51" s="27" cm="1">
        <f t="array" ref="U51">_xlfn.IFS(T51 = "Short CPG-CA and long ERF-CA",-B51*10000,T51 = "Long CPG-CA and Short ERF-CA",B51*10000, T51 = "HOLD", 0)</f>
        <v>0</v>
      </c>
      <c r="V51" s="27" cm="1">
        <f t="array" ref="V51">_xlfn.IFS(T51 = "Short CPG-CA and long ERF-CA",C51*10000,T51 = "Long CPG-CA and Short ERF-CA",-C51*10000, T51 = "HOLD", 0)</f>
        <v>0</v>
      </c>
      <c r="W51" s="27">
        <f t="shared" si="1"/>
        <v>0</v>
      </c>
      <c r="X51" s="31">
        <f t="shared" si="2"/>
        <v>60545.929406604453</v>
      </c>
    </row>
    <row r="52" spans="1:24" x14ac:dyDescent="0.25">
      <c r="A52" s="1">
        <v>44813</v>
      </c>
      <c r="B52">
        <v>8.8041929999999997</v>
      </c>
      <c r="C52">
        <v>19.601365999999999</v>
      </c>
      <c r="D52" s="26">
        <f t="shared" si="0"/>
        <v>-5.5158273080961204E-2</v>
      </c>
      <c r="E52" s="26">
        <f t="shared" si="0"/>
        <v>-2.6457549752499046E-2</v>
      </c>
      <c r="F52" s="26">
        <f t="shared" si="3"/>
        <v>0.4491622165516424</v>
      </c>
      <c r="G52" s="26">
        <f t="shared" si="7"/>
        <v>-1.1799966762678249E-2</v>
      </c>
      <c r="H52" s="26">
        <f t="shared" si="4"/>
        <v>0.50365499877408826</v>
      </c>
      <c r="I52" s="26">
        <f t="shared" si="5"/>
        <v>0.43083880897733784</v>
      </c>
      <c r="J52" s="26">
        <f t="shared" si="6"/>
        <v>0.46724690387571305</v>
      </c>
      <c r="T52" s="13" t="str" cm="1">
        <f t="array" ref="T52">_xlfn.IFS(F52&gt;$O$2,"Short CPG-CA and long ERF-CA",F52&lt;$O$3,"Long CPG-CA and Short ERF-CA",F52&lt;$O$2,"HOLD",F52&gt;$O$3,"HOLD")</f>
        <v>HOLD</v>
      </c>
      <c r="U52" s="27" cm="1">
        <f t="array" ref="U52">_xlfn.IFS(T52 = "Short CPG-CA and long ERF-CA",-B52*10000,T52 = "Long CPG-CA and Short ERF-CA",B52*10000, T52 = "HOLD", 0)</f>
        <v>0</v>
      </c>
      <c r="V52" s="27" cm="1">
        <f t="array" ref="V52">_xlfn.IFS(T52 = "Short CPG-CA and long ERF-CA",C52*10000,T52 = "Long CPG-CA and Short ERF-CA",-C52*10000, T52 = "HOLD", 0)</f>
        <v>0</v>
      </c>
      <c r="W52" s="27">
        <f t="shared" si="1"/>
        <v>0</v>
      </c>
      <c r="X52" s="31">
        <f t="shared" si="2"/>
        <v>60545.929406604453</v>
      </c>
    </row>
    <row r="53" spans="1:24" x14ac:dyDescent="0.25">
      <c r="A53" s="1">
        <v>44806</v>
      </c>
      <c r="B53">
        <v>9.3181670000000008</v>
      </c>
      <c r="C53">
        <v>20.134063999999999</v>
      </c>
      <c r="D53" s="26">
        <f t="shared" si="0"/>
        <v>-4.7665345093505021E-2</v>
      </c>
      <c r="E53" s="26">
        <f t="shared" si="0"/>
        <v>-2.3475034487132665E-3</v>
      </c>
      <c r="F53" s="26">
        <f t="shared" si="3"/>
        <v>0.46280606836255223</v>
      </c>
      <c r="G53" s="26">
        <f t="shared" si="7"/>
        <v>-1.3643851810909824E-2</v>
      </c>
      <c r="H53" s="26">
        <f t="shared" si="4"/>
        <v>0.50365499877408826</v>
      </c>
      <c r="I53" s="26">
        <f t="shared" si="5"/>
        <v>0.43083880897733784</v>
      </c>
      <c r="J53" s="26">
        <f t="shared" si="6"/>
        <v>0.46724690387571305</v>
      </c>
      <c r="T53" s="13" t="str" cm="1">
        <f t="array" ref="T53">_xlfn.IFS(F53&gt;$O$2,"Short CPG-CA and long ERF-CA",F53&lt;$O$3,"Long CPG-CA and Short ERF-CA",F53&lt;$O$2,"HOLD",F53&gt;$O$3,"HOLD")</f>
        <v>HOLD</v>
      </c>
      <c r="U53" s="27" cm="1">
        <f t="array" ref="U53">_xlfn.IFS(T53 = "Short CPG-CA and long ERF-CA",-B53*10000,T53 = "Long CPG-CA and Short ERF-CA",B53*10000, T53 = "HOLD", 0)</f>
        <v>0</v>
      </c>
      <c r="V53" s="27" cm="1">
        <f t="array" ref="V53">_xlfn.IFS(T53 = "Short CPG-CA and long ERF-CA",C53*10000,T53 = "Long CPG-CA and Short ERF-CA",-C53*10000, T53 = "HOLD", 0)</f>
        <v>0</v>
      </c>
      <c r="W53" s="27">
        <f t="shared" si="1"/>
        <v>0</v>
      </c>
      <c r="X53" s="31">
        <f t="shared" si="2"/>
        <v>60545.929406604453</v>
      </c>
    </row>
    <row r="54" spans="1:24" x14ac:dyDescent="0.25">
      <c r="A54" s="1">
        <v>44799</v>
      </c>
      <c r="B54">
        <v>9.7845510000000004</v>
      </c>
      <c r="C54">
        <v>20.181439999999998</v>
      </c>
      <c r="D54" s="26">
        <f t="shared" si="0"/>
        <v>3.7335948154782465E-2</v>
      </c>
      <c r="E54" s="26">
        <f t="shared" si="0"/>
        <v>6.9306970562723072E-2</v>
      </c>
      <c r="F54" s="26">
        <f t="shared" si="3"/>
        <v>0.48482917968192563</v>
      </c>
      <c r="G54" s="26">
        <f t="shared" si="7"/>
        <v>-2.2023111319373401E-2</v>
      </c>
      <c r="H54" s="26">
        <f t="shared" si="4"/>
        <v>0.50365499877408826</v>
      </c>
      <c r="I54" s="26">
        <f t="shared" si="5"/>
        <v>0.43083880897733784</v>
      </c>
      <c r="J54" s="26">
        <f t="shared" si="6"/>
        <v>0.46724690387571305</v>
      </c>
      <c r="T54" s="13" t="str" cm="1">
        <f t="array" ref="T54">_xlfn.IFS(F54&gt;$O$2,"Short CPG-CA and long ERF-CA",F54&lt;$O$3,"Long CPG-CA and Short ERF-CA",F54&lt;$O$2,"HOLD",F54&gt;$O$3,"HOLD")</f>
        <v>HOLD</v>
      </c>
      <c r="U54" s="27" cm="1">
        <f t="array" ref="U54">_xlfn.IFS(T54 = "Short CPG-CA and long ERF-CA",-B54*10000,T54 = "Long CPG-CA and Short ERF-CA",B54*10000, T54 = "HOLD", 0)</f>
        <v>0</v>
      </c>
      <c r="V54" s="27" cm="1">
        <f t="array" ref="V54">_xlfn.IFS(T54 = "Short CPG-CA and long ERF-CA",C54*10000,T54 = "Long CPG-CA and Short ERF-CA",-C54*10000, T54 = "HOLD", 0)</f>
        <v>0</v>
      </c>
      <c r="W54" s="27">
        <f t="shared" si="1"/>
        <v>0</v>
      </c>
      <c r="X54" s="31">
        <f t="shared" si="2"/>
        <v>60545.929406604453</v>
      </c>
    </row>
    <row r="55" spans="1:24" x14ac:dyDescent="0.25">
      <c r="A55" s="1">
        <v>44792</v>
      </c>
      <c r="B55">
        <v>9.4323840000000008</v>
      </c>
      <c r="C55">
        <v>18.873383</v>
      </c>
      <c r="D55" s="26">
        <f t="shared" si="0"/>
        <v>1.1224542852808611E-2</v>
      </c>
      <c r="E55" s="26">
        <f t="shared" si="0"/>
        <v>3.1165952774617735E-2</v>
      </c>
      <c r="F55" s="26">
        <f t="shared" si="3"/>
        <v>0.49977176852713689</v>
      </c>
      <c r="G55" s="26">
        <f t="shared" si="7"/>
        <v>-1.4942588845211269E-2</v>
      </c>
      <c r="H55" s="26">
        <f t="shared" si="4"/>
        <v>0.50365499877408826</v>
      </c>
      <c r="I55" s="26">
        <f t="shared" si="5"/>
        <v>0.43083880897733784</v>
      </c>
      <c r="J55" s="26">
        <f t="shared" si="6"/>
        <v>0.46724690387571305</v>
      </c>
      <c r="T55" s="13" t="str" cm="1">
        <f t="array" ref="T55">_xlfn.IFS(F55&gt;$O$2,"Short CPG-CA and long ERF-CA",F55&lt;$O$3,"Long CPG-CA and Short ERF-CA",F55&lt;$O$2,"HOLD",F55&gt;$O$3,"HOLD")</f>
        <v>HOLD</v>
      </c>
      <c r="U55" s="27" cm="1">
        <f t="array" ref="U55">_xlfn.IFS(T55 = "Short CPG-CA and long ERF-CA",-B55*10000,T55 = "Long CPG-CA and Short ERF-CA",B55*10000, T55 = "HOLD", 0)</f>
        <v>0</v>
      </c>
      <c r="V55" s="27" cm="1">
        <f t="array" ref="V55">_xlfn.IFS(T55 = "Short CPG-CA and long ERF-CA",C55*10000,T55 = "Long CPG-CA and Short ERF-CA",-C55*10000, T55 = "HOLD", 0)</f>
        <v>0</v>
      </c>
      <c r="W55" s="27">
        <f t="shared" si="1"/>
        <v>0</v>
      </c>
      <c r="X55" s="31">
        <f t="shared" si="2"/>
        <v>60545.929406604453</v>
      </c>
    </row>
    <row r="56" spans="1:24" x14ac:dyDescent="0.25">
      <c r="A56" s="1">
        <v>44785</v>
      </c>
      <c r="B56">
        <v>9.3276850000000007</v>
      </c>
      <c r="C56">
        <v>18.302954</v>
      </c>
      <c r="D56" s="26">
        <f t="shared" si="0"/>
        <v>7.9295178397214644E-2</v>
      </c>
      <c r="E56" s="26">
        <f t="shared" si="0"/>
        <v>9.7288085518542677E-2</v>
      </c>
      <c r="F56" s="26">
        <f t="shared" si="3"/>
        <v>0.50962729841314147</v>
      </c>
      <c r="G56" s="26">
        <f t="shared" si="7"/>
        <v>-9.855529886004577E-3</v>
      </c>
      <c r="H56" s="26">
        <f t="shared" si="4"/>
        <v>0.50365499877408826</v>
      </c>
      <c r="I56" s="26">
        <f t="shared" si="5"/>
        <v>0.43083880897733784</v>
      </c>
      <c r="J56" s="26">
        <f t="shared" si="6"/>
        <v>0.46724690387571305</v>
      </c>
      <c r="T56" s="13" t="str" cm="1">
        <f t="array" ref="T56">_xlfn.IFS(F56&gt;$O$2,"Short CPG-CA and long ERF-CA",F56&lt;$O$3,"Long CPG-CA and Short ERF-CA",F56&lt;$O$2,"HOLD",F56&gt;$O$3,"HOLD")</f>
        <v>Short CPG-CA and long ERF-CA</v>
      </c>
      <c r="U56" s="27" cm="1">
        <f t="array" ref="U56">_xlfn.IFS(T56 = "Short CPG-CA and long ERF-CA",-B56*10000,T56 = "Long CPG-CA and Short ERF-CA",B56*10000, T56 = "HOLD", 0)</f>
        <v>-93276.85</v>
      </c>
      <c r="V56" s="27" cm="1">
        <f t="array" ref="V56">_xlfn.IFS(T56 = "Short CPG-CA and long ERF-CA",C56*10000,T56 = "Long CPG-CA and Short ERF-CA",-C56*10000, T56 = "HOLD", 0)</f>
        <v>183029.54</v>
      </c>
      <c r="W56" s="27">
        <f t="shared" si="1"/>
        <v>10410.189078859297</v>
      </c>
      <c r="X56" s="31">
        <f t="shared" si="2"/>
        <v>60545.929406604453</v>
      </c>
    </row>
    <row r="57" spans="1:24" x14ac:dyDescent="0.25">
      <c r="A57" s="1">
        <v>44778</v>
      </c>
      <c r="B57">
        <v>8.6423854999999996</v>
      </c>
      <c r="C57">
        <v>16.680171999999999</v>
      </c>
      <c r="D57" s="26">
        <f t="shared" si="0"/>
        <v>-0.10365258244301549</v>
      </c>
      <c r="E57" s="26">
        <f t="shared" si="0"/>
        <v>-5.0923624435232892E-2</v>
      </c>
      <c r="F57" s="26">
        <f t="shared" si="3"/>
        <v>0.51812328434023347</v>
      </c>
      <c r="G57" s="26">
        <f t="shared" si="7"/>
        <v>-8.495985927091998E-3</v>
      </c>
      <c r="H57" s="26">
        <f t="shared" si="4"/>
        <v>0.50365499877408826</v>
      </c>
      <c r="I57" s="26">
        <f t="shared" si="5"/>
        <v>0.43083880897733784</v>
      </c>
      <c r="J57" s="26">
        <f t="shared" si="6"/>
        <v>0.46724690387571305</v>
      </c>
      <c r="T57" s="13" t="str" cm="1">
        <f t="array" ref="T57">_xlfn.IFS(F57&gt;$O$2,"Short CPG-CA and long ERF-CA",F57&lt;$O$3,"Long CPG-CA and Short ERF-CA",F57&lt;$O$2,"HOLD",F57&gt;$O$3,"HOLD")</f>
        <v>Short CPG-CA and long ERF-CA</v>
      </c>
      <c r="U57" s="27" cm="1">
        <f t="array" ref="U57">_xlfn.IFS(T57 = "Short CPG-CA and long ERF-CA",-B57*10000,T57 = "Long CPG-CA and Short ERF-CA",B57*10000, T57 = "HOLD", 0)</f>
        <v>-86423.854999999996</v>
      </c>
      <c r="V57" s="27" cm="1">
        <f t="array" ref="V57">_xlfn.IFS(T57 = "Short CPG-CA and long ERF-CA",C57*10000,T57 = "Long CPG-CA and Short ERF-CA",-C57*10000, T57 = "HOLD", 0)</f>
        <v>166801.72</v>
      </c>
      <c r="W57" s="27">
        <f t="shared" si="1"/>
        <v>463.90761099984047</v>
      </c>
      <c r="X57" s="31">
        <f t="shared" si="2"/>
        <v>50135.740327745152</v>
      </c>
    </row>
    <row r="58" spans="1:24" x14ac:dyDescent="0.25">
      <c r="A58" s="1">
        <v>44771</v>
      </c>
      <c r="B58">
        <v>9.6417809999999999</v>
      </c>
      <c r="C58">
        <v>17.575163</v>
      </c>
      <c r="D58" s="26">
        <f t="shared" si="0"/>
        <v>0.13437855714641186</v>
      </c>
      <c r="E58" s="26">
        <f t="shared" si="0"/>
        <v>0.10856095048112041</v>
      </c>
      <c r="F58" s="26">
        <f t="shared" si="3"/>
        <v>0.54860265022862087</v>
      </c>
      <c r="G58" s="26">
        <f t="shared" si="7"/>
        <v>-3.04793658883874E-2</v>
      </c>
      <c r="H58" s="26">
        <f t="shared" si="4"/>
        <v>0.50365499877408826</v>
      </c>
      <c r="I58" s="26">
        <f t="shared" si="5"/>
        <v>0.43083880897733784</v>
      </c>
      <c r="J58" s="26">
        <f t="shared" si="6"/>
        <v>0.46724690387571305</v>
      </c>
      <c r="T58" s="13" t="str" cm="1">
        <f t="array" ref="T58">_xlfn.IFS(F58&gt;$O$2,"Short CPG-CA and long ERF-CA",F58&lt;$O$3,"Long CPG-CA and Short ERF-CA",F58&lt;$O$2,"HOLD",F58&gt;$O$3,"HOLD")</f>
        <v>Short CPG-CA and long ERF-CA</v>
      </c>
      <c r="U58" s="27" cm="1">
        <f t="array" ref="U58">_xlfn.IFS(T58 = "Short CPG-CA and long ERF-CA",-B58*10000,T58 = "Long CPG-CA and Short ERF-CA",B58*10000, T58 = "HOLD", 0)</f>
        <v>-96417.81</v>
      </c>
      <c r="V58" s="27" cm="1">
        <f t="array" ref="V58">_xlfn.IFS(T58 = "Short CPG-CA and long ERF-CA",C58*10000,T58 = "Long CPG-CA and Short ERF-CA",-C58*10000, T58 = "HOLD", 0)</f>
        <v>175751.63</v>
      </c>
      <c r="W58" s="27">
        <f t="shared" si="1"/>
        <v>6123.2778103893179</v>
      </c>
      <c r="X58" s="31">
        <f t="shared" si="2"/>
        <v>49671.83271674531</v>
      </c>
    </row>
    <row r="59" spans="1:24" x14ac:dyDescent="0.25">
      <c r="A59" s="1">
        <v>44764</v>
      </c>
      <c r="B59">
        <v>8.4996150000000004</v>
      </c>
      <c r="C59">
        <v>15.854034</v>
      </c>
      <c r="D59" s="26">
        <f t="shared" si="0"/>
        <v>3.3564773155088476E-2</v>
      </c>
      <c r="E59" s="26">
        <f t="shared" si="0"/>
        <v>2.6751568101577153E-2</v>
      </c>
      <c r="F59" s="26">
        <f t="shared" si="3"/>
        <v>0.53611686464151653</v>
      </c>
      <c r="G59" s="26">
        <f t="shared" si="7"/>
        <v>1.2485785587104337E-2</v>
      </c>
      <c r="H59" s="26">
        <f t="shared" si="4"/>
        <v>0.50365499877408826</v>
      </c>
      <c r="I59" s="26">
        <f t="shared" si="5"/>
        <v>0.43083880897733784</v>
      </c>
      <c r="J59" s="26">
        <f t="shared" si="6"/>
        <v>0.46724690387571305</v>
      </c>
      <c r="T59" s="13" t="str" cm="1">
        <f t="array" ref="T59">_xlfn.IFS(F59&gt;$O$2,"Short CPG-CA and long ERF-CA",F59&lt;$O$3,"Long CPG-CA and Short ERF-CA",F59&lt;$O$2,"HOLD",F59&gt;$O$3,"HOLD")</f>
        <v>Short CPG-CA and long ERF-CA</v>
      </c>
      <c r="U59" s="27" cm="1">
        <f t="array" ref="U59">_xlfn.IFS(T59 = "Short CPG-CA and long ERF-CA",-B59*10000,T59 = "Long CPG-CA and Short ERF-CA",B59*10000, T59 = "HOLD", 0)</f>
        <v>-84996.150000000009</v>
      </c>
      <c r="V59" s="27" cm="1">
        <f t="array" ref="V59">_xlfn.IFS(T59 = "Short CPG-CA and long ERF-CA",C59*10000,T59 = "Long CPG-CA and Short ERF-CA",-C59*10000, T59 = "HOLD", 0)</f>
        <v>158540.34</v>
      </c>
      <c r="W59" s="27">
        <f t="shared" si="1"/>
        <v>1388.3262085513229</v>
      </c>
      <c r="X59" s="31">
        <f t="shared" si="2"/>
        <v>43548.554906355988</v>
      </c>
    </row>
    <row r="60" spans="1:24" x14ac:dyDescent="0.25">
      <c r="A60" s="1">
        <v>44757</v>
      </c>
      <c r="B60">
        <v>8.223592</v>
      </c>
      <c r="C60">
        <v>15.440963999999999</v>
      </c>
      <c r="D60" s="26">
        <f t="shared" si="0"/>
        <v>-5.5737665765071803E-2</v>
      </c>
      <c r="E60" s="26">
        <f t="shared" si="0"/>
        <v>-5.4216878908423846E-2</v>
      </c>
      <c r="F60" s="26">
        <f t="shared" si="3"/>
        <v>0.53258281024423093</v>
      </c>
      <c r="G60" s="26">
        <f t="shared" si="7"/>
        <v>3.534054397285602E-3</v>
      </c>
      <c r="H60" s="26">
        <f t="shared" si="4"/>
        <v>0.50365499877408826</v>
      </c>
      <c r="I60" s="26">
        <f t="shared" si="5"/>
        <v>0.43083880897733784</v>
      </c>
      <c r="J60" s="26">
        <f t="shared" si="6"/>
        <v>0.46724690387571305</v>
      </c>
      <c r="T60" s="13" t="str" cm="1">
        <f t="array" ref="T60">_xlfn.IFS(F60&gt;$O$2,"Short CPG-CA and long ERF-CA",F60&lt;$O$3,"Long CPG-CA and Short ERF-CA",F60&lt;$O$2,"HOLD",F60&gt;$O$3,"HOLD")</f>
        <v>Short CPG-CA and long ERF-CA</v>
      </c>
      <c r="U60" s="27" cm="1">
        <f t="array" ref="U60">_xlfn.IFS(T60 = "Short CPG-CA and long ERF-CA",-B60*10000,T60 = "Long CPG-CA and Short ERF-CA",B60*10000, T60 = "HOLD", 0)</f>
        <v>-82235.92</v>
      </c>
      <c r="V60" s="27" cm="1">
        <f t="array" ref="V60">_xlfn.IFS(T60 = "Short CPG-CA and long ERF-CA",C60*10000,T60 = "Long CPG-CA and Short ERF-CA",-C60*10000, T60 = "HOLD", 0)</f>
        <v>154409.63999999998</v>
      </c>
      <c r="W60" s="27">
        <f t="shared" si="1"/>
        <v>-3787.9705313301338</v>
      </c>
      <c r="X60" s="31">
        <f t="shared" si="2"/>
        <v>42160.228697804669</v>
      </c>
    </row>
    <row r="61" spans="1:24" x14ac:dyDescent="0.25">
      <c r="A61" s="1">
        <v>44750</v>
      </c>
      <c r="B61">
        <v>8.7090119999999995</v>
      </c>
      <c r="C61">
        <v>16.326115000000001</v>
      </c>
      <c r="D61" s="26">
        <f t="shared" si="0"/>
        <v>0</v>
      </c>
      <c r="E61" s="26">
        <f t="shared" si="0"/>
        <v>-2.4103621939234484E-2</v>
      </c>
      <c r="F61" s="26">
        <f t="shared" si="3"/>
        <v>0.53344056439636733</v>
      </c>
      <c r="G61" s="26">
        <f t="shared" si="7"/>
        <v>-8.5775415213640294E-4</v>
      </c>
      <c r="H61" s="26">
        <f t="shared" si="4"/>
        <v>0.50365499877408826</v>
      </c>
      <c r="I61" s="26">
        <f t="shared" si="5"/>
        <v>0.43083880897733784</v>
      </c>
      <c r="J61" s="26">
        <f t="shared" si="6"/>
        <v>0.46724690387571305</v>
      </c>
      <c r="T61" s="13" t="str" cm="1">
        <f t="array" ref="T61">_xlfn.IFS(F61&gt;$O$2,"Short CPG-CA and long ERF-CA",F61&lt;$O$3,"Long CPG-CA and Short ERF-CA",F61&lt;$O$2,"HOLD",F61&gt;$O$3,"HOLD")</f>
        <v>Short CPG-CA and long ERF-CA</v>
      </c>
      <c r="U61" s="27" cm="1">
        <f t="array" ref="U61">_xlfn.IFS(T61 = "Short CPG-CA and long ERF-CA",-B61*10000,T61 = "Long CPG-CA and Short ERF-CA",B61*10000, T61 = "HOLD", 0)</f>
        <v>-87090.12</v>
      </c>
      <c r="V61" s="27" cm="1">
        <f t="array" ref="V61">_xlfn.IFS(T61 = "Short CPG-CA and long ERF-CA",C61*10000,T61 = "Long CPG-CA and Short ERF-CA",-C61*10000, T61 = "HOLD", 0)</f>
        <v>163261.15000000002</v>
      </c>
      <c r="W61" s="27">
        <f t="shared" si="1"/>
        <v>-3935.1850369646527</v>
      </c>
      <c r="X61" s="31">
        <f t="shared" si="2"/>
        <v>45948.1992291348</v>
      </c>
    </row>
    <row r="62" spans="1:24" x14ac:dyDescent="0.25">
      <c r="A62" s="1">
        <v>44742</v>
      </c>
      <c r="B62">
        <v>8.7090119999999995</v>
      </c>
      <c r="C62">
        <v>16.729353</v>
      </c>
      <c r="D62" s="26">
        <f t="shared" si="0"/>
        <v>8.8202437475007524E-3</v>
      </c>
      <c r="E62" s="26">
        <f t="shared" si="0"/>
        <v>1.7344726088950716E-2</v>
      </c>
      <c r="F62" s="26">
        <f t="shared" si="3"/>
        <v>0.52058271470510542</v>
      </c>
      <c r="G62" s="26">
        <f t="shared" si="7"/>
        <v>1.2857849691261913E-2</v>
      </c>
      <c r="H62" s="26">
        <f t="shared" si="4"/>
        <v>0.50365499877408826</v>
      </c>
      <c r="I62" s="26">
        <f t="shared" si="5"/>
        <v>0.43083880897733784</v>
      </c>
      <c r="J62" s="26">
        <f t="shared" si="6"/>
        <v>0.46724690387571305</v>
      </c>
      <c r="T62" s="13" t="str" cm="1">
        <f t="array" ref="T62">_xlfn.IFS(F62&gt;$O$2,"Short CPG-CA and long ERF-CA",F62&lt;$O$3,"Long CPG-CA and Short ERF-CA",F62&lt;$O$2,"HOLD",F62&gt;$O$3,"HOLD")</f>
        <v>Short CPG-CA and long ERF-CA</v>
      </c>
      <c r="U62" s="27" cm="1">
        <f t="array" ref="U62">_xlfn.IFS(T62 = "Short CPG-CA and long ERF-CA",-B62*10000,T62 = "Long CPG-CA and Short ERF-CA",B62*10000, T62 = "HOLD", 0)</f>
        <v>-87090.12</v>
      </c>
      <c r="V62" s="27" cm="1">
        <f t="array" ref="V62">_xlfn.IFS(T62 = "Short CPG-CA and long ERF-CA",C62*10000,T62 = "Long CPG-CA and Short ERF-CA",-C62*10000, T62 = "HOLD", 0)</f>
        <v>167293.53</v>
      </c>
      <c r="W62" s="27">
        <f t="shared" si="1"/>
        <v>2133.5043679045689</v>
      </c>
      <c r="X62" s="31">
        <f t="shared" si="2"/>
        <v>49883.384266099449</v>
      </c>
    </row>
    <row r="63" spans="1:24" x14ac:dyDescent="0.25">
      <c r="A63" s="1">
        <v>44736</v>
      </c>
      <c r="B63">
        <v>8.6328680000000002</v>
      </c>
      <c r="C63">
        <v>16.444133999999998</v>
      </c>
      <c r="D63" s="26">
        <f t="shared" si="0"/>
        <v>-0.11512190911907828</v>
      </c>
      <c r="E63" s="26">
        <f t="shared" si="0"/>
        <v>-8.8828369943084448E-2</v>
      </c>
      <c r="F63" s="26">
        <f t="shared" si="3"/>
        <v>0.52498161350424422</v>
      </c>
      <c r="G63" s="26">
        <f t="shared" si="7"/>
        <v>-4.3988987991387951E-3</v>
      </c>
      <c r="H63" s="26">
        <f t="shared" si="4"/>
        <v>0.50365499877408826</v>
      </c>
      <c r="I63" s="26">
        <f t="shared" si="5"/>
        <v>0.43083880897733784</v>
      </c>
      <c r="J63" s="26">
        <f t="shared" si="6"/>
        <v>0.46724690387571305</v>
      </c>
      <c r="T63" s="13" t="str" cm="1">
        <f t="array" ref="T63">_xlfn.IFS(F63&gt;$O$2,"Short CPG-CA and long ERF-CA",F63&lt;$O$3,"Long CPG-CA and Short ERF-CA",F63&lt;$O$2,"HOLD",F63&gt;$O$3,"HOLD")</f>
        <v>Short CPG-CA and long ERF-CA</v>
      </c>
      <c r="U63" s="27" cm="1">
        <f t="array" ref="U63">_xlfn.IFS(T63 = "Short CPG-CA and long ERF-CA",-B63*10000,T63 = "Long CPG-CA and Short ERF-CA",B63*10000, T63 = "HOLD", 0)</f>
        <v>-86328.680000000008</v>
      </c>
      <c r="V63" s="27" cm="1">
        <f t="array" ref="V63">_xlfn.IFS(T63 = "Short CPG-CA and long ERF-CA",C63*10000,T63 = "Long CPG-CA and Short ERF-CA",-C63*10000, T63 = "HOLD", 0)</f>
        <v>164441.34</v>
      </c>
      <c r="W63" s="27">
        <f t="shared" si="1"/>
        <v>-4668.7337301265379</v>
      </c>
      <c r="X63" s="31">
        <f t="shared" si="2"/>
        <v>47749.879898194878</v>
      </c>
    </row>
    <row r="64" spans="1:24" x14ac:dyDescent="0.25">
      <c r="A64" s="1">
        <v>44729</v>
      </c>
      <c r="B64">
        <v>9.7559970000000007</v>
      </c>
      <c r="C64">
        <v>18.047241</v>
      </c>
      <c r="D64" s="26">
        <f t="shared" si="0"/>
        <v>-0.21347057023804289</v>
      </c>
      <c r="E64" s="26">
        <f t="shared" si="0"/>
        <v>-0.1840817547573384</v>
      </c>
      <c r="F64" s="26">
        <f t="shared" si="3"/>
        <v>0.54058107829335245</v>
      </c>
      <c r="G64" s="26">
        <f t="shared" si="7"/>
        <v>-1.5599464789108231E-2</v>
      </c>
      <c r="H64" s="26">
        <f t="shared" si="4"/>
        <v>0.50365499877408826</v>
      </c>
      <c r="I64" s="26">
        <f t="shared" si="5"/>
        <v>0.43083880897733784</v>
      </c>
      <c r="J64" s="26">
        <f t="shared" si="6"/>
        <v>0.46724690387571305</v>
      </c>
      <c r="T64" s="13" t="str" cm="1">
        <f t="array" ref="T64">_xlfn.IFS(F64&gt;$O$2,"Short CPG-CA and long ERF-CA",F64&lt;$O$3,"Long CPG-CA and Short ERF-CA",F64&lt;$O$2,"HOLD",F64&gt;$O$3,"HOLD")</f>
        <v>Short CPG-CA and long ERF-CA</v>
      </c>
      <c r="U64" s="27" cm="1">
        <f t="array" ref="U64">_xlfn.IFS(T64 = "Short CPG-CA and long ERF-CA",-B64*10000,T64 = "Long CPG-CA and Short ERF-CA",B64*10000, T64 = "HOLD", 0)</f>
        <v>-97559.97</v>
      </c>
      <c r="V64" s="27" cm="1">
        <f t="array" ref="V64">_xlfn.IFS(T64 = "Short CPG-CA and long ERF-CA",C64*10000,T64 = "Long CPG-CA and Short ERF-CA",-C64*10000, T64 = "HOLD", 0)</f>
        <v>180472.41</v>
      </c>
      <c r="W64" s="27">
        <f t="shared" si="1"/>
        <v>-12395.495489779471</v>
      </c>
      <c r="X64" s="31">
        <f t="shared" si="2"/>
        <v>52418.613628321415</v>
      </c>
    </row>
    <row r="65" spans="1:24" x14ac:dyDescent="0.25">
      <c r="A65" s="1">
        <v>44722</v>
      </c>
      <c r="B65">
        <v>12.403855</v>
      </c>
      <c r="C65">
        <v>22.118932999999998</v>
      </c>
      <c r="D65" s="26">
        <f t="shared" si="0"/>
        <v>8.4437148334096601E-2</v>
      </c>
      <c r="E65" s="26">
        <f t="shared" si="0"/>
        <v>0.1139177339121016</v>
      </c>
      <c r="F65" s="26">
        <f t="shared" si="3"/>
        <v>0.56077998879964064</v>
      </c>
      <c r="G65" s="26">
        <f t="shared" si="7"/>
        <v>-2.0198910506288192E-2</v>
      </c>
      <c r="H65" s="26">
        <f t="shared" si="4"/>
        <v>0.50365499877408826</v>
      </c>
      <c r="I65" s="26">
        <f t="shared" si="5"/>
        <v>0.43083880897733784</v>
      </c>
      <c r="J65" s="26">
        <f t="shared" si="6"/>
        <v>0.46724690387571305</v>
      </c>
      <c r="T65" s="13" t="str" cm="1">
        <f t="array" ref="T65">_xlfn.IFS(F65&gt;$O$2,"Short CPG-CA and long ERF-CA",F65&lt;$O$3,"Long CPG-CA and Short ERF-CA",F65&lt;$O$2,"HOLD",F65&gt;$O$3,"HOLD")</f>
        <v>Short CPG-CA and long ERF-CA</v>
      </c>
      <c r="U65" s="27" cm="1">
        <f t="array" ref="U65">_xlfn.IFS(T65 = "Short CPG-CA and long ERF-CA",-B65*10000,T65 = "Long CPG-CA and Short ERF-CA",B65*10000, T65 = "HOLD", 0)</f>
        <v>-124038.55</v>
      </c>
      <c r="V65" s="27" cm="1">
        <f t="array" ref="V65">_xlfn.IFS(T65 = "Short CPG-CA and long ERF-CA",C65*10000,T65 = "Long CPG-CA and Short ERF-CA",-C65*10000, T65 = "HOLD", 0)</f>
        <v>221189.33</v>
      </c>
      <c r="W65" s="27">
        <f t="shared" si="1"/>
        <v>14723.925793639773</v>
      </c>
      <c r="X65" s="31">
        <f t="shared" si="2"/>
        <v>64814.109118100881</v>
      </c>
    </row>
    <row r="66" spans="1:24" x14ac:dyDescent="0.25">
      <c r="A66" s="1">
        <v>44715</v>
      </c>
      <c r="B66">
        <v>11.438058</v>
      </c>
      <c r="C66">
        <v>19.856881999999999</v>
      </c>
      <c r="D66" s="26">
        <f t="shared" ref="D66:E103" si="8">(B66-B67)/B67</f>
        <v>7.9535237803286182E-2</v>
      </c>
      <c r="E66" s="26">
        <f t="shared" si="8"/>
        <v>5.8730937851266055E-2</v>
      </c>
      <c r="F66" s="26">
        <f t="shared" si="3"/>
        <v>0.57602487641312472</v>
      </c>
      <c r="G66" s="26">
        <f t="shared" si="7"/>
        <v>-1.5244887613484082E-2</v>
      </c>
      <c r="H66" s="26">
        <f t="shared" si="4"/>
        <v>0.50365499877408826</v>
      </c>
      <c r="I66" s="26">
        <f t="shared" si="5"/>
        <v>0.43083880897733784</v>
      </c>
      <c r="J66" s="26">
        <f t="shared" si="6"/>
        <v>0.46724690387571305</v>
      </c>
      <c r="T66" s="13" t="str" cm="1">
        <f t="array" ref="T66">_xlfn.IFS(F66&gt;$O$2,"Short CPG-CA and long ERF-CA",F66&lt;$O$3,"Long CPG-CA and Short ERF-CA",F66&lt;$O$2,"HOLD",F66&gt;$O$3,"HOLD")</f>
        <v>Short CPG-CA and long ERF-CA</v>
      </c>
      <c r="U66" s="27" cm="1">
        <f t="array" ref="U66">_xlfn.IFS(T66 = "Short CPG-CA and long ERF-CA",-B66*10000,T66 = "Long CPG-CA and Short ERF-CA",B66*10000, T66 = "HOLD", 0)</f>
        <v>-114380.58</v>
      </c>
      <c r="V66" s="27" cm="1">
        <f t="array" ref="V66">_xlfn.IFS(T66 = "Short CPG-CA and long ERF-CA",C66*10000,T66 = "Long CPG-CA and Short ERF-CA",-C66*10000, T66 = "HOLD", 0)</f>
        <v>198568.81999999998</v>
      </c>
      <c r="W66" s="27">
        <f t="shared" ref="W66:W104" si="9">(U66*D66)+(V66*E66)</f>
        <v>2564.8463962414353</v>
      </c>
      <c r="X66" s="31">
        <f t="shared" ref="X66:X103" si="10">W66+X67</f>
        <v>50090.183324461104</v>
      </c>
    </row>
    <row r="67" spans="1:24" x14ac:dyDescent="0.25">
      <c r="A67" s="1">
        <v>44708</v>
      </c>
      <c r="B67">
        <v>10.595354</v>
      </c>
      <c r="C67">
        <v>18.755362000000002</v>
      </c>
      <c r="D67" s="26">
        <f t="shared" si="8"/>
        <v>0.15242024093534037</v>
      </c>
      <c r="E67" s="26">
        <f t="shared" si="8"/>
        <v>0.177103417475409</v>
      </c>
      <c r="F67" s="26">
        <f t="shared" ref="F67:F105" si="11">B67/C67</f>
        <v>0.56492399346917432</v>
      </c>
      <c r="G67" s="26">
        <f t="shared" si="7"/>
        <v>1.1100882943950396E-2</v>
      </c>
      <c r="H67" s="26">
        <f t="shared" ref="H67:H105" si="12">$O$2</f>
        <v>0.50365499877408826</v>
      </c>
      <c r="I67" s="26">
        <f t="shared" ref="I67:I105" si="13">$O$3</f>
        <v>0.43083880897733784</v>
      </c>
      <c r="J67" s="26">
        <f t="shared" ref="J67:J105" si="14">$M$2</f>
        <v>0.46724690387571305</v>
      </c>
      <c r="T67" s="13" t="str" cm="1">
        <f t="array" ref="T67">_xlfn.IFS(F67&gt;$O$2,"Short CPG-CA and long ERF-CA",F67&lt;$O$3,"Long CPG-CA and Short ERF-CA",F67&lt;$O$2,"HOLD",F67&gt;$O$3,"HOLD")</f>
        <v>Short CPG-CA and long ERF-CA</v>
      </c>
      <c r="U67" s="27" cm="1">
        <f t="array" ref="U67">_xlfn.IFS(T67 = "Short CPG-CA and long ERF-CA",-B67*10000,T67 = "Long CPG-CA and Short ERF-CA",B67*10000, T67 = "HOLD", 0)</f>
        <v>-105953.54000000001</v>
      </c>
      <c r="V67" s="27" cm="1">
        <f t="array" ref="V67">_xlfn.IFS(T67 = "Short CPG-CA and long ERF-CA",C67*10000,T67 = "Long CPG-CA and Short ERF-CA",-C67*10000, T67 = "HOLD", 0)</f>
        <v>187553.62000000002</v>
      </c>
      <c r="W67" s="27">
        <f t="shared" si="9"/>
        <v>17066.922967131999</v>
      </c>
      <c r="X67" s="31">
        <f t="shared" si="10"/>
        <v>47525.336928219665</v>
      </c>
    </row>
    <row r="68" spans="1:24" x14ac:dyDescent="0.25">
      <c r="A68" s="1">
        <v>44701</v>
      </c>
      <c r="B68">
        <v>9.1940019999999993</v>
      </c>
      <c r="C68">
        <v>15.933487</v>
      </c>
      <c r="D68" s="26">
        <f t="shared" si="8"/>
        <v>5.6583152869184451E-2</v>
      </c>
      <c r="E68" s="26">
        <f t="shared" si="8"/>
        <v>9.31681228560669E-3</v>
      </c>
      <c r="F68" s="26">
        <f t="shared" si="11"/>
        <v>0.57702384920513627</v>
      </c>
      <c r="G68" s="26">
        <f t="shared" ref="G68:G105" si="15">F67-F68</f>
        <v>-1.2099855735961951E-2</v>
      </c>
      <c r="H68" s="26">
        <f t="shared" si="12"/>
        <v>0.50365499877408826</v>
      </c>
      <c r="I68" s="26">
        <f t="shared" si="13"/>
        <v>0.43083880897733784</v>
      </c>
      <c r="J68" s="26">
        <f t="shared" si="14"/>
        <v>0.46724690387571305</v>
      </c>
      <c r="T68" s="13" t="str" cm="1">
        <f t="array" ref="T68">_xlfn.IFS(F68&gt;$O$2,"Short CPG-CA and long ERF-CA",F68&lt;$O$3,"Long CPG-CA and Short ERF-CA",F68&lt;$O$2,"HOLD",F68&gt;$O$3,"HOLD")</f>
        <v>Short CPG-CA and long ERF-CA</v>
      </c>
      <c r="U68" s="27" cm="1">
        <f t="array" ref="U68">_xlfn.IFS(T68 = "Short CPG-CA and long ERF-CA",-B68*10000,T68 = "Long CPG-CA and Short ERF-CA",B68*10000, T68 = "HOLD", 0)</f>
        <v>-91940.01999999999</v>
      </c>
      <c r="V68" s="27" cm="1">
        <f t="array" ref="V68">_xlfn.IFS(T68 = "Short CPG-CA and long ERF-CA",C68*10000,T68 = "Long CPG-CA and Short ERF-CA",-C68*10000, T68 = "HOLD", 0)</f>
        <v>159334.87</v>
      </c>
      <c r="W68" s="27">
        <f t="shared" si="9"/>
        <v>-3717.7631321143303</v>
      </c>
      <c r="X68" s="31">
        <f t="shared" si="10"/>
        <v>30458.413961087663</v>
      </c>
    </row>
    <row r="69" spans="1:24" x14ac:dyDescent="0.25">
      <c r="A69" s="1">
        <v>44694</v>
      </c>
      <c r="B69">
        <v>8.7016360000000006</v>
      </c>
      <c r="C69">
        <v>15.786408</v>
      </c>
      <c r="D69" s="26">
        <f t="shared" si="8"/>
        <v>-3.6687661082313687E-2</v>
      </c>
      <c r="E69" s="26">
        <f t="shared" si="8"/>
        <v>-5.0707368896550635E-2</v>
      </c>
      <c r="F69" s="26">
        <f t="shared" si="11"/>
        <v>0.55121063639049495</v>
      </c>
      <c r="G69" s="26">
        <f t="shared" si="15"/>
        <v>2.5813212814641329E-2</v>
      </c>
      <c r="H69" s="26">
        <f t="shared" si="12"/>
        <v>0.50365499877408826</v>
      </c>
      <c r="I69" s="26">
        <f t="shared" si="13"/>
        <v>0.43083880897733784</v>
      </c>
      <c r="J69" s="26">
        <f t="shared" si="14"/>
        <v>0.46724690387571305</v>
      </c>
      <c r="T69" s="13" t="str" cm="1">
        <f t="array" ref="T69">_xlfn.IFS(F69&gt;$O$2,"Short CPG-CA and long ERF-CA",F69&lt;$O$3,"Long CPG-CA and Short ERF-CA",F69&lt;$O$2,"HOLD",F69&gt;$O$3,"HOLD")</f>
        <v>Short CPG-CA and long ERF-CA</v>
      </c>
      <c r="U69" s="27" cm="1">
        <f t="array" ref="U69">_xlfn.IFS(T69 = "Short CPG-CA and long ERF-CA",-B69*10000,T69 = "Long CPG-CA and Short ERF-CA",B69*10000, T69 = "HOLD", 0)</f>
        <v>-87016.36</v>
      </c>
      <c r="V69" s="27" cm="1">
        <f t="array" ref="V69">_xlfn.IFS(T69 = "Short CPG-CA and long ERF-CA",C69*10000,T69 = "Long CPG-CA and Short ERF-CA",-C69*10000, T69 = "HOLD", 0)</f>
        <v>157864.07999999999</v>
      </c>
      <c r="W69" s="27">
        <f t="shared" si="9"/>
        <v>-4812.4454157779837</v>
      </c>
      <c r="X69" s="31">
        <f t="shared" si="10"/>
        <v>34176.177093201994</v>
      </c>
    </row>
    <row r="70" spans="1:24" x14ac:dyDescent="0.25">
      <c r="A70" s="1">
        <v>44687</v>
      </c>
      <c r="B70">
        <v>9.0330370000000002</v>
      </c>
      <c r="C70">
        <v>16.629653999999999</v>
      </c>
      <c r="D70" s="26">
        <f t="shared" si="8"/>
        <v>7.1909997427331743E-2</v>
      </c>
      <c r="E70" s="26">
        <f t="shared" si="8"/>
        <v>7.7509327161445665E-2</v>
      </c>
      <c r="F70" s="26">
        <f t="shared" si="11"/>
        <v>0.54318851131839552</v>
      </c>
      <c r="G70" s="26">
        <f t="shared" si="15"/>
        <v>8.0221250720994286E-3</v>
      </c>
      <c r="H70" s="26">
        <f t="shared" si="12"/>
        <v>0.50365499877408826</v>
      </c>
      <c r="I70" s="26">
        <f t="shared" si="13"/>
        <v>0.43083880897733784</v>
      </c>
      <c r="J70" s="26">
        <f t="shared" si="14"/>
        <v>0.46724690387571305</v>
      </c>
      <c r="T70" s="13" t="str" cm="1">
        <f t="array" ref="T70">_xlfn.IFS(F70&gt;$O$2,"Short CPG-CA and long ERF-CA",F70&lt;$O$3,"Long CPG-CA and Short ERF-CA",F70&lt;$O$2,"HOLD",F70&gt;$O$3,"HOLD")</f>
        <v>Short CPG-CA and long ERF-CA</v>
      </c>
      <c r="U70" s="27" cm="1">
        <f t="array" ref="U70">_xlfn.IFS(T70 = "Short CPG-CA and long ERF-CA",-B70*10000,T70 = "Long CPG-CA and Short ERF-CA",B70*10000, T70 = "HOLD", 0)</f>
        <v>-90330.37</v>
      </c>
      <c r="V70" s="27" cm="1">
        <f t="array" ref="V70">_xlfn.IFS(T70 = "Short CPG-CA and long ERF-CA",C70*10000,T70 = "Long CPG-CA and Short ERF-CA",-C70*10000, T70 = "HOLD", 0)</f>
        <v>166296.53999999998</v>
      </c>
      <c r="W70" s="27">
        <f t="shared" si="9"/>
        <v>6393.8762503665102</v>
      </c>
      <c r="X70" s="31">
        <f t="shared" si="10"/>
        <v>38988.622508979977</v>
      </c>
    </row>
    <row r="71" spans="1:24" x14ac:dyDescent="0.25">
      <c r="A71" s="1">
        <v>44680</v>
      </c>
      <c r="B71">
        <v>8.4270479999999992</v>
      </c>
      <c r="C71">
        <v>15.43342</v>
      </c>
      <c r="D71" s="26">
        <f t="shared" si="8"/>
        <v>-3.3592527046454879E-3</v>
      </c>
      <c r="E71" s="26">
        <f t="shared" si="8"/>
        <v>-1.1927198820695884E-2</v>
      </c>
      <c r="F71" s="26">
        <f t="shared" si="11"/>
        <v>0.54602596184125096</v>
      </c>
      <c r="G71" s="26">
        <f t="shared" si="15"/>
        <v>-2.8374505228554447E-3</v>
      </c>
      <c r="H71" s="26">
        <f t="shared" si="12"/>
        <v>0.50365499877408826</v>
      </c>
      <c r="I71" s="26">
        <f t="shared" si="13"/>
        <v>0.43083880897733784</v>
      </c>
      <c r="J71" s="26">
        <f t="shared" si="14"/>
        <v>0.46724690387571305</v>
      </c>
      <c r="T71" s="13" t="str" cm="1">
        <f t="array" ref="T71">_xlfn.IFS(F71&gt;$O$2,"Short CPG-CA and long ERF-CA",F71&lt;$O$3,"Long CPG-CA and Short ERF-CA",F71&lt;$O$2,"HOLD",F71&gt;$O$3,"HOLD")</f>
        <v>Short CPG-CA and long ERF-CA</v>
      </c>
      <c r="U71" s="27" cm="1">
        <f t="array" ref="U71">_xlfn.IFS(T71 = "Short CPG-CA and long ERF-CA",-B71*10000,T71 = "Long CPG-CA and Short ERF-CA",B71*10000, T71 = "HOLD", 0)</f>
        <v>-84270.48</v>
      </c>
      <c r="V71" s="27" cm="1">
        <f t="array" ref="V71">_xlfn.IFS(T71 = "Short CPG-CA and long ERF-CA",C71*10000,T71 = "Long CPG-CA and Short ERF-CA",-C71*10000, T71 = "HOLD", 0)</f>
        <v>154334.20000000001</v>
      </c>
      <c r="W71" s="27">
        <f t="shared" si="9"/>
        <v>-1557.6888503712694</v>
      </c>
      <c r="X71" s="31">
        <f t="shared" si="10"/>
        <v>32594.746258613464</v>
      </c>
    </row>
    <row r="72" spans="1:24" x14ac:dyDescent="0.25">
      <c r="A72" s="1">
        <v>44673</v>
      </c>
      <c r="B72">
        <v>8.4554519999999993</v>
      </c>
      <c r="C72">
        <v>15.6197195</v>
      </c>
      <c r="D72" s="26">
        <f t="shared" si="8"/>
        <v>-5.4025619040288499E-2</v>
      </c>
      <c r="E72" s="26">
        <f t="shared" si="8"/>
        <v>-6.2389523401394975E-2</v>
      </c>
      <c r="F72" s="26">
        <f t="shared" si="11"/>
        <v>0.54133187218886991</v>
      </c>
      <c r="G72" s="26">
        <f t="shared" si="15"/>
        <v>4.6940896523810505E-3</v>
      </c>
      <c r="H72" s="26">
        <f t="shared" si="12"/>
        <v>0.50365499877408826</v>
      </c>
      <c r="I72" s="26">
        <f t="shared" si="13"/>
        <v>0.43083880897733784</v>
      </c>
      <c r="J72" s="26">
        <f t="shared" si="14"/>
        <v>0.46724690387571305</v>
      </c>
      <c r="T72" s="13" t="str" cm="1">
        <f t="array" ref="T72">_xlfn.IFS(F72&gt;$O$2,"Short CPG-CA and long ERF-CA",F72&lt;$O$3,"Long CPG-CA and Short ERF-CA",F72&lt;$O$2,"HOLD",F72&gt;$O$3,"HOLD")</f>
        <v>Short CPG-CA and long ERF-CA</v>
      </c>
      <c r="U72" s="27" cm="1">
        <f t="array" ref="U72">_xlfn.IFS(T72 = "Short CPG-CA and long ERF-CA",-B72*10000,T72 = "Long CPG-CA and Short ERF-CA",B72*10000, T72 = "HOLD", 0)</f>
        <v>-84554.51999999999</v>
      </c>
      <c r="V72" s="27" cm="1">
        <f t="array" ref="V72">_xlfn.IFS(T72 = "Short CPG-CA and long ERF-CA",C72*10000,T72 = "Long CPG-CA and Short ERF-CA",-C72*10000, T72 = "HOLD", 0)</f>
        <v>156197.19500000001</v>
      </c>
      <c r="W72" s="27">
        <f t="shared" si="9"/>
        <v>-5176.9582670302998</v>
      </c>
      <c r="X72" s="31">
        <f t="shared" si="10"/>
        <v>34152.435108984733</v>
      </c>
    </row>
    <row r="73" spans="1:24" x14ac:dyDescent="0.25">
      <c r="A73" s="1">
        <v>44665</v>
      </c>
      <c r="B73">
        <v>8.9383520000000001</v>
      </c>
      <c r="C73">
        <v>16.659071000000001</v>
      </c>
      <c r="D73" s="26">
        <f t="shared" si="8"/>
        <v>2.8322626567115032E-2</v>
      </c>
      <c r="E73" s="26">
        <f t="shared" si="8"/>
        <v>1.25149203852074E-2</v>
      </c>
      <c r="F73" s="26">
        <f t="shared" si="11"/>
        <v>0.53654564531239468</v>
      </c>
      <c r="G73" s="26">
        <f t="shared" si="15"/>
        <v>4.7862268764752303E-3</v>
      </c>
      <c r="H73" s="26">
        <f t="shared" si="12"/>
        <v>0.50365499877408826</v>
      </c>
      <c r="I73" s="26">
        <f t="shared" si="13"/>
        <v>0.43083880897733784</v>
      </c>
      <c r="J73" s="26">
        <f t="shared" si="14"/>
        <v>0.46724690387571305</v>
      </c>
      <c r="T73" s="13" t="str" cm="1">
        <f t="array" ref="T73">_xlfn.IFS(F73&gt;$O$2,"Short CPG-CA and long ERF-CA",F73&lt;$O$3,"Long CPG-CA and Short ERF-CA",F73&lt;$O$2,"HOLD",F73&gt;$O$3,"HOLD")</f>
        <v>Short CPG-CA and long ERF-CA</v>
      </c>
      <c r="U73" s="27" cm="1">
        <f t="array" ref="U73">_xlfn.IFS(T73 = "Short CPG-CA and long ERF-CA",-B73*10000,T73 = "Long CPG-CA and Short ERF-CA",B73*10000, T73 = "HOLD", 0)</f>
        <v>-89383.52</v>
      </c>
      <c r="V73" s="27" cm="1">
        <f t="array" ref="V73">_xlfn.IFS(T73 = "Short CPG-CA and long ERF-CA",C73*10000,T73 = "Long CPG-CA and Short ERF-CA",-C73*10000, T73 = "HOLD", 0)</f>
        <v>166590.71000000002</v>
      </c>
      <c r="W73" s="27">
        <f t="shared" si="9"/>
        <v>-446.70658564908354</v>
      </c>
      <c r="X73" s="31">
        <f t="shared" si="10"/>
        <v>39329.393376015032</v>
      </c>
    </row>
    <row r="74" spans="1:24" x14ac:dyDescent="0.25">
      <c r="A74" s="1">
        <v>44659</v>
      </c>
      <c r="B74">
        <v>8.6921669999999995</v>
      </c>
      <c r="C74">
        <v>16.453161000000001</v>
      </c>
      <c r="D74" s="26">
        <f t="shared" si="8"/>
        <v>-3.2572404654191401E-3</v>
      </c>
      <c r="E74" s="26">
        <f t="shared" si="8"/>
        <v>4.940571357646513E-2</v>
      </c>
      <c r="F74" s="26">
        <f t="shared" si="11"/>
        <v>0.52829769306943508</v>
      </c>
      <c r="G74" s="26">
        <f t="shared" si="15"/>
        <v>8.2479522429595997E-3</v>
      </c>
      <c r="H74" s="26">
        <f t="shared" si="12"/>
        <v>0.50365499877408826</v>
      </c>
      <c r="I74" s="26">
        <f t="shared" si="13"/>
        <v>0.43083880897733784</v>
      </c>
      <c r="J74" s="26">
        <f t="shared" si="14"/>
        <v>0.46724690387571305</v>
      </c>
      <c r="T74" s="13" t="str" cm="1">
        <f t="array" ref="T74">_xlfn.IFS(F74&gt;$O$2,"Short CPG-CA and long ERF-CA",F74&lt;$O$3,"Long CPG-CA and Short ERF-CA",F74&lt;$O$2,"HOLD",F74&gt;$O$3,"HOLD")</f>
        <v>Short CPG-CA and long ERF-CA</v>
      </c>
      <c r="U74" s="27" cm="1">
        <f t="array" ref="U74">_xlfn.IFS(T74 = "Short CPG-CA and long ERF-CA",-B74*10000,T74 = "Long CPG-CA and Short ERF-CA",B74*10000, T74 = "HOLD", 0)</f>
        <v>-86921.67</v>
      </c>
      <c r="V74" s="27" cm="1">
        <f t="array" ref="V74">_xlfn.IFS(T74 = "Short CPG-CA and long ERF-CA",C74*10000,T74 = "Long CPG-CA and Short ERF-CA",-C74*10000, T74 = "HOLD", 0)</f>
        <v>164531.61000000002</v>
      </c>
      <c r="W74" s="27">
        <f t="shared" si="9"/>
        <v>8411.9263787804757</v>
      </c>
      <c r="X74" s="31">
        <f t="shared" si="10"/>
        <v>39776.099961664113</v>
      </c>
    </row>
    <row r="75" spans="1:24" x14ac:dyDescent="0.25">
      <c r="A75" s="1">
        <v>44652</v>
      </c>
      <c r="B75">
        <v>8.7205720000000007</v>
      </c>
      <c r="C75">
        <v>15.678551000000001</v>
      </c>
      <c r="D75" s="26">
        <f t="shared" si="8"/>
        <v>-5.6352511458018298E-2</v>
      </c>
      <c r="E75" s="26">
        <f t="shared" si="8"/>
        <v>-7.3043365773704655E-2</v>
      </c>
      <c r="F75" s="26">
        <f t="shared" si="11"/>
        <v>0.55621032836516593</v>
      </c>
      <c r="G75" s="26">
        <f t="shared" si="15"/>
        <v>-2.7912635295730848E-2</v>
      </c>
      <c r="H75" s="26">
        <f t="shared" si="12"/>
        <v>0.50365499877408826</v>
      </c>
      <c r="I75" s="26">
        <f t="shared" si="13"/>
        <v>0.43083880897733784</v>
      </c>
      <c r="J75" s="26">
        <f t="shared" si="14"/>
        <v>0.46724690387571305</v>
      </c>
      <c r="T75" s="13" t="str" cm="1">
        <f t="array" ref="T75">_xlfn.IFS(F75&gt;$O$2,"Short CPG-CA and long ERF-CA",F75&lt;$O$3,"Long CPG-CA and Short ERF-CA",F75&lt;$O$2,"HOLD",F75&gt;$O$3,"HOLD")</f>
        <v>Short CPG-CA and long ERF-CA</v>
      </c>
      <c r="U75" s="27" cm="1">
        <f t="array" ref="U75">_xlfn.IFS(T75 = "Short CPG-CA and long ERF-CA",-B75*10000,T75 = "Long CPG-CA and Short ERF-CA",B75*10000, T75 = "HOLD", 0)</f>
        <v>-87205.72</v>
      </c>
      <c r="V75" s="27" cm="1">
        <f t="array" ref="V75">_xlfn.IFS(T75 = "Short CPG-CA and long ERF-CA",C75*10000,T75 = "Long CPG-CA and Short ERF-CA",-C75*10000, T75 = "HOLD", 0)</f>
        <v>156785.51</v>
      </c>
      <c r="W75" s="27">
        <f t="shared" si="9"/>
        <v>-6537.8800194420937</v>
      </c>
      <c r="X75" s="31">
        <f t="shared" si="10"/>
        <v>31364.173582883635</v>
      </c>
    </row>
    <row r="76" spans="1:24" x14ac:dyDescent="0.25">
      <c r="A76" s="1">
        <v>44645</v>
      </c>
      <c r="B76">
        <v>9.2413450000000008</v>
      </c>
      <c r="C76">
        <v>16.914007000000002</v>
      </c>
      <c r="D76" s="26">
        <f t="shared" si="8"/>
        <v>0.11670489978428017</v>
      </c>
      <c r="E76" s="26">
        <f t="shared" si="8"/>
        <v>0.10576919179510978</v>
      </c>
      <c r="F76" s="26">
        <f t="shared" si="11"/>
        <v>0.54637230550986526</v>
      </c>
      <c r="G76" s="26">
        <f t="shared" si="15"/>
        <v>9.8380228553006654E-3</v>
      </c>
      <c r="H76" s="26">
        <f t="shared" si="12"/>
        <v>0.50365499877408826</v>
      </c>
      <c r="I76" s="26">
        <f t="shared" si="13"/>
        <v>0.43083880897733784</v>
      </c>
      <c r="J76" s="26">
        <f t="shared" si="14"/>
        <v>0.46724690387571305</v>
      </c>
      <c r="T76" s="13" t="str" cm="1">
        <f t="array" ref="T76">_xlfn.IFS(F76&gt;$O$2,"Short CPG-CA and long ERF-CA",F76&lt;$O$3,"Long CPG-CA and Short ERF-CA",F76&lt;$O$2,"HOLD",F76&gt;$O$3,"HOLD")</f>
        <v>Short CPG-CA and long ERF-CA</v>
      </c>
      <c r="U76" s="27" cm="1">
        <f t="array" ref="U76">_xlfn.IFS(T76 = "Short CPG-CA and long ERF-CA",-B76*10000,T76 = "Long CPG-CA and Short ERF-CA",B76*10000, T76 = "HOLD", 0)</f>
        <v>-92413.450000000012</v>
      </c>
      <c r="V76" s="27" cm="1">
        <f t="array" ref="V76">_xlfn.IFS(T76 = "Short CPG-CA and long ERF-CA",C76*10000,T76 = "Long CPG-CA and Short ERF-CA",-C76*10000, T76 = "HOLD", 0)</f>
        <v>169140.07</v>
      </c>
      <c r="W76" s="27">
        <f t="shared" si="9"/>
        <v>7104.7060830987084</v>
      </c>
      <c r="X76" s="31">
        <f t="shared" si="10"/>
        <v>37902.05360232573</v>
      </c>
    </row>
    <row r="77" spans="1:24" x14ac:dyDescent="0.25">
      <c r="A77" s="1">
        <v>44638</v>
      </c>
      <c r="B77">
        <v>8.2755480000000006</v>
      </c>
      <c r="C77">
        <v>15.296146</v>
      </c>
      <c r="D77" s="26">
        <f t="shared" si="8"/>
        <v>-4.5330475474693072E-2</v>
      </c>
      <c r="E77" s="26">
        <f t="shared" si="8"/>
        <v>-7.4184047742981929E-2</v>
      </c>
      <c r="F77" s="26">
        <f t="shared" si="11"/>
        <v>0.54102177110495675</v>
      </c>
      <c r="G77" s="26">
        <f t="shared" si="15"/>
        <v>5.3505344049085135E-3</v>
      </c>
      <c r="H77" s="26">
        <f t="shared" si="12"/>
        <v>0.50365499877408826</v>
      </c>
      <c r="I77" s="26">
        <f t="shared" si="13"/>
        <v>0.43083880897733784</v>
      </c>
      <c r="J77" s="26">
        <f t="shared" si="14"/>
        <v>0.46724690387571305</v>
      </c>
      <c r="T77" s="13" t="str" cm="1">
        <f t="array" ref="T77">_xlfn.IFS(F77&gt;$O$2,"Short CPG-CA and long ERF-CA",F77&lt;$O$3,"Long CPG-CA and Short ERF-CA",F77&lt;$O$2,"HOLD",F77&gt;$O$3,"HOLD")</f>
        <v>Short CPG-CA and long ERF-CA</v>
      </c>
      <c r="U77" s="27" cm="1">
        <f t="array" ref="U77">_xlfn.IFS(T77 = "Short CPG-CA and long ERF-CA",-B77*10000,T77 = "Long CPG-CA and Short ERF-CA",B77*10000, T77 = "HOLD", 0)</f>
        <v>-82755.48000000001</v>
      </c>
      <c r="V77" s="27" cm="1">
        <f t="array" ref="V77">_xlfn.IFS(T77 = "Short CPG-CA and long ERF-CA",C77*10000,T77 = "Long CPG-CA and Short ERF-CA",-C77*10000, T77 = "HOLD", 0)</f>
        <v>152961.46</v>
      </c>
      <c r="W77" s="27">
        <f t="shared" si="9"/>
        <v>-7595.954994939766</v>
      </c>
      <c r="X77" s="31">
        <f t="shared" si="10"/>
        <v>30797.347519227023</v>
      </c>
    </row>
    <row r="78" spans="1:24" x14ac:dyDescent="0.25">
      <c r="A78" s="1">
        <v>44631</v>
      </c>
      <c r="B78">
        <v>8.6684950000000001</v>
      </c>
      <c r="C78">
        <v>16.521799999999999</v>
      </c>
      <c r="D78" s="26">
        <f t="shared" si="8"/>
        <v>-3.2597418003976773E-2</v>
      </c>
      <c r="E78" s="26">
        <f t="shared" si="8"/>
        <v>-2.0348965623153643E-2</v>
      </c>
      <c r="F78" s="26">
        <f t="shared" si="11"/>
        <v>0.52467013279424768</v>
      </c>
      <c r="G78" s="26">
        <f t="shared" si="15"/>
        <v>1.6351638310709071E-2</v>
      </c>
      <c r="H78" s="26">
        <f t="shared" si="12"/>
        <v>0.50365499877408826</v>
      </c>
      <c r="I78" s="26">
        <f t="shared" si="13"/>
        <v>0.43083880897733784</v>
      </c>
      <c r="J78" s="26">
        <f t="shared" si="14"/>
        <v>0.46724690387571305</v>
      </c>
      <c r="T78" s="13" t="str" cm="1">
        <f t="array" ref="T78">_xlfn.IFS(F78&gt;$O$2,"Short CPG-CA and long ERF-CA",F78&lt;$O$3,"Long CPG-CA and Short ERF-CA",F78&lt;$O$2,"HOLD",F78&gt;$O$3,"HOLD")</f>
        <v>Short CPG-CA and long ERF-CA</v>
      </c>
      <c r="U78" s="27" cm="1">
        <f t="array" ref="U78">_xlfn.IFS(T78 = "Short CPG-CA and long ERF-CA",-B78*10000,T78 = "Long CPG-CA and Short ERF-CA",B78*10000, T78 = "HOLD", 0)</f>
        <v>-86684.95</v>
      </c>
      <c r="V78" s="27" cm="1">
        <f t="array" ref="V78">_xlfn.IFS(T78 = "Short CPG-CA and long ERF-CA",C78*10000,T78 = "Long CPG-CA and Short ERF-CA",-C78*10000, T78 = "HOLD", 0)</f>
        <v>165218</v>
      </c>
      <c r="W78" s="27">
        <f t="shared" si="9"/>
        <v>-536.30985252237224</v>
      </c>
      <c r="X78" s="31">
        <f t="shared" si="10"/>
        <v>38393.302514166789</v>
      </c>
    </row>
    <row r="79" spans="1:24" x14ac:dyDescent="0.25">
      <c r="A79" s="1">
        <v>44624</v>
      </c>
      <c r="B79">
        <v>8.9605870000000003</v>
      </c>
      <c r="C79">
        <v>16.864985000000001</v>
      </c>
      <c r="D79" s="26">
        <f t="shared" si="8"/>
        <v>8.6857185344375545E-2</v>
      </c>
      <c r="E79" s="26">
        <f t="shared" si="8"/>
        <v>0.10889518172944142</v>
      </c>
      <c r="F79" s="26">
        <f t="shared" si="11"/>
        <v>0.53131307261761573</v>
      </c>
      <c r="G79" s="26">
        <f t="shared" si="15"/>
        <v>-6.6429398233680548E-3</v>
      </c>
      <c r="H79" s="26">
        <f t="shared" si="12"/>
        <v>0.50365499877408826</v>
      </c>
      <c r="I79" s="26">
        <f t="shared" si="13"/>
        <v>0.43083880897733784</v>
      </c>
      <c r="J79" s="26">
        <f t="shared" si="14"/>
        <v>0.46724690387571305</v>
      </c>
      <c r="T79" s="13" t="str" cm="1">
        <f t="array" ref="T79">_xlfn.IFS(F79&gt;$O$2,"Short CPG-CA and long ERF-CA",F79&lt;$O$3,"Long CPG-CA and Short ERF-CA",F79&lt;$O$2,"HOLD",F79&gt;$O$3,"HOLD")</f>
        <v>Short CPG-CA and long ERF-CA</v>
      </c>
      <c r="U79" s="27" cm="1">
        <f t="array" ref="U79">_xlfn.IFS(T79 = "Short CPG-CA and long ERF-CA",-B79*10000,T79 = "Long CPG-CA and Short ERF-CA",B79*10000, T79 = "HOLD", 0)</f>
        <v>-89605.87000000001</v>
      </c>
      <c r="V79" s="27" cm="1">
        <f t="array" ref="V79">_xlfn.IFS(T79 = "Short CPG-CA and long ERF-CA",C79*10000,T79 = "Long CPG-CA and Short ERF-CA",-C79*10000, T79 = "HOLD", 0)</f>
        <v>168649.85</v>
      </c>
      <c r="W79" s="27">
        <f t="shared" si="9"/>
        <v>10582.242405859015</v>
      </c>
      <c r="X79" s="31">
        <f t="shared" si="10"/>
        <v>38929.612366689165</v>
      </c>
    </row>
    <row r="80" spans="1:24" x14ac:dyDescent="0.25">
      <c r="A80" s="1">
        <v>44617</v>
      </c>
      <c r="B80">
        <v>8.2444935000000008</v>
      </c>
      <c r="C80">
        <v>15.208818000000001</v>
      </c>
      <c r="D80" s="26">
        <f t="shared" si="8"/>
        <v>6.1893177545085831E-2</v>
      </c>
      <c r="E80" s="26">
        <f t="shared" si="8"/>
        <v>4.9966189289581693E-2</v>
      </c>
      <c r="F80" s="26">
        <f t="shared" si="11"/>
        <v>0.54208640671484143</v>
      </c>
      <c r="G80" s="26">
        <f t="shared" si="15"/>
        <v>-1.0773334097225695E-2</v>
      </c>
      <c r="H80" s="26">
        <f t="shared" si="12"/>
        <v>0.50365499877408826</v>
      </c>
      <c r="I80" s="26">
        <f t="shared" si="13"/>
        <v>0.43083880897733784</v>
      </c>
      <c r="J80" s="26">
        <f t="shared" si="14"/>
        <v>0.46724690387571305</v>
      </c>
      <c r="T80" s="13" t="str" cm="1">
        <f t="array" ref="T80">_xlfn.IFS(F80&gt;$O$2,"Short CPG-CA and long ERF-CA",F80&lt;$O$3,"Long CPG-CA and Short ERF-CA",F80&lt;$O$2,"HOLD",F80&gt;$O$3,"HOLD")</f>
        <v>Short CPG-CA and long ERF-CA</v>
      </c>
      <c r="U80" s="27" cm="1">
        <f t="array" ref="U80">_xlfn.IFS(T80 = "Short CPG-CA and long ERF-CA",-B80*10000,T80 = "Long CPG-CA and Short ERF-CA",B80*10000, T80 = "HOLD", 0)</f>
        <v>-82444.935000000012</v>
      </c>
      <c r="V80" s="27" cm="1">
        <f t="array" ref="V80">_xlfn.IFS(T80 = "Short CPG-CA and long ERF-CA",C80*10000,T80 = "Long CPG-CA and Short ERF-CA",-C80*10000, T80 = "HOLD", 0)</f>
        <v>152088.18000000002</v>
      </c>
      <c r="W80" s="27">
        <f t="shared" si="9"/>
        <v>2496.487790939912</v>
      </c>
      <c r="X80" s="31">
        <f t="shared" si="10"/>
        <v>28347.36996083015</v>
      </c>
    </row>
    <row r="81" spans="1:24" x14ac:dyDescent="0.25">
      <c r="A81" s="1">
        <v>44610</v>
      </c>
      <c r="B81">
        <v>7.7639575000000001</v>
      </c>
      <c r="C81">
        <v>14.485054999999999</v>
      </c>
      <c r="D81" s="26">
        <f t="shared" si="8"/>
        <v>-3.6257174269216583E-2</v>
      </c>
      <c r="E81" s="26">
        <f t="shared" si="8"/>
        <v>-3.7686856453452752E-2</v>
      </c>
      <c r="F81" s="26">
        <f t="shared" si="11"/>
        <v>0.53599779220720944</v>
      </c>
      <c r="G81" s="26">
        <f t="shared" si="15"/>
        <v>6.0886145076319842E-3</v>
      </c>
      <c r="H81" s="26">
        <f t="shared" si="12"/>
        <v>0.50365499877408826</v>
      </c>
      <c r="I81" s="26">
        <f t="shared" si="13"/>
        <v>0.43083880897733784</v>
      </c>
      <c r="J81" s="26">
        <f t="shared" si="14"/>
        <v>0.46724690387571305</v>
      </c>
      <c r="T81" s="13" t="str" cm="1">
        <f t="array" ref="T81">_xlfn.IFS(F81&gt;$O$2,"Short CPG-CA and long ERF-CA",F81&lt;$O$3,"Long CPG-CA and Short ERF-CA",F81&lt;$O$2,"HOLD",F81&gt;$O$3,"HOLD")</f>
        <v>Short CPG-CA and long ERF-CA</v>
      </c>
      <c r="U81" s="27" cm="1">
        <f t="array" ref="U81">_xlfn.IFS(T81 = "Short CPG-CA and long ERF-CA",-B81*10000,T81 = "Long CPG-CA and Short ERF-CA",B81*10000, T81 = "HOLD", 0)</f>
        <v>-77639.574999999997</v>
      </c>
      <c r="V81" s="27" cm="1">
        <f t="array" ref="V81">_xlfn.IFS(T81 = "Short CPG-CA and long ERF-CA",C81*10000,T81 = "Long CPG-CA and Short ERF-CA",-C81*10000, T81 = "HOLD", 0)</f>
        <v>144850.54999999999</v>
      </c>
      <c r="W81" s="27">
        <f t="shared" si="9"/>
        <v>-2643.9702840907689</v>
      </c>
      <c r="X81" s="31">
        <f t="shared" si="10"/>
        <v>25850.882169890239</v>
      </c>
    </row>
    <row r="82" spans="1:24" x14ac:dyDescent="0.25">
      <c r="A82" s="1">
        <v>44603</v>
      </c>
      <c r="B82">
        <v>8.0560469999999995</v>
      </c>
      <c r="C82">
        <v>15.05233</v>
      </c>
      <c r="D82" s="26">
        <f t="shared" si="8"/>
        <v>1.3032978017274847E-2</v>
      </c>
      <c r="E82" s="26">
        <f t="shared" si="8"/>
        <v>-1.2979126973574732E-3</v>
      </c>
      <c r="F82" s="26">
        <f t="shared" si="11"/>
        <v>0.53520265633293984</v>
      </c>
      <c r="G82" s="26">
        <f t="shared" si="15"/>
        <v>7.9513587426960353E-4</v>
      </c>
      <c r="H82" s="26">
        <f t="shared" si="12"/>
        <v>0.50365499877408826</v>
      </c>
      <c r="I82" s="26">
        <f t="shared" si="13"/>
        <v>0.43083880897733784</v>
      </c>
      <c r="J82" s="26">
        <f t="shared" si="14"/>
        <v>0.46724690387571305</v>
      </c>
      <c r="T82" s="13" t="str" cm="1">
        <f t="array" ref="T82">_xlfn.IFS(F82&gt;$O$2,"Short CPG-CA and long ERF-CA",F82&lt;$O$3,"Long CPG-CA and Short ERF-CA",F82&lt;$O$2,"HOLD",F82&gt;$O$3,"HOLD")</f>
        <v>Short CPG-CA and long ERF-CA</v>
      </c>
      <c r="U82" s="27" cm="1">
        <f t="array" ref="U82">_xlfn.IFS(T82 = "Short CPG-CA and long ERF-CA",-B82*10000,T82 = "Long CPG-CA and Short ERF-CA",B82*10000, T82 = "HOLD", 0)</f>
        <v>-80560.47</v>
      </c>
      <c r="V82" s="27" cm="1">
        <f t="array" ref="V82">_xlfn.IFS(T82 = "Short CPG-CA and long ERF-CA",C82*10000,T82 = "Long CPG-CA and Short ERF-CA",-C82*10000, T82 = "HOLD", 0)</f>
        <v>150523.29999999999</v>
      </c>
      <c r="W82" s="27">
        <f t="shared" si="9"/>
        <v>-1245.308936889478</v>
      </c>
      <c r="X82" s="31">
        <f t="shared" si="10"/>
        <v>28494.85245398101</v>
      </c>
    </row>
    <row r="83" spans="1:24" x14ac:dyDescent="0.25">
      <c r="A83" s="1">
        <v>44596</v>
      </c>
      <c r="B83">
        <v>7.9524035</v>
      </c>
      <c r="C83">
        <v>15.071892</v>
      </c>
      <c r="D83" s="26">
        <f t="shared" si="8"/>
        <v>3.3047731086585867E-2</v>
      </c>
      <c r="E83" s="26">
        <f t="shared" si="8"/>
        <v>7.8376619436790307E-2</v>
      </c>
      <c r="F83" s="26">
        <f t="shared" si="11"/>
        <v>0.52763140155197508</v>
      </c>
      <c r="G83" s="26">
        <f t="shared" si="15"/>
        <v>7.5712547809647646E-3</v>
      </c>
      <c r="H83" s="26">
        <f t="shared" si="12"/>
        <v>0.50365499877408826</v>
      </c>
      <c r="I83" s="26">
        <f t="shared" si="13"/>
        <v>0.43083880897733784</v>
      </c>
      <c r="J83" s="26">
        <f t="shared" si="14"/>
        <v>0.46724690387571305</v>
      </c>
      <c r="T83" s="13" t="str" cm="1">
        <f t="array" ref="T83">_xlfn.IFS(F83&gt;$O$2,"Short CPG-CA and long ERF-CA",F83&lt;$O$3,"Long CPG-CA and Short ERF-CA",F83&lt;$O$2,"HOLD",F83&gt;$O$3,"HOLD")</f>
        <v>Short CPG-CA and long ERF-CA</v>
      </c>
      <c r="U83" s="27" cm="1">
        <f t="array" ref="U83">_xlfn.IFS(T83 = "Short CPG-CA and long ERF-CA",-B83*10000,T83 = "Long CPG-CA and Short ERF-CA",B83*10000, T83 = "HOLD", 0)</f>
        <v>-79524.035000000003</v>
      </c>
      <c r="V83" s="27" cm="1">
        <f t="array" ref="V83">_xlfn.IFS(T83 = "Short CPG-CA and long ERF-CA",C83*10000,T83 = "Long CPG-CA and Short ERF-CA",-C83*10000, T83 = "HOLD", 0)</f>
        <v>150718.92000000001</v>
      </c>
      <c r="W83" s="27">
        <f t="shared" si="9"/>
        <v>9184.750511163802</v>
      </c>
      <c r="X83" s="31">
        <f t="shared" si="10"/>
        <v>29740.161390870489</v>
      </c>
    </row>
    <row r="84" spans="1:24" x14ac:dyDescent="0.25">
      <c r="A84" s="1">
        <v>44589</v>
      </c>
      <c r="B84">
        <v>7.6980019999999998</v>
      </c>
      <c r="C84">
        <v>13.976464</v>
      </c>
      <c r="D84" s="26">
        <f t="shared" si="8"/>
        <v>6.2418770287718126E-2</v>
      </c>
      <c r="E84" s="26">
        <f t="shared" si="8"/>
        <v>3.8517495644999261E-2</v>
      </c>
      <c r="F84" s="26">
        <f t="shared" si="11"/>
        <v>0.55078323100893045</v>
      </c>
      <c r="G84" s="26">
        <f t="shared" si="15"/>
        <v>-2.3151829456955375E-2</v>
      </c>
      <c r="H84" s="26">
        <f t="shared" si="12"/>
        <v>0.50365499877408826</v>
      </c>
      <c r="I84" s="26">
        <f t="shared" si="13"/>
        <v>0.43083880897733784</v>
      </c>
      <c r="J84" s="26">
        <f t="shared" si="14"/>
        <v>0.46724690387571305</v>
      </c>
      <c r="T84" s="13" t="str" cm="1">
        <f t="array" ref="T84">_xlfn.IFS(F84&gt;$O$2,"Short CPG-CA and long ERF-CA",F84&lt;$O$3,"Long CPG-CA and Short ERF-CA",F84&lt;$O$2,"HOLD",F84&gt;$O$3,"HOLD")</f>
        <v>Short CPG-CA and long ERF-CA</v>
      </c>
      <c r="U84" s="27" cm="1">
        <f t="array" ref="U84">_xlfn.IFS(T84 = "Short CPG-CA and long ERF-CA",-B84*10000,T84 = "Long CPG-CA and Short ERF-CA",B84*10000, T84 = "HOLD", 0)</f>
        <v>-76980.02</v>
      </c>
      <c r="V84" s="27" cm="1">
        <f t="array" ref="V84">_xlfn.IFS(T84 = "Short CPG-CA and long ERF-CA",C84*10000,T84 = "Long CPG-CA and Short ERF-CA",-C84*10000, T84 = "HOLD", 0)</f>
        <v>139764.64000000001</v>
      </c>
      <c r="W84" s="27">
        <f t="shared" si="9"/>
        <v>578.38572740094241</v>
      </c>
      <c r="X84" s="31">
        <f t="shared" si="10"/>
        <v>20555.410879706687</v>
      </c>
    </row>
    <row r="85" spans="1:24" x14ac:dyDescent="0.25">
      <c r="A85" s="1">
        <v>44582</v>
      </c>
      <c r="B85">
        <v>7.2457323000000002</v>
      </c>
      <c r="C85">
        <v>13.458092000000001</v>
      </c>
      <c r="D85" s="26">
        <f t="shared" si="8"/>
        <v>-7.5721170772626661E-2</v>
      </c>
      <c r="E85" s="26">
        <f t="shared" si="8"/>
        <v>-8.2054666551713937E-2</v>
      </c>
      <c r="F85" s="26">
        <f t="shared" si="11"/>
        <v>0.53839224014815767</v>
      </c>
      <c r="G85" s="26">
        <f t="shared" si="15"/>
        <v>1.2390990860772777E-2</v>
      </c>
      <c r="H85" s="26">
        <f t="shared" si="12"/>
        <v>0.50365499877408826</v>
      </c>
      <c r="I85" s="26">
        <f t="shared" si="13"/>
        <v>0.43083880897733784</v>
      </c>
      <c r="J85" s="26">
        <f t="shared" si="14"/>
        <v>0.46724690387571305</v>
      </c>
      <c r="T85" s="13" t="str" cm="1">
        <f t="array" ref="T85">_xlfn.IFS(F85&gt;$O$2,"Short CPG-CA and long ERF-CA",F85&lt;$O$3,"Long CPG-CA and Short ERF-CA",F85&lt;$O$2,"HOLD",F85&gt;$O$3,"HOLD")</f>
        <v>Short CPG-CA and long ERF-CA</v>
      </c>
      <c r="U85" s="27" cm="1">
        <f t="array" ref="U85">_xlfn.IFS(T85 = "Short CPG-CA and long ERF-CA",-B85*10000,T85 = "Long CPG-CA and Short ERF-CA",B85*10000, T85 = "HOLD", 0)</f>
        <v>-72457.323000000004</v>
      </c>
      <c r="V85" s="27" cm="1">
        <f t="array" ref="V85">_xlfn.IFS(T85 = "Short CPG-CA and long ERF-CA",C85*10000,T85 = "Long CPG-CA and Short ERF-CA",-C85*10000, T85 = "HOLD", 0)</f>
        <v>134580.92000000001</v>
      </c>
      <c r="W85" s="27">
        <f t="shared" si="9"/>
        <v>-5556.4391862125203</v>
      </c>
      <c r="X85" s="31">
        <f t="shared" si="10"/>
        <v>19977.025152305745</v>
      </c>
    </row>
    <row r="86" spans="1:24" x14ac:dyDescent="0.25">
      <c r="A86" s="1">
        <v>44575</v>
      </c>
      <c r="B86">
        <v>7.8393360000000003</v>
      </c>
      <c r="C86">
        <v>14.661104</v>
      </c>
      <c r="D86" s="26">
        <f t="shared" si="8"/>
        <v>8.0519735421155189E-2</v>
      </c>
      <c r="E86" s="26">
        <f t="shared" si="8"/>
        <v>6.5387251821068235E-2</v>
      </c>
      <c r="F86" s="26">
        <f t="shared" si="11"/>
        <v>0.53470298007571604</v>
      </c>
      <c r="G86" s="26">
        <f t="shared" si="15"/>
        <v>3.6892600724416358E-3</v>
      </c>
      <c r="H86" s="26">
        <f t="shared" si="12"/>
        <v>0.50365499877408826</v>
      </c>
      <c r="I86" s="26">
        <f t="shared" si="13"/>
        <v>0.43083880897733784</v>
      </c>
      <c r="J86" s="26">
        <f t="shared" si="14"/>
        <v>0.46724690387571305</v>
      </c>
      <c r="T86" s="13" t="str" cm="1">
        <f t="array" ref="T86">_xlfn.IFS(F86&gt;$O$2,"Short CPG-CA and long ERF-CA",F86&lt;$O$3,"Long CPG-CA and Short ERF-CA",F86&lt;$O$2,"HOLD",F86&gt;$O$3,"HOLD")</f>
        <v>Short CPG-CA and long ERF-CA</v>
      </c>
      <c r="U86" s="27" cm="1">
        <f t="array" ref="U86">_xlfn.IFS(T86 = "Short CPG-CA and long ERF-CA",-B86*10000,T86 = "Long CPG-CA and Short ERF-CA",B86*10000, T86 = "HOLD", 0)</f>
        <v>-78393.36</v>
      </c>
      <c r="V86" s="27" cm="1">
        <f t="array" ref="V86">_xlfn.IFS(T86 = "Short CPG-CA and long ERF-CA",C86*10000,T86 = "Long CPG-CA and Short ERF-CA",-C86*10000, T86 = "HOLD", 0)</f>
        <v>146611.04</v>
      </c>
      <c r="W86" s="27">
        <f t="shared" si="9"/>
        <v>3274.2803862533383</v>
      </c>
      <c r="X86" s="31">
        <f t="shared" si="10"/>
        <v>25533.464338518264</v>
      </c>
    </row>
    <row r="87" spans="1:24" x14ac:dyDescent="0.25">
      <c r="A87" s="1">
        <v>44568</v>
      </c>
      <c r="B87">
        <v>7.255153</v>
      </c>
      <c r="C87">
        <v>13.761291</v>
      </c>
      <c r="D87" s="26">
        <f t="shared" si="8"/>
        <v>0.14074051129883181</v>
      </c>
      <c r="E87" s="26">
        <f t="shared" si="8"/>
        <v>5.472262937304774E-2</v>
      </c>
      <c r="F87" s="26">
        <f t="shared" si="11"/>
        <v>0.52721456148264001</v>
      </c>
      <c r="G87" s="26">
        <f t="shared" si="15"/>
        <v>7.4884185930760294E-3</v>
      </c>
      <c r="H87" s="26">
        <f t="shared" si="12"/>
        <v>0.50365499877408826</v>
      </c>
      <c r="I87" s="26">
        <f t="shared" si="13"/>
        <v>0.43083880897733784</v>
      </c>
      <c r="J87" s="26">
        <f t="shared" si="14"/>
        <v>0.46724690387571305</v>
      </c>
      <c r="T87" s="13" t="str" cm="1">
        <f t="array" ref="T87">_xlfn.IFS(F87&gt;$O$2,"Short CPG-CA and long ERF-CA",F87&lt;$O$3,"Long CPG-CA and Short ERF-CA",F87&lt;$O$2,"HOLD",F87&gt;$O$3,"HOLD")</f>
        <v>Short CPG-CA and long ERF-CA</v>
      </c>
      <c r="U87" s="27" cm="1">
        <f t="array" ref="U87">_xlfn.IFS(T87 = "Short CPG-CA and long ERF-CA",-B87*10000,T87 = "Long CPG-CA and Short ERF-CA",B87*10000, T87 = "HOLD", 0)</f>
        <v>-72551.53</v>
      </c>
      <c r="V87" s="27" cm="1">
        <f t="array" ref="V87">_xlfn.IFS(T87 = "Short CPG-CA and long ERF-CA",C87*10000,T87 = "Long CPG-CA and Short ERF-CA",-C87*10000, T87 = "HOLD", 0)</f>
        <v>137612.91</v>
      </c>
      <c r="W87" s="27">
        <f t="shared" si="9"/>
        <v>-2680.3991568359588</v>
      </c>
      <c r="X87" s="31">
        <f t="shared" si="10"/>
        <v>22259.183952264928</v>
      </c>
    </row>
    <row r="88" spans="1:24" x14ac:dyDescent="0.25">
      <c r="A88" s="1">
        <v>44561</v>
      </c>
      <c r="B88">
        <v>6.3600380000000003</v>
      </c>
      <c r="C88">
        <v>13.047307999999999</v>
      </c>
      <c r="D88" s="26">
        <f t="shared" si="8"/>
        <v>9.0468385950118899E-2</v>
      </c>
      <c r="E88" s="26">
        <f t="shared" si="8"/>
        <v>3.2507755495716571E-2</v>
      </c>
      <c r="F88" s="26">
        <f t="shared" si="11"/>
        <v>0.48745978863992484</v>
      </c>
      <c r="G88" s="26">
        <f t="shared" si="15"/>
        <v>3.9754772842715169E-2</v>
      </c>
      <c r="H88" s="26">
        <f t="shared" si="12"/>
        <v>0.50365499877408826</v>
      </c>
      <c r="I88" s="26">
        <f t="shared" si="13"/>
        <v>0.43083880897733784</v>
      </c>
      <c r="J88" s="26">
        <f t="shared" si="14"/>
        <v>0.46724690387571305</v>
      </c>
      <c r="T88" s="13" t="str" cm="1">
        <f t="array" ref="T88">_xlfn.IFS(F88&gt;$O$2,"Short CPG-CA and long ERF-CA",F88&lt;$O$3,"Long CPG-CA and Short ERF-CA",F88&lt;$O$2,"HOLD",F88&gt;$O$3,"HOLD")</f>
        <v>HOLD</v>
      </c>
      <c r="U88" s="27" cm="1">
        <f t="array" ref="U88">_xlfn.IFS(T88 = "Short CPG-CA and long ERF-CA",-B88*10000,T88 = "Long CPG-CA and Short ERF-CA",B88*10000, T88 = "HOLD", 0)</f>
        <v>0</v>
      </c>
      <c r="V88" s="27" cm="1">
        <f t="array" ref="V88">_xlfn.IFS(T88 = "Short CPG-CA and long ERF-CA",C88*10000,T88 = "Long CPG-CA and Short ERF-CA",-C88*10000, T88 = "HOLD", 0)</f>
        <v>0</v>
      </c>
      <c r="W88" s="27">
        <f t="shared" si="9"/>
        <v>0</v>
      </c>
      <c r="X88" s="31">
        <f t="shared" si="10"/>
        <v>24939.583109100888</v>
      </c>
    </row>
    <row r="89" spans="1:24" x14ac:dyDescent="0.25">
      <c r="A89" s="1">
        <v>44554</v>
      </c>
      <c r="B89">
        <v>5.8323910000000003</v>
      </c>
      <c r="C89">
        <v>12.636523</v>
      </c>
      <c r="D89" s="26">
        <f t="shared" si="8"/>
        <v>8.7873670372500906E-2</v>
      </c>
      <c r="E89" s="26">
        <f t="shared" si="8"/>
        <v>9.7705945122533888E-2</v>
      </c>
      <c r="F89" s="26">
        <f t="shared" si="11"/>
        <v>0.4615503014555507</v>
      </c>
      <c r="G89" s="26">
        <f t="shared" si="15"/>
        <v>2.5909487184374136E-2</v>
      </c>
      <c r="H89" s="26">
        <f t="shared" si="12"/>
        <v>0.50365499877408826</v>
      </c>
      <c r="I89" s="26">
        <f t="shared" si="13"/>
        <v>0.43083880897733784</v>
      </c>
      <c r="J89" s="26">
        <f t="shared" si="14"/>
        <v>0.46724690387571305</v>
      </c>
      <c r="T89" s="13" t="str" cm="1">
        <f t="array" ref="T89">_xlfn.IFS(F89&gt;$O$2,"Short CPG-CA and long ERF-CA",F89&lt;$O$3,"Long CPG-CA and Short ERF-CA",F89&lt;$O$2,"HOLD",F89&gt;$O$3,"HOLD")</f>
        <v>HOLD</v>
      </c>
      <c r="U89" s="27" cm="1">
        <f t="array" ref="U89">_xlfn.IFS(T89 = "Short CPG-CA and long ERF-CA",-B89*10000,T89 = "Long CPG-CA and Short ERF-CA",B89*10000, T89 = "HOLD", 0)</f>
        <v>0</v>
      </c>
      <c r="V89" s="27" cm="1">
        <f t="array" ref="V89">_xlfn.IFS(T89 = "Short CPG-CA and long ERF-CA",C89*10000,T89 = "Long CPG-CA and Short ERF-CA",-C89*10000, T89 = "HOLD", 0)</f>
        <v>0</v>
      </c>
      <c r="W89" s="27">
        <f t="shared" si="9"/>
        <v>0</v>
      </c>
      <c r="X89" s="31">
        <f t="shared" si="10"/>
        <v>24939.583109100888</v>
      </c>
    </row>
    <row r="90" spans="1:24" x14ac:dyDescent="0.25">
      <c r="A90" s="1">
        <v>44547</v>
      </c>
      <c r="B90">
        <v>5.3612760000000002</v>
      </c>
      <c r="C90">
        <v>11.511756</v>
      </c>
      <c r="D90" s="26">
        <f t="shared" si="8"/>
        <v>-0.15184141158976172</v>
      </c>
      <c r="E90" s="26">
        <f t="shared" si="8"/>
        <v>-0.1383601265451857</v>
      </c>
      <c r="F90" s="26">
        <f t="shared" si="11"/>
        <v>0.46572182384685706</v>
      </c>
      <c r="G90" s="26">
        <f t="shared" si="15"/>
        <v>-4.1715223913063593E-3</v>
      </c>
      <c r="H90" s="26">
        <f t="shared" si="12"/>
        <v>0.50365499877408826</v>
      </c>
      <c r="I90" s="26">
        <f t="shared" si="13"/>
        <v>0.43083880897733784</v>
      </c>
      <c r="J90" s="26">
        <f t="shared" si="14"/>
        <v>0.46724690387571305</v>
      </c>
      <c r="T90" s="13" t="str" cm="1">
        <f t="array" ref="T90">_xlfn.IFS(F90&gt;$O$2,"Short CPG-CA and long ERF-CA",F90&lt;$O$3,"Long CPG-CA and Short ERF-CA",F90&lt;$O$2,"HOLD",F90&gt;$O$3,"HOLD")</f>
        <v>HOLD</v>
      </c>
      <c r="U90" s="27" cm="1">
        <f t="array" ref="U90">_xlfn.IFS(T90 = "Short CPG-CA and long ERF-CA",-B90*10000,T90 = "Long CPG-CA and Short ERF-CA",B90*10000, T90 = "HOLD", 0)</f>
        <v>0</v>
      </c>
      <c r="V90" s="27" cm="1">
        <f t="array" ref="V90">_xlfn.IFS(T90 = "Short CPG-CA and long ERF-CA",C90*10000,T90 = "Long CPG-CA and Short ERF-CA",-C90*10000, T90 = "HOLD", 0)</f>
        <v>0</v>
      </c>
      <c r="W90" s="27">
        <f t="shared" si="9"/>
        <v>0</v>
      </c>
      <c r="X90" s="31">
        <f t="shared" si="10"/>
        <v>24939.583109100888</v>
      </c>
    </row>
    <row r="91" spans="1:24" x14ac:dyDescent="0.25">
      <c r="A91" s="1">
        <v>44540</v>
      </c>
      <c r="B91">
        <v>6.3210772999999998</v>
      </c>
      <c r="C91">
        <v>13.360287</v>
      </c>
      <c r="D91" s="26">
        <f t="shared" si="8"/>
        <v>0.18453412379764972</v>
      </c>
      <c r="E91" s="26">
        <f t="shared" si="8"/>
        <v>0.11237780134591482</v>
      </c>
      <c r="F91" s="26">
        <f t="shared" si="11"/>
        <v>0.47312436476851133</v>
      </c>
      <c r="G91" s="26">
        <f t="shared" si="15"/>
        <v>-7.4025409216542659E-3</v>
      </c>
      <c r="H91" s="26">
        <f t="shared" si="12"/>
        <v>0.50365499877408826</v>
      </c>
      <c r="I91" s="26">
        <f t="shared" si="13"/>
        <v>0.43083880897733784</v>
      </c>
      <c r="J91" s="26">
        <f t="shared" si="14"/>
        <v>0.46724690387571305</v>
      </c>
      <c r="T91" s="13" t="str" cm="1">
        <f t="array" ref="T91">_xlfn.IFS(F91&gt;$O$2,"Short CPG-CA and long ERF-CA",F91&lt;$O$3,"Long CPG-CA and Short ERF-CA",F91&lt;$O$2,"HOLD",F91&gt;$O$3,"HOLD")</f>
        <v>HOLD</v>
      </c>
      <c r="U91" s="27" cm="1">
        <f t="array" ref="U91">_xlfn.IFS(T91 = "Short CPG-CA and long ERF-CA",-B91*10000,T91 = "Long CPG-CA and Short ERF-CA",B91*10000, T91 = "HOLD", 0)</f>
        <v>0</v>
      </c>
      <c r="V91" s="27" cm="1">
        <f t="array" ref="V91">_xlfn.IFS(T91 = "Short CPG-CA and long ERF-CA",C91*10000,T91 = "Long CPG-CA and Short ERF-CA",-C91*10000, T91 = "HOLD", 0)</f>
        <v>0</v>
      </c>
      <c r="W91" s="27">
        <f t="shared" si="9"/>
        <v>0</v>
      </c>
      <c r="X91" s="31">
        <f t="shared" si="10"/>
        <v>24939.583109100888</v>
      </c>
    </row>
    <row r="92" spans="1:24" x14ac:dyDescent="0.25">
      <c r="A92" s="1">
        <v>44533</v>
      </c>
      <c r="B92">
        <v>5.3363404000000001</v>
      </c>
      <c r="C92">
        <v>12.010566000000001</v>
      </c>
      <c r="D92" s="26">
        <f t="shared" si="8"/>
        <v>8.8652728980415235E-3</v>
      </c>
      <c r="E92" s="26">
        <f t="shared" si="8"/>
        <v>-7.9973450932004381E-3</v>
      </c>
      <c r="F92" s="26">
        <f t="shared" si="11"/>
        <v>0.44430382381646294</v>
      </c>
      <c r="G92" s="26">
        <f t="shared" si="15"/>
        <v>2.882054095204839E-2</v>
      </c>
      <c r="H92" s="26">
        <f t="shared" si="12"/>
        <v>0.50365499877408826</v>
      </c>
      <c r="I92" s="26">
        <f t="shared" si="13"/>
        <v>0.43083880897733784</v>
      </c>
      <c r="J92" s="26">
        <f t="shared" si="14"/>
        <v>0.46724690387571305</v>
      </c>
      <c r="T92" s="13" t="str" cm="1">
        <f t="array" ref="T92">_xlfn.IFS(F92&gt;$O$2,"Short CPG-CA and long ERF-CA",F92&lt;$O$3,"Long CPG-CA and Short ERF-CA",F92&lt;$O$2,"HOLD",F92&gt;$O$3,"HOLD")</f>
        <v>HOLD</v>
      </c>
      <c r="U92" s="27" cm="1">
        <f t="array" ref="U92">_xlfn.IFS(T92 = "Short CPG-CA and long ERF-CA",-B92*10000,T92 = "Long CPG-CA and Short ERF-CA",B92*10000, T92 = "HOLD", 0)</f>
        <v>0</v>
      </c>
      <c r="V92" s="27" cm="1">
        <f t="array" ref="V92">_xlfn.IFS(T92 = "Short CPG-CA and long ERF-CA",C92*10000,T92 = "Long CPG-CA and Short ERF-CA",-C92*10000, T92 = "HOLD", 0)</f>
        <v>0</v>
      </c>
      <c r="W92" s="27">
        <f t="shared" si="9"/>
        <v>0</v>
      </c>
      <c r="X92" s="31">
        <f t="shared" si="10"/>
        <v>24939.583109100888</v>
      </c>
    </row>
    <row r="93" spans="1:24" x14ac:dyDescent="0.25">
      <c r="A93" s="1">
        <v>44526</v>
      </c>
      <c r="B93">
        <v>5.2894480000000001</v>
      </c>
      <c r="C93">
        <v>12.107393</v>
      </c>
      <c r="D93" s="26">
        <f t="shared" si="8"/>
        <v>1.4388560952129009E-2</v>
      </c>
      <c r="E93" s="26">
        <f t="shared" si="8"/>
        <v>2.8145667386014168E-2</v>
      </c>
      <c r="F93" s="26">
        <f t="shared" si="11"/>
        <v>0.43687753424705056</v>
      </c>
      <c r="G93" s="26">
        <f t="shared" si="15"/>
        <v>7.4262895694123809E-3</v>
      </c>
      <c r="H93" s="26">
        <f t="shared" si="12"/>
        <v>0.50365499877408826</v>
      </c>
      <c r="I93" s="26">
        <f t="shared" si="13"/>
        <v>0.43083880897733784</v>
      </c>
      <c r="J93" s="26">
        <f t="shared" si="14"/>
        <v>0.46724690387571305</v>
      </c>
      <c r="T93" s="13" t="str" cm="1">
        <f t="array" ref="T93">_xlfn.IFS(F93&gt;$O$2,"Short CPG-CA and long ERF-CA",F93&lt;$O$3,"Long CPG-CA and Short ERF-CA",F93&lt;$O$2,"HOLD",F93&gt;$O$3,"HOLD")</f>
        <v>HOLD</v>
      </c>
      <c r="U93" s="27" cm="1">
        <f t="array" ref="U93">_xlfn.IFS(T93 = "Short CPG-CA and long ERF-CA",-B93*10000,T93 = "Long CPG-CA and Short ERF-CA",B93*10000, T93 = "HOLD", 0)</f>
        <v>0</v>
      </c>
      <c r="V93" s="27" cm="1">
        <f t="array" ref="V93">_xlfn.IFS(T93 = "Short CPG-CA and long ERF-CA",C93*10000,T93 = "Long CPG-CA and Short ERF-CA",-C93*10000, T93 = "HOLD", 0)</f>
        <v>0</v>
      </c>
      <c r="W93" s="27">
        <f t="shared" si="9"/>
        <v>0</v>
      </c>
      <c r="X93" s="31">
        <f t="shared" si="10"/>
        <v>24939.583109100888</v>
      </c>
    </row>
    <row r="94" spans="1:24" x14ac:dyDescent="0.25">
      <c r="A94" s="1">
        <v>44519</v>
      </c>
      <c r="B94">
        <v>5.2144199999999996</v>
      </c>
      <c r="C94">
        <v>11.775950999999999</v>
      </c>
      <c r="D94" s="26">
        <f t="shared" si="8"/>
        <v>-5.602710370696589E-2</v>
      </c>
      <c r="E94" s="26">
        <f t="shared" si="8"/>
        <v>-4.8069304981804908E-2</v>
      </c>
      <c r="F94" s="26">
        <f t="shared" si="11"/>
        <v>0.44280245391646078</v>
      </c>
      <c r="G94" s="26">
        <f t="shared" si="15"/>
        <v>-5.9249196694102224E-3</v>
      </c>
      <c r="H94" s="26">
        <f t="shared" si="12"/>
        <v>0.50365499877408826</v>
      </c>
      <c r="I94" s="26">
        <f t="shared" si="13"/>
        <v>0.43083880897733784</v>
      </c>
      <c r="J94" s="26">
        <f t="shared" si="14"/>
        <v>0.46724690387571305</v>
      </c>
      <c r="T94" s="13" t="str" cm="1">
        <f t="array" ref="T94">_xlfn.IFS(F94&gt;$O$2,"Short CPG-CA and long ERF-CA",F94&lt;$O$3,"Long CPG-CA and Short ERF-CA",F94&lt;$O$2,"HOLD",F94&gt;$O$3,"HOLD")</f>
        <v>HOLD</v>
      </c>
      <c r="U94" s="27" cm="1">
        <f t="array" ref="U94">_xlfn.IFS(T94 = "Short CPG-CA and long ERF-CA",-B94*10000,T94 = "Long CPG-CA and Short ERF-CA",B94*10000, T94 = "HOLD", 0)</f>
        <v>0</v>
      </c>
      <c r="V94" s="27" cm="1">
        <f t="array" ref="V94">_xlfn.IFS(T94 = "Short CPG-CA and long ERF-CA",C94*10000,T94 = "Long CPG-CA and Short ERF-CA",-C94*10000, T94 = "HOLD", 0)</f>
        <v>0</v>
      </c>
      <c r="W94" s="27">
        <f t="shared" si="9"/>
        <v>0</v>
      </c>
      <c r="X94" s="31">
        <f t="shared" si="10"/>
        <v>24939.583109100888</v>
      </c>
    </row>
    <row r="95" spans="1:24" x14ac:dyDescent="0.25">
      <c r="A95" s="1">
        <v>44512</v>
      </c>
      <c r="B95">
        <v>5.5239086000000004</v>
      </c>
      <c r="C95">
        <v>12.370597</v>
      </c>
      <c r="D95" s="26">
        <f t="shared" si="8"/>
        <v>-2.6446479666335541E-2</v>
      </c>
      <c r="E95" s="26">
        <f t="shared" si="8"/>
        <v>-7.8737708844140364E-4</v>
      </c>
      <c r="F95" s="26">
        <f t="shared" si="11"/>
        <v>0.44653532889318115</v>
      </c>
      <c r="G95" s="26">
        <f t="shared" si="15"/>
        <v>-3.7328749767203684E-3</v>
      </c>
      <c r="H95" s="26">
        <f t="shared" si="12"/>
        <v>0.50365499877408826</v>
      </c>
      <c r="I95" s="26">
        <f t="shared" si="13"/>
        <v>0.43083880897733784</v>
      </c>
      <c r="J95" s="26">
        <f t="shared" si="14"/>
        <v>0.46724690387571305</v>
      </c>
      <c r="T95" s="13" t="str" cm="1">
        <f t="array" ref="T95">_xlfn.IFS(F95&gt;$O$2,"Short CPG-CA and long ERF-CA",F95&lt;$O$3,"Long CPG-CA and Short ERF-CA",F95&lt;$O$2,"HOLD",F95&gt;$O$3,"HOLD")</f>
        <v>HOLD</v>
      </c>
      <c r="U95" s="27" cm="1">
        <f t="array" ref="U95">_xlfn.IFS(T95 = "Short CPG-CA and long ERF-CA",-B95*10000,T95 = "Long CPG-CA and Short ERF-CA",B95*10000, T95 = "HOLD", 0)</f>
        <v>0</v>
      </c>
      <c r="V95" s="27" cm="1">
        <f t="array" ref="V95">_xlfn.IFS(T95 = "Short CPG-CA and long ERF-CA",C95*10000,T95 = "Long CPG-CA and Short ERF-CA",-C95*10000, T95 = "HOLD", 0)</f>
        <v>0</v>
      </c>
      <c r="W95" s="27">
        <f t="shared" si="9"/>
        <v>0</v>
      </c>
      <c r="X95" s="31">
        <f t="shared" si="10"/>
        <v>24939.583109100888</v>
      </c>
    </row>
    <row r="96" spans="1:24" x14ac:dyDescent="0.25">
      <c r="A96" s="1">
        <v>44505</v>
      </c>
      <c r="B96">
        <v>5.6739649999999999</v>
      </c>
      <c r="C96">
        <v>12.380345</v>
      </c>
      <c r="D96" s="26">
        <f t="shared" si="8"/>
        <v>-2.7330968399307071E-2</v>
      </c>
      <c r="E96" s="26">
        <f t="shared" si="8"/>
        <v>8.3617585380428044E-2</v>
      </c>
      <c r="F96" s="26">
        <f t="shared" si="11"/>
        <v>0.45830427181148831</v>
      </c>
      <c r="G96" s="26">
        <f t="shared" si="15"/>
        <v>-1.1768942918307157E-2</v>
      </c>
      <c r="H96" s="26">
        <f t="shared" si="12"/>
        <v>0.50365499877408826</v>
      </c>
      <c r="I96" s="26">
        <f t="shared" si="13"/>
        <v>0.43083880897733784</v>
      </c>
      <c r="J96" s="26">
        <f t="shared" si="14"/>
        <v>0.46724690387571305</v>
      </c>
      <c r="T96" s="13" t="str" cm="1">
        <f t="array" ref="T96">_xlfn.IFS(F96&gt;$O$2,"Short CPG-CA and long ERF-CA",F96&lt;$O$3,"Long CPG-CA and Short ERF-CA",F96&lt;$O$2,"HOLD",F96&gt;$O$3,"HOLD")</f>
        <v>HOLD</v>
      </c>
      <c r="U96" s="27" cm="1">
        <f t="array" ref="U96">_xlfn.IFS(T96 = "Short CPG-CA and long ERF-CA",-B96*10000,T96 = "Long CPG-CA and Short ERF-CA",B96*10000, T96 = "HOLD", 0)</f>
        <v>0</v>
      </c>
      <c r="V96" s="27" cm="1">
        <f t="array" ref="V96">_xlfn.IFS(T96 = "Short CPG-CA and long ERF-CA",C96*10000,T96 = "Long CPG-CA and Short ERF-CA",-C96*10000, T96 = "HOLD", 0)</f>
        <v>0</v>
      </c>
      <c r="W96" s="27">
        <f t="shared" si="9"/>
        <v>0</v>
      </c>
      <c r="X96" s="31">
        <f t="shared" si="10"/>
        <v>24939.583109100888</v>
      </c>
    </row>
    <row r="97" spans="1:24" x14ac:dyDescent="0.25">
      <c r="A97" s="1">
        <v>44498</v>
      </c>
      <c r="B97">
        <v>5.8333974</v>
      </c>
      <c r="C97">
        <v>11.425013</v>
      </c>
      <c r="D97" s="26">
        <f t="shared" si="8"/>
        <v>-1.605332532800744E-3</v>
      </c>
      <c r="E97" s="26">
        <f t="shared" si="8"/>
        <v>1.4718598647232841E-2</v>
      </c>
      <c r="F97" s="26">
        <f t="shared" si="11"/>
        <v>0.51058124835394059</v>
      </c>
      <c r="G97" s="26">
        <f t="shared" si="15"/>
        <v>-5.227697654245228E-2</v>
      </c>
      <c r="H97" s="26">
        <f t="shared" si="12"/>
        <v>0.50365499877408826</v>
      </c>
      <c r="I97" s="26">
        <f t="shared" si="13"/>
        <v>0.43083880897733784</v>
      </c>
      <c r="J97" s="26">
        <f t="shared" si="14"/>
        <v>0.46724690387571305</v>
      </c>
      <c r="T97" s="13" t="str" cm="1">
        <f t="array" ref="T97">_xlfn.IFS(F97&gt;$O$2,"Short CPG-CA and long ERF-CA",F97&lt;$O$3,"Long CPG-CA and Short ERF-CA",F97&lt;$O$2,"HOLD",F97&gt;$O$3,"HOLD")</f>
        <v>Short CPG-CA and long ERF-CA</v>
      </c>
      <c r="U97" s="27" cm="1">
        <f t="array" ref="U97">_xlfn.IFS(T97 = "Short CPG-CA and long ERF-CA",-B97*10000,T97 = "Long CPG-CA and Short ERF-CA",B97*10000, T97 = "HOLD", 0)</f>
        <v>-58333.974000000002</v>
      </c>
      <c r="V97" s="27" cm="1">
        <f t="array" ref="V97">_xlfn.IFS(T97 = "Short CPG-CA and long ERF-CA",C97*10000,T97 = "Long CPG-CA and Short ERF-CA",-C97*10000, T97 = "HOLD", 0)</f>
        <v>114250.13</v>
      </c>
      <c r="W97" s="27">
        <f t="shared" si="9"/>
        <v>1775.247235093929</v>
      </c>
      <c r="X97" s="31">
        <f t="shared" si="10"/>
        <v>24939.583109100888</v>
      </c>
    </row>
    <row r="98" spans="1:24" x14ac:dyDescent="0.25">
      <c r="A98" s="1">
        <v>44491</v>
      </c>
      <c r="B98">
        <v>5.8427769999999999</v>
      </c>
      <c r="C98">
        <v>11.259292</v>
      </c>
      <c r="D98" s="26">
        <f t="shared" si="8"/>
        <v>-7.9616535293964476E-3</v>
      </c>
      <c r="E98" s="26">
        <f t="shared" si="8"/>
        <v>4.3478687486341646E-3</v>
      </c>
      <c r="F98" s="26">
        <f t="shared" si="11"/>
        <v>0.51892934298177895</v>
      </c>
      <c r="G98" s="26">
        <f t="shared" si="15"/>
        <v>-8.348094627838365E-3</v>
      </c>
      <c r="H98" s="26">
        <f t="shared" si="12"/>
        <v>0.50365499877408826</v>
      </c>
      <c r="I98" s="26">
        <f t="shared" si="13"/>
        <v>0.43083880897733784</v>
      </c>
      <c r="J98" s="26">
        <f t="shared" si="14"/>
        <v>0.46724690387571305</v>
      </c>
      <c r="T98" s="13" t="str" cm="1">
        <f t="array" ref="T98">_xlfn.IFS(F98&gt;$O$2,"Short CPG-CA and long ERF-CA",F98&lt;$O$3,"Long CPG-CA and Short ERF-CA",F98&lt;$O$2,"HOLD",F98&gt;$O$3,"HOLD")</f>
        <v>Short CPG-CA and long ERF-CA</v>
      </c>
      <c r="U98" s="27" cm="1">
        <f t="array" ref="U98">_xlfn.IFS(T98 = "Short CPG-CA and long ERF-CA",-B98*10000,T98 = "Long CPG-CA and Short ERF-CA",B98*10000, T98 = "HOLD", 0)</f>
        <v>-58427.77</v>
      </c>
      <c r="V98" s="27" cm="1">
        <f t="array" ref="V98">_xlfn.IFS(T98 = "Short CPG-CA and long ERF-CA",C98*10000,T98 = "Long CPG-CA and Short ERF-CA",-C98*10000, T98 = "HOLD", 0)</f>
        <v>112592.92</v>
      </c>
      <c r="W98" s="27">
        <f t="shared" si="9"/>
        <v>954.72089942073046</v>
      </c>
      <c r="X98" s="31">
        <f t="shared" si="10"/>
        <v>23164.33587400696</v>
      </c>
    </row>
    <row r="99" spans="1:24" x14ac:dyDescent="0.25">
      <c r="A99" s="1">
        <v>44484</v>
      </c>
      <c r="B99">
        <v>5.8896685</v>
      </c>
      <c r="C99">
        <v>11.21055</v>
      </c>
      <c r="D99" s="26">
        <f t="shared" si="8"/>
        <v>-2.0280845565513191E-2</v>
      </c>
      <c r="E99" s="26">
        <f t="shared" si="8"/>
        <v>3.1390357313684586E-2</v>
      </c>
      <c r="F99" s="26">
        <f t="shared" si="11"/>
        <v>0.5253683806771301</v>
      </c>
      <c r="G99" s="26">
        <f t="shared" si="15"/>
        <v>-6.4390376953511463E-3</v>
      </c>
      <c r="H99" s="26">
        <f t="shared" si="12"/>
        <v>0.50365499877408826</v>
      </c>
      <c r="I99" s="26">
        <f t="shared" si="13"/>
        <v>0.43083880897733784</v>
      </c>
      <c r="J99" s="26">
        <f t="shared" si="14"/>
        <v>0.46724690387571305</v>
      </c>
      <c r="T99" s="13" t="str" cm="1">
        <f t="array" ref="T99">_xlfn.IFS(F99&gt;$O$2,"Short CPG-CA and long ERF-CA",F99&lt;$O$3,"Long CPG-CA and Short ERF-CA",F99&lt;$O$2,"HOLD",F99&gt;$O$3,"HOLD")</f>
        <v>Short CPG-CA and long ERF-CA</v>
      </c>
      <c r="U99" s="27" cm="1">
        <f t="array" ref="U99">_xlfn.IFS(T99 = "Short CPG-CA and long ERF-CA",-B99*10000,T99 = "Long CPG-CA and Short ERF-CA",B99*10000, T99 = "HOLD", 0)</f>
        <v>-58896.684999999998</v>
      </c>
      <c r="V99" s="27" cm="1">
        <f t="array" ref="V99">_xlfn.IFS(T99 = "Short CPG-CA and long ERF-CA",C99*10000,T99 = "Long CPG-CA and Short ERF-CA",-C99*10000, T99 = "HOLD", 0)</f>
        <v>112105.5</v>
      </c>
      <c r="W99" s="27">
        <f t="shared" si="9"/>
        <v>4713.506274634944</v>
      </c>
      <c r="X99" s="31">
        <f t="shared" si="10"/>
        <v>22209.614974586228</v>
      </c>
    </row>
    <row r="100" spans="1:24" x14ac:dyDescent="0.25">
      <c r="A100" s="1">
        <v>44477</v>
      </c>
      <c r="B100">
        <v>6.0115885999999996</v>
      </c>
      <c r="C100">
        <v>10.869357000000001</v>
      </c>
      <c r="D100" s="26">
        <f t="shared" si="8"/>
        <v>7.1906279167068946E-2</v>
      </c>
      <c r="E100" s="26">
        <f t="shared" si="8"/>
        <v>0.10069092441330067</v>
      </c>
      <c r="F100" s="26">
        <f t="shared" si="11"/>
        <v>0.55307674593814515</v>
      </c>
      <c r="G100" s="26">
        <f t="shared" si="15"/>
        <v>-2.7708365261015055E-2</v>
      </c>
      <c r="H100" s="26">
        <f t="shared" si="12"/>
        <v>0.50365499877408826</v>
      </c>
      <c r="I100" s="26">
        <f t="shared" si="13"/>
        <v>0.43083880897733784</v>
      </c>
      <c r="J100" s="26">
        <f t="shared" si="14"/>
        <v>0.46724690387571305</v>
      </c>
      <c r="T100" s="13" t="str" cm="1">
        <f t="array" ref="T100">_xlfn.IFS(F100&gt;$O$2,"Short CPG-CA and long ERF-CA",F100&lt;$O$3,"Long CPG-CA and Short ERF-CA",F100&lt;$O$2,"HOLD",F100&gt;$O$3,"HOLD")</f>
        <v>Short CPG-CA and long ERF-CA</v>
      </c>
      <c r="U100" s="27" cm="1">
        <f t="array" ref="U100">_xlfn.IFS(T100 = "Short CPG-CA and long ERF-CA",-B100*10000,T100 = "Long CPG-CA and Short ERF-CA",B100*10000, T100 = "HOLD", 0)</f>
        <v>-60115.885999999999</v>
      </c>
      <c r="V100" s="27" cm="1">
        <f t="array" ref="V100">_xlfn.IFS(T100 = "Short CPG-CA and long ERF-CA",C100*10000,T100 = "Long CPG-CA and Short ERF-CA",-C100*10000, T100 = "HOLD", 0)</f>
        <v>108693.57</v>
      </c>
      <c r="W100" s="27">
        <f t="shared" si="9"/>
        <v>6621.7463599901148</v>
      </c>
      <c r="X100" s="31">
        <f t="shared" si="10"/>
        <v>17496.108699951285</v>
      </c>
    </row>
    <row r="101" spans="1:24" x14ac:dyDescent="0.25">
      <c r="A101" s="1">
        <v>44470</v>
      </c>
      <c r="B101">
        <v>5.6083154999999998</v>
      </c>
      <c r="C101">
        <v>9.8750309999999999</v>
      </c>
      <c r="D101" s="26">
        <f t="shared" si="8"/>
        <v>0.11985021927402606</v>
      </c>
      <c r="E101" s="26">
        <f t="shared" si="8"/>
        <v>0.11441125020299141</v>
      </c>
      <c r="F101" s="26">
        <f t="shared" si="11"/>
        <v>0.56792890067889401</v>
      </c>
      <c r="G101" s="26">
        <f t="shared" si="15"/>
        <v>-1.4852154740748857E-2</v>
      </c>
      <c r="H101" s="26">
        <f t="shared" si="12"/>
        <v>0.50365499877408826</v>
      </c>
      <c r="I101" s="26">
        <f t="shared" si="13"/>
        <v>0.43083880897733784</v>
      </c>
      <c r="J101" s="26">
        <f t="shared" si="14"/>
        <v>0.46724690387571305</v>
      </c>
      <c r="T101" s="13" t="str" cm="1">
        <f t="array" ref="T101">_xlfn.IFS(F101&gt;$O$2,"Short CPG-CA and long ERF-CA",F101&lt;$O$3,"Long CPG-CA and Short ERF-CA",F101&lt;$O$2,"HOLD",F101&gt;$O$3,"HOLD")</f>
        <v>Short CPG-CA and long ERF-CA</v>
      </c>
      <c r="U101" s="27" cm="1">
        <f t="array" ref="U101">_xlfn.IFS(T101 = "Short CPG-CA and long ERF-CA",-B101*10000,T101 = "Long CPG-CA and Short ERF-CA",B101*10000, T101 = "HOLD", 0)</f>
        <v>-56083.154999999999</v>
      </c>
      <c r="V101" s="27" cm="1">
        <f t="array" ref="V101">_xlfn.IFS(T101 = "Short CPG-CA and long ERF-CA",C101*10000,T101 = "Long CPG-CA and Short ERF-CA",-C101*10000, T101 = "HOLD", 0)</f>
        <v>98750.31</v>
      </c>
      <c r="W101" s="27">
        <f t="shared" si="9"/>
        <v>4576.5680007037736</v>
      </c>
      <c r="X101" s="31">
        <f t="shared" si="10"/>
        <v>10874.362339961172</v>
      </c>
    </row>
    <row r="102" spans="1:24" x14ac:dyDescent="0.25">
      <c r="A102" s="1">
        <v>44463</v>
      </c>
      <c r="B102">
        <v>5.0080942999999998</v>
      </c>
      <c r="C102">
        <v>8.8612090000000006</v>
      </c>
      <c r="D102" s="26">
        <f t="shared" si="8"/>
        <v>7.4446797970689677E-2</v>
      </c>
      <c r="E102" s="26">
        <f t="shared" si="8"/>
        <v>0.11397087672858473</v>
      </c>
      <c r="F102" s="26">
        <f t="shared" si="11"/>
        <v>0.56517054275550882</v>
      </c>
      <c r="G102" s="26">
        <f t="shared" si="15"/>
        <v>2.7583579233851907E-3</v>
      </c>
      <c r="H102" s="26">
        <f t="shared" si="12"/>
        <v>0.50365499877408826</v>
      </c>
      <c r="I102" s="26">
        <f t="shared" si="13"/>
        <v>0.43083880897733784</v>
      </c>
      <c r="J102" s="26">
        <f t="shared" si="14"/>
        <v>0.46724690387571305</v>
      </c>
      <c r="T102" s="13" t="str" cm="1">
        <f t="array" ref="T102">_xlfn.IFS(F102&gt;$O$2,"Short CPG-CA and long ERF-CA",F102&lt;$O$3,"Long CPG-CA and Short ERF-CA",F102&lt;$O$2,"HOLD",F102&gt;$O$3,"HOLD")</f>
        <v>Short CPG-CA and long ERF-CA</v>
      </c>
      <c r="U102" s="27" cm="1">
        <f t="array" ref="U102">_xlfn.IFS(T102 = "Short CPG-CA and long ERF-CA",-B102*10000,T102 = "Long CPG-CA and Short ERF-CA",B102*10000, T102 = "HOLD", 0)</f>
        <v>-50080.942999999999</v>
      </c>
      <c r="V102" s="27" cm="1">
        <f t="array" ref="V102">_xlfn.IFS(T102 = "Short CPG-CA and long ERF-CA",C102*10000,T102 = "Long CPG-CA and Short ERF-CA",-C102*10000, T102 = "HOLD", 0)</f>
        <v>88612.090000000011</v>
      </c>
      <c r="W102" s="27">
        <f t="shared" si="9"/>
        <v>6370.831740349633</v>
      </c>
      <c r="X102" s="31">
        <f t="shared" si="10"/>
        <v>6297.794339257397</v>
      </c>
    </row>
    <row r="103" spans="1:24" x14ac:dyDescent="0.25">
      <c r="A103" s="1">
        <v>44456</v>
      </c>
      <c r="B103">
        <v>4.6610909999999999</v>
      </c>
      <c r="C103">
        <v>7.9546146000000002</v>
      </c>
      <c r="D103" s="26">
        <f t="shared" si="8"/>
        <v>0.15640130177331593</v>
      </c>
      <c r="E103" s="26">
        <f t="shared" si="8"/>
        <v>9.6774018308671883E-2</v>
      </c>
      <c r="F103" s="26">
        <f t="shared" si="11"/>
        <v>0.5859606322096359</v>
      </c>
      <c r="G103" s="26">
        <f t="shared" si="15"/>
        <v>-2.0790089454127081E-2</v>
      </c>
      <c r="H103" s="26">
        <f t="shared" si="12"/>
        <v>0.50365499877408826</v>
      </c>
      <c r="I103" s="26">
        <f t="shared" si="13"/>
        <v>0.43083880897733784</v>
      </c>
      <c r="J103" s="26">
        <f t="shared" si="14"/>
        <v>0.46724690387571305</v>
      </c>
      <c r="T103" s="13" t="str" cm="1">
        <f t="array" ref="T103">_xlfn.IFS(F103&gt;$O$2,"Short CPG-CA and long ERF-CA",F103&lt;$O$3,"Long CPG-CA and Short ERF-CA",F103&lt;$O$2,"HOLD",F103&gt;$O$3,"HOLD")</f>
        <v>Short CPG-CA and long ERF-CA</v>
      </c>
      <c r="U103" s="27" cm="1">
        <f t="array" ref="U103">_xlfn.IFS(T103 = "Short CPG-CA and long ERF-CA",-B103*10000,T103 = "Long CPG-CA and Short ERF-CA",B103*10000, T103 = "HOLD", 0)</f>
        <v>-46610.909999999996</v>
      </c>
      <c r="V103" s="27" cm="1">
        <f t="array" ref="V103">_xlfn.IFS(T103 = "Short CPG-CA and long ERF-CA",C103*10000,T103 = "Long CPG-CA and Short ERF-CA",-C103*10000, T103 = "HOLD", 0)</f>
        <v>79546.146000000008</v>
      </c>
      <c r="W103" s="27">
        <f t="shared" si="9"/>
        <v>407.99318854941885</v>
      </c>
      <c r="X103" s="31">
        <f t="shared" si="10"/>
        <v>-73.037401092235768</v>
      </c>
    </row>
    <row r="104" spans="1:24" x14ac:dyDescent="0.25">
      <c r="A104" s="1">
        <v>44449</v>
      </c>
      <c r="B104">
        <v>4.0306863999999996</v>
      </c>
      <c r="C104">
        <v>7.2527379999999999</v>
      </c>
      <c r="D104" s="26">
        <f>(B104-B105)/B105</f>
        <v>-4.6563063146066903E-2</v>
      </c>
      <c r="E104" s="26">
        <f t="shared" ref="E104" si="16">(C104-C105)/C105</f>
        <v>-3.2509676253210648E-2</v>
      </c>
      <c r="F104" s="26">
        <f t="shared" si="11"/>
        <v>0.55574686414978725</v>
      </c>
      <c r="G104" s="26">
        <f t="shared" si="15"/>
        <v>3.0213768059848656E-2</v>
      </c>
      <c r="H104" s="26">
        <f t="shared" si="12"/>
        <v>0.50365499877408826</v>
      </c>
      <c r="I104" s="26">
        <f t="shared" si="13"/>
        <v>0.43083880897733784</v>
      </c>
      <c r="J104" s="26">
        <f t="shared" si="14"/>
        <v>0.46724690387571305</v>
      </c>
      <c r="T104" s="13" t="str" cm="1">
        <f t="array" ref="T104">_xlfn.IFS(F104&gt;$O$2,"Short CPG-CA and long ERF-CA",F104&lt;$O$3,"Long CPG-CA and Short ERF-CA",F104&lt;$O$2,"HOLD",F104&gt;$O$3,"HOLD")</f>
        <v>Short CPG-CA and long ERF-CA</v>
      </c>
      <c r="U104" s="27" cm="1">
        <f t="array" ref="U104">_xlfn.IFS(T104 = "Short CPG-CA and long ERF-CA",-B104*10000,T104 = "Long CPG-CA and Short ERF-CA",B104*10000, T104 = "HOLD", 0)</f>
        <v>-40306.863999999994</v>
      </c>
      <c r="V104" s="27" cm="1">
        <f t="array" ref="V104">_xlfn.IFS(T104 = "Short CPG-CA and long ERF-CA",C104*10000,T104 = "Long CPG-CA and Short ERF-CA",-C104*10000, T104 = "HOLD", 0)</f>
        <v>72527.38</v>
      </c>
      <c r="W104" s="27">
        <f t="shared" si="9"/>
        <v>-481.03058964165461</v>
      </c>
      <c r="X104" s="31">
        <f>W104+X105</f>
        <v>-481.03058964165461</v>
      </c>
    </row>
    <row r="105" spans="1:24" x14ac:dyDescent="0.25">
      <c r="A105" s="1">
        <v>44442</v>
      </c>
      <c r="B105">
        <v>4.2275333000000002</v>
      </c>
      <c r="C105">
        <v>7.4964449999999996</v>
      </c>
      <c r="D105" s="26">
        <v>0</v>
      </c>
      <c r="E105" s="26">
        <v>0</v>
      </c>
      <c r="F105" s="26">
        <f t="shared" si="11"/>
        <v>0.56393841347465368</v>
      </c>
      <c r="G105" s="26">
        <f t="shared" si="15"/>
        <v>-8.1915493248664317E-3</v>
      </c>
      <c r="H105" s="26">
        <f t="shared" si="12"/>
        <v>0.50365499877408826</v>
      </c>
      <c r="I105" s="26">
        <f t="shared" si="13"/>
        <v>0.43083880897733784</v>
      </c>
      <c r="J105" s="26">
        <f t="shared" si="14"/>
        <v>0.46724690387571305</v>
      </c>
      <c r="T105" s="13" t="str" cm="1">
        <f t="array" ref="T105">_xlfn.IFS(F105&gt;$O$2,"Short CPG-CA and long ERF-CA",F105&lt;$O$3,"Long CPG-CA and Short ERF-CA",F105&lt;$O$2,"HOLD",F105&gt;$O$3,"HOLD")</f>
        <v>Short CPG-CA and long ERF-CA</v>
      </c>
      <c r="U105" s="27" cm="1">
        <f t="array" ref="U105">_xlfn.IFS(T105 = "Short CPG-CA and long ERF-CA",-B105*10000,T105 = "Long CPG-CA and Short ERF-CA",B105*10000, T105 = "HOLD", 0)</f>
        <v>-42275.332999999999</v>
      </c>
      <c r="V105" s="27" cm="1">
        <f t="array" ref="V105">_xlfn.IFS(T105 = "Short CPG-CA and long ERF-CA",C105*10000,T105 = "Long CPG-CA and Short ERF-CA",-C105*10000, T105 = "HOLD", 0)</f>
        <v>74964.45</v>
      </c>
      <c r="W105" s="27">
        <f>(U105*D105)+(V105*E105)</f>
        <v>0</v>
      </c>
      <c r="X105" s="31">
        <f>W105</f>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FdsFormulaCache xmlns="urn:fdsformulacache" version="2" timestamp="1693510565"><![CDATA[{"WCP-CA^FG_PRICE(0)":11.03,"WCP-CA^FG_PRICE(0,-5AY)":[11.03,11.04,10.91,10.77,10.64,10.74,10.88,10.88,10.98,10.93,10.77,10.76,11.02,11.17,11.05,11.14,10.98,10.83,10.78,10.56,10.61,10.53,10.58,10.37,10.41,10.21,10.26,10.11,10.01,9.96,9.99,9.59,9.61,9.84,9.67,9.6,9.51,9.48,9.21,9.37,9.32,9.27,9.19,9.08,9.03,9.08,8.95,9.09,9.35,9.23,9.35,9.46,9.51,9.44,9.55,9.35,9.59,9.56,9.74,9.71,9.64,9.7,9.34,9.29,9.55,9.73,9.65,9.64,10.05,10.27,10.1,10.05,9.99,9.83,10.08,9.89,9.87,10.03,10.18,10.11,10.15,9.86,9.86,10.0,10.46,10.68,10.53,10.48,10.69,10.95,10.72,10.66,10.94,11.01,11.01,11.03,10.95,10.91,10.88,10.8,10.75,10.81,10.66,11.05,10.45,10.43,10.52,10.49,10.37,10.15,10.11,10.19,10.17,9.72,9.52,9.64,9.62,10.19,10.12,10.4,10.55,10.57,10.43,10.88,10.95,10.87,10.71,10.46,10.56,10.57,10.19,10.03,10.15,10.19,10.6,10.75,11.0,10.91,10.83,10.65,10.84,10.86,10.59,10.6,10.38,10.77,11.09,11.11,11.37,11.18,11.08,11.17,11.4,11.16,11.1,10.92,10.89,10.74,10.65,10.61,10.29,10.27,10.31,10.07,9.78,9.74,10.01,10.74,10.51,10.42,10.51,9.9,10.12,9.84,9.68,9.68,9.78,9.87,9.81,9.63,9.55,9.55,9.7,10.02,10.62,10.84,10.67,10.73,10.86,10.61,10.85,10.85,10.84,11.0,10.61,10.84,10.75,10.87,11.32,11.04,11.47,11.07,10.52,11.05,10.94,10.94,10.92,10.68,10.61,10.56,10.32,10.65,10.74,10.38,10.42,10.43,10.25,10.1,9.71,9.76,9.71,10.03,9.66,9.58,9.91,9.96,9.87,9.6,9.25,8.74,8.75,8.83,8.41,8.02,8.51,9.17,9.5,9.55,9.37,9.24,9.37,9.65,9.3,9.47,9.25,8.94,8.85,9.29,9.4,9.35,9.57,9.7,10.06,9.62,9.69,9.68,9.55,9.25,9.18,9.29,8.95,8.78,9.03,9.26,9.3,8.87,8.77,8.77,8.66,8.51,9.04,9.51,9.79,9.5,9.44,9.1,9.15,8.85,8.99,9.31,9.17,8.83,8.43,8.28,8.33,8.38,8.64,8.66,8.72,8.21,8.54,9.25,8.94,9.12,9.75,9.22,8.76,8.46,9.35,9.96,9.79,9.77,10.39,11.05,11.35,11.63,12.03,12.23,12.54,12.28,11.95,11.75,11.64,11.44,11.25,11.23,11.02,10.99,10.85,10.24,10.04,10.27,10.33,10.57,10.41,10.17,9.66,9.9,9.52,9.67,10.85,10.6,10.77,10.4,10.3,10.53,10.86,10.65,10.04,10.0,10.49,10.75,11.19,11.01,11.28,10.86,10.78,10.52,10.05,10.38,10.14,9.84,10.36,10.42,10.47,10.34,10.49,10.54,10.54,10.84,10.45,10.43,10.12,10.21,9.62,9.72,9.26,9.25,9.41,9.9,9.89,9.86,10.26,10.15,9.99,9.54,9.85,9.87,9.67,9.35,9.28,9.25,9.13,9.13,9.37,9.38,9.44,9.23,9.36,9.15,9.02,8.54,9.0,9.12,9.12,9.24,9.12,8.97,8.91,8.77,8.61,8.52,8.21,8.33,8.63,8.76,8.83,8.95,8.73,8.39,8.6,8.39,7.99,7.94,7.95,7.72,7.72,7.49,7.41,7.51,7.3,7.22,7.11,7.11,6.86,6.87,7.09,7.03,7.13,7.42,7.64,7.65,7.7,7.73,7.44,7.01,6.75,6.56,6.8,7.08,6.81,7.33,7.37,7.34,7.05,6.89,7.14,7.15,7.15,7.13,7.1,7.25,7.26,7.36,7.39,7.4,7.29,7.19,7.39,7.54,7.43,7.5,7.61,7.84,7.96,7.61,7.49,7.66,7.53,7.56,7.66,7.71,7.45,7.45,7.53,7.46,7.32,7.26,7.24,7.06,7.01,6.89,6.95,6.9,6.44,5.89,5.69,5.5,5.43,5.68,5.83,5.91,5.74,5.75,5.47,5.34,5.34,5.47,5.54,5.54,5.34,5.41,5.39,5.45,5.23,5.27,5.23,5.14,4.89,4.84,4.98,5.08,5.12,5.29,5.43,5.5,5.48,5.23,5.4,5.39,5.34,5.67,5.71,5.75,5.66,5.59,5.7,5.59,5.58,5.57,5.38,5.29,5.63,5.8,5.94,6.15,6.11,6.22,6.16,6.11,6.4,6.54,6.31,6.16,6.18,6.22,6.37,6.32,6.41,6.27,6.38,6.01,6.16,6.4,6.5,6.38,6.41,6.32,6.27,6.25,6.24,6.31,6.22,6.26,6.25,6.11,5.73,5.57,5.52,5.44,5.57,5.59,5.72,5.86,5.94,5.61,5.44,5.56,5.39,5.42,5.54,5.55,5.65,5.56,5.46,5.38,5.52,5.45,5.31,5.26,5.33,5.34,5.36,5.3,5.67,5.85,5.85,5.91,5.42,5.5,5.62,5.7,5.7,5.73,5.59,5.75,5.52,5.42,5.46,5.52,5.33,5.31,5.12,5.39,5.45,5.44,5.73,5.72,5.83,6.12,6.33,6.5,6.41,6.5,6.76,6.36,6.11,5.99,5.73,5.69,5.87,5.93,5.58,5.48,5.21,5.16,5.23,5.19,5.13,5.07,5.2,5.24,5.45,5.25,5.21,5.04,4.82,4.84,4.58,4.59,4.74,4.74,4.99,4.92,5.05,5.27,5.14,5.02,5.16,5.25,5.12,5.16,4.89,5.06,5.17,5.24,5.25,4.82,4.86,4.92,4.77,4.85,4.88,4.62,4.72,4.84,4.89,4.9,5.05,5.02,5.1,4.83,4.52,4.35,4.3,4.23,4.01,4.0,3.9,3.92,4.13,4.04,4.0,3.99,3.66,3.42,3.35,3.33,3.22,3.19,2.96,2.85,2.97,2.95,2.81,2.49,2.55,2.58,2.6,2.56,2.43,2.43,2.35,2.5,2.52,2.65,2.69,2.56,2.58,2.52,2.56,2.57,2.52,2.51,2.57,2.63,2.43,2.36,2.4,2.32,2.33,2.42,2.42,2.51,2.4,2.45,2.43,2.53,2.51,2.69,2.68,2.7,2.54,2.44,2.43,2.4,2.48,2.38,2.58,2.58,2.62,2.74,2.57,2.53,2.49,2.5,2.63,2.64,2.5,2.68,2.81,2.79,2.85,2.8,2.74,2.82,2.66,2.68,2.58,2.48,2.41,2.31,2.21,2.22,2.32,2.28,2.37,2.34,2.34,2.39,2.41,2.21,2.25,2.33,2.38,2.28,2.15,2.24,2.13,2.16,2.22,2.27,2.29,2.29,2.23,2.24,2.16,2.26,2.3,2.43,2.28,2.28,2.25,2.25,2.38,2.28,2.29,2.23,2.62,2.72,2.85,2.69,2.31,2.31,2.21,2.07,2.03,2.05,2.17,2.2,2.15,2.14,2.19,2.19,1.88,1.68,1.6,1.59,1.72,1.72,1.76,1.75,1.71,1.8,1.79,1.78,1.83,1.57,1.39,1.29,1.34,1.42,1.35,1.29,1.28,1.35,1.24,1.35,1.47,1.49,1.48,1.53,1.45,1.44,1.48,1.41,1.15,1.17,1.05,0.95,1.12,1.17,1.09,0.88,0.9,0.88,0.78,0.93,1.08,1.39,1.28,1.75,2.11,2.12,3.57,3.79,3.97,3.89,4.01,3.94,4.02,4.21,4.25,4.52,4.81,4.86,4.84,4.58,4.64,4.76,4.77,4.67,4.67,4.72,4.82,4.88,4.67,4.71,4.82,4.87,4.91,4.83,4.76,4.95,5.1,5.19,5.3,5.34,5.33,5.24,5.28,5.28,5.35,5.4,5.54,5.45,5.65,5.66,5.53,5.48,5.55,5.53,5.55,5.53,5.48,5.34,5.37,5.13,5.14,4.89,4.78,4.71,4.57,4.61,4.57,4.44,4.29,4.24,4.04,4.1,4.1,4.19,4.23,4.14,4.22,4.1,4.12,4.06,3.95,4.05,4.16,4.11,4.16,4.17,4.22,4.2,4.2,4.05,4.13,4.03,3.84,3.67,3.72,3.82,3.79,3.86,3.77,3.85,3.74,3.73,3.68,3.75,3.73,3.79,3.8,3.75,3.73,3.83,4.07,4.04,4.12,4.12,4.27,4.6,4.68,4.72,4.73,4.67,4.83,4.84,4.74,4.71,4.8,4.96,4.45,4.34,4.3,4.36,4.24,4.14,4.01,3.85,3.73,3.67,3.76,3.7,3.45,3.56,3.64,3.87,3.85,3.81,3.81,3.68,3.66,3.74,3.97,3.87,3.91,3.9,3.82,3.94,4.05,4.12,4.24,4.11,4.0,4.08,4.14,4.19,4.23,4.22,4.2,4.11,4.17,4.24,4.34,4.44,4.44,4.39,4.09,4.26,4.26,4.21,4.2,4.21,4.25,4.28,4.48,4.34,4.35,4.3,4.25,4.11,4.13,4.02,4.14,4.22,4.08,4.19,4.23,4.32,4.3,4.27,4.51,4.44,4.52,4.62,4.77,4.76,4.81,4.77,4.72,4.92,5.12,5.08,5.24,5.16,5.17,5.11,5.2,5.27,5.17,4.97,5.11,5.12,5.01,5.2,5.39,5.53,5.46,5.64,5.78,5.92,5.8,5.54,5.59,5.55,5.67,5.76,5.63,5.75,5.34,5.28,5.05,4.8,4.64,4.7,4.71,4.61,4.63,4.7,4.77,4.62,4.73,4.83,4.72,4.63,4.64,4.53,4.54,4.43,4.36,4.33,4.29,4.39,4.51,4.53,4.5,4.61,4.82,4.97,4.93,4.83,4.74,4.89,4.93,4.9,4.75,4.69,4.51,4.31,4.25,4.26,4.27,4.6,4.66,4.57,4.54,4.43,4.49,4.33,4.37,4.35,4.35,4.33,4.38,4.56,4.62,4.52,4.59,4.64,4.67,4.74,4.78,4.78,4.66,4.72,4.67,4.54,4.56,4.35,4.19,4.13,3.85,4.0,3.96,4.04,3.86,4.14,4.27,4.53,4.4,4.42,4.24,4.47,4.36,4.51,4.54,4.95,4.7,4.73,4.68,4.82,5.04,5.14,5.45,5.29,5.09,5.55,5.58,5.61,5.74,5.65,5.88,5.92,6.06,6.26,6.42,6.26,6.25,6.58,6.44,6.23,6.17,6.48,6.44,6.33,6.67,6.86,6.84,6.83,6.95,7.11,7.01,7.24,7.34,7.39,7.8,7.96,8.02,8.23,7.87,8.06,7.84,7.89,7.85,8.07,8.15,8.06,7.95,8.04,7.94,7.74,7.75,7.75,7.87,7.85,7.76,8.02,7.84,7.8,7.91,8.07,8.13],"WCP-CA^JULIAN(FG_PRICE(0,-5AY).DATES)":[45168,45167,45166,45163,45162,45161,45160,45159,45156,45155,45154,45153,45152,45149,45148,45147,45146,45142,45141,45140,45139,45138,45135,45134,45133,45132,45131,45128,45127,45126,45125,45124,45121,45120,45119,45118,45117,45114,45113,45112,45111,45107,45106,45105,45104,45103,45100,45099,45098,45097,45096,45093,45092,45091,45090,45089,45086,45085,45084,45083,45082,45079,45078,45077,45076,45075,45072,45071,45070,45069,45065,45064,45063,45062,45061,45058,45057,45056,45055,45054,45051,45050,45049,45048,45047,45044,45043,45042,45041,45040,45037,45036,45035,45034,45033,45030,45029,45028,45027,45026,45022,45021,45020,45019,45016,45015,45014,45013,45012,45009,45008,45007,45006,45005,45002,45001,45000,44999,44998,44995,44994,44993,44992,44991,44988,44987,44986,44985,44984,44981,44980,44979,44978,44974,44973,44972,44971,44970,44967,44966,44965,44964,44963,44960,44959,44958,44957,44956,44953,44952,44951,44950,44949,44946,44945,44944,44943,44942,44939,44938,44937,44936,44935,44932,44931,44930,44929,44925,44924,44923,44918,44917,44916,44915,44914,44911,44910,44909,44908,44907,44904,44903,44902,44901,44900,44897,44896,44895,44894,44893,44890,44889,44888,44887,44886,44883,44882,44881,44880,44879,44876,44875,44874,44873,44872,44869,44868,44867,44866,44865,44862,44861,44860,44859,44858,44855,44854,44853,44852,44851,44848,44847,44846,44845,44841,44840,44839,44838,44837,44834,44833,44832,44831,44830,44827,44826,44825,44824,44823,44820,44819,44818,44817,44816,44813,44812,44811,44810,44806,44805,44804,44803,44802,44799,44798,44797,44796,44795,44792,44791,44790,44789,44788,44785,44784,44783,44782,44781,44778,44777,44776,44775,44771,44770,44769,44768,44767,44764,44763,44762,44761,44760,44757,44756,44755,44754,44753,44750,44749,44748,44747,44746,44742,44741,44740,44739,44736,44735,44734,44733,44732,44729,44728,44727,44726,44725,44722,44721,44720,44719,44718,44715,44714,44713,44712,44711,44708,44707,44706,44705,44701,44700,44699,44698,44697,44694,44693,44692,44691,44690,44687,44686,44685,44684,44683,44680,44679,44678,44677,44676,44673,44672,44671,44670,44669,44665,44664,44663,44662,44659,44658,44657,44656,44655,44652,44651,44650,44649,44648,44645,44644,44643,44642,44641,44638,44637,44636,44635,44634,44631,44630,44629,44628,44627,44624,44623,44622,44621,44620,44617,44616,44615,44614,44610,44609,44608,44607,44606,44603,44602,44601,44600,44599,44596,44595,44594,44593,44592,44589,44588,44587,44586,44585,44582,44581,44580,44579,44578,44575,44574,44573,44572,44571,44568,44567,44566,44565,44561,44560,44559,44554,44553,44552,44551,44550,44547,44546,44545,44544,44543,44540,44539,44538,44537,44536,44533,44532,44531,44530,44529,44526,44525,44524,44523,44522,44519,44518,44517,44516,44515,44512,44511,44510,44509,44508,44505,44504,44503,44502,44501,44498,44497,44496,44495,44494,44491,44490,44489,44488,44487,44484,44483,44482,44481,44477,44476,44475,44474,44473,44470,44469,44468,44467,44466,44463,44462,44461,44460,44459,44456,44455,44454,44453,44452,44449,44448,44447,44446,44442,44441,44440,44439,44438,44435,44434,44433,44432,44431,44428,44427,44426,44425,44424,44421,44420,44419,44418,44417,44414,44413,44412,44411,44407,44406,44405,44404,44403,44400,44399,44398,44397,44396,44393,44392,44391,44390,44389,44386,44385,44384,44383,44382,44379,44377,44376,44375,44372,44371,44370,44369,44368,44365,44364,44363,44362,44361,44358,44357,44356,44355,44354,44351,44350,44349,44348,44347,44344,44343,44342,44341,44337,44336,44335,44334,44333,44330,44329,44328,44327,44326,44323,44322,44321,44320,44319,44316,44315,44314,44313,44312,44309,44308,44307,44306,44305,44302,44301,44300,44299,44298,44295,44294,44293,44292,44291,44287,44286,44285,44284,44281,44280,44279,44278,44277,44274,44273,44272,44271,44270,44267,44266,44265,44264,44263,44260,44259,44258,44257,44256,44253,44252,44251,44250,44249,44246,44245,44244,44243,44239,44238,44237,44236,44235,44232,44231,44230,44229,44228,44225,44224,44223,44222,44221,44218,44217,44216,44215,44214,44211,44210,44209,44208,44207,44204,44203,44202,44201,44200,44196,44195,44194,44189,44188,44187,44186,44183,44182,44181,44180,44179,44176,44175,44174,44173,44172,44169,44168,44167,44166,44165,44162,44161,44160,44159,44158,44155,44154,44153,44152,44151,44148,44147,44146,44145,44144,44141,44140,44139,44138,44137,44134,44133,44132,44131,44130,44127,44126,44125,44124,44123,44120,44119,44118,44117,44113,44112,44111,44110,44109,44106,44105,44104,44103,44102,44099,44098,44097,44096,44095,44092,44091,44090,44089,44088,44085,44084,44083,44082,44078,44077,44076,44075,44074,44071,44070,44069,44068,44067,44064,44063,44062,44061,44060,44057,44056,44055,44054,44053,44050,44049,44048,44047,44043,44042,44041,44040,44039,44036,44035,44034,44033,44032,44029,44028,44027,44026,44025,44022,44021,44020,44019,44018,44015,44014,44012,44011,44008,44007,44006,44005,44004,44001,44000,43999,43998,43997,43994,43993,43992,43991,43990,43987,43986,43985,43984,43983,43980,43979,43978,43977,43976,43973,43972,43971,43970,43966,43965,43964,43963,43962,43959,43958,43957,43956,43955,43952,43951,43950,43949,43948,43945,43944,43943,43942,43941,43938,43937,43936,43935,43934,43930,43929,43928,43927,43924,43923,43922,43921,43920,43917,43916,43915,43914,43913,43910,43909,43908,43907,43906,43903,43902,43901,43900,43899,43896,43895,43894,43893,43892,43889,43888,43887,43886,43885,43882,43881,43880,43879,43875,43874,43873,43872,43871,43868,43867,43866,43865,43864,43861,43860,43859,43858,43857,43854,43853,43852,43851,43850,43847,43846,43845,43844,43843,43840,43839,43838,43837,43836,43833,43832,43830,43829,43826,43823,43822,43819,43818,43817,43816,43815,43812,43811,43810,43809,43808,43805,43804,43803,43802,43801,43798,43797,43796,43795,43794,43791,43790,43789,43788,43787,43784,43783,43782,43781,43780,43777,43776,43775,43774,43773,43770,43769,43768,43767,43766,43763,43762,43761,43760,43759,43756,43755,43754,43753,43749,43748,43747,43746,43745,43742,43741,43740,43739,43738,43735,43734,43733,43732,43731,43728,43727,43726,43725,43724,43721,43720,43719,43718,43717,43714,43713,43712,43711,43707,43706,43705,43704,43703,43700,43699,43698,43697,43696,43693,43692,43691,43690,43689,43686,43685,43684,43683,43679,43678,43677,43676,43675,43672,43671,43670,43669,43668,43665,43664,43663,43662,43661,43658,43657,43656,43655,43654,43651,43650,43649,43648,43644,43643,43642,43641,43640,43637,43636,43635,43634,43633,43630,43629,43628,43627,43626,43623,43622,43621,43620,43619,43616,43615,43614,43613,43612,43609,43608,43607,43606,43602,43601,43600,43599,43598,43595,43594,43593,43592,43591,43588,43587,43586,43585,43584,43581,43580,43579,43578,43577,43573,43572,43571,43570,43567,43566,43565,43564,43563,43560,43559,43558,43557,43556,43553,43552,43551,43550,43549,43546,43545,43544,43543,43542,43539,43538,43537,43536,43535,43532,43531,43530,43529,43528,43525,43524,43523,43522,43521,43518,43517,43516,43515,43511,43510,43509,43508,43507,43504,43503,43502,43501,43500,43497,43496,43495,43494,43493,43490,43489,43488,43487,43486,43483,43482,43481,43480,43479,43476,43475,43474,43473,43472,43469,43468,43467,43465,43462,43461,43458,43455,43454,43453,43452,43451,43448,43447,43446,43445,43444,43441,43440,43439,43438,43437,43434,43433,43432,43431,43430,43427,43426,43425,43424,43423,43420,43419,43418,43417,43416,43413,43412,43411,43410,43409,43406,43405,43404,43403,43402,43399,43398,43397,43396,43395,43392,43391,43390,43389,43388,43385,43384,43383,43382,43378,43377,43376,43375,43374,43371,43370,43369,43368,43367,43364,43363,43362,43361,43360,43357,43356,43355,43354,43353,43350,43349,43348,43347,43343,43342],"WCP-CA^FG_COMPANY_NAME()":"Whitecap Resources Inc.","CPG-CA^FG_PRICE(0,-5AY)":[11.07,11.01,10.84,10.7,10.78,11.05,11.16,11.18,11.21,11.16,11.05,11.1,11.33,11.45,11.28,11.35,11.08,10.95,10.9,10.65,10.78,10.69,10.61,10.3,10.75,10.41,10.29,10.24,9.99,9.79,9.8,9.37,9.34,9.69,9.58,9.47,9.21,9.13,8.81,8.99,9.04,8.92,8.84,8.67,8.55,8.59,8.36,8.54,8.82,8.64,8.85,8.92,8.9,8.84,9.08,8.96,9.27,9.25,9.38,9.25,9.12,9.03,8.71,8.56,8.87,9.05,8.89,8.8,9.16,9.25,9.1,9.07,8.96,8.84,9.06,9.13,9.13,9.18,9.34,9.33,9.38,9.11,9.13,9.36,9.84,10.02,9.77,9.75,9.92,10.24,9.97,9.97,10.27,10.47,10.36,10.39,10.36,10.33,10.25,10.18,9.99,10.13,10.1,10.17,9.54,9.4,9.37,9.01,9.06,8.85,9.02,9.08,8.8,8.19,7.98,8.18,8.02,8.68,8.91,9.34,9.56,9.67,9.66,9.87,9.96,9.88,9.63,9.33,9.5,9.47,9.37,9.03,9.08,9.26,9.65,9.77,10.07,9.91,9.88,9.57,9.74,9.7,9.26,9.31,9.28,9.61,9.94,9.79,9.96,9.97,9.71,9.8,10.01,9.82,9.74,9.57,9.67,9.61,9.58,9.52,9.23,9.2,9.23,8.99,8.91,8.76,8.9,9.66,9.5,9.36,9.59,9.17,9.42,9.09,8.94,9.07,9.27,9.49,9.25,9.11,8.91,9.02,9.22,9.39,9.84,10.25,10.24,10.45,10.49,10.26,10.44,10.52,10.54,10.78,10.5,10.73,10.84,11.02,11.4,11.03,11.29,10.76,10.4,11.21,11.25,11.12,10.92,10.72,10.88,10.65,10.36,10.75,10.66,10.48,10.4,10.24,10.01,9.95,9.52,9.55,9.4,9.89,9.52,9.59,10.26,10.23,9.91,9.54,9.11,8.5,8.46,8.45,7.97,7.62,7.98,8.83,9.12,9.24,9.27,9.2,9.22,9.6,9.4,9.52,9.25,9.08,9.04,9.52,9.79,9.55,9.98,10.05,10.65,10.28,10.26,10.51,10.29,9.88,9.91,10.0,9.61,9.37,9.65,9.8,9.74,9.24,9.14,9.18,9.08,8.6,9.18,9.89,10.13,9.88,9.57,9.42,9.41,8.93,9.17,9.57,9.45,9.13,8.64,8.44,8.62,8.6,9.02,9.15,9.43,8.34,8.84,9.62,9.15,9.37,10.14,9.65,9.07,8.74,9.83,10.8,10.57,10.25,11.06,11.83,12.01,12.51,13.1,13.25,13.46,13.01,12.34,12.08,11.82,11.35,11.2,11.35,11.19,10.96,10.8,10.31,9.71,9.76,9.58,9.81,9.59,9.19,8.77,8.66,8.5,8.4,9.54,9.46,9.62,9.28,8.9,8.9,9.12,8.73,8.55,8.53,8.93,9.39,9.8,9.65,9.98,9.44,9.28,9.01,8.86,9.18,8.78,8.59,8.96,9.52,9.21,9.06,9.24,9.31,9.37,9.76,9.41,9.4,9.22,9.18,8.74,8.85,8.51,8.45,8.53,9.2,9.37,9.3,9.69,9.73,9.51,9.22,9.46,9.35,9.07,8.75,8.28,8.25,8.18,8.24,8.56,8.47,8.45,8.37,8.55,8.25,8.18,7.87,8.34,8.44,8.48,8.52,8.52,8.19,8.17,8.15,8.18,8.19,7.77,7.69,8.0,8.17,8.17,8.36,8.32,8.03,8.45,8.06,7.84,7.7,7.63,7.44,7.2,6.75,6.65,6.64,6.19,6.13,6.09,5.98,5.7,5.69,6.0,6.04,6.07,6.45,6.74,6.73,6.72,6.73,6.14,5.69,5.62,5.48,5.5,5.73,5.64,6.17,6.18,6.16,5.78,5.56,5.83,5.78,5.88,5.86,5.89,5.85,5.86,6.08,6.02,6.05,6.0,6.03,6.15,6.32,6.22,6.2,6.06,6.27,6.3,6.23,6.12,6.27,6.16,6.16,6.28,6.34,6.08,6.2,6.41,6.3,6.12,6.33,6.17,5.98,5.84,5.81,5.74,5.88,5.34,5.16,5.01,4.84,4.79,4.97,5.07,5.33,5.01,4.92,4.3,4.34,4.33,4.46,4.51,4.59,4.46,4.53,4.49,4.5,4.35,4.36,4.29,4.13,3.87,3.82,3.96,4.11,4.2,4.37,4.5,4.53,4.53,4.3,4.5,4.53,4.45,4.81,4.56,4.51,4.33,4.27,4.41,4.26,4.26,4.26,4.09,4.05,4.26,4.5,4.64,4.91,4.88,4.98,4.94,5.01,5.27,5.61,5.5,5.61,5.53,5.52,5.75,5.71,5.69,5.6,5.68,5.22,5.31,5.64,5.72,5.6,5.66,5.57,5.53,5.64,5.64,5.8,5.73,5.72,5.39,5.06,4.94,4.84,4.74,4.62,4.77,4.72,4.89,5.01,5.05,4.87,4.73,5.06,5.08,5.22,5.27,5.18,5.18,5.03,5.05,4.85,4.95,4.95,4.63,4.59,4.52,4.59,4.55,4.58,4.78,4.8,4.94,5.05,4.78,4.86,4.92,4.97,5.0,5.07,5.17,5.46,5.24,5.16,5.17,5.24,5.01,5.15,4.92,5.25,5.43,5.14,5.61,5.38,5.65,5.7,5.7,5.76,5.44,5.41,5.5,5.08,4.91,4.84,4.71,4.67,4.81,5.09,4.99,4.87,4.59,4.62,4.18,4.17,4.09,3.94,4.02,4.02,4.11,4.09,4.03,4.05,3.88,3.88,3.52,3.61,3.57,3.52,3.8,3.8,3.99,4.07,3.87,3.65,3.71,3.9,3.58,3.6,3.43,3.47,3.49,3.39,3.32,3.03,2.97,3.04,2.95,2.99,3.05,2.8,2.91,3.1,3.07,3.03,3.06,3.04,3.09,3.05,2.88,2.94,2.75,2.67,2.43,2.35,2.31,2.33,2.58,2.55,2.6,2.61,2.37,2.21,2.17,2.16,2.14,2.1,2.0,1.93,2.07,2.01,1.93,1.61,1.69,1.68,1.72,1.7,1.66,1.66,1.57,1.67,1.69,1.75,1.78,1.69,1.71,1.64,1.64,1.67,1.71,1.72,1.79,1.83,1.69,1.63,1.63,1.56,1.53,1.61,1.6,1.71,1.64,1.7,1.7,1.78,1.75,1.85,1.9,1.93,1.8,1.77,1.84,1.87,1.94,1.91,2.09,2.14,2.19,2.31,2.29,2.39,2.35,2.4,2.5,2.46,2.36,2.53,2.62,2.62,2.69,2.61,2.59,2.69,2.54,2.62,2.43,2.4,2.32,2.22,2.07,2.09,2.24,2.21,2.3,2.3,2.22,2.3,2.35,2.05,2.12,2.22,2.22,2.13,2.02,2.1,2.04,2.07,2.12,2.17,2.29,2.23,2.2,2.24,2.17,2.27,2.27,2.39,2.28,2.27,2.23,2.22,2.41,2.39,2.36,2.27,2.67,2.84,2.92,2.62,2.4,2.42,2.21,1.99,1.94,2.0,2.03,2.03,1.94,1.98,2.03,2.07,1.96,1.74,1.71,1.68,1.84,1.8,1.81,1.8,1.81,1.9,1.87,1.82,1.94,1.81,1.54,1.48,1.48,1.51,1.45,1.32,1.28,1.34,1.2,1.3,1.39,1.4,1.43,1.48,1.42,1.41,1.42,1.27,1.05,1.09,1.01,0.91,1.0,1.03,0.93,0.91,0.94,0.99,0.9,0.97,1.07,1.35,1.25,1.46,1.73,1.65,2.91,3.31,3.51,3.51,3.7,3.65,3.47,3.62,3.83,4.09,4.21,4.33,4.32,4.15,4.22,4.26,4.25,4.16,4.19,4.26,4.37,4.49,4.16,4.22,4.36,4.48,4.5,4.5,4.51,4.78,5.06,4.99,5.13,5.45,5.5,5.59,5.6,5.79,5.91,5.95,6.01,5.98,6.26,6.19,5.95,5.83,5.79,5.87,5.7,5.65,5.66,5.46,5.51,5.23,5.28,5.15,5.06,5.06,4.91,4.98,4.76,4.8,4.61,4.56,4.47,4.58,4.61,4.8,4.83,4.85,4.99,5.0,5.15,5.13,5.07,5.21,5.29,5.24,5.2,5.24,5.37,5.3,5.26,4.97,5.23,5.15,5.03,4.81,5.19,5.27,5.18,5.37,5.32,5.35,5.29,5.07,4.98,5.12,5.03,5.14,5.12,4.99,4.98,5.12,5.29,5.33,5.45,5.38,5.47,5.66,5.77,5.78,5.88,5.95,6.17,6.21,6.12,6.07,6.05,6.27,5.69,5.56,5.37,5.31,5.14,4.96,4.83,4.69,4.47,4.2,4.35,4.19,3.89,3.92,4.01,4.13,4.17,4.18,4.1,3.98,3.72,3.8,4.15,4.06,4.12,4.04,3.78,3.92,4.1,4.24,4.38,4.28,4.09,4.08,4.14,4.22,4.24,4.15,4.07,3.94,3.98,4.09,4.14,4.37,4.41,4.49,4.11,4.14,4.11,4.02,4.04,4.04,4.33,4.34,4.5,4.27,4.33,4.38,4.49,4.13,4.15,3.97,3.91,4.0,3.85,4.06,4.09,4.23,4.16,4.11,4.43,4.45,4.52,4.69,4.79,4.7,4.8,4.71,4.67,5.08,5.37,5.31,5.4,5.36,5.3,5.13,5.33,5.29,5.03,4.78,5.0,4.9,4.7,4.92,5.16,5.42,5.37,5.48,5.56,5.89,5.89,5.48,5.58,5.41,5.64,5.64,5.36,5.35,5.02,4.98,4.44,4.15,4.06,4.21,4.33,4.33,4.29,4.38,4.47,4.25,4.46,4.66,4.37,3.99,4.1,3.96,3.99,4.07,3.89,3.97,4.04,3.94,4.08,4.09,4.15,4.25,4.25,4.3,4.22,3.98,3.95,3.89,3.96,4.05,3.8,3.69,3.65,3.45,3.26,3.42,3.37,3.58,3.64,3.7,3.85,3.92,3.95,3.87,3.89,4.06,4.12,4.02,4.14,4.43,4.66,4.61,4.41,4.44,4.5,4.52,4.51,4.56,4.38,4.41,4.38,4.36,4.32,4.14,4.06,3.95,3.75,3.88,4.02,4.18,3.91,4.06,4.3,4.52,4.3,4.22,4.07,4.27,4.15,4.34,4.14,4.34,3.94,4.03,3.99,4.25,4.38,4.36,4.63,4.6,4.56,4.96,5.0,5.14,5.08,5.31,5.51,5.64,5.81,6.05,5.98,6.05,5.89,6.25,6.22,6.4,6.45,6.74,6.76,5.76,6.22,6.7,6.92,6.85,7.11,7.39,7.39,7.47,7.55,7.64,8.14,8.1,8.39,8.53,8.32,8.46,8.22,8.12,7.88,8.15,8.17,8.09,7.94,7.96,7.86,7.59,7.63,7.46,7.56,7.5,7.15,7.17,7.02,7.61,7.82,8.01,8.29],"CPG-CA^JULIAN(FG_PRICE(0,-5AY).DATES)":[45168,45167,45166,45163,45162,45161,45160,45159,45156,45155,45154,45153,45152,45149,45148,45147,45146,45142,45141,45140,45139,45138,45135,45134,45133,45132,45131,45128,45127,45126,45125,45124,45121,45120,45119,45118,45117,45114,45113,45112,45111,45107,45106,45105,45104,45103,45100,45099,45098,45097,45096,45093,45092,45091,45090,45089,45086,45085,45084,45083,45082,45079,45078,45077,45076,45075,45072,45071,45070,45069,45065,45064,45063,45062,45061,45058,45057,45056,45055,45054,45051,45050,45049,45048,45047,45044,45043,45042,45041,45040,45037,45036,45035,45034,45033,45030,45029,45028,45027,45026,45022,45021,45020,45019,45016,45015,45014,45013,45012,45009,45008,45007,45006,45005,45002,45001,45000,44999,44998,44995,44994,44993,44992,44991,44988,44987,44986,44985,44984,44981,44980,44979,44978,44974,44973,44972,44971,44970,44967,44966,44965,44964,44963,44960,44959,44958,44957,44956,44953,44952,44951,44950,44949,44946,44945,44944,44943,44942,44939,44938,44937,44936,44935,44932,44931,44930,44929,44925,44924,44923,44918,44917,44916,44915,44914,44911,44910,44909,44908,44907,44904,44903,44902,44901,44900,44897,44896,44895,44894,44893,44890,44889,44888,44887,44886,44883,44882,44881,44880,44879,44876,44875,44874,44873,44872,44869,44868,44867,44866,44865,44862,44861,44860,44859,44858,44855,44854,44853,44852,44851,44848,44847,44846,44845,44841,44840,44839,44838,44837,44834,44833,44832,44831,44830,44827,44826,44825,44824,44823,44820,44819,44818,44817,44816,44813,44812,44811,44810,44806,44805,44804,44803,44802,44799,44798,44797,44796,44795,44792,44791,44790,44789,44788,44785,44784,44783,44782,44781,44778,44777,44776,44775,44771,44770,44769,44768,44767,44764,44763,44762,44761,44760,44757,44756,44755,44754,44753,44750,44749,44748,44747,44746,44742,44741,44740,44739,44736,44735,44734,44733,44732,44729,44728,44727,44726,44725,44722,44721,44720,44719,44718,44715,44714,44713,44712,44711,44708,44707,44706,44705,44701,44700,44699,44698,44697,44694,44693,44692,44691,44690,44687,44686,44685,44684,44683,44680,44679,44678,44677,44676,44673,44672,44671,44670,44669,44665,44664,44663,44662,44659,44658,44657,44656,44655,44652,44651,44650,44649,44648,44645,44644,44643,44642,44641,44638,44637,44636,44635,44634,44631,44630,44629,44628,44627,44624,44623,44622,44621,44620,44617,44616,44615,44614,44610,44609,44608,44607,44606,44603,44602,44601,44600,44599,44596,44595,44594,44593,44592,44589,44588,44587,44586,44585,44582,44581,44580,44579,44578,44575,44574,44573,44572,44571,44568,44567,44566,44565,44561,44560,44559,44554,44553,44552,44551,44550,44547,44546,44545,44544,44543,44540,44539,44538,44537,44536,44533,44532,44531,44530,44529,44526,44525,44524,44523,44522,44519,44518,44517,44516,44515,44512,44511,44510,44509,44508,44505,44504,44503,44502,44501,44498,44497,44496,44495,44494,44491,44490,44489,44488,44487,44484,44483,44482,44481,44477,44476,44475,44474,44473,44470,44469,44468,44467,44466,44463,44462,44461,44460,44459,44456,44455,44454,44453,44452,44449,44448,44447,44446,44442,44441,44440,44439,44438,44435,44434,44433,44432,44431,44428,44427,44426,44425,44424,44421,44420,44419,44418,44417,44414,44413,44412,44411,44407,44406,44405,44404,44403,44400,44399,44398,44397,44396,44393,44392,44391,44390,44389,44386,44385,44384,44383,44382,44379,44377,44376,44375,44372,44371,44370,44369,44368,44365,44364,44363,44362,44361,44358,44357,44356,44355,44354,44351,44350,44349,44348,44347,44344,44343,44342,44341,44337,44336,44335,44334,44333,44330,44329,44328,44327,44326,44323,44322,44321,44320,44319,44316,44315,44314,44313,44312,44309,44308,44307,44306,44305,44302,44301,44300,44299,44298,44295,44294,44293,44292,44291,44287,44286,44285,44284,44281,44280,44279,44278,44277,44274,44273,44272,44271,44270,44267,44266,44265,44264,44263,44260,44259,44258,44257,44256,44253,44252,44251,44250,44249,44246,44245,44244,44243,44239,44238,44237,44236,44235,44232,44231,44230,44229,44228,44225,44224,44223,44222,44221,44218,44217,44216,44215,44214,44211,44210,44209,44208,44207,44204,44203,44202,44201,44200,44196,44195,44194,44189,44188,44187,44186,44183,44182,44181,44180,44179,44176,44175,44174,44173,44172,44169,44168,44167,44166,44165,44162,44161,44160,44159,44158,44155,44154,44153,44152,44151,44148,44147,44146,44145,44144,44141,44140,44139,44138,44137,44134,44133,44132,44131,44130,44127,44126,44125,44124,44123,44120,44119,44118,44117,44113,44112,44111,44110,44109,44106,44105,44104,44103,44102,44099,44098,44097,44096,44095,44092,44091,44090,44089,44088,44085,44084,44083,44082,44078,44077,44076,44075,44074,44071,44070,44069,44068,44067,44064,44063,44062,44061,44060,44057,44056,44055,44054,44053,44050,44049,44048,44047,44043,44042,44041,44040,44039,44036,44035,44034,44033,44032,44029,44028,44027,44026,44025,44022,44021,44020,44019,44018,44015,44014,44012,44011,44008,44007,44006,44005,44004,44001,44000,43999,43998,43997,43994,43993,43992,43991,43990,43987,43986,43985,43984,43983,43980,43979,43978,43977,43976,43973,43972,43971,43970,43966,43965,43964,43963,43962,43959,43958,43957,43956,43955,43952,43951,43950,43949,43948,43945,43944,43943,43942,43941,43938,43937,43936,43935,43934,43930,43929,43928,43927,43924,43923,43922,43921,43920,43917,43916,43915,43914,43913,43910,43909,43908,43907,43906,43903,43902,43901,43900,43899,43896,43895,43894,43893,43892,43889,43888,43887,43886,43885,43882,43881,43880,43879,43875,43874,43873,43872,43871,43868,43867,43866,43865,43864,43861,43860,43859,43858,43857,43854,43853,43852,43851,43850,43847,43846,43845,43844,43843,43840,43839,43838,43837,43836,43833,43832,43830,43829,43826,43823,43822,43819,43818,43817,43816,43815,43812,43811,43810,43809,43808,43805,43804,43803,43802,43801,43798,43797,43796,43795,43794,43791,43790,43789,43788,43787,43784,43783,43782,43781,43780,43777,43776,43775,43774,43773,43770,43769,43768,43767,43766,43763,43762,43761,43760,43759,43756,43755,43754,43753,43749,43748,43747,43746,43745,43742,43741,43740,43739,43738,43735,43734,43733,43732,43731,43728,43727,43726,43725,43724,43721,43720,43719,43718,43717,43714,43713,43712,43711,43707,43706,43705,43704,43703,43700,43699,43698,43697,43696,43693,43692,43691,43690,43689,43686,43685,43684,43683,43679,43678,43677,43676,43675,43672,43671,43670,43669,43668,43665,43664,43663,43662,43661,43658,43657,43656,43655,43654,43651,43650,43649,43648,43644,43643,43642,43641,43640,43637,43636,43635,43634,43633,43630,43629,43628,43627,43626,43623,43622,43621,43620,43619,43616,43615,43614,43613,43612,43609,43608,43607,43606,43602,43601,43600,43599,43598,43595,43594,43593,43592,43591,43588,43587,43586,43585,43584,43581,43580,43579,43578,43577,43573,43572,43571,43570,43567,43566,43565,43564,43563,43560,43559,43558,43557,43556,43553,43552,43551,43550,43549,43546,43545,43544,43543,43542,43539,43538,43537,43536,43535,43532,43531,43530,43529,43528,43525,43524,43523,43522,43521,43518,43517,43516,43515,43511,43510,43509,43508,43507,43504,43503,43502,43501,43500,43497,43496,43495,43494,43493,43490,43489,43488,43487,43486,43483,43482,43481,43480,43479,43476,43475,43474,43473,43472,43469,43468,43467,43465,43462,43461,43458,43455,43454,43453,43452,43451,43448,43447,43446,43445,43444,43441,43440,43439,43438,43437,43434,43433,43432,43431,43430,43427,43426,43425,43424,43423,43420,43419,43418,43417,43416,43413,43412,43411,43410,43409,43406,43405,43404,43403,43402,43399,43398,43397,43396,43395,43392,43391,43390,43389,43388,43385,43384,43383,43382,43378,43377,43376,43375,43374,43371,43370,43369,43368,43367,43364,43363,43362,43361,43360,43357,43356,43355,43354,43353,43350,43349,43348,43347,43343,43342],"CPG-CA^FG_COMPANY_NAME()":"Crescent Point Energy Corp.","WCP-CA^FG_PRICE(0,-2AY)":[11.03,11.04,10.91,10.77,10.64,10.74,10.88,10.88,10.98,10.93,10.77,10.76,11.02,11.17,11.05,11.14,10.98,10.83,10.78,10.56,10.61,10.53,10.58,10.37,10.41,10.21,10.26,10.11,10.01,9.96,9.99,9.59,9.61,9.84,9.67,9.6,9.51,9.48,9.21,9.37,9.32,9.27,9.19,9.08,9.03,9.08,8.95,9.09,9.35,9.23,9.35,9.46,9.51,9.44,9.55,9.35,9.59,9.56,9.74,9.71,9.64,9.7,9.34,9.29,9.55,9.73,9.65,9.64,10.05,10.27,10.1,10.05,9.99,9.83,10.08,9.89,9.87,10.03,10.18,10.11,10.15,9.86,9.86,10.0,10.46,10.68,10.53,10.48,10.69,10.95,10.72,10.66,10.94,11.01,11.01,11.03,10.95,10.91,10.88,10.8,10.75,10.81,10.66,11.05,10.45,10.43,10.52,10.49,10.37,10.15,10.11,10.19,10.17,9.72,9.52,9.64,9.62,10.19,10.12,10.4,10.55,10.57,10.43,10.88,10.95,10.87,10.71,10.46,10.56,10.57,10.19,10.03,10.15,10.19,10.6,10.75,11.0,10.91,10.83,10.65,10.84,10.86,10.59,10.6,10.38,10.77,11.09,11.11,11.37,11.18,11.08,11.17,11.4,11.16,11.1,10.92,10.89,10.74,10.65,10.61,10.29,10.27,10.31,10.07,9.78,9.74,10.01,10.74,10.51,10.42,10.51,9.9,10.12,9.84,9.68,9.68,9.78,9.87,9.81,9.63,9.55,9.55,9.7,10.02,10.62,10.84,10.67,10.73,10.86,10.61,10.85,10.85,10.84,11.0,10.61,10.84,10.75,10.87,11.32,11.04,11.47,11.07,10.52,11.05,10.94,10.94,10.92,10.68,10.61,10.56,10.32,10.65,10.74,10.38,10.42,10.43,10.25,10.1,9.71,9.76,9.71,10.03,9.66,9.58,9.91,9.96,9.87,9.6,9.25,8.74,8.75,8.83,8.41,8.02,8.51,9.17,9.5,9.55,9.37,9.24,9.37,9.65,9.3,9.47,9.25,8.94,8.85,9.29,9.4,9.35,9.57,9.7,10.06,9.62,9.69,9.68,9.55,9.25,9.18,9.29,8.95,8.78,9.03,9.26,9.3,8.87,8.77,8.77,8.66,8.51,9.04,9.51,9.79,9.5,9.44,9.1,9.15,8.85,8.99,9.31,9.17,8.83,8.43,8.28,8.33,8.38,8.64,8.66,8.72,8.21,8.54,9.25,8.94,9.12,9.75,9.22,8.76,8.46,9.35,9.96,9.79,9.77,10.39,11.05,11.35,11.63,12.03,12.23,12.54,12.28,11.95,11.75,11.64,11.44,11.25,11.23,11.02,10.99,10.85,10.24,10.04,10.27,10.33,10.57,10.41,10.17,9.66,9.9,9.52,9.67,10.85,10.6,10.77,10.4,10.3,10.53,10.86,10.65,10.04,10.0,10.49,10.75,11.19,11.01,11.28,10.86,10.78,10.52,10.05,10.38,10.14,9.84,10.36,10.42,10.47,10.34,10.49,10.54,10.54,10.84,10.45,10.43,10.12,10.21,9.62,9.72,9.26,9.25,9.41,9.9,9.89,9.86,10.26,10.15,9.99,9.54,9.85,9.87,9.67,9.35,9.28,9.25,9.13,9.13,9.37,9.38,9.44,9.23,9.36,9.15,9.02,8.54,9.0,9.12,9.12,9.24,9.12,8.97,8.91,8.77,8.61,8.52,8.21,8.33,8.63,8.76,8.83,8.95,8.73,8.39,8.6,8.39,7.99,7.94,7.95,7.72,7.72,7.49,7.41,7.51,7.3,7.22,7.11,7.11,6.86,6.87,7.09,7.03,7.13,7.42,7.64,7.65,7.7,7.73,7.44,7.01,6.75,6.56,6.8,7.08,6.81,7.33,7.37,7.34,7.05,6.89,7.14,7.15,7.15,7.13,7.1,7.25,7.26,7.36,7.39,7.4,7.29,7.19,7.39,7.54,7.43,7.5,7.61,7.84,7.96,7.61,7.49,7.66,7.53,7.56,7.66,7.71,7.45,7.45,7.53,7.46,7.32,7.26,7.24,7.06,7.01,6.89,6.95,6.9,6.44,5.89,5.69,5.5,5.43,5.68,5.83,5.91,5.74,5.75,5.47,5.34,5.34,5.47,5.54,5.54,5.34,5.41,5.39],"WCP-CA^JULIAN(FG_PRICE(0,-2AY).DATES)":[45168,45167,45166,45163,45162,45161,45160,45159,45156,45155,45154,45153,45152,45149,45148,45147,45146,45142,45141,45140,45139,45138,45135,45134,45133,45132,45131,45128,45127,45126,45125,45124,45121,45120,45119,45118,45117,45114,45113,45112,45111,45107,45106,45105,45104,45103,45100,45099,45098,45097,45096,45093,45092,45091,45090,45089,45086,45085,45084,45083,45082,45079,45078,45077,45076,45075,45072,45071,45070,45069,45065,45064,45063,45062,45061,45058,45057,45056,45055,45054,45051,45050,45049,45048,45047,45044,45043,45042,45041,45040,45037,45036,45035,45034,45033,45030,45029,45028,45027,45026,45022,45021,45020,45019,45016,45015,45014,45013,45012,45009,45008,45007,45006,45005,45002,45001,45000,44999,44998,44995,44994,44993,44992,44991,44988,44987,44986,44985,44984,44981,44980,44979,44978,44974,44973,44972,44971,44970,44967,44966,44965,44964,44963,44960,44959,44958,44957,44956,44953,44952,44951,44950,44949,44946,44945,44944,44943,44942,44939,44938,44937,44936,44935,44932,44931,44930,44929,44925,44924,44923,44918,44917,44916,44915,44914,44911,44910,44909,44908,44907,44904,44903,44902,44901,44900,44897,44896,44895,44894,44893,44890,44889,44888,44887,44886,44883,44882,44881,44880,44879,44876,44875,44874,44873,44872,44869,44868,44867,44866,44865,44862,44861,44860,44859,44858,44855,44854,44853,44852,44851,44848,44847,44846,44845,44841,44840,44839,44838,44837,44834,44833,44832,44831,44830,44827,44826,44825,44824,44823,44820,44819,44818,44817,44816,44813,44812,44811,44810,44806,44805,44804,44803,44802,44799,44798,44797,44796,44795,44792,44791,44790,44789,44788,44785,44784,44783,44782,44781,44778,44777,44776,44775,44771,44770,44769,44768,44767,44764,44763,44762,44761,44760,44757,44756,44755,44754,44753,44750,44749,44748,44747,44746,44742,44741,44740,44739,44736,44735,44734,44733,44732,44729,44728,44727,44726,44725,44722,44721,44720,44719,44718,44715,44714,44713,44712,44711,44708,44707,44706,44705,44701,44700,44699,44698,44697,44694,44693,44692,44691,44690,44687,44686,44685,44684,44683,44680,44679,44678,44677,44676,44673,44672,44671,44670,44669,44665,44664,44663,44662,44659,44658,44657,44656,44655,44652,44651,44650,44649,44648,44645,44644,44643,44642,44641,44638,44637,44636,44635,44634,44631,44630,44629,44628,44627,44624,44623,44622,44621,44620,44617,44616,44615,44614,44610,44609,44608,44607,44606,44603,44602,44601,44600,44599,44596,44595,44594,44593,44592,44589,44588,44587,44586,44585,44582,44581,44580,44579,44578,44575,44574,44573,44572,44571,44568,44567,44566,44565,44561,44560,44559,44554,44553,44552,44551,44550,44547,44546,44545,44544,44543,44540,44539,44538,44537,44536,44533,44532,44531,44530,44529,44526,44525,44524,44523,44522,44519,44518,44517,44516,44515,44512,44511,44510,44509,44508,44505,44504,44503,44502,44501,44498,44497,44496,44495,44494,44491,44490,44489,44488,44487,44484,44483,44482,44481,44477,44476,44475,44474,44473,44470,44469,44468,44467,44466,44463,44462,44461,44460,44459,44456,44455,44454,44453,44452,44449,44448,44447,44446,44442,44441,44440,44439,44438],"CPG-CA^FG_PRICE(0,-2AY)":[11.07,11.01,10.84,10.7,10.78,11.05,11.16,11.18,11.21,11.16,11.05,11.1,11.33,11.45,11.28,11.35,11.08,10.95,10.9,10.65,10.78,10.69,10.61,10.3,10.75,10.41,10.29,10.24,9.99,9.79,9.8,9.37,9.34,9.69,9.58,9.47,9.21,9.13,8.81,8.99,9.04,8.92,8.84,8.67,8.55,8.59,8.36,8.54,8.82,8.64,8.85,8.92,8.9,8.84,9.08,8.96,9.27,9.25,9.38,9.25,9.12,9.03,8.71,8.56,8.87,9.05,8.89,8.8,9.16,9.25,9.1,9.07,8.96,8.84,9.06,9.13,9.13,9.18,9.34,9.33,9.38,9.11,9.13,9.36,9.84,10.02,9.77,9.75,9.92,10.24,9.97,9.97,10.27,10.47,10.36,10.39,10.36,10.33,10.25,10.18,9.99,10.13,10.1,10.17,9.54,9.4,9.37,9.01,9.06,8.85,9.02,9.08,8.8,8.19,7.98,8.18,8.02,8.68,8.91,9.34,9.56,9.67,9.66,9.87,9.96,9.88,9.63,9.33,9.5,9.47,9.37,9.03,9.08,9.26,9.65,9.77,10.07,9.91,9.88,9.57,9.74,9.7,9.26,9.31,9.28,9.61,9.94,9.79,9.96,9.97,9.71,9.8,10.01,9.82,9.74,9.57,9.67,9.61,9.58,9.52,9.23,9.2,9.23,8.99,8.91,8.76,8.9,9.66,9.5,9.36,9.59,9.17,9.42,9.09,8.94,9.07,9.27,9.49,9.25,9.11,8.91,9.02,9.22,9.39,9.84,10.25,10.24,10.45,10.49,10.26,10.44,10.52,10.54,10.78,10.5,10.73,10.84,11.02,11.4,11.03,11.29,10.76,10.4,11.21,11.25,11.12,10.92,10.72,10.88,10.65,10.36,10.75,10.66,10.48,10.4,10.24,10.01,9.95,9.52,9.55,9.4,9.89,9.52,9.59,10.26,10.23,9.91,9.54,9.11,8.5,8.46,8.45,7.97,7.62,7.98,8.83,9.12,9.24,9.27,9.2,9.22,9.6,9.4,9.52,9.25,9.08,9.04,9.52,9.79,9.55,9.98,10.05,10.65,10.28,10.26,10.51,10.29,9.88,9.91,10.0,9.61,9.37,9.65,9.8,9.74,9.24,9.14,9.18,9.08,8.6,9.18,9.89,10.13,9.88,9.57,9.42,9.41,8.93,9.17,9.57,9.45,9.13,8.64,8.44,8.62,8.6,9.02,9.15,9.43,8.34,8.84,9.62,9.15,9.37,10.14,9.65,9.07,8.74,9.83,10.8,10.57,10.25,11.06,11.83,12.01,12.51,13.1,13.25,13.46,13.01,12.34,12.08,11.82,11.35,11.2,11.35,11.19,10.96,10.8,10.31,9.71,9.76,9.58,9.81,9.59,9.19,8.77,8.66,8.5,8.4,9.54,9.46,9.62,9.28,8.9,8.9,9.12,8.73,8.55,8.53,8.93,9.39,9.8,9.65,9.98,9.44,9.28,9.01,8.86,9.18,8.78,8.59,8.96,9.52,9.21,9.06,9.24,9.31,9.37,9.76,9.41,9.4,9.22,9.18,8.74,8.85,8.51,8.45,8.53,9.2,9.37,9.3,9.69,9.73,9.51,9.22,9.46,9.35,9.07,8.75,8.28,8.25,8.18,8.24,8.56,8.47,8.45,8.37,8.55,8.25,8.18,7.87,8.34,8.44,8.48,8.52,8.52,8.19,8.17,8.15,8.18,8.19,7.77,7.69,8.0,8.17,8.17,8.36,8.32,8.03,8.45,8.06,7.84,7.7,7.63,7.44,7.2,6.75,6.65,6.64,6.19,6.13,6.09,5.98,5.7,5.69,6.0,6.04,6.07,6.45,6.74,6.73,6.72,6.73,6.14,5.69,5.62,5.48,5.5,5.73,5.64,6.17,6.18,6.16,5.78,5.56,5.83,5.78,5.88,5.86,5.89,5.85,5.86,6.08,6.02,6.05,6.0,6.03,6.15,6.32,6.22,6.2,6.06,6.27,6.3,6.23,6.12,6.27,6.16,6.16,6.28,6.34,6.08,6.2,6.41,6.3,6.12,6.33,6.17,5.98,5.84,5.81,5.74,5.88,5.34,5.16,5.01,4.84,4.79,4.97,5.07,5.33,5.01,4.92,4.3,4.34,4.33,4.46,4.51,4.59,4.46,4.53,4.49],"CPG-CA^JULIAN(FG_PRICE(0,-2AY).DATES)":[45168,45167,45166,45163,45162,45161,45160,45159,45156,45155,45154,45153,45152,45149,45148,45147,45146,45142,45141,45140,45139,45138,45135,45134,45133,45132,45131,45128,45127,45126,45125,45124,45121,45120,45119,45118,45117,45114,45113,45112,45111,45107,45106,45105,45104,45103,45100,45099,45098,45097,45096,45093,45092,45091,45090,45089,45086,45085,45084,45083,45082,45079,45078,45077,45076,45075,45072,45071,45070,45069,45065,45064,45063,45062,45061,45058,45057,45056,45055,45054,45051,45050,45049,45048,45047,45044,45043,45042,45041,45040,45037,45036,45035,45034,45033,45030,45029,45028,45027,45026,45022,45021,45020,45019,45016,45015,45014,45013,45012,45009,45008,45007,45006,45005,45002,45001,45000,44999,44998,44995,44994,44993,44992,44991,44988,44987,44986,44985,44984,44981,44980,44979,44978,44974,44973,44972,44971,44970,44967,44966,44965,44964,44963,44960,44959,44958,44957,44956,44953,44952,44951,44950,44949,44946,44945,44944,44943,44942,44939,44938,44937,44936,44935,44932,44931,44930,44929,44925,44924,44923,44918,44917,44916,44915,44914,44911,44910,44909,44908,44907,44904,44903,44902,44901,44900,44897,44896,44895,44894,44893,44890,44889,44888,44887,44886,44883,44882,44881,44880,44879,44876,44875,44874,44873,44872,44869,44868,44867,44866,44865,44862,44861,44860,44859,44858,44855,44854,44853,44852,44851,44848,44847,44846,44845,44841,44840,44839,44838,44837,44834,44833,44832,44831,44830,44827,44826,44825,44824,44823,44820,44819,44818,44817,44816,44813,44812,44811,44810,44806,44805,44804,44803,44802,44799,44798,44797,44796,44795,44792,44791,44790,44789,44788,44785,44784,44783,44782,44781,44778,44777,44776,44775,44771,44770,44769,44768,44767,44764,44763,44762,44761,44760,44757,44756,44755,44754,44753,44750,44749,44748,44747,44746,44742,44741,44740,44739,44736,44735,44734,44733,44732,44729,44728,44727,44726,44725,44722,44721,44720,44719,44718,44715,44714,44713,44712,44711,44708,44707,44706,44705,44701,44700,44699,44698,44697,44694,44693,44692,44691,44690,44687,44686,44685,44684,44683,44680,44679,44678,44677,44676,44673,44672,44671,44670,44669,44665,44664,44663,44662,44659,44658,44657,44656,44655,44652,44651,44650,44649,44648,44645,44644,44643,44642,44641,44638,44637,44636,44635,44634,44631,44630,44629,44628,44627,44624,44623,44622,44621,44620,44617,44616,44615,44614,44610,44609,44608,44607,44606,44603,44602,44601,44600,44599,44596,44595,44594,44593,44592,44589,44588,44587,44586,44585,44582,44581,44580,44579,44578,44575,44574,44573,44572,44571,44568,44567,44566,44565,44561,44560,44559,44554,44553,44552,44551,44550,44547,44546,44545,44544,44543,44540,44539,44538,44537,44536,44533,44532,44531,44530,44529,44526,44525,44524,44523,44522,44519,44518,44517,44516,44515,44512,44511,44510,44509,44508,44505,44504,44503,44502,44501,44498,44497,44496,44495,44494,44491,44490,44489,44488,44487,44484,44483,44482,44481,44477,44476,44475,44474,44473,44470,44469,44468,44467,44466,44463,44462,44461,44460,44459,44456,44455,44454,44453,44452,44449,44448,44447,44446,44442,44441,44440,44439,44438],"WCP-CA^FG_PRICE(0,-2AY,,CAD)":[11.03,11.04,10.91,10.77,10.64,10.74,10.88,10.88,10.98,10.93,10.77,10.76,11.02,11.17,11.05,11.14,10.98,10.83,10.78,10.56,10.61,10.53,10.58,10.37,10.41,10.21,10.26,10.11,10.01,9.96,9.99,9.59,9.61,9.84,9.67,9.6,9.51,9.48,9.21,9.37,9.32,9.27,9.19,9.08,9.03,9.08,8.95,9.09,9.35,9.23,9.35,9.46,9.51,9.44,9.55,9.35,9.59,9.56,9.74,9.71,9.64,9.7,9.34,9.29,9.55,9.73,9.65,9.64,10.05,10.27,10.1,10.05,9.99,9.83,10.08,9.89,9.87,10.03,10.18,10.11,10.15,9.86,9.86,10.0,10.46,10.68,10.53,10.48,10.69,10.95,10.72,10.66,10.94,11.01,11.01,11.03,10.95,10.91,10.88,10.8,10.75,10.81,10.66,11.05,10.45,10.43,10.52,10.49,10.37,10.15,10.11,10.19,10.17,9.72,9.52,9.64,9.62,10.19,10.12,10.4,10.55,10.57,10.43,10.88,10.95,10.87,10.71,10.46,10.56,10.57,10.19,10.03,10.15,10.19,10.6,10.75,11.0,10.91,10.83,10.65,10.84,10.86,10.59,10.6,10.38,10.77,11.09,11.11,11.37,11.18,11.08,11.17,11.4,11.16,11.1,10.92,10.89,10.74,10.65,10.61,10.29,10.27,10.31,10.07,9.78,9.74,10.01,10.74,10.51,10.42,10.51,9.9,10.12,9.84,9.68,9.68,9.78,9.87,9.81,9.63,9.55,9.55,9.7,10.02,10.62,10.84,10.67,10.73,10.86,10.61,10.85,10.85,10.84,11.0,10.61,10.84,10.75,10.87,11.32,11.04,11.47,11.07,10.52,11.05,10.94,10.94,10.92,10.68,10.61,10.56,10.32,10.65,10.74,10.38,10.42,10.43,10.25,10.1,9.71,9.76,9.71,10.03,9.66,9.58,9.91,9.96,9.87,9.6,9.25,8.74,8.75,8.83,8.41,8.02,8.51,9.17,9.5,9.55,9.37,9.24,9.37,9.65,9.3,9.47,9.25,8.94,8.85,9.29,9.4,9.35,9.57,9.7,10.06,9.62,9.69,9.68,9.55,9.25,9.18,9.29,8.95,8.78,9.03,9.26,9.3,8.87,8.77,8.77,8.66,8.51,9.04,9.51,9.79,9.5,9.44,9.1,9.15,8.85,8.99,9.31,9.17,8.83,8.43,8.28,8.33,8.38,8.64,8.66,8.72,8.21,8.54,9.25,8.94,9.12,9.75,9.22,8.76,8.46,9.35,9.96,9.79,9.77,10.39,11.05,11.35,11.63,12.03,12.23,12.54,12.28,11.95,11.75,11.64,11.44,11.25,11.23,11.02,10.99,10.85,10.24,10.04,10.27,10.33,10.57,10.41,10.17,9.66,9.9,9.52,9.67,10.85,10.6,10.77,10.4,10.3,10.53,10.86,10.65,10.04,10.0,10.49,10.75,11.19,11.01,11.28,10.86,10.78,10.52,10.05,10.38,10.14,9.84,10.36,10.42,10.47,10.34,10.49,10.54,10.54,10.84,10.45,10.43,10.12,10.21,9.62,9.72,9.26,9.25,9.41,9.9,9.89,9.86,10.26,10.15,9.99,9.54,9.85,9.87,9.67,9.35,9.28,9.25,9.13,9.13,9.37,9.38,9.44,9.23,9.36,9.15,9.02,8.54,9.0,9.12,9.12,9.24,9.12,8.97,8.91,8.77,8.61,8.52,8.21,8.33,8.63,8.76,8.83,8.95,8.73,8.39,8.6,8.39,7.99,7.94,7.95,7.72,7.72,7.49,7.41,7.51,7.3,7.22,7.11,7.11,6.86,6.87,7.09,7.03,7.13,7.42,7.64,7.65,7.7,7.73,7.44,7.01,6.75,6.56,6.8,7.08,6.81,7.33,7.37,7.34,7.05,6.89,7.14,7.15,7.15,7.13,7.1,7.25,7.26,7.36,7.39,7.4,7.29,7.19,7.39,7.54,7.43,7.5,7.61,7.84,7.96,7.61,7.49,7.66,7.53,7.56,7.66,7.71,7.45,7.45,7.53,7.46,7.32,7.26,7.24,7.06,7.01,6.89,6.95,6.9,6.44,5.89,5.69,5.5,5.43,5.68,5.83,5.91,5.74,5.75,5.47,5.34,5.34,5.47,5.54,5.54,5.34,5.41,5.39],"WCP-CA^JULIAN(FG_PRICE(0,-2AY,,CAD).DATES)":[45168,45167,45166,45163,45162,45161,45160,45159,45156,45155,45154,45153,45152,45149,45148,45147,45146,45142,45141,45140,45139,45138,45135,45134,45133,45132,45131,45128,45127,45126,45125,45124,45121,45120,45119,45118,45117,45114,45113,45112,45111,45107,45106,45105,45104,45103,45100,45099,45098,45097,45096,45093,45092,45091,45090,45089,45086,45085,45084,45083,45082,45079,45078,45077,45076,45075,45072,45071,45070,45069,45065,45064,45063,45062,45061,45058,45057,45056,45055,45054,45051,45050,45049,45048,45047,45044,45043,45042,45041,45040,45037,45036,45035,45034,45033,45030,45029,45028,45027,45026,45022,45021,45020,45019,45016,45015,45014,45013,45012,45009,45008,45007,45006,45005,45002,45001,45000,44999,44998,44995,44994,44993,44992,44991,44988,44987,44986,44985,44984,44981,44980,44979,44978,44974,44973,44972,44971,44970,44967,44966,44965,44964,44963,44960,44959,44958,44957,44956,44953,44952,44951,44950,44949,44946,44945,44944,44943,44942,44939,44938,44937,44936,44935,44932,44931,44930,44929,44925,44924,44923,44918,44917,44916,44915,44914,44911,44910,44909,44908,44907,44904,44903,44902,44901,44900,44897,44896,44895,44894,44893,44890,44889,44888,44887,44886,44883,44882,44881,44880,44879,44876,44875,44874,44873,44872,44869,44868,44867,44866,44865,44862,44861,44860,44859,44858,44855,44854,44853,44852,44851,44848,44847,44846,44845,44841,44840,44839,44838,44837,44834,44833,44832,44831,44830,44827,44826,44825,44824,44823,44820,44819,44818,44817,44816,44813,44812,44811,44810,44806,44805,44804,44803,44802,44799,44798,44797,44796,44795,44792,44791,44790,44789,44788,44785,44784,44783,44782,44781,44778,44777,44776,44775,44771,44770,44769,44768,44767,44764,44763,44762,44761,44760,44757,44756,44755,44754,44753,44750,44749,44748,44747,44746,44742,44741,44740,44739,44736,44735,44734,44733,44732,44729,44728,44727,44726,44725,44722,44721,44720,44719,44718,44715,44714,44713,44712,44711,44708,44707,44706,44705,44701,44700,44699,44698,44697,44694,44693,44692,44691,44690,44687,44686,44685,44684,44683,44680,44679,44678,44677,44676,44673,44672,44671,44670,44669,44665,44664,44663,44662,44659,44658,44657,44656,44655,44652,44651,44650,44649,44648,44645,44644,44643,44642,44641,44638,44637,44636,44635,44634,44631,44630,44629,44628,44627,44624,44623,44622,44621,44620,44617,44616,44615,44614,44610,44609,44608,44607,44606,44603,44602,44601,44600,44599,44596,44595,44594,44593,44592,44589,44588,44587,44586,44585,44582,44581,44580,44579,44578,44575,44574,44573,44572,44571,44568,44567,44566,44565,44561,44560,44559,44554,44553,44552,44551,44550,44547,44546,44545,44544,44543,44540,44539,44538,44537,44536,44533,44532,44531,44530,44529,44526,44525,44524,44523,44522,44519,44518,44517,44516,44515,44512,44511,44510,44509,44508,44505,44504,44503,44502,44501,44498,44497,44496,44495,44494,44491,44490,44489,44488,44487,44484,44483,44482,44481,44477,44476,44475,44474,44473,44470,44469,44468,44467,44466,44463,44462,44461,44460,44459,44456,44455,44454,44453,44452,44449,44448,44447,44446,44442,44441,44440,44439,44438],"CPG-CA^FG_PRICE(0,-2AY,,CAD)":[11.07,11.01,10.84,10.7,10.78,11.05,11.16,11.18,11.21,11.16,11.05,11.1,11.33,11.45,11.28,11.35,11.08,10.95,10.9,10.65,10.78,10.69,10.61,10.3,10.75,10.41,10.29,10.24,9.99,9.79,9.8,9.37,9.34,9.69,9.58,9.47,9.21,9.13,8.81,8.99,9.04,8.92,8.84,8.67,8.55,8.59,8.36,8.54,8.82,8.64,8.85,8.92,8.9,8.84,9.08,8.96,9.27,9.25,9.38,9.25,9.12,9.03,8.71,8.56,8.87,9.05,8.89,8.8,9.16,9.25,9.1,9.07,8.96,8.84,9.06,9.13,9.13,9.18,9.34,9.33,9.38,9.11,9.13,9.36,9.84,10.02,9.77,9.75,9.92,10.24,9.97,9.97,10.27,10.47,10.36,10.39,10.36,10.33,10.25,10.18,9.99,10.13,10.1,10.17,9.54,9.4,9.37,9.01,9.06,8.85,9.02,9.08,8.8,8.19,7.98,8.18,8.02,8.68,8.91,9.34,9.56,9.67,9.66,9.87,9.96,9.88,9.63,9.33,9.5,9.47,9.37,9.03,9.08,9.26,9.65,9.77,10.07,9.91,9.88,9.57,9.74,9.7,9.26,9.31,9.28,9.61,9.94,9.79,9.96,9.97,9.71,9.8,10.01,9.82,9.74,9.57,9.67,9.61,9.58,9.52,9.23,9.2,9.23,8.99,8.91,8.76,8.9,9.66,9.5,9.36,9.59,9.17,9.42,9.09,8.94,9.07,9.27,9.49,9.25,9.11,8.91,9.02,9.22,9.39,9.84,10.25,10.24,10.45,10.49,10.26,10.44,10.52,10.54,10.78,10.5,10.73,10.84,11.02,11.4,11.03,11.29,10.76,10.4,11.21,11.25,11.12,10.92,10.72,10.88,10.65,10.36,10.75,10.66,10.48,10.4,10.24,10.01,9.95,9.52,9.55,9.4,9.89,9.52,9.59,10.26,10.23,9.91,9.54,9.11,8.5,8.46,8.45,7.97,7.62,7.98,8.83,9.12,9.24,9.27,9.2,9.22,9.6,9.4,9.52,9.25,9.08,9.04,9.52,9.79,9.55,9.98,10.05,10.65,10.28,10.26,10.51,10.29,9.88,9.91,10.0,9.61,9.37,9.65,9.8,9.74,9.24,9.14,9.18,9.08,8.6,9.18,9.89,10.13,9.88,9.57,9.42,9.41,8.93,9.17,9.57,9.45,9.13,8.64,8.44,8.62,8.6,9.02,9.15,9.43,8.34,8.84,9.62,9.15,9.37,10.14,9.65,9.07,8.74,9.83,10.8,10.57,10.25,11.06,11.83,12.01,12.51,13.1,13.25,13.46,13.01,12.34,12.08,11.82,11.35,11.2,11.35,11.19,10.96,10.8,10.31,9.71,9.76,9.58,9.81,9.59,9.19,8.77,8.66,8.5,8.4,9.54,9.46,9.62,9.28,8.9,8.9,9.12,8.73,8.55,8.53,8.93,9.39,9.8,9.65,9.98,9.44,9.28,9.01,8.86,9.18,8.78,8.59,8.96,9.52,9.21,9.06,9.24,9.31,9.37,9.76,9.41,9.4,9.22,9.18,8.74,8.85,8.51,8.45,8.53,9.2,9.37,9.3,9.69,9.73,9.51,9.22,9.46,9.35,9.07,8.75,8.28,8.25,8.18,8.24,8.56,8.47,8.45,8.37,8.55,8.25,8.18,7.87,8.34,8.44,8.48,8.52,8.52,8.19,8.17,8.15,8.18,8.19,7.77,7.69,8.0,8.17,8.17,8.36,8.32,8.03,8.45,8.06,7.84,7.7,7.63,7.44,7.2,6.75,6.65,6.64,6.19,6.13,6.09,5.98,5.7,5.69,6.0,6.04,6.07,6.45,6.74,6.73,6.72,6.73,6.14,5.69,5.62,5.48,5.5,5.73,5.64,6.17,6.18,6.16,5.78,5.56,5.83,5.78,5.88,5.86,5.89,5.85,5.86,6.08,6.02,6.05,6.0,6.03,6.15,6.32,6.22,6.2,6.06,6.27,6.3,6.23,6.12,6.27,6.16,6.16,6.28,6.34,6.08,6.2,6.41,6.3,6.12,6.33,6.17,5.98,5.84,5.81,5.74,5.88,5.34,5.16,5.01,4.84,4.79,4.97,5.07,5.33,5.01,4.92,4.3,4.34,4.33,4.46,4.51,4.59,4.46,4.53,4.49],"CPG-CA^JULIAN(FG_PRICE(0,-2AY,,CAD).DATES)":[45168,45167,45166,45163,45162,45161,45160,45159,45156,45155,45154,45153,45152,45149,45148,45147,45146,45142,45141,45140,45139,45138,45135,45134,45133,45132,45131,45128,45127,45126,45125,45124,45121,45120,45119,45118,45117,45114,45113,45112,45111,45107,45106,45105,45104,45103,45100,45099,45098,45097,45096,45093,45092,45091,45090,45089,45086,45085,45084,45083,45082,45079,45078,45077,45076,45075,45072,45071,45070,45069,45065,45064,45063,45062,45061,45058,45057,45056,45055,45054,45051,45050,45049,45048,45047,45044,45043,45042,45041,45040,45037,45036,45035,45034,45033,45030,45029,45028,45027,45026,45022,45021,45020,45019,45016,45015,45014,45013,45012,45009,45008,45007,45006,45005,45002,45001,45000,44999,44998,44995,44994,44993,44992,44991,44988,44987,44986,44985,44984,44981,44980,44979,44978,44974,44973,44972,44971,44970,44967,44966,44965,44964,44963,44960,44959,44958,44957,44956,44953,44952,44951,44950,44949,44946,44945,44944,44943,44942,44939,44938,44937,44936,44935,44932,44931,44930,44929,44925,44924,44923,44918,44917,44916,44915,44914,44911,44910,44909,44908,44907,44904,44903,44902,44901,44900,44897,44896,44895,44894,44893,44890,44889,44888,44887,44886,44883,44882,44881,44880,44879,44876,44875,44874,44873,44872,44869,44868,44867,44866,44865,44862,44861,44860,44859,44858,44855,44854,44853,44852,44851,44848,44847,44846,44845,44841,44840,44839,44838,44837,44834,44833,44832,44831,44830,44827,44826,44825,44824,44823,44820,44819,44818,44817,44816,44813,44812,44811,44810,44806,44805,44804,44803,44802,44799,44798,44797,44796,44795,44792,44791,44790,44789,44788,44785,44784,44783,44782,44781,44778,44777,44776,44775,44771,44770,44769,44768,44767,44764,44763,44762,44761,44760,44757,44756,44755,44754,44753,44750,44749,44748,44747,44746,44742,44741,44740,44739,44736,44735,44734,44733,44732,44729,44728,44727,44726,44725,44722,44721,44720,44719,44718,44715,44714,44713,44712,44711,44708,44707,44706,44705,44701,44700,44699,44698,44697,44694,44693,44692,44691,44690,44687,44686,44685,44684,44683,44680,44679,44678,44677,44676,44673,44672,44671,44670,44669,44665,44664,44663,44662,44659,44658,44657,44656,44655,44652,44651,44650,44649,44648,44645,44644,44643,44642,44641,44638,44637,44636,44635,44634,44631,44630,44629,44628,44627,44624,44623,44622,44621,44620,44617,44616,44615,44614,44610,44609,44608,44607,44606,44603,44602,44601,44600,44599,44596,44595,44594,44593,44592,44589,44588,44587,44586,44585,44582,44581,44580,44579,44578,44575,44574,44573,44572,44571,44568,44567,44566,44565,44561,44560,44559,44554,44553,44552,44551,44550,44547,44546,44545,44544,44543,44540,44539,44538,44537,44536,44533,44532,44531,44530,44529,44526,44525,44524,44523,44522,44519,44518,44517,44516,44515,44512,44511,44510,44509,44508,44505,44504,44503,44502,44501,44498,44497,44496,44495,44494,44491,44490,44489,44488,44487,44484,44483,44482,44481,44477,44476,44475,44474,44473,44470,44469,44468,44467,44466,44463,44462,44461,44460,44459,44456,44455,44454,44453,44452,44449,44448,44447,44446,44442,44441,44440,44439,44438],"WCP-CA^FG_PRICE(0,-2AY,W,CAD)":[10.77,10.98,11.17,10.83,10.58,10.11,9.61,9.48,9.27,8.95,9.46,9.59,9.7,9.65,10.1,9.89,10.15,10.68,10.72,11.03,10.75,10.45,10.15,9.52,10.4,10.95,10.57,10.19,10.83,10.6,11.37,11.16,10.65,10.07,10.74,10.51,9.68,9.55,10.84,10.85,10.84,11.47,10.94,10.32,10.43,9.71,9.91,8.74,8.51,9.24,9.25,9.4,9.62,9.18,9.26,8.66,9.79,8.85,8.43,8.66,8.94,8.76,9.77,12.03,11.75,11.02,10.04,10.17,10.85,10.53,10.49,10.86,10.38,10.47,10.84,9.62,9.9,9.99,9.35,9.13,9.36,9.12,8.91,8.33,8.73,7.94,7.49,7.3,6.87,7.64,7.01,6.81,6.89,7.1,7.4,7.43,7.61,7.66,7.53,7.06,6.44,5.68,5.47,5.54],"WCP-CA^JULIAN(FG_PRICE(0,-2AY,W,CAD).DATES)":[45163,45156,45149,45142,45135,45128,45121,45114,45107,45100,45093,45086,45079,45072,45065,45058,45051,45044,45037,45030,45022,45016,45009,45002,44995,44988,44981,44974,44967,44960,44953,44946,44939,44932,44925,44918,44911,44904,44897,44890,44883,44876,44869,44862,44855,44848,44841,44834,44827,44820,44813,44806,44799,44792,44785,44778,44771,44764,44757,44750,44742,44736,44729,44722,44715,44708,44701,44694,44687,44680,44673,44665,44659,44652,44645,44638,44631,44624,44617,44610,44603,44596,44589,44582,44575,44568,44561,44554,44547,44540,44533,44526,44519,44512,44505,44498,44491,44484,44477,44470,44463,44456,44449,44442],"CPG-CA^FG_PRICE(0,-2AY,W,CAD)":[10.7,11.21,11.45,10.95,10.61,10.24,9.34,9.13,8.92,8.36,8.92,9.27,9.03,8.89,9.1,9.13,9.38,10.02,9.97,10.39,9.99,9.54,8.85,7.98,9.34,9.96,9.47,9.26,9.88,9.31,9.96,9.82,9.58,8.99,9.66,9.59,9.07,8.91,10.25,10.44,10.73,11.29,11.12,10.36,10.24,9.4,10.26,8.5,7.98,9.2,9.25,9.79,10.28,9.91,9.8,9.08,10.13,8.93,8.64,9.15,9.15,9.07,10.25,13.1,12.08,11.19,9.71,9.19,9.54,8.9,8.93,9.44,9.18,9.21,9.76,8.74,9.2,9.51,8.75,8.24,8.55,8.44,8.17,7.69,8.32,7.7,6.75,6.19,5.69,6.74,5.69,5.64,5.56,5.89,6.05,6.22,6.23,6.28,6.41,5.98,5.34,4.97,4.3,4.51],"CPG-CA^JULIAN(FG_PRICE(0,-2AY,W,CAD).DATES)":[45163,45156,45149,45142,45135,45128,45121,45114,45107,45100,45093,45086,45079,45072,45065,45058,45051,45044,45037,45030,45022,45016,45009,45002,44995,44988,44981,44974,44967,44960,44953,44946,44939,44932,44925,44918,44911,44904,44897,44890,44883,44876,44869,44862,44855,44848,44841,44834,44827,44820,44813,44806,44799,44792,44785,44778,44771,44764,44757,44750,44742,44736,44729,44722,44715,44708,44701,44694,44687,44680,44673,44665,44659,44652,44645,44638,44631,44624,44617,44610,44603,44596,44589,44582,44575,44568,44561,44554,44547,44540,44533,44526,44519,44512,44505,44498,44491,44484,44477,44470,44463,44456,44449,44442],"WCP-CA^FG_PRICE(0,-3AY,W,CAD)":[10.77,10.98,11.17,10.83,10.58,10.11,9.61,9.48,9.27,8.95,9.46,9.59,9.7,9.65,10.1,9.89,10.15,10.68,10.72,11.03,10.75,10.45,10.15,9.52,10.4,10.95,10.57,10.19,10.83,10.6,11.37,11.16,10.65,10.07,10.74,10.51,9.68,9.55,10.84,10.85,10.84,11.47,10.94,10.32,10.43,9.71,9.91,8.74,8.51,9.24,9.25,9.4,9.62,9.18,9.26,8.66,9.79,8.85,8.43,8.66,8.94,8.76,9.77,12.03,11.75,11.02,10.04,10.17,10.85,10.53,10.49,10.86,10.38,10.47,10.84,9.62,9.9,9.99,9.35,9.13,9.36,9.12,8.91,8.33,8.73,7.94,7.49,7.3,6.87,7.64,7.01,6.81,6.89,7.1,7.4,7.43,7.61,7.66,7.53,7.06,6.44,5.68,5.47,5.54,5.45,4.89,5.29,5.4,5.71,5.59,5.63,6.22,6.31,6.37,6.01,6.41,6.31,5.73,5.57,5.61,5.54,5.38,5.33,5.85,5.62,5.75,5.52,5.45,6.12,6.76,5.69,5.21,5.13,5.25,4.58,4.92,5.16,5.06,4.86,4.85,4.84,5.1,4.23,4.13,3.42,2.96,2.49,2.43,2.65,2.56,2.57,2.32,2.4,2.69,2.43,2.58,2.53],"WCP-CA^JULIAN(FG_PRICE(0,-3AY,W,CAD).DATES)":[45163,45156,45149,45142,45135,45128,45121,45114,45107,45100,45093,45086,45079,45072,45065,45058,45051,45044,45037,45030,45022,45016,45009,45002,44995,44988,44981,44974,44967,44960,44953,44946,44939,44932,44925,44918,44911,44904,44897,44890,44883,44876,44869,44862,44855,44848,44841,44834,44827,44820,44813,44806,44799,44792,44785,44778,44771,44764,44757,44750,44742,44736,44729,44722,44715,44708,44701,44694,44687,44680,44673,44665,44659,44652,44645,44638,44631,44624,44617,44610,44603,44596,44589,44582,44575,44568,44561,44554,44547,44540,44533,44526,44519,44512,44505,44498,44491,44484,44477,44470,44463,44456,44449,44442,44435,44428,44421,44414,44407,44400,44393,44386,44379,44372,44365,44358,44351,44344,44337,44330,44323,44316,44309,44302,44295,44287,44281,44274,44267,44260,44253,44246,44239,44232,44225,44218,44211,44204,44196,44189,44183,44176,44169,44162,44155,44148,44141,44134,44127,44120,44113,44106,44099,44092,44085,44078,44071],"CPG-CA^FG_PRICE(0,-3AY,W,CAD)":[10.7,11.21,11.45,10.95,10.61,10.24,9.34,9.13,8.92,8.36,8.92,9.27,9.03,8.89,9.1,9.13,9.38,10.02,9.97,10.39,9.99,9.54,8.85,7.98,9.34,9.96,9.47,9.26,9.88,9.31,9.96,9.82,9.58,8.99,9.66,9.59,9.07,8.91,10.25,10.44,10.73,11.29,11.12,10.36,10.24,9.4,10.26,8.5,7.98,9.2,9.25,9.79,10.28,9.91,9.8,9.08,10.13,8.93,8.64,9.15,9.15,9.07,10.25,13.1,12.08,11.19,9.71,9.19,9.54,8.9,8.93,9.44,9.18,9.21,9.76,8.74,9.2,9.51,8.75,8.24,8.55,8.44,8.17,7.69,8.32,7.7,6.75,6.19,5.69,6.74,5.69,5.64,5.56,5.89,6.05,6.22,6.23,6.28,6.41,5.98,5.34,4.97,4.3,4.51,4.5,3.87,4.37,4.5,4.56,4.26,4.26,4.98,5.5,5.75,5.22,5.66,5.8,4.94,4.77,4.87,5.27,4.85,4.52,4.8,4.92,5.46,5.24,5.43,5.7,5.5,4.67,4.59,4.09,4.09,3.52,3.8,3.71,3.47,2.97,2.99,3.1,3.09,2.67,2.58,2.21,2.0,1.61,1.66,1.75,1.64,1.79,1.56,1.64,1.85,1.84,2.09,2.39],"CPG-CA^JULIAN(FG_PRICE(0,-3AY,W,CAD).DATES)":[45163,45156,45149,45142,45135,45128,45121,45114,45107,45100,45093,45086,45079,45072,45065,45058,45051,45044,45037,45030,45022,45016,45009,45002,44995,44988,44981,44974,44967,44960,44953,44946,44939,44932,44925,44918,44911,44904,44897,44890,44883,44876,44869,44862,44855,44848,44841,44834,44827,44820,44813,44806,44799,44792,44785,44778,44771,44764,44757,44750,44742,44736,44729,44722,44715,44708,44701,44694,44687,44680,44673,44665,44659,44652,44645,44638,44631,44624,44617,44610,44603,44596,44589,44582,44575,44568,44561,44554,44547,44540,44533,44526,44519,44512,44505,44498,44491,44484,44477,44470,44463,44456,44449,44442,44435,44428,44421,44414,44407,44400,44393,44386,44379,44372,44365,44358,44351,44344,44337,44330,44323,44316,44309,44302,44295,44287,44281,44274,44267,44260,44253,44246,44239,44232,44225,44218,44211,44204,44196,44189,44183,44176,44169,44162,44155,44148,44141,44134,44127,44120,44113,44106,44099,44092,44085,44078,44071],"WCP-CA^FG_PRICE(0,-3AY,D,CAD)":[11.03,11.04,10.91,10.77,10.64,10.74,10.88,10.88,10.98,10.93,10.77,10.76,11.02,11.17,11.05,11.14,10.98,10.83,10.78,10.56,10.61,10.53,10.58,10.37,10.41,10.21,10.26,10.11,10.01,9.96,9.99,9.59,9.61,9.84,9.67,9.6,9.51,9.48,9.21,9.37,9.32,9.27,9.19,9.08,9.03,9.08,8.95,9.09,9.35,9.23,9.35,9.46,9.51,9.44,9.55,9.35,9.59,9.56,9.74,9.71,9.64,9.7,9.34,9.29,9.55,9.73,9.65,9.64,10.05,10.27,10.1,10.05,9.99,9.83,10.08,9.89,9.87,10.03,10.18,10.11,10.15,9.86,9.86,10.0,10.46,10.68,10.53,10.48,10.69,10.95,10.72,10.66,10.94,11.01,11.01,11.03,10.95,10.91,10.88,10.8,10.75,10.81,10.66,11.05,10.45,10.43,10.52,10.49,10.37,10.15,10.11,10.19,10.17,9.72,9.52,9.64,9.62,10.19,10.12,10.4,10.55,10.57,10.43,10.88,10.95,10.87,10.71,10.46,10.56,10.57,10.19,10.03,10.15,10.19,10.6,10.75,11.0,10.91,10.83,10.65,10.84,10.86,10.59,10.6,10.38,10.77,11.09,11.11,11.37,11.18,11.08,11.17,11.4,11.16,11.1,10.92,10.89,10.74,10.65,10.61,10.29,10.27,10.31,10.07,9.78,9.74,10.01,10.74,10.51,10.42,10.51,9.9,10.12,9.84,9.68,9.68,9.78,9.87,9.81,9.63,9.55,9.55,9.7,10.02,10.62,10.84,10.67,10.73,10.86,10.61,10.85,10.85,10.84,11.0,10.61,10.84,10.75,10.87,11.32,11.04,11.47,11.07,10.52,11.05,10.94,10.94,10.92,10.68,10.61,10.56,10.32,10.65,10.74,10.38,10.42,10.43,10.25,10.1,9.71,9.76,9.71,10.03,9.66,9.58,9.91,9.96,9.87,9.6,9.25,8.74,8.75,8.83,8.41,8.02,8.51,9.17,9.5,9.55,9.37,9.24,9.37,9.65,9.3,9.47,9.25,8.94,8.85,9.29,9.4,9.35,9.57,9.7,10.06,9.62,9.69,9.68,9.55,9.25,9.18,9.29,8.95,8.78,9.03,9.26,9.3,8.87,8.77,8.77,8.66,8.51,9.04,9.51,9.79,9.5,9.44,9.1,9.15,8.85,8.99,9.31,9.17,8.83,8.43,8.28,8.33,8.38,8.64,8.66,8.72,8.21,8.54,9.25,8.94,9.12,9.75,9.22,8.76,8.46,9.35,9.96,9.79,9.77,10.39,11.05,11.35,11.63,12.03,12.23,12.54,12.28,11.95,11.75,11.64,11.44,11.25,11.23,11.02,10.99,10.85,10.24,10.04,10.27,10.33,10.57,10.41,10.17,9.66,9.9,9.52,9.67,10.85,10.6,10.77,10.4,10.3,10.53,10.86,10.65,10.04,10.0,10.49,10.75,11.19,11.01,11.28,10.86,10.78,10.52,10.05,10.38,10.14,9.84,10.36,10.42,10.47,10.34,10.49,10.54,10.54,10.84,10.45,10.43,10.12,10.21,9.62,9.72,9.26,9.25,9.41,9.9,9.89,9.86,10.26,10.15,9.99,9.54,9.85,9.87,9.67,9.35,9.28,9.25,9.13,9.13,9.37,9.38,9.44,9.23,9.36,9.15,9.02,8.54,9.0,9.12,9.12,9.24,9.12,8.97,8.91,8.77,8.61,8.52,8.21,8.33,8.63,8.76,8.83,8.95,8.73,8.39,8.6,8.39,7.99,7.94,7.95,7.72,7.72,7.49,7.41,7.51,7.3,7.22,7.11,7.11,6.86,6.87,7.09,7.03,7.13,7.42,7.64,7.65,7.7,7.73,7.44,7.01,6.75,6.56,6.8,7.08,6.81,7.33,7.37,7.34,7.05,6.89,7.14,7.15,7.15,7.13,7.1,7.25,7.26,7.36,7.39,7.4,7.29,7.19,7.39,7.54,7.43,7.5,7.61,7.84,7.96,7.61,7.49,7.66,7.53,7.56,7.66,7.71,7.45,7.45,7.53,7.46,7.32,7.26,7.24,7.06,7.01,6.89,6.95,6.9,6.44,5.89,5.69,5.5,5.43,5.68,5.83,5.91,5.74,5.75,5.47,5.34,5.34,5.47,5.54,5.54,5.34,5.41,5.39,5.45,5.23,5.27,5.23,5.14,4.89,4.84,4.98,5.08,5.12,5.29,5.43,5.5,5.48,5.23,5.4,5.39,5.34,5.67,5.71,5.75,5.66,5.59,5.7,5.59,5.58,5.57,5.38,5.29,5.63,5.8,5.94,6.15,6.11,6.22,6.16,6.11,6.4,6.54,6.31,6.16,6.18,6.22,6.37,6.32,6.41,6.27,6.38,6.01,6.16,6.4,6.5,6.38,6.41,6.32,6.27,6.25,6.24,6.31,6.22,6.26,6.25,6.11,5.73,5.57,5.52,5.44,5.57,5.59,5.72,5.86,5.94,5.61,5.44,5.56,5.39,5.42,5.54,5.55,5.65,5.56,5.46,5.38,5.52,5.45,5.31,5.26,5.33,5.34,5.36,5.3,5.67,5.85,5.85,5.91,5.42,5.5,5.62,5.7,5.7,5.73,5.59,5.75,5.52,5.42,5.46,5.52,5.33,5.31,5.12,5.39,5.45,5.44,5.73,5.72,5.83,6.12,6.33,6.5,6.41,6.5,6.76,6.36,6.11,5.99,5.73,5.69,5.87,5.93,5.58,5.48,5.21,5.16,5.23,5.19,5.13,5.07,5.2,5.24,5.45,5.25,5.21,5.04,4.82,4.84,4.58,4.59,4.74,4.74,4.99,4.92,5.05,5.27,5.14,5.02,5.16,5.25,5.12,5.16,4.89,5.06,5.17,5.24,5.25,4.82,4.86,4.92,4.77,4.85,4.88,4.62,4.72,4.84,4.89,4.9,5.05,5.02,5.1,4.83,4.52,4.35,4.3,4.23,4.01,4.0,3.9,3.92,4.13,4.04,4.0,3.99,3.66,3.42,3.35,3.33,3.22,3.19,2.96,2.85,2.97,2.95,2.81,2.49,2.55,2.58,2.6,2.56,2.43,2.43,2.35,2.5,2.52,2.65,2.69,2.56,2.58,2.52,2.56,2.57,2.52,2.51,2.57,2.63,2.43,2.36,2.4,2.32,2.33,2.42,2.42,2.51,2.4,2.45,2.43,2.53,2.51,2.69,2.68,2.7,2.54,2.44,2.43,2.4,2.48,2.38,2.58,2.58,2.62,2.74,2.57,2.53],"WCP-CA^JULIAN(FG_PRICE(0,-3AY,D,CAD).DATES)":[45168,45167,45166,45163,45162,45161,45160,45159,45156,45155,45154,45153,45152,45149,45148,45147,45146,45142,45141,45140,45139,45138,45135,45134,45133,45132,45131,45128,45127,45126,45125,45124,45121,45120,45119,45118,45117,45114,45113,45112,45111,45107,45106,45105,45104,45103,45100,45099,45098,45097,45096,45093,45092,45091,45090,45089,45086,45085,45084,45083,45082,45079,45078,45077,45076,45075,45072,45071,45070,45069,45065,45064,45063,45062,45061,45058,45057,45056,45055,45054,45051,45050,45049,45048,45047,45044,45043,45042,45041,45040,45037,45036,45035,45034,45033,45030,45029,45028,45027,45026,45022,45021,45020,45019,45016,45015,45014,45013,45012,45009,45008,45007,45006,45005,45002,45001,45000,44999,44998,44995,44994,44993,44992,44991,44988,44987,44986,44985,44984,44981,44980,44979,44978,44974,44973,44972,44971,44970,44967,44966,44965,44964,44963,44960,44959,44958,44957,44956,44953,44952,44951,44950,44949,44946,44945,44944,44943,44942,44939,44938,44937,44936,44935,44932,44931,44930,44929,44925,44924,44923,44918,44917,44916,44915,44914,44911,44910,44909,44908,44907,44904,44903,44902,44901,44900,44897,44896,44895,44894,44893,44890,44889,44888,44887,44886,44883,44882,44881,44880,44879,44876,44875,44874,44873,44872,44869,44868,44867,44866,44865,44862,44861,44860,44859,44858,44855,44854,44853,44852,44851,44848,44847,44846,44845,44841,44840,44839,44838,44837,44834,44833,44832,44831,44830,44827,44826,44825,44824,44823,44820,44819,44818,44817,44816,44813,44812,44811,44810,44806,44805,44804,44803,44802,44799,44798,44797,44796,44795,44792,44791,44790,44789,44788,44785,44784,44783,44782,44781,44778,44777,44776,44775,44771,44770,44769,44768,44767,44764,44763,44762,44761,44760,44757,44756,44755,44754,44753,44750,44749,44748,44747,44746,44742,44741,44740,44739,44736,44735,44734,44733,44732,44729,44728,44727,44726,44725,44722,44721,44720,44719,44718,44715,44714,44713,44712,44711,44708,44707,44706,44705,44701,44700,44699,44698,44697,44694,44693,44692,44691,44690,44687,44686,44685,44684,44683,44680,44679,44678,44677,44676,44673,44672,44671,44670,44669,44665,44664,44663,44662,44659,44658,44657,44656,44655,44652,44651,44650,44649,44648,44645,44644,44643,44642,44641,44638,44637,44636,44635,44634,44631,44630,44629,44628,44627,44624,44623,44622,44621,44620,44617,44616,44615,44614,44610,44609,44608,44607,44606,44603,44602,44601,44600,44599,44596,44595,44594,44593,44592,44589,44588,44587,44586,44585,44582,44581,44580,44579,44578,44575,44574,44573,44572,44571,44568,44567,44566,44565,44561,44560,44559,44554,44553,44552,44551,44550,44547,44546,44545,44544,44543,44540,44539,44538,44537,44536,44533,44532,44531,44530,44529,44526,44525,44524,44523,44522,44519,44518,44517,44516,44515,44512,44511,44510,44509,44508,44505,44504,44503,44502,44501,44498,44497,44496,44495,44494,44491,44490,44489,44488,44487,44484,44483,44482,44481,44477,44476,44475,44474,44473,44470,44469,44468,44467,44466,44463,44462,44461,44460,44459,44456,44455,44454,44453,44452,44449,44448,44447,44446,44442,44441,44440,44439,44438,44435,44434,44433,44432,44431,44428,44427,44426,44425,44424,44421,44420,44419,44418,44417,44414,44413,44412,44411,44407,44406,44405,44404,44403,44400,44399,44398,44397,44396,44393,44392,44391,44390,44389,44386,44385,44384,44383,44382,44379,44377,44376,44375,44372,44371,44370,44369,44368,44365,44364,44363,44362,44361,44358,44357,44356,44355,44354,44351,44350,44349,44348,44347,44344,44343,44342,44341,44337,44336,44335,44334,44333,44330,44329,44328,44327,44326,44323,44322,44321,44320,44319,44316,44315,44314,44313,44312,44309,44308,44307,44306,44305,44302,44301,44300,44299,44298,44295,44294,44293,44292,44291,44287,44286,44285,44284,44281,44280,44279,44278,44277,44274,44273,44272,44271,44270,44267,44266,44265,44264,44263,44260,44259,44258,44257,44256,44253,44252,44251,44250,44249,44246,44245,44244,44243,44239,44238,44237,44236,44235,44232,44231,44230,44229,44228,44225,44224,44223,44222,44221,44218,44217,44216,44215,44214,44211,44210,44209,44208,44207,44204,44203,44202,44201,44200,44196,44195,44194,44189,44188,44187,44186,44183,44182,44181,44180,44179,44176,44175,44174,44173,44172,44169,44168,44167,44166,44165,44162,44161,44160,44159,44158,44155,44154,44153,44152,44151,44148,44147,44146,44145,44144,44141,44140,44139,44138,44137,44134,44133,44132,44131,44130,44127,44126,44125,44124,44123,44120,44119,44118,44117,44113,44112,44111,44110,44109,44106,44105,44104,44103,44102,44099,44098,44097,44096,44095,44092,44091,44090,44089,44088,44085,44084,44083,44082,44078,44077,44076,44075,44074,44071],"CPG-CA^FG_PRICE(0,-3AY,D,CAD)":[11.07,11.01,10.84,10.7,10.78,11.05,11.16,11.18,11.21,11.16,11.05,11.1,11.33,11.45,11.28,11.35,11.08,10.95,10.9,10.65,10.78,10.69,10.61,10.3,10.75,10.41,10.29,10.24,9.99,9.79,9.8,9.37,9.34,9.69,9.58,9.47,9.21,9.13,8.81,8.99,9.04,8.92,8.84,8.67,8.55,8.59,8.36,8.54,8.82,8.64,8.85,8.92,8.9,8.84,9.08,8.96,9.27,9.25,9.38,9.25,9.12,9.03,8.71,8.56,8.87,9.05,8.89,8.8,9.16,9.25,9.1,9.07,8.96,8.84,9.06,9.13,9.13,9.18,9.34,9.33,9.38,9.11,9.13,9.36,9.84,10.02,9.77,9.75,9.92,10.24,9.97,9.97,10.27,10.47,10.36,10.39,10.36,10.33,10.25,10.18,9.99,10.13,10.1,10.17,9.54,9.4,9.37,9.01,9.06,8.85,9.02,9.08,8.8,8.19,7.98,8.18,8.02,8.68,8.91,9.34,9.56,9.67,9.66,9.87,9.96,9.88,9.63,9.33,9.5,9.47,9.37,9.03,9.08,9.26,9.65,9.77,10.07,9.91,9.88,9.57,9.74,9.7,9.26,9.31,9.28,9.61,9.94,9.79,9.96,9.97,9.71,9.8,10.01,9.82,9.74,9.57,9.67,9.61,9.58,9.52,9.23,9.2,9.23,8.99,8.91,8.76,8.9,9.66,9.5,9.36,9.59,9.17,9.42,9.09,8.94,9.07,9.27,9.49,9.25,9.11,8.91,9.02,9.22,9.39,9.84,10.25,10.24,10.45,10.49,10.26,10.44,10.52,10.54,10.78,10.5,10.73,10.84,11.02,11.4,11.03,11.29,10.76,10.4,11.21,11.25,11.12,10.92,10.72,10.88,10.65,10.36,10.75,10.66,10.48,10.4,10.24,10.01,9.95,9.52,9.55,9.4,9.89,9.52,9.59,10.26,10.23,9.91,9.54,9.11,8.5,8.46,8.45,7.97,7.62,7.98,8.83,9.12,9.24,9.27,9.2,9.22,9.6,9.4,9.52,9.25,9.08,9.04,9.52,9.79,9.55,9.98,10.05,10.65,10.28,10.26,10.51,10.29,9.88,9.91,10.0,9.61,9.37,9.65,9.8,9.74,9.24,9.14,9.18,9.08,8.6,9.18,9.89,10.13,9.88,9.57,9.42,9.41,8.93,9.17,9.57,9.45,9.13,8.64,8.44,8.62,8.6,9.02,9.15,9.43,8.34,8.84,9.62,9.15,9.37,10.14,9.65,9.07,8.74,9.83,10.8,10.57,10.25,11.06,11.83,12.01,12.51,13.1,13.25,13.46,13.01,12.34,12.08,11.82,11.35,11.2,11.35,11.19,10.96,10.8,10.31,9.71,9.76,9.58,9.81,9.59,9.19,8.77,8.66,8.5,8.4,9.54,9.46,9.62,9.28,8.9,8.9,9.12,8.73,8.55,8.53,8.93,9.39,9.8,9.65,9.98,9.44,9.28,9.01,8.86,9.18,8.78,8.59,8.96,9.52,9.21,9.06,9.24,9.31,9.37,9.76,9.41,9.4,9.22,9.18,8.74,8.85,8.51,8.45,8.53,9.2,9.37,9.3,9.69,9.73,9.51,9.22,9.46,9.35,9.07,8.75,8.28,8.25,8.18,8.24,8.56,8.47,8.45,8.37,8.55,8.25,8.18,7.87,8.34,8.44,8.48,8.52,8.52,8.19,8.17,8.15,8.18,8.19,7.77,7.69,8.0,8.17,8.17,8.36,8.32,8.03,8.45,8.06,7.84,7.7,7.63,7.44,7.2,6.75,6.65,6.64,6.19,6.13,6.09,5.98,5.7,5.69,6.0,6.04,6.07,6.45,6.74,6.73,6.72,6.73,6.14,5.69,5.62,5.48,5.5,5.73,5.64,6.17,6.18,6.16,5.78,5.56,5.83,5.78,5.88,5.86,5.89,5.85,5.86,6.08,6.02,6.05,6.0,6.03,6.15,6.32,6.22,6.2,6.06,6.27,6.3,6.23,6.12,6.27,6.16,6.16,6.28,6.34,6.08,6.2,6.41,6.3,6.12,6.33,6.17,5.98,5.84,5.81,5.74,5.88,5.34,5.16,5.01,4.84,4.79,4.97,5.07,5.33,5.01,4.92,4.3,4.34,4.33,4.46,4.51,4.59,4.46,4.53,4.49,4.5,4.35,4.36,4.29,4.13,3.87,3.82,3.96,4.11,4.2,4.37,4.5,4.53,4.53,4.3,4.5,4.53,4.45,4.81,4.56,4.51,4.33,4.27,4.41,4.26,4.26,4.26,4.09,4.05,4.26,4.5,4.64,4.91,4.88,4.98,4.94,5.01,5.27,5.61,5.5,5.61,5.53,5.52,5.75,5.71,5.69,5.6,5.68,5.22,5.31,5.64,5.72,5.6,5.66,5.57,5.53,5.64,5.64,5.8,5.73,5.72,5.39,5.06,4.94,4.84,4.74,4.62,4.77,4.72,4.89,5.01,5.05,4.87,4.73,5.06,5.08,5.22,5.27,5.18,5.18,5.03,5.05,4.85,4.95,4.95,4.63,4.59,4.52,4.59,4.55,4.58,4.78,4.8,4.94,5.05,4.78,4.86,4.92,4.97,5.0,5.07,5.17,5.46,5.24,5.16,5.17,5.24,5.01,5.15,4.92,5.25,5.43,5.14,5.61,5.38,5.65,5.7,5.7,5.76,5.44,5.41,5.5,5.08,4.91,4.84,4.71,4.67,4.81,5.09,4.99,4.87,4.59,4.62,4.18,4.17,4.09,3.94,4.02,4.02,4.11,4.09,4.03,4.05,3.88,3.88,3.52,3.61,3.57,3.52,3.8,3.8,3.99,4.07,3.87,3.65,3.71,3.9,3.58,3.6,3.43,3.47,3.49,3.39,3.32,3.03,2.97,3.04,2.95,2.99,3.05,2.8,2.91,3.1,3.07,3.03,3.06,3.04,3.09,3.05,2.88,2.94,2.75,2.67,2.43,2.35,2.31,2.33,2.58,2.55,2.6,2.61,2.37,2.21,2.17,2.16,2.14,2.1,2.0,1.93,2.07,2.01,1.93,1.61,1.69,1.68,1.72,1.7,1.66,1.66,1.57,1.67,1.69,1.75,1.78,1.69,1.71,1.64,1.64,1.67,1.71,1.72,1.79,1.83,1.69,1.63,1.63,1.56,1.53,1.61,1.6,1.71,1.64,1.7,1.7,1.78,1.75,1.85,1.9,1.93,1.8,1.77,1.84,1.87,1.94,1.91,2.09,2.14,2.19,2.31,2.29,2.39],"CPG-CA^JULIAN(FG_PRICE(0,-3AY,D,CAD).DATES)":[45168,45167,45166,45163,45162,45161,45160,45159,45156,45155,45154,45153,45152,45149,45148,45147,45146,45142,45141,45140,45139,45138,45135,45134,45133,45132,45131,45128,45127,45126,45125,45124,45121,45120,45119,45118,45117,45114,45113,45112,45111,45107,45106,45105,45104,45103,45100,45099,45098,45097,45096,45093,45092,45091,45090,45089,45086,45085,45084,45083,45082,45079,45078,45077,45076,45075,45072,45071,45070,45069,45065,45064,45063,45062,45061,45058,45057,45056,45055,45054,45051,45050,45049,45048,45047,45044,45043,45042,45041,45040,45037,45036,45035,45034,45033,45030,45029,45028,45027,45026,45022,45021,45020,45019,45016,45015,45014,45013,45012,45009,45008,45007,45006,45005,45002,45001,45000,44999,44998,44995,44994,44993,44992,44991,44988,44987,44986,44985,44984,44981,44980,44979,44978,44974,44973,44972,44971,44970,44967,44966,44965,44964,44963,44960,44959,44958,44957,44956,44953,44952,44951,44950,44949,44946,44945,44944,44943,44942,44939,44938,44937,44936,44935,44932,44931,44930,44929,44925,44924,44923,44918,44917,44916,44915,44914,44911,44910,44909,44908,44907,44904,44903,44902,44901,44900,44897,44896,44895,44894,44893,44890,44889,44888,44887,44886,44883,44882,44881,44880,44879,44876,44875,44874,44873,44872,44869,44868,44867,44866,44865,44862,44861,44860,44859,44858,44855,44854,44853,44852,44851,44848,44847,44846,44845,44841,44840,44839,44838,44837,44834,44833,44832,44831,44830,44827,44826,44825,44824,44823,44820,44819,44818,44817,44816,44813,44812,44811,44810,44806,44805,44804,44803,44802,44799,44798,44797,44796,44795,44792,44791,44790,44789,44788,44785,44784,44783,44782,44781,44778,44777,44776,44775,44771,44770,44769,44768,44767,44764,44763,44762,44761,44760,44757,44756,44755,44754,44753,44750,44749,44748,44747,44746,44742,44741,44740,44739,44736,44735,44734,44733,44732,44729,44728,44727,44726,44725,44722,44721,44720,44719,44718,44715,44714,44713,44712,44711,44708,44707,44706,44705,44701,44700,44699,44698,44697,44694,44693,44692,44691,44690,44687,44686,44685,44684,44683,44680,44679,44678,44677,44676,44673,44672,44671,44670,44669,44665,44664,44663,44662,44659,44658,44657,44656,44655,44652,44651,44650,44649,44648,44645,44644,44643,44642,44641,44638,44637,44636,44635,44634,44631,44630,44629,44628,44627,44624,44623,44622,44621,44620,44617,44616,44615,44614,44610,44609,44608,44607,44606,44603,44602,44601,44600,44599,44596,44595,44594,44593,44592,44589,44588,44587,44586,44585,44582,44581,44580,44579,44578,44575,44574,44573,44572,44571,44568,44567,44566,44565,44561,44560,44559,44554,44553,44552,44551,44550,44547,44546,44545,44544,44543,44540,44539,44538,44537,44536,44533,44532,44531,44530,44529,44526,44525,44524,44523,44522,44519,44518,44517,44516,44515,44512,44511,44510,44509,44508,44505,44504,44503,44502,44501,44498,44497,44496,44495,44494,44491,44490,44489,44488,44487,44484,44483,44482,44481,44477,44476,44475,44474,44473,44470,44469,44468,44467,44466,44463,44462,44461,44460,44459,44456,44455,44454,44453,44452,44449,44448,44447,44446,44442,44441,44440,44439,44438,44435,44434,44433,44432,44431,44428,44427,44426,44425,44424,44421,44420,44419,44418,44417,44414,44413,44412,44411,44407,44406,44405,44404,44403,44400,44399,44398,44397,44396,44393,44392,44391,44390,44389,44386,44385,44384,44383,44382,44379,44377,44376,44375,44372,44371,44370,44369,44368,44365,44364,44363,44362,44361,44358,44357,44356,44355,44354,44351,44350,44349,44348,44347,44344,44343,44342,44341,44337,44336,44335,44334,44333,44330,44329,44328,44327,44326,44323,44322,44321,44320,44319,44316,44315,44314,44313,44312,44309,44308,44307,44306,44305,44302,44301,44300,44299,44298,44295,44294,44293,44292,44291,44287,44286,44285,44284,44281,44280,44279,44278,44277,44274,44273,44272,44271,44270,44267,44266,44265,44264,44263,44260,44259,44258,44257,44256,44253,44252,44251,44250,44249,44246,44245,44244,44243,44239,44238,44237,44236,44235,44232,44231,44230,44229,44228,44225,44224,44223,44222,44221,44218,44217,44216,44215,44214,44211,44210,44209,44208,44207,44204,44203,44202,44201,44200,44196,44195,44194,44189,44188,44187,44186,44183,44182,44181,44180,44179,44176,44175,44174,44173,44172,44169,44168,44167,44166,44165,44162,44161,44160,44159,44158,44155,44154,44153,44152,44151,44148,44147,44146,44145,44144,44141,44140,44139,44138,44137,44134,44133,44132,44131,44130,44127,44126,44125,44124,44123,44120,44119,44118,44117,44113,44112,44111,44110,44109,44106,44105,44104,44103,44102,44099,44098,44097,44096,44095,44092,44091,44090,44089,44088,44085,44084,44083,44082,44078,44077,44076,44075,44074,44071],"ERF-CA^FG_PRICE(0,-3AY,D,CAD)":[23.09,23.12,22.9,22.8,22.55,22.63,22.8,22.79,22.96,22.8,22.41,22.01,22.23,22.57,22.3,22.98,22.76,22.38,22.14,21.88,22.19,22.06,21.83,21.31,21.51,21.48,21.43,21.14,20.83,20.67,20.62,19.71,19.81,20.21,19.85,19.84,19.66,19.55,18.74,19.06,19.48,19.2,19.19,18.84,18.68,18.61,18.3,18.48,18.86,18.7,18.94,19.09,19.07,18.93,19.26,19.1,19.67,19.74,20.13,19.6,19.35,19.79,18.83,18.72,19.24,19.72,19.97,19.75,19.98,20.01,19.89,19.53,19.26,18.83,19.19,19.06,18.97,19.16,19.59,19.71,19.54,18.84,19.0,19.18,20.04,20.26,19.57,19.59,19.84,20.48,19.87,19.71,19.77,20.04,20.37,20.65,20.57,20.65,20.61,20.64,20.09,20.26,20.34,20.73,19.48,19.55,19.68,19.51,19.57,19.22,19.16,19.38,19.33,18.69,17.95,18.37,18.19,19.87,20.17,21.41,21.98,22.24,22.04,22.04,22.48,22.25,22.23,21.65,21.75,21.83,21.67,21.02,21.13,21.3,22.56,22.76,23.65,23.37,23.46,22.74,23.19,23.3,22.07,22.41,21.98,22.67,23.61,23.38,23.84,23.96,23.42,23.49,23.75,23.68,23.95,23.42,23.54,23.18,23.25,23.23,22.54,22.23,22.03,21.87,21.73,21.74,22.15,23.9,23.59,23.03,23.93,22.85,23.75,22.7,22.34,22.5,22.89,22.93,22.71,22.55,22.03,22.71,22.65,22.86,23.42,24.44,24.06,25.01,25.05,24.59,24.64,25.0,24.77,25.16,24.27,25.06,24.48,24.48,25.47,24.81,24.88,23.96,23.74,25.18,25.29,24.66,23.72,23.39,23.58,23.62,23.05,23.12,23.51,23.08,23.51,22.9,22.84,22.42,21.5,21.43,20.94,21.85,21.51,21.29,22.25,22.18,21.32,20.77,20.45,19.56,19.5,19.33,17.82,17.19,18.16,19.65,20.13,20.73,20.68,20.47,20.78,21.09,20.22,20.18,19.87,19.32,18.87,19.95,20.41,19.76,20.24,20.09,21.19,20.52,20.42,20.54,20.0,19.32,19.19,19.16,18.56,18.06,18.41,18.61,18.13,17.32,17.25,17.13,16.96,15.63,16.53,17.57,17.87,17.58,17.16,16.83,16.91,16.12,16.64,17.18,17.09,16.51,15.7,15.31,15.65,15.66,16.39,16.6,16.79,15.57,16.3,18.06,17.01,17.88,18.83,17.78,16.72,16.23,17.93,19.39,18.88,18.35,19.94,21.28,21.32,21.63,22.49,22.62,22.63,21.92,21.19,20.19,19.41,19.2,18.76,19.38,19.07,18.64,18.16,17.09,16.25,16.11,16.2,16.68,16.53,16.1,15.29,15.65,15.07,14.95,16.96,16.75,17.22,16.41,15.59,15.74,16.22,15.52,15.39,15.39,15.93,16.47,17.29,17.1,17.45,16.99,16.96,16.49,16.02,16.78,16.12,15.51,15.75,16.41,15.99,15.84,16.41,16.43,16.6,17.25,16.72,16.52,16.13,16.38,15.6,16.03,15.51,15.66,16.05,16.85,17.34,17.21,17.96,17.85,17.2,16.03,16.64,16.78,16.2,15.55,15.29,14.98,14.74,14.81,15.16,15.25,15.27,15.11,15.39,14.71,14.77,14.39,15.11,15.41,15.36,15.48,15.25,14.72,14.29,14.05,14.18,14.37,13.8,13.76,14.23,14.51,14.67,15.3,14.99,14.18,14.64,14.24,14.08,14.07,14.17,13.57,13.92,13.34,13.2,13.45,12.92,12.95,12.71,12.56,11.81,11.77,12.49,12.49,12.4,12.92,13.66,13.29,13.42,13.49,12.65,12.28,12.13,11.91,12.07,12.57,12.42,13.38,13.43,13.4,12.43,12.08,12.78,12.39,12.62,12.74,12.69,12.83,12.63,13.29,12.95,12.7,11.85,11.73,11.98,12.01,11.72,11.75,11.32,11.82,11.83,11.55,11.5,11.63,11.23,11.29,11.5,11.48,10.9,10.92,11.15,11.02,10.64,10.64,10.55,10.13,10.14,10.18,10.0,10.02,9.09,8.67,8.29,8.04,7.77,8.16,8.31,8.37,7.86,7.93,7.44,7.47,7.46,7.65,7.69,7.72,7.33,7.46,7.27,7.36,7.09,7.0,6.91,6.79,6.35,6.29,6.59,6.76,6.83,7.13,7.25,7.37,7.41,7.16,7.42,7.27,7.19,7.78,7.77,7.7,7.72,7.59,7.87,7.66,7.7,7.68,7.52,7.4,7.71,8.04,8.24,8.47,8.57,8.58,8.42,8.34,8.6,8.99,8.77,8.91,8.78,8.65,9.22,9.14,8.94,8.75,8.88,8.2,8.34,8.83,8.76,8.49,8.61,8.65,8.51,8.6,8.48,8.59,8.58,8.87,8.62,8.15,7.9,7.69,7.53,7.23,7.31,7.23,7.46,7.66,7.73,7.5,7.3,7.55,7.39,7.52,7.39,7.01,7.14,6.9,6.84,6.61,6.79,6.77,6.47,6.42,6.41,6.29,6.41,6.35,6.55,6.64,6.78,7.0,6.71,6.81,6.87,6.58,6.17,6.28,6.3,6.59,6.31,6.35,6.38,6.47,6.2,6.52,6.3,6.55,6.89,6.6,7.21,6.69,6.92,7.09,7.11,6.88,6.49,6.61,6.79,6.43,6.17,6.07,6.04,6.16,6.28,6.57,6.45,6.21,5.62,5.66,5.83,5.8,6.0,5.94,5.87,5.26,5.11,4.8,4.71,4.65,4.29,4.22,3.96,4.13,4.19,4.15,4.28,4.26,4.41,4.59,4.65,4.52,4.64,4.82,4.66,4.78,4.56,4.52,4.61,4.46,4.34,4.05,3.98,4.06,4.0,4.03,4.04,3.76,3.97,4.28,4.25,4.24,4.38,4.31,4.25,4.22,3.84,3.9,3.75,3.76,3.5,3.48,3.25,3.3,3.59,3.54,3.59,3.62,3.35,3.04,3.09,3.09,3.09,2.97,2.73,2.71,2.94,2.89,2.59,2.23,2.35,2.4,2.46,2.46,2.42,2.46,2.39,2.52,2.54,2.69,2.74,2.6,2.64,2.53,2.55,2.53,2.46,2.52,2.67,2.77,2.58,2.55,2.59,2.46,2.39,2.44,2.43,2.54,2.38,2.43,2.37,2.43,2.47,2.64,2.68,2.7,2.52,2.51,2.5,2.58,2.82,2.89,3.17,3.24,3.3,3.55,3.46,3.66],"ERF-CA^JULIAN(FG_PRICE(0,-3AY,D,CAD).DATES)":[45168,45167,45166,45163,45162,45161,45160,45159,45156,45155,45154,45153,45152,45149,45148,45147,45146,45142,45141,45140,45139,45138,45135,45134,45133,45132,45131,45128,45127,45126,45125,45124,45121,45120,45119,45118,45117,45114,45113,45112,45111,45107,45106,45105,45104,45103,45100,45099,45098,45097,45096,45093,45092,45091,45090,45089,45086,45085,45084,45083,45082,45079,45078,45077,45076,45075,45072,45071,45070,45069,45065,45064,45063,45062,45061,45058,45057,45056,45055,45054,45051,45050,45049,45048,45047,45044,45043,45042,45041,45040,45037,45036,45035,45034,45033,45030,45029,45028,45027,45026,45022,45021,45020,45019,45016,45015,45014,45013,45012,45009,45008,45007,45006,45005,45002,45001,45000,44999,44998,44995,44994,44993,44992,44991,44988,44987,44986,44985,44984,44981,44980,44979,44978,44974,44973,44972,44971,44970,44967,44966,44965,44964,44963,44960,44959,44958,44957,44956,44953,44952,44951,44950,44949,44946,44945,44944,44943,44942,44939,44938,44937,44936,44935,44932,44931,44930,44929,44925,44924,44923,44918,44917,44916,44915,44914,44911,44910,44909,44908,44907,44904,44903,44902,44901,44900,44897,44896,44895,44894,44893,44890,44889,44888,44887,44886,44883,44882,44881,44880,44879,44876,44875,44874,44873,44872,44869,44868,44867,44866,44865,44862,44861,44860,44859,44858,44855,44854,44853,44852,44851,44848,44847,44846,44845,44841,44840,44839,44838,44837,44834,44833,44832,44831,44830,44827,44826,44825,44824,44823,44820,44819,44818,44817,44816,44813,44812,44811,44810,44806,44805,44804,44803,44802,44799,44798,44797,44796,44795,44792,44791,44790,44789,44788,44785,44784,44783,44782,44781,44778,44777,44776,44775,44771,44770,44769,44768,44767,44764,44763,44762,44761,44760,44757,44756,44755,44754,44753,44750,44749,44748,44747,44746,44742,44741,44740,44739,44736,44735,44734,44733,44732,44729,44728,44727,44726,44725,44722,44721,44720,44719,44718,44715,44714,44713,44712,44711,44708,44707,44706,44705,44701,44700,44699,44698,44697,44694,44693,44692,44691,44690,44687,44686,44685,44684,44683,44680,44679,44678,44677,44676,44673,44672,44671,44670,44669,44665,44664,44663,44662,44659,44658,44657,44656,44655,44652,44651,44650,44649,44648,44645,44644,44643,44642,44641,44638,44637,44636,44635,44634,44631,44630,44629,44628,44627,44624,44623,44622,44621,44620,44617,44616,44615,44614,44610,44609,44608,44607,44606,44603,44602,44601,44600,44599,44596,44595,44594,44593,44592,44589,44588,44587,44586,44585,44582,44581,44580,44579,44578,44575,44574,44573,44572,44571,44568,44567,44566,44565,44561,44560,44559,44554,44553,44552,44551,44550,44547,44546,44545,44544,44543,44540,44539,44538,44537,44536,44533,44532,44531,44530,44529,44526,44525,44524,44523,44522,44519,44518,44517,44516,44515,44512,44511,44510,44509,44508,44505,44504,44503,44502,44501,44498,44497,44496,44495,44494,44491,44490,44489,44488,44487,44484,44483,44482,44481,44477,44476,44475,44474,44473,44470,44469,44468,44467,44466,44463,44462,44461,44460,44459,44456,44455,44454,44453,44452,44449,44448,44447,44446,44442,44441,44440,44439,44438,44435,44434,44433,44432,44431,44428,44427,44426,44425,44424,44421,44420,44419,44418,44417,44414,44413,44412,44411,44407,44406,44405,44404,44403,44400,44399,44398,44397,44396,44393,44392,44391,44390,44389,44386,44385,44384,44383,44382,44379,44377,44376,44375,44372,44371,44370,44369,44368,44365,44364,44363,44362,44361,44358,44357,44356,44355,44354,44351,44350,44349,44348,44347,44344,44343,44342,44341,44337,44336,44335,44334,44333,44330,44329,44328,44327,44326,44323,44322,44321,44320,44319,44316,44315,44314,44313,44312,44309,44308,44307,44306,44305,44302,44301,44300,44299,44298,44295,44294,44293,44292,44291,44287,44286,44285,44284,44281,44280,44279,44278,44277,44274,44273,44272,44271,44270,44267,44266,44265,44264,44263,44260,44259,44258,44257,44256,44253,44252,44251,44250,44249,44246,44245,44244,44243,44239,44238,44237,44236,44235,44232,44231,44230,44229,44228,44225,44224,44223,44222,44221,44218,44217,44216,44215,44214,44211,44210,44209,44208,44207,44204,44203,44202,44201,44200,44196,44195,44194,44189,44188,44187,44186,44183,44182,44181,44180,44179,44176,44175,44174,44173,44172,44169,44168,44167,44166,44165,44162,44161,44160,44159,44158,44155,44154,44153,44152,44151,44148,44147,44146,44145,44144,44141,44140,44139,44138,44137,44134,44133,44132,44131,44130,44127,44126,44125,44124,44123,44120,44119,44118,44117,44113,44112,44111,44110,44109,44106,44105,44104,44103,44102,44099,44098,44097,44096,44095,44092,44091,44090,44089,44088,44085,44084,44083,44082,44078,44077,44076,44075,44074,44071],"ERF-CA^FG_COMPANY_NAME()":"Enerplus Corporation","CPG-CA^P_PRICE(0,-3AY,D,CAD)":[11.07,11.01,10.84,10.7,10.78,11.05,11.16,11.18,11.21,11.16,11.05,11.1,11.33,11.45,11.28,11.35,11.08,10.95,10.9,10.65,10.78,10.69,10.61,10.3,10.75,10.41,10.29,10.24,9.99,9.79,9.8,9.37,9.34,9.69,9.58,9.47,9.21,9.13,8.81,8.99,9.04,8.92,8.84,8.67,8.55,8.59,8.36,8.54,8.82,8.64,8.85,8.92,8.9,8.84,9.08,8.96,9.27,9.25,9.38,9.25,9.12,9.03,8.71,8.56,8.87,9.05,8.89,8.8,9.16,9.25,9.1,9.07,8.96,8.84,9.06,9.13,9.13,9.18,9.34,9.33,9.38,9.11,9.13,9.36,9.84,10.02,9.77,9.75,9.92,10.24,9.97,9.97,10.27,10.47,10.36,10.39,10.36,10.33,10.25,10.18,9.99,10.13,10.1,10.17,9.54,9.4,9.37,9.01,9.06,8.85,9.02,9.08,8.8,8.19,7.98,8.18,8.02,8.68,8.91,9.34,9.56,9.67,9.66,9.87,9.96,9.88,9.63,9.33,9.5,9.47,9.37,9.03,9.08,9.26,9.65,9.77,10.07,9.91,9.88,9.57,9.74,9.7,9.26,9.31,9.28,9.61,9.94,9.79,9.96,9.97,9.71,9.8,10.01,9.82,9.74,9.57,9.67,9.61,9.58,9.52,9.23,9.2,9.23,8.99,8.91,8.76,8.9,9.66,9.5,9.36,9.59,9.17,9.42,9.09,8.94,9.07,9.27,9.49,9.25,9.11,8.91,9.02,9.22,9.39,9.84,10.25,10.24,10.45,10.49,10.26,10.44,10.52,10.54,10.78,10.5,10.73,10.84,11.02,11.4,11.03,11.29,10.76,10.4,11.21,11.25,11.12,10.92,10.72,10.88,10.65,10.36,10.75,10.66,10.48,10.4,10.24,10.01,9.95,9.52,9.55,9.4,9.89,9.52,9.59,10.26,10.23,9.91,9.54,9.11,8.5,8.46,8.45,7.97,7.62,7.98,8.83,9.12,9.24,9.27,9.2,9.22,9.6,9.4,9.52,9.25,9.08,9.04,9.52,9.79,9.55,9.98,10.05,10.65,10.28,10.26,10.51,10.29,9.88,9.91,10.0,9.61,9.37,9.65,9.8,9.74,9.24,9.14,9.18,9.08,8.6,9.18,9.89,10.13,9.88,9.57,9.42,9.41,8.93,9.17,9.57,9.45,9.13,8.64,8.44,8.62,8.6,9.02,9.15,9.43,8.34,8.84,9.62,9.15,9.37,10.14,9.65,9.07,8.74,9.83,10.8,10.57,10.25,11.06,11.83,12.01,12.51,13.1,13.25,13.46,13.01,12.34,12.08,11.82,11.35,11.2,11.35,11.19,10.96,10.8,10.31,9.71,9.76,9.58,9.81,9.59,9.19,8.77,8.66,8.5,8.4,9.54,9.46,9.62,9.28,8.9,8.9,9.12,8.73,8.55,8.53,8.93,9.39,9.8,9.65,9.98,9.44,9.28,9.01,8.86,9.18,8.78,8.59,8.96,9.52,9.21,9.06,9.24,9.31,9.37,9.76,9.41,9.4,9.22,9.18,8.74,8.85,8.51,8.45,8.53,9.2,9.37,9.3,9.69,9.73,9.51,9.22,9.46,9.35,9.07,8.75,8.28,8.25,8.18,8.24,8.56,8.47,8.45,8.37,8.55,8.25,8.18,7.87,8.34,8.44,8.48,8.52,8.52,8.19,8.17,8.15,8.18,8.19,7.77,7.69,8.0,8.17,8.17,8.36,8.32,8.03,8.45,8.06,7.84,7.7,7.63,7.44,7.2,6.75,6.65,6.64,6.19,6.13,6.09,5.98,5.7,5.69,6.0,6.04,6.07,6.45,6.74,6.73,6.72,6.73,6.14,5.69,5.62,5.48,5.5,5.73,5.64,6.17,6.18,6.16,5.78,5.56,5.83,5.78,5.88,5.86,5.89,5.85,5.86,6.08,6.02,6.05,6.0,6.03,6.15,6.32,6.22,6.2,6.06,6.27,6.3,6.23,6.12,6.27,6.16,6.16,6.28,6.34,6.08,6.2,6.41,6.3,6.12,6.33,6.17,5.98,5.84,5.81,5.74,5.88,5.34,5.16,5.01,4.84,4.79,4.97,5.07,5.33,5.01,4.92,4.3,4.34,4.33,4.46,4.51,4.59,4.46,4.53,4.49,4.5,4.35,4.36,4.29,4.13,3.87,3.82,3.96,4.11,4.2,4.37,4.5,4.53,4.53,4.3,4.5,4.53,4.45,4.81,4.56,4.51,4.33,4.27,4.41,4.26,4.26,4.26,4.09,4.05,4.26,4.5,4.64,4.91,4.88,4.98,4.94,5.01,5.27,5.61,5.5,5.61,5.53,5.52,5.75,5.71,5.69,5.6,5.68,5.22,5.31,5.64,5.72,5.6,5.66,5.57,5.53,5.64,5.64,5.8,5.73,5.72,5.39,5.06,4.94,4.84,4.74,4.62,4.77,4.72,4.89,5.01,5.05,4.87,4.73,5.06,5.08,5.22,5.27,5.18,5.18,5.03,5.05,4.85,4.95,4.95,4.63,4.59,4.52,4.59,4.55,4.58,4.78,4.8,4.94,5.05,4.78,4.86,4.92,4.97,5.0,5.07,5.17,5.46,5.24,5.16,5.17,5.24,5.01,5.15,4.92,5.25,5.43,5.14,5.61,5.38,5.65,5.7,5.7,5.76,5.44,5.41,5.5,5.08,4.91,4.84,4.71,4.67,4.81,5.09,4.99,4.87,4.59,4.62,4.18,4.17,4.09,3.94,4.02,4.02,4.11,4.09,4.03,4.05,3.88,3.88,3.52,3.61,3.57,3.52,3.8,3.8,3.99,4.07,3.87,3.65,3.71,3.9,3.58,3.6,3.43,3.47,3.49,3.39,3.32,3.03,2.97,3.04,2.95,2.99,3.05,2.8,2.91,3.1,3.07,3.03,3.06,3.04,3.09,3.05,2.88,2.94,2.75,2.67,2.43,2.35,2.31,2.33,2.58,2.55,2.6,2.61,2.37,2.21,2.17,2.16,2.14,2.1,2.0,1.93,2.07,2.01,1.93,1.61,1.69,1.68,1.72,1.7,1.66,1.66,1.57,1.67,1.69,1.75,1.78,1.69,1.71,1.64,1.64,1.67,1.71,1.72,1.79,1.83,1.69,1.63,1.63,1.56,1.53,1.61,1.6,1.71,1.64,1.7,1.7,1.78,1.75,1.85,1.9,1.93,1.8,1.77,1.84,1.87,1.94,1.91,2.09,2.14,2.19,2.31,2.29,2.39],"CPG-CA^JULIAN(P_PRICE(0,-3AY,D,CAD).DATES)":[45168,45167,45166,45163,45162,45161,45160,45159,45156,45155,45154,45153,45152,45149,45148,45147,45146,45142,45141,45140,45139,45138,45135,45134,45133,45132,45131,45128,45127,45126,45125,45124,45121,45120,45119,45118,45117,45114,45113,45112,45111,45107,45106,45105,45104,45103,45100,45099,45098,45097,45096,45093,45092,45091,45090,45089,45086,45085,45084,45083,45082,45079,45078,45077,45076,45075,45072,45071,45070,45069,45065,45064,45063,45062,45061,45058,45057,45056,45055,45054,45051,45050,45049,45048,45047,45044,45043,45042,45041,45040,45037,45036,45035,45034,45033,45030,45029,45028,45027,45026,45022,45021,45020,45019,45016,45015,45014,45013,45012,45009,45008,45007,45006,45005,45002,45001,45000,44999,44998,44995,44994,44993,44992,44991,44988,44987,44986,44985,44984,44981,44980,44979,44978,44974,44973,44972,44971,44970,44967,44966,44965,44964,44963,44960,44959,44958,44957,44956,44953,44952,44951,44950,44949,44946,44945,44944,44943,44942,44939,44938,44937,44936,44935,44932,44931,44930,44929,44925,44924,44923,44918,44917,44916,44915,44914,44911,44910,44909,44908,44907,44904,44903,44902,44901,44900,44897,44896,44895,44894,44893,44890,44889,44888,44887,44886,44883,44882,44881,44880,44879,44876,44875,44874,44873,44872,44869,44868,44867,44866,44865,44862,44861,44860,44859,44858,44855,44854,44853,44852,44851,44848,44847,44846,44845,44841,44840,44839,44838,44837,44834,44833,44832,44831,44830,44827,44826,44825,44824,44823,44820,44819,44818,44817,44816,44813,44812,44811,44810,44806,44805,44804,44803,44802,44799,44798,44797,44796,44795,44792,44791,44790,44789,44788,44785,44784,44783,44782,44781,44778,44777,44776,44775,44771,44770,44769,44768,44767,44764,44763,44762,44761,44760,44757,44756,44755,44754,44753,44750,44749,44748,44747,44746,44742,44741,44740,44739,44736,44735,44734,44733,44732,44729,44728,44727,44726,44725,44722,44721,44720,44719,44718,44715,44714,44713,44712,44711,44708,44707,44706,44705,44701,44700,44699,44698,44697,44694,44693,44692,44691,44690,44687,44686,44685,44684,44683,44680,44679,44678,44677,44676,44673,44672,44671,44670,44669,44665,44664,44663,44662,44659,44658,44657,44656,44655,44652,44651,44650,44649,44648,44645,44644,44643,44642,44641,44638,44637,44636,44635,44634,44631,44630,44629,44628,44627,44624,44623,44622,44621,44620,44617,44616,44615,44614,44610,44609,44608,44607,44606,44603,44602,44601,44600,44599,44596,44595,44594,44593,44592,44589,44588,44587,44586,44585,44582,44581,44580,44579,44578,44575,44574,44573,44572,44571,44568,44567,44566,44565,44561,44560,44559,44554,44553,44552,44551,44550,44547,44546,44545,44544,44543,44540,44539,44538,44537,44536,44533,44532,44531,44530,44529,44526,44525,44524,44523,44522,44519,44518,44517,44516,44515,44512,44511,44510,44509,44508,44505,44504,44503,44502,44501,44498,44497,44496,44495,44494,44491,44490,44489,44488,44487,44484,44483,44482,44481,44477,44476,44475,44474,44473,44470,44469,44468,44467,44466,44463,44462,44461,44460,44459,44456,44455,44454,44453,44452,44449,44448,44447,44446,44442,44441,44440,44439,44438,44435,44434,44433,44432,44431,44428,44427,44426,44425,44424,44421,44420,44419,44418,44417,44414,44413,44412,44411,44407,44406,44405,44404,44403,44400,44399,44398,44397,44396,44393,44392,44391,44390,44389,44386,44385,44384,44383,44382,44379,44377,44376,44375,44372,44371,44370,44369,44368,44365,44364,44363,44362,44361,44358,44357,44356,44355,44354,44351,44350,44349,44348,44347,44344,44343,44342,44341,44337,44336,44335,44334,44333,44330,44329,44328,44327,44326,44323,44322,44321,44320,44319,44316,44315,44314,44313,44312,44309,44308,44307,44306,44305,44302,44301,44300,44299,44298,44295,44294,44293,44292,44291,44287,44286,44285,44284,44281,44280,44279,44278,44277,44274,44273,44272,44271,44270,44267,44266,44265,44264,44263,44260,44259,44258,44257,44256,44253,44252,44251,44250,44249,44246,44245,44244,44243,44239,44238,44237,44236,44235,44232,44231,44230,44229,44228,44225,44224,44223,44222,44221,44218,44217,44216,44215,44214,44211,44210,44209,44208,44207,44204,44203,44202,44201,44200,44196,44195,44194,44189,44188,44187,44186,44183,44182,44181,44180,44179,44176,44175,44174,44173,44172,44169,44168,44167,44166,44165,44162,44161,44160,44159,44158,44155,44154,44153,44152,44151,44148,44147,44146,44145,44144,44141,44140,44139,44138,44137,44134,44133,44132,44131,44130,44127,44126,44125,44124,44123,44120,44119,44118,44117,44113,44112,44111,44110,44109,44106,44105,44104,44103,44102,44099,44098,44097,44096,44095,44092,44091,44090,44089,44088,44085,44084,44083,44082,44078,44077,44076,44075,44074,44071],"ERF-CA^P_PRICE(0,-3AY,D,CAD)":[23.09,23.12,22.9,22.8,22.55,22.63,22.8,22.79,22.96,22.8,22.41,22.01,22.23,22.57,22.3,22.98,22.76,22.38,22.14,21.88,22.19,22.06,21.83,21.31,21.51,21.48,21.43,21.14,20.83,20.67,20.62,19.71,19.81,20.21,19.85,19.84,19.66,19.55,18.74,19.06,19.48,19.2,19.19,18.84,18.68,18.61,18.3,18.48,18.86,18.7,18.94,19.09,19.07,18.93,19.26,19.1,19.67,19.74,20.13,19.6,19.35,19.79,18.83,18.72,19.24,19.72,19.97,19.75,19.98,20.01,19.89,19.53,19.26,18.83,19.19,19.06,18.97,19.16,19.59,19.71,19.54,18.84,19.0,19.18,20.04,20.26,19.57,19.59,19.84,20.48,19.87,19.71,19.77,20.04,20.37,20.65,20.57,20.65,20.61,20.64,20.09,20.26,20.34,20.73,19.48,19.55,19.68,19.51,19.57,19.22,19.16,19.38,19.33,18.69,17.95,18.37,18.19,19.87,20.17,21.41,21.98,22.24,22.04,22.04,22.48,22.25,22.23,21.65,21.75,21.83,21.67,21.02,21.13,21.3,22.56,22.76,23.65,23.37,23.46,22.74,23.19,23.3,22.07,22.41,21.98,22.67,23.61,23.38,23.84,23.96,23.42,23.49,23.75,23.68,23.95,23.42,23.54,23.18,23.25,23.23,22.54,22.23,22.03,21.87,21.73,21.74,22.15,23.9,23.59,23.03,23.93,22.85,23.75,22.7,22.34,22.5,22.89,22.93,22.71,22.55,22.03,22.71,22.65,22.86,23.42,24.44,24.06,25.01,25.05,24.59,24.64,25.0,24.77,25.16,24.27,25.06,24.48,24.48,25.47,24.81,24.88,23.96,23.74,25.18,25.29,24.66,23.72,23.39,23.58,23.62,23.05,23.12,23.51,23.08,23.51,22.9,22.84,22.42,21.5,21.43,20.94,21.85,21.51,21.29,22.25,22.18,21.32,20.77,20.45,19.56,19.5,19.33,17.82,17.19,18.16,19.65,20.13,20.73,20.68,20.47,20.78,21.09,20.22,20.18,19.87,19.32,18.87,19.95,20.41,19.76,20.24,20.09,21.19,20.52,20.42,20.54,20.0,19.32,19.19,19.16,18.56,18.06,18.41,18.61,18.13,17.32,17.25,17.13,16.96,15.63,16.53,17.57,17.87,17.58,17.16,16.83,16.91,16.12,16.64,17.18,17.09,16.51,15.7,15.31,15.65,15.66,16.39,16.6,16.79,15.57,16.3,18.06,17.01,17.88,18.83,17.78,16.72,16.23,17.93,19.39,18.88,18.35,19.94,21.28,21.32,21.63,22.49,22.62,22.63,21.92,21.19,20.19,19.41,19.2,18.76,19.38,19.07,18.64,18.16,17.09,16.25,16.11,16.2,16.68,16.53,16.1,15.29,15.65,15.07,14.95,16.96,16.75,17.22,16.41,15.59,15.74,16.22,15.52,15.39,15.39,15.93,16.47,17.29,17.1,17.45,16.99,16.96,16.49,16.02,16.78,16.12,15.51,15.75,16.41,15.99,15.84,16.41,16.43,16.6,17.25,16.72,16.52,16.13,16.38,15.6,16.03,15.51,15.66,16.05,16.85,17.34,17.21,17.96,17.85,17.2,16.03,16.64,16.78,16.2,15.55,15.29,14.98,14.74,14.81,15.16,15.25,15.27,15.11,15.39,14.71,14.77,14.39,15.11,15.41,15.36,15.48,15.25,14.72,14.29,14.05,14.18,14.37,13.8,13.76,14.23,14.51,14.67,15.3,14.99,14.18,14.64,14.24,14.08,14.07,14.17,13.57,13.92,13.34,13.2,13.45,12.92,12.95,12.71,12.56,11.81,11.77,12.49,12.49,12.4,12.92,13.66,13.29,13.42,13.49,12.65,12.28,12.13,11.91,12.07,12.57,12.42,13.38,13.43,13.4,12.43,12.08,12.78,12.39,12.62,12.74,12.69,12.83,12.63,13.29,12.95,12.7,11.85,11.73,11.98,12.01,11.72,11.75,11.32,11.82,11.83,11.55,11.5,11.63,11.23,11.29,11.5,11.48,10.9,10.92,11.15,11.02,10.64,10.64,10.55,10.13,10.14,10.18,10.0,10.02,9.09,8.67,8.29,8.04,7.77,8.16,8.31,8.37,7.86,7.93,7.44,7.47,7.46,7.65,7.69,7.72,7.33,7.46,7.27,7.36,7.09,7.0,6.91,6.79,6.35,6.29,6.59,6.76,6.83,7.13,7.25,7.37,7.41,7.16,7.42,7.27,7.19,7.78,7.77,7.7,7.72,7.59,7.87,7.66,7.7,7.68,7.52,7.4,7.71,8.04,8.24,8.47,8.57,8.58,8.42,8.34,8.6,8.99,8.77,8.91,8.78,8.65,9.22,9.14,8.94,8.75,8.88,8.2,8.34,8.83,8.76,8.49,8.61,8.65,8.51,8.6,8.48,8.59,8.58,8.87,8.62,8.15,7.9,7.69,7.53,7.23,7.31,7.23,7.46,7.66,7.73,7.5,7.3,7.55,7.39,7.52,7.39,7.01,7.14,6.9,6.84,6.61,6.79,6.77,6.47,6.42,6.41,6.29,6.41,6.35,6.55,6.64,6.78,7.0,6.71,6.81,6.87,6.58,6.17,6.28,6.3,6.59,6.31,6.35,6.38,6.47,6.2,6.52,6.3,6.55,6.89,6.6,7.21,6.69,6.92,7.09,7.11,6.88,6.49,6.61,6.79,6.43,6.17,6.07,6.04,6.16,6.28,6.57,6.45,6.21,5.62,5.66,5.83,5.8,6.0,5.94,5.87,5.26,5.11,4.8,4.71,4.65,4.29,4.22,3.96,4.13,4.19,4.15,4.28,4.26,4.41,4.59,4.65,4.52,4.64,4.82,4.66,4.78,4.56,4.52,4.61,4.46,4.34,4.05,3.98,4.06,4.0,4.03,4.04,3.76,3.97,4.28,4.25,4.24,4.38,4.31,4.25,4.22,3.84,3.9,3.75,3.76,3.5,3.48,3.25,3.3,3.59,3.54,3.59,3.62,3.35,3.04,3.09,3.09,3.09,2.97,2.73,2.71,2.94,2.89,2.59,2.23,2.35,2.4,2.46,2.46,2.42,2.46,2.39,2.52,2.54,2.69,2.74,2.6,2.64,2.53,2.55,2.53,2.46,2.52,2.67,2.77,2.58,2.55,2.59,2.46,2.39,2.44,2.43,2.54,2.38,2.43,2.37,2.43,2.47,2.64,2.68,2.7,2.52,2.51,2.5,2.58,2.82,2.89,3.17,3.24,3.3,3.55,3.46,3.66],"ERF-CA^JULIAN(P_PRICE(0,-3AY,D,CAD).DATES)":[45168,45167,45166,45163,45162,45161,45160,45159,45156,45155,45154,45153,45152,45149,45148,45147,45146,45142,45141,45140,45139,45138,45135,45134,45133,45132,45131,45128,45127,45126,45125,45124,45121,45120,45119,45118,45117,45114,45113,45112,45111,45107,45106,45105,45104,45103,45100,45099,45098,45097,45096,45093,45092,45091,45090,45089,45086,45085,45084,45083,45082,45079,45078,45077,45076,45075,45072,45071,45070,45069,45065,45064,45063,45062,45061,45058,45057,45056,45055,45054,45051,45050,45049,45048,45047,45044,45043,45042,45041,45040,45037,45036,45035,45034,45033,45030,45029,45028,45027,45026,45022,45021,45020,45019,45016,45015,45014,45013,45012,45009,45008,45007,45006,45005,45002,45001,45000,44999,44998,44995,44994,44993,44992,44991,44988,44987,44986,44985,44984,44981,44980,44979,44978,44974,44973,44972,44971,44970,44967,44966,44965,44964,44963,44960,44959,44958,44957,44956,44953,44952,44951,44950,44949,44946,44945,44944,44943,44942,44939,44938,44937,44936,44935,44932,44931,44930,44929,44925,44924,44923,44918,44917,44916,44915,44914,44911,44910,44909,44908,44907,44904,44903,44902,44901,44900,44897,44896,44895,44894,44893,44890,44889,44888,44887,44886,44883,44882,44881,44880,44879,44876,44875,44874,44873,44872,44869,44868,44867,44866,44865,44862,44861,44860,44859,44858,44855,44854,44853,44852,44851,44848,44847,44846,44845,44841,44840,44839,44838,44837,44834,44833,44832,44831,44830,44827,44826,44825,44824,44823,44820,44819,44818,44817,44816,44813,44812,44811,44810,44806,44805,44804,44803,44802,44799,44798,44797,44796,44795,44792,44791,44790,44789,44788,44785,44784,44783,44782,44781,44778,44777,44776,44775,44771,44770,44769,44768,44767,44764,44763,44762,44761,44760,44757,44756,44755,44754,44753,44750,44749,44748,44747,44746,44742,44741,44740,44739,44736,44735,44734,44733,44732,44729,44728,44727,44726,44725,44722,44721,44720,44719,44718,44715,44714,44713,44712,44711,44708,44707,44706,44705,44701,44700,44699,44698,44697,44694,44693,44692,44691,44690,44687,44686,44685,44684,44683,44680,44679,44678,44677,44676,44673,44672,44671,44670,44669,44665,44664,44663,44662,44659,44658,44657,44656,44655,44652,44651,44650,44649,44648,44645,44644,44643,44642,44641,44638,44637,44636,44635,44634,44631,44630,44629,44628,44627,44624,44623,44622,44621,44620,44617,44616,44615,44614,44610,44609,44608,44607,44606,44603,44602,44601,44600,44599,44596,44595,44594,44593,44592,44589,44588,44587,44586,44585,44582,44581,44580,44579,44578,44575,44574,44573,44572,44571,44568,44567,44566,44565,44561,44560,44559,44554,44553,44552,44551,44550,44547,44546,44545,44544,44543,44540,44539,44538,44537,44536,44533,44532,44531,44530,44529,44526,44525,44524,44523,44522,44519,44518,44517,44516,44515,44512,44511,44510,44509,44508,44505,44504,44503,44502,44501,44498,44497,44496,44495,44494,44491,44490,44489,44488,44487,44484,44483,44482,44481,44477,44476,44475,44474,44473,44470,44469,44468,44467,44466,44463,44462,44461,44460,44459,44456,44455,44454,44453,44452,44449,44448,44447,44446,44442,44441,44440,44439,44438,44435,44434,44433,44432,44431,44428,44427,44426,44425,44424,44421,44420,44419,44418,44417,44414,44413,44412,44411,44407,44406,44405,44404,44403,44400,44399,44398,44397,44396,44393,44392,44391,44390,44389,44386,44385,44384,44383,44382,44379,44377,44376,44375,44372,44371,44370,44369,44368,44365,44364,44363,44362,44361,44358,44357,44356,44355,44354,44351,44350,44349,44348,44347,44344,44343,44342,44341,44337,44336,44335,44334,44333,44330,44329,44328,44327,44326,44323,44322,44321,44320,44319,44316,44315,44314,44313,44312,44309,44308,44307,44306,44305,44302,44301,44300,44299,44298,44295,44294,44293,44292,44291,44287,44286,44285,44284,44281,44280,44279,44278,44277,44274,44273,44272,44271,44270,44267,44266,44265,44264,44263,44260,44259,44258,44257,44256,44253,44252,44251,44250,44249,44246,44245,44244,44243,44239,44238,44237,44236,44235,44232,44231,44230,44229,44228,44225,44224,44223,44222,44221,44218,44217,44216,44215,44214,44211,44210,44209,44208,44207,44204,44203,44202,44201,44200,44196,44195,44194,44189,44188,44187,44186,44183,44182,44181,44180,44179,44176,44175,44174,44173,44172,44169,44168,44167,44166,44165,44162,44161,44160,44159,44158,44155,44154,44153,44152,44151,44148,44147,44146,44145,44144,44141,44140,44139,44138,44137,44134,44133,44132,44131,44130,44127,44126,44125,44124,44123,44120,44119,44118,44117,44113,44112,44111,44110,44109,44106,44105,44104,44103,44102,44099,44098,44097,44096,44095,44092,44091,44090,44089,44088,44085,44084,44083,44082,44078,44077,44076,44075,44074,44071],"CPG-CA^P_PRICE(0,-3AY,D,CAD,,4)":[11.07,11.01,10.84,10.7,10.78,11.05,11.16,11.18,11.21,11.16,11.05,11.1,11.33,11.45,11.28,11.35,11.08,10.95,10.865,10.615802,10.745385,10.655674,10.575931,10.266927,10.715482,10.376574,10.256959,10.207119,9.957922,9.758564,9.768532,9.339912,9.310009,9.658885,9.549238,9.439592,9.180427,9.100683,8.781712,8.961133,9.010972,8.891357,8.811615,8.64216,8.522546,8.562417,8.333156,8.512578,8.791678,8.612257,8.821583,8.891357,8.871422,8.811615,8.951164,8.832868,9.13847,9.1187525,9.246908,9.1187525,8.990598,8.901875,8.586414,8.438544,8.744145,8.921591,8.763862,8.675138,9.03003,9.1187525,8.970881,8.941307,8.832868,8.714571,8.931449,9.000456,9.000456,9.0497465,9.207477,9.197618,9.246908,8.980739,9.000456,9.227192,9.700382,9.877828,9.631375,9.611658,9.779246,10.094707,9.828538,9.828538,10.124281,10.321443,10.213003,10.242578,10.213003,10.183429,10.104564,10.035557,9.848253,9.986267,9.956693,10.0257,9.404638,9.266624,9.23705,8.882158,8.931449,8.724429,8.892016,8.951164,8.675138,8.073792,7.866773,8.063935,7.9062057,8.556841,8.684996,9.104137,9.318582,9.394612,9.384896,9.588917,9.676353,9.598632,9.355752,9.064294,9.229453,9.200309,9.103156,8.772838,8.821415,8.996288,9.375181,9.491765,9.78322,9.627777,9.598632,9.297461,9.462619,9.423758,8.996288,9.044866,9.015718,9.336321,9.656922,9.511195,9.676353,9.686069,9.433474,9.52091,9.72493,9.54034,9.462619,9.297461,9.394612,9.336321,9.307176,9.248885,8.967141,8.937998,8.967141,8.733977,8.656256,8.510528,8.646541,9.384896,9.229453,9.09344,9.316891,8.908852,9.151732,8.83113,8.685402,8.811699,9.006004,9.219738,8.908852,8.774015,8.58139,8.687335,8.879959,9.043689,9.477092,9.871971,9.86234,10.064594,10.103119,9.881602,10.054963,10.132014,10.151276,10.382424,10.112751,10.334267,10.440211,10.613572,10.979558,10.623204,10.873615,10.363162,10.0164385,10.796565,10.835091,10.709885,10.517261,10.290928,10.444524,10.223729,9.945336,10.319728,10.233329,10.060534,9.983736,9.830139,9.609346,9.551747,9.138959,9.167758,9.023761,9.494149,9.138959,9.206157,9.8493395,9.82054,9.513349,9.158158,8.745368,8.159784,8.121385,8.111785,7.650997,7.3150063,7.660597,8.476575,8.7549689999999991,8.870165,8.898965,8.831767,8.8509655,9.215757,8.946964,9.061182,8.804193,8.6423855,8.604314,9.061182,9.318167,9.089734,9.49901,9.565637,10.136718,9.784551,9.765516,10.003466,9.794068,9.40383,9.432384,9.518046,9.146842,8.91841,9.184915,9.327685,9.270577,8.794674,8.699494,8.737567,8.6423855,8.18552,8.737567,9.413348,9.641781,9.40383,9.10877,8.966,8.956482,8.499615,8.728048,9.10877,8.994554,8.689976,8.223592,8.033232,8.204556,8.18552,8.5852785,8.709012,8.975517,7.9380503,8.413953,9.156362,8.709012,8.91841,9.6512985,9.184915,8.632868,8.318771,9.356238,10.2794895,10.060575,9.755997,10.526959,11.259849,11.431174,11.845207,12.403855,12.545884,12.744723,12.318638,11.684242,11.438058,11.191876,10.746851,10.604824,10.746851,10.595354,10.377576,10.22608,9.762119,9.194002,9.241345,9.070911,9.28869,9.0803795,8.701636,8.303956,8.1998005,8.048304,7.953616,9.033037,8.957289,9.108786,8.786852,8.427048,8.427048,8.635355,8.266079,8.095645,8.076709,8.455452,8.891007,9.27922,9.13719,9.449655,8.938352,8.786852,8.531201,8.389173,8.692167,8.313423,8.133522,8.48386,9.0141,8.720572,8.578544,8.748978,8.81526,8.87207,9.241345,8.9099455,8.900476,8.730042,8.692167,8.275548,8.379705,8.057771,8.000959,8.076709,8.668495,8.828674,8.762718,9.130188,9.167877,8.960587,8.687341,8.913476,8.80983,8.546007,8.2444935,7.8016453,7.7733793,7.7074237,7.7639575,8.065471,7.9806695,7.9618235,7.886446,8.056047,7.7733793,7.7074237,7.4153333,7.8581796,7.9524035,7.990091,8.027781,8.027781,7.7168455,7.698002,7.679157,7.7074237,7.7168455,7.32111,7.2457323,7.5378227,7.698002,7.698002,7.877024,7.839336,7.566089,7.9618235,7.5943565,7.387066,7.255153,7.189198,7.0101748,6.7840405,6.360038,6.265815,6.2563925,5.832391,5.775857,5.7381687,5.6345224,5.3706985,5.361276,5.653367,5.691056,5.7193227,6.0491023,6.3210773,6.3116994,6.3023205,6.3116994,5.75837,5.3363404,5.2706914,5.139393,5.15815,5.373853,5.289448,5.7865057,5.795884,5.7771277,5.420746,5.21442,5.467638,5.420746,5.514531,5.495774,5.5239086,5.486395,5.495774,5.7021,5.645829,5.673965,5.6270714,5.655207,5.767749,5.9271827,5.8333974,5.814641,5.683343,5.8802905,5.908426,5.842777,5.739613,5.8802905,5.7771277,5.7771277,5.8896685,5.9459395,5.7021,5.814641,6.0115886,5.908426,5.739613,5.93656,5.7865057,5.6083155,5.477017,5.448881,5.383232,5.514531,5.0080943,4.839281,4.698605,4.539171,4.492279,4.661091,4.754876,4.998716,4.698605,4.6118546,4.0306864,4.068181,4.0588074,4.1806645,4.2275333,4.302523,4.1806645,4.246281,4.208785,4.218159,4.077554,4.086928,4.0213118,3.8713336,3.627617,3.5807486,3.7119806,3.8525858,3.9369485,4.0963025,4.218159,4.246281,4.246281,4.0306864,4.218159,4.246281,4.171291,4.508744,4.2744017,4.2275333,4.0588074,4.002565,4.1337967,3.9931903,3.9931903,3.9931903,3.8338385,3.796343,3.9931903,4.218159,4.349391,4.6024804,4.574359,4.6680965,4.630602,4.6962175,4.9399333,5.258639,5.155528,5.258639,5.1836495,5.1742764,5.3898716,5.3523755,5.333628,5.2492657,5.3242536,4.8930645,4.977429,5.2867603,5.361749,5.2492657,5.3031635,5.218838,5.1813602,5.284425,5.284425,5.4343376,5.3687506,5.359381,5.0501866,4.74099,4.6285563,4.5348616,4.4411654,4.3287306,4.4692736,4.422426,4.581708,4.6941442,4.731622,4.5629697,4.431795,4.74099,4.7597303,4.8909035,4.937752,4.8534255,4.8534255,4.7128825,4.731622,4.5442305,4.6379256,4.6379256,4.3381004,4.3006225,4.235036,4.3006225,4.263145,4.291253,4.478645,4.4973836,4.6285563,4.731622,4.478645,4.5535994,4.6098175,4.656665,4.6847734,4.7503614,4.844056,5.115773,4.9096427,4.8346868,4.844056,4.9096427,4.6941442,4.825317,4.6098175,4.9190125,5.0876637,4.815947,5.2563167,5.040817,5.293795,5.3406425,5.3383,5.394492,5.0947986,5.066702,5.1509905,4.7576427,4.5984297,4.5328717,4.411122,4.37366,4.504776,4.7670083,4.6733537,4.5609684,4.298736,4.326833,3.9147532,3.9053886,3.8304641,3.689983,3.7649064,3.7649064,3.8491955,3.8304641,3.7742717,3.7930026,3.6337898,3.6337898,3.2966344,3.380923,3.3434613,3.2966344,3.558867,3.558867,3.7368102,3.811734,3.6244245,3.4183855,3.4745777,3.652521,3.352827,3.371558,3.2123454,3.2498074,3.2685385,3.174884,3.1093254,2.8377278,2.7815356,2.8470933,2.7628045,2.8002663,2.8564584,2.6223228,2.7253428,2.9032865,2.8751895,2.8377278,2.865824,2.8470933,2.8915792,2.8541481,2.6950643,2.7512112,2.5734117,2.4985487,2.2739604,2.1990974,2.1616657,2.1803818,2.4143286,2.3862545,2.433044,2.442402,2.217813,2.0680873,2.030656,2.021298,2.0025826,1.9651507,1.871572,1.8060671,1.9370769,1.8809301,1.8060671,1.5066155,1.5814787,1.5721204,1.6095519,1.5908364,1.5534048,1.5534048,1.4691843,1.5627629,1.5814787,1.6376259,1.6656994,1.5814787,1.6001941,1.5346891,1.5346891,1.5627629,1.6001941,1.6095519,1.675057,1.7124888,1.5814787,1.5253314,1.5253314,1.4598261,1.4317527,1.5066155,1.4972577,1.6001941,1.5346891,1.5908364,1.5908364,1.6656994,1.6376259,1.7312045,1.7779937,1.8060671,1.6844149,1.6563416,1.7195072,1.7475426,1.8129585,1.7849227,1.9531355,1.9998617,2.0465875,2.1587288,2.1400385,2.2334902],"CPG-CA^JULIAN(P_PRICE(0,-3AY,D,CAD,,4).DATES)":[45168,45167,45166,45163,45162,45161,45160,45159,45156,45155,45154,45153,45152,45149,45148,45147,45146,45142,45141,45140,45139,45138,45135,45134,45133,45132,45131,45128,45127,45126,45125,45124,45121,45120,45119,45118,45117,45114,45113,45112,45111,45107,45106,45105,45104,45103,45100,45099,45098,45097,45096,45093,45092,45091,45090,45089,45086,45085,45084,45083,45082,45079,45078,45077,45076,45075,45072,45071,45070,45069,45065,45064,45063,45062,45061,45058,45057,45056,45055,45054,45051,45050,45049,45048,45047,45044,45043,45042,45041,45040,45037,45036,45035,45034,45033,45030,45029,45028,45027,45026,45022,45021,45020,45019,45016,45015,45014,45013,45012,45009,45008,45007,45006,45005,45002,45001,45000,44999,44998,44995,44994,44993,44992,44991,44988,44987,44986,44985,44984,44981,44980,44979,44978,44974,44973,44972,44971,44970,44967,44966,44965,44964,44963,44960,44959,44958,44957,44956,44953,44952,44951,44950,44949,44946,44945,44944,44943,44942,44939,44938,44937,44936,44935,44932,44931,44930,44929,44925,44924,44923,44918,44917,44916,44915,44914,44911,44910,44909,44908,44907,44904,44903,44902,44901,44900,44897,44896,44895,44894,44893,44890,44889,44888,44887,44886,44883,44882,44881,44880,44879,44876,44875,44874,44873,44872,44869,44868,44867,44866,44865,44862,44861,44860,44859,44858,44855,44854,44853,44852,44851,44848,44847,44846,44845,44841,44840,44839,44838,44837,44834,44833,44832,44831,44830,44827,44826,44825,44824,44823,44820,44819,44818,44817,44816,44813,44812,44811,44810,44806,44805,44804,44803,44802,44799,44798,44797,44796,44795,44792,44791,44790,44789,44788,44785,44784,44783,44782,44781,44778,44777,44776,44775,44771,44770,44769,44768,44767,44764,44763,44762,44761,44760,44757,44756,44755,44754,44753,44750,44749,44748,44747,44746,44742,44741,44740,44739,44736,44735,44734,44733,44732,44729,44728,44727,44726,44725,44722,44721,44720,44719,44718,44715,44714,44713,44712,44711,44708,44707,44706,44705,44701,44700,44699,44698,44697,44694,44693,44692,44691,44690,44687,44686,44685,44684,44683,44680,44679,44678,44677,44676,44673,44672,44671,44670,44669,44665,44664,44663,44662,44659,44658,44657,44656,44655,44652,44651,44650,44649,44648,44645,44644,44643,44642,44641,44638,44637,44636,44635,44634,44631,44630,44629,44628,44627,44624,44623,44622,44621,44620,44617,44616,44615,44614,44610,44609,44608,44607,44606,44603,44602,44601,44600,44599,44596,44595,44594,44593,44592,44589,44588,44587,44586,44585,44582,44581,44580,44579,44578,44575,44574,44573,44572,44571,44568,44567,44566,44565,44561,44560,44559,44554,44553,44552,44551,44550,44547,44546,44545,44544,44543,44540,44539,44538,44537,44536,44533,44532,44531,44530,44529,44526,44525,44524,44523,44522,44519,44518,44517,44516,44515,44512,44511,44510,44509,44508,44505,44504,44503,44502,44501,44498,44497,44496,44495,44494,44491,44490,44489,44488,44487,44484,44483,44482,44481,44477,44476,44475,44474,44473,44470,44469,44468,44467,44466,44463,44462,44461,44460,44459,44456,44455,44454,44453,44452,44449,44448,44447,44446,44442,44441,44440,44439,44438,44435,44434,44433,44432,44431,44428,44427,44426,44425,44424,44421,44420,44419,44418,44417,44414,44413,44412,44411,44407,44406,44405,44404,44403,44400,44399,44398,44397,44396,44393,44392,44391,44390,44389,44386,44385,44384,44383,44382,44379,44377,44376,44375,44372,44371,44370,44369,44368,44365,44364,44363,44362,44361,44358,44357,44356,44355,44354,44351,44350,44349,44348,44347,44344,44343,44342,44341,44337,44336,44335,44334,44333,44330,44329,44328,44327,44326,44323,44322,44321,44320,44319,44316,44315,44314,44313,44312,44309,44308,44307,44306,44305,44302,44301,44300,44299,44298,44295,44294,44293,44292,44291,44287,44286,44285,44284,44281,44280,44279,44278,44277,44274,44273,44272,44271,44270,44267,44266,44265,44264,44263,44260,44259,44258,44257,44256,44253,44252,44251,44250,44249,44246,44245,44244,44243,44239,44238,44237,44236,44235,44232,44231,44230,44229,44228,44225,44224,44223,44222,44221,44218,44217,44216,44215,44214,44211,44210,44209,44208,44207,44204,44203,44202,44201,44200,44196,44195,44194,44189,44188,44187,44186,44183,44182,44181,44180,44179,44176,44175,44174,44173,44172,44169,44168,44167,44166,44165,44162,44161,44160,44159,44158,44155,44154,44153,44152,44151,44148,44147,44146,44145,44144,44141,44140,44139,44138,44137,44134,44133,44132,44131,44130,44127,44126,44125,44124,44123,44120,44119,44118,44117,44113,44112,44111,44110,44109,44106,44105,44104,44103,44102,44099,44098,44097,44096,44095,44092,44091,44090,44089,44088,44085,44084,44083,44082,44078,44077,44076,44075,44074,44071],"ERF-CA^P_PRICE(0,-3AY,D,CAD,,4)":[23.09,23.04,22.82076,22.721106,22.471972,22.551695,22.721106,22.711142,22.880552,22.721106,22.332457,21.93384,22.153078,22.491901,22.222836,22.900484,22.681246,22.302559,22.06339,21.804289,22.113218,21.983667,21.754463,21.236261,21.43557,21.405674,21.355848,21.06685,20.757923,20.598476,20.54865,19.641798,19.741453,20.140068,19.781315,19.771349,19.591972,19.482351,18.675156,18.994047,19.412594,19.133564,19.123598,18.774809,18.615364,18.545607,18.236677,18.416054,18.79474,18.635294,18.874464,19.023945,19.004013,18.864498,19.193356,19.03391,19.601938,19.671696,20.060345,19.53218,19.283045,19.721523,18.764843,18.655224,19.173426,19.57802,19.82622,19.607805,19.836147,19.865932,19.746796,19.389389,19.121332,18.69443,19.051836,18.922771,18.83342,19.02205,19.448957,19.56809,19.399317,18.704357,18.863203,19.041908,19.895718,20.114132,19.4291,19.448957,19.697157,20.33255,19.726942,19.56809,19.62766,19.895718,20.223341,20.501324,20.4219,20.501324,20.461615,20.491396,19.945356,20.114132,20.193558,20.58075,19.339748,19.409243,19.538307,19.369534,19.4291,19.08162,19.02205,19.240469,19.190828,18.555437,17.820765,18.237741,18.059036,19.726942,20.02478,21.255854,21.821747,22.079878,21.881317,21.881317,22.31815,22.016338,21.996548,21.422638,21.52159,21.600748,21.442429,20.799257,20.9081,21.076315,22.323082,22.520985,23.401636,23.124578,23.21363,22.501194,22.946468,23.055311,21.838228,22.174658,21.749174,22.431929,23.362057,23.134472,23.58964,23.70838,23.174053,23.243317,23.500586,23.43132,23.698486,23.174053,23.292793,22.936571,23.005836,22.986046,22.303293,21.996548,21.79865,21.640331,21.501799,21.511694,21.917387,23.64901,23.342264,22.788147,23.678698,22.610037,23.500586,22.461613,22.105392,22.263714,22.649616,22.689196,22.471508,22.313189,21.79865,22.471508,22.412136,22.619932,23.174053,24.18334,23.807331,24.747355,24.786932,24.257551,24.306875,24.66201,24.43512,24.819847,23.94188,24.721197,24.149038,24.149038,25.125654,24.474575,24.54363,23.63607,23.419044,24.839577,24.94809,24.326605,23.399313,23.073774,23.261206,23.300667,22.738373,22.807426,23.192154,22.767965,23.192154,22.590399,22.531212,22.11689,21.209326,21.140274,20.6569,21.554598,21.21919,21.002167,21.949186,21.880135,21.031761,20.489197,20.173525,19.295555,19.236368,19.068665,17.579079,16.957598,17.91448,19.38434,19.85785,20.449738,20.400415,20.193254,20.499063,20.804873,19.94663,19.907173,19.601366,19.058802,18.614883,19.680285,20.134064,19.492853,19.96636,19.81839,20.840385,20.18144,20.08309,20.20111,19.67002,19.001238,18.873383,18.843878,18.253775,17.762026,18.10625,18.302954,17.830872,17.034235,16.965391,16.84737,16.680172,15.372119,16.25727,17.28011,17.575163,17.289946,16.876875,16.552322,16.631,15.854034,16.365454,16.896547,16.808031,16.237598,15.440964,15.057399,15.3917885,15.401625,16.119577,16.326115,16.512981,15.313109,16.031063,17.762026,16.729353,17.584995,18.519321,17.486645,16.444134,15.962218,17.634172,19.070082,18.568497,18.047241,19.611008,20.9289,20.968239,21.273125,22.118933,22.246792,22.256626,21.55834,20.840385,19.856882,19.08975,18.883219,18.45048,19.060247,18.755362,18.332458,17.806284,16.757126,15.933487,15.796212,15.8844595,16.35511,16.208033,15.786408,14.992186,15.345175,14.776469,14.658809,16.629654,16.423746,16.884592,16.090368,15.286342,15.43342,15.90407,15.217706,15.090237,15.090237,15.6197195,16.149202,16.95323,16.76693,17.110115,16.659071,16.629654,16.16881,15.707966,16.453161,15.806018,15.2079,15.443226,16.090368,15.678551,15.531472,16.090368,16.10998,16.276669,16.914007,16.394333,16.198229,15.8158245,16.060953,15.296146,15.7177725,15.2079,15.354979,15.737382,16.5218,17.002254,16.874788,17.610176,17.502323,16.864985,15.7177725,16.274899,16.41183,15.844559,15.208818,14.954523,14.651325,14.41659,14.485055,14.827376,14.9154,14.934962,14.778472,15.05233,14.387248,14.445933,14.074271,14.778472,15.071892,15.022987,15.140355,14.9154,14.397031,13.976464,13.741732,13.868878,14.0547085,13.497216,13.458092,13.91778,14.191638,14.348126,14.964303,14.661104,13.868878,14.318786,13.927561,13.771071,13.761291,13.8590975,13.272261,13.614583,13.047308,12.910379,13.154895,12.636523,12.665865,12.43113,12.284424,11.550879,11.511756,12.215959,12.215959,12.127932,12.636523,13.360287,12.9984045,13.125552,13.194018,12.372447,12.010566,11.863856,11.6486845,11.805172,12.294202,12.107393,13.043231,13.091971,13.062726,12.117144,11.775951,12.458332,12.078149,12.30236,12.419337,12.370597,12.507074,12.312107,12.955496,12.624054,12.380345,11.55174,11.43476,11.678467,11.707712,11.425013,11.454257,11.035079,11.522494,11.532243,11.259292,11.21055,11.337276,10.947344,11.005836,11.21055,11.191051,10.62565,10.645146,10.869357,10.74263,10.372194,10.372194,10.284461,9.875031,9.884779,9.923774,9.748303,9.7678,8.861209,8.45178,8.081344,7.837636,7.574432,7.9546146,8.100842,8.159329,7.662166,7.730405,7.252738,7.2819824,7.272235,7.4574523,7.496445,7.5256896,7.1455064,7.272235,7.087017,7.137708,6.875863,6.788582,6.701299,6.5849233,6.158213,6.1000247,6.3909645,6.5558295,6.623716,6.914655,7.03103,7.147406,7.186197,6.943748,7.1958966,7.050426,6.972842,7.545023,7.535325,7.4674387,7.486835,7.3607616,7.6323047,7.428647,7.4674387,7.448044,7.292876,7.1764994,7.477137,7.79717,7.99113,8.214182,8.311163,8.320861,8.165694,8.088109,8.340258,8.718478,8.505122,8.640893,8.51482,8.388746,8.941533,8.863947,8.669989,8.485725,8.6118,7.9523373,8.088109,8.563312,8.495426,8.23358,8.349955,8.388746,8.252975,8.340258,8.223881,8.330559,8.320861,8.602102,8.3596525,7.9038477,7.661399,7.4577413,7.2705703,6.9809055,7.058151,6.9809055,7.202982,7.396091,7.46368,7.241604,7.048495,7.289881,7.135393,7.260915,7.135393,6.7684855,6.8940067,6.6622753,6.604342,6.382267,6.556065,6.527099,6.237862,6.1896567,6.1800146,6.064321,6.1800146,6.1221676,6.314993,6.4017625,6.5367403,6.7488465,6.469251,6.5656624,6.6235104,6.343916,5.948626,6.0546794,6.0739617,6.353557,6.083603,6.1221676,6.14145,6.2280855,5.96818,6.276216,6.0644417,6.3050947,6.632381,6.3532248,6.940416,6.43986,6.661259,6.824903,6.844156,6.6227555,6.2473373,6.3628516,6.53612,6.189581,5.939302,5.8430414,5.8141627,5.9296756,6.04519,6.3147197,6.199382,5.9687085,5.4016323,5.4400773,5.603473,5.5746393,5.7668676,5.7091994,5.641919,5.05562,4.911448,4.6134944,4.5269914,4.469322,4.1233106,4.05603,3.8061328,3.9695268,4.017585,3.9792318,4.103881,4.084705,4.2285314,4.401125,4.4586563,4.3340063,4.449067,4.62166,4.468244,4.5833073,4.372359,4.3340063,4.4203014,4.2764745,4.1614127,3.8833454,3.8162258,3.8929334,3.8258142,3.8545082,3.8640728,3.596265,3.797121,4.0936213,4.064928,4.055363,4.189267,4.122315,4.064928,4.036234,3.672782,3.730169,3.5867007,3.596265,3.3475873,3.3284588,3.108474,3.156297,3.4336684,3.3858454,3.4336684,3.4623618,3.1945548,2.8989391,2.9466193,2.9466193,2.9466193,2.8321872,2.6033242,2.5842519,2.8035793,2.7559,2.46982,2.1265244,2.240956,2.2886364,2.3458524,2.3458524,2.3077083,2.3458524,2.2695644,2.3930132,2.412006,2.5544467,2.6019275,2.4689817,2.5069664,2.4025095,2.4215019,2.4025095,2.3360372,2.3930132,2.5354548,2.6304162,2.44999,2.4215019,2.459486,2.3360372,2.2695644,2.3170445,2.3075492,2.4025095,2.2511706,2.2984638,2.2417116,2.2984638,2.3362985,2.4970968,2.534932,2.5538487,2.3835921,2.3741336,2.3646753,2.440344,2.667353,2.7335641,2.9984076,3.0646186,3.1213708,3.3578382,3.2727096,3.4618838],"ERF-CA^JULIAN(P_PRICE(0,-3AY,D,CAD,,4).DATES)":[45168,45167,45166,45163,45162,45161,45160,45159,45156,45155,45154,45153,45152,45149,45148,45147,45146,45142,45141,45140,45139,45138,45135,45134,45133,45132,45131,45128,45127,45126,45125,45124,45121,45120,45119,45118,45117,45114,45113,45112,45111,45107,45106,45105,45104,45103,45100,45099,45098,45097,45096,45093,45092,45091,45090,45089,45086,45085,45084,45083,45082,45079,45078,45077,45076,45075,45072,45071,45070,45069,45065,45064,45063,45062,45061,45058,45057,45056,45055,45054,45051,45050,45049,45048,45047,45044,45043,45042,45041,45040,45037,45036,45035,45034,45033,45030,45029,45028,45027,45026,45022,45021,45020,45019,45016,45015,45014,45013,45012,45009,45008,45007,45006,45005,45002,45001,45000,44999,44998,44995,44994,44993,44992,44991,44988,44987,44986,44985,44984,44981,44980,44979,44978,44974,44973,44972,44971,44970,44967,44966,44965,44964,44963,44960,44959,44958,44957,44956,44953,44952,44951,44950,44949,44946,44945,44944,44943,44942,44939,44938,44937,44936,44935,44932,44931,44930,44929,44925,44924,44923,44918,44917,44916,44915,44914,44911,44910,44909,44908,44907,44904,44903,44902,44901,44900,44897,44896,44895,44894,44893,44890,44889,44888,44887,44886,44883,44882,44881,44880,44879,44876,44875,44874,44873,44872,44869,44868,44867,44866,44865,44862,44861,44860,44859,44858,44855,44854,44853,44852,44851,44848,44847,44846,44845,44841,44840,44839,44838,44837,44834,44833,44832,44831,44830,44827,44826,44825,44824,44823,44820,44819,44818,44817,44816,44813,44812,44811,44810,44806,44805,44804,44803,44802,44799,44798,44797,44796,44795,44792,44791,44790,44789,44788,44785,44784,44783,44782,44781,44778,44777,44776,44775,44771,44770,44769,44768,44767,44764,44763,44762,44761,44760,44757,44756,44755,44754,44753,44750,44749,44748,44747,44746,44742,44741,44740,44739,44736,44735,44734,44733,44732,44729,44728,44727,44726,44725,44722,44721,44720,44719,44718,44715,44714,44713,44712,44711,44708,44707,44706,44705,44701,44700,44699,44698,44697,44694,44693,44692,44691,44690,44687,44686,44685,44684,44683,44680,44679,44678,44677,44676,44673,44672,44671,44670,44669,44665,44664,44663,44662,44659,44658,44657,44656,44655,44652,44651,44650,44649,44648,44645,44644,44643,44642,44641,44638,44637,44636,44635,44634,44631,44630,44629,44628,44627,44624,44623,44622,44621,44620,44617,44616,44615,44614,44610,44609,44608,44607,44606,44603,44602,44601,44600,44599,44596,44595,44594,44593,44592,44589,44588,44587,44586,44585,44582,44581,44580,44579,44578,44575,44574,44573,44572,44571,44568,44567,44566,44565,44561,44560,44559,44554,44553,44552,44551,44550,44547,44546,44545,44544,44543,44540,44539,44538,44537,44536,44533,44532,44531,44530,44529,44526,44525,44524,44523,44522,44519,44518,44517,44516,44515,44512,44511,44510,44509,44508,44505,44504,44503,44502,44501,44498,44497,44496,44495,44494,44491,44490,44489,44488,44487,44484,44483,44482,44481,44477,44476,44475,44474,44473,44470,44469,44468,44467,44466,44463,44462,44461,44460,44459,44456,44455,44454,44453,44452,44449,44448,44447,44446,44442,44441,44440,44439,44438,44435,44434,44433,44432,44431,44428,44427,44426,44425,44424,44421,44420,44419,44418,44417,44414,44413,44412,44411,44407,44406,44405,44404,44403,44400,44399,44398,44397,44396,44393,44392,44391,44390,44389,44386,44385,44384,44383,44382,44379,44377,44376,44375,44372,44371,44370,44369,44368,44365,44364,44363,44362,44361,44358,44357,44356,44355,44354,44351,44350,44349,44348,44347,44344,44343,44342,44341,44337,44336,44335,44334,44333,44330,44329,44328,44327,44326,44323,44322,44321,44320,44319,44316,44315,44314,44313,44312,44309,44308,44307,44306,44305,44302,44301,44300,44299,44298,44295,44294,44293,44292,44291,44287,44286,44285,44284,44281,44280,44279,44278,44277,44274,44273,44272,44271,44270,44267,44266,44265,44264,44263,44260,44259,44258,44257,44256,44253,44252,44251,44250,44249,44246,44245,44244,44243,44239,44238,44237,44236,44235,44232,44231,44230,44229,44228,44225,44224,44223,44222,44221,44218,44217,44216,44215,44214,44211,44210,44209,44208,44207,44204,44203,44202,44201,44200,44196,44195,44194,44189,44188,44187,44186,44183,44182,44181,44180,44179,44176,44175,44174,44173,44172,44169,44168,44167,44166,44165,44162,44161,44160,44159,44158,44155,44154,44153,44152,44151,44148,44147,44146,44145,44144,44141,44140,44139,44138,44137,44134,44133,44132,44131,44130,44127,44126,44125,44124,44123,44120,44119,44118,44117,44113,44112,44111,44110,44109,44106,44105,44104,44103,44102,44099,44098,44097,44096,44095,44092,44091,44090,44089,44088,44085,44084,44083,44082,44078,44077,44076,44075,44074,44071],"CPG-CA^P_PRICE(0,-3AY,W,CAD,,4)":[10.7,11.21,11.45,10.95,10.575931,10.207119,9.310009,9.100683,8.891357,8.333156,8.891357,9.13847,8.901875,8.763862,8.970881,9.000456,9.246908,9.877828,9.828538,10.242578,9.848253,9.404638,8.724429,7.866773,9.104137,9.676353,9.200309,8.996288,9.598632,9.044866,9.676353,9.54034,9.307176,8.733977,9.384896,9.316891,8.811699,8.58139,9.871971,10.054963,10.334267,10.873615,10.709885,9.945336,9.830139,9.023761,9.8493395,8.159784,7.660597,8.831767,8.804193,9.318167,9.784551,9.432384,9.327685,8.6423855,9.641781,8.499615,8.223592,8.709012,8.709012,8.632868,9.755997,12.403855,11.438058,10.595354,9.194002,8.701636,9.033037,8.427048,8.455452,8.938352,8.692167,8.720572,9.241345,8.275548,8.668495,8.960587,8.2444935,7.7639575,8.056047,7.9524035,7.698002,7.2457323,7.839336,7.255153,6.360038,5.832391,5.361276,6.3210773,5.3363404,5.289448,5.21442,5.5239086,5.673965,5.8333974,5.842777,5.8896685,6.0115886,5.6083155,5.0080943,4.661091,4.0306864,4.2275333,4.218159,3.627617,4.0963025,4.218159,4.2744017,3.9931903,3.9931903,4.6680965,5.155528,5.3898716,4.8930645,5.3031635,5.4343376,4.6285563,4.4692736,4.5629697,4.937752,4.5442305,4.235036,4.4973836,4.6098175,5.115773,4.9096427,5.0876637,5.3406425,5.1509905,4.37366,4.298736,3.8304641,3.8304641,3.2966344,3.558867,3.4745777,3.2498074,2.7815356,2.8002663,2.9032865,2.8915792,2.4985487,2.4143286,2.0680873,1.871572,1.5066155,1.5534048,1.6376259,1.5346891,1.675057,1.4598261,1.5346891,1.7312045,1.7195072,1.9531355,2.2334902],"CPG-CA^JULIAN(P_PRICE(0,-3AY,W,CAD,,4).DATES)":[45163,45156,45149,45142,45135,45128,45121,45114,45107,45100,45093,45086,45079,45072,45065,45058,45051,45044,45037,45030,45022,45016,45009,45002,44995,44988,44981,44974,44967,44960,44953,44946,44939,44932,44925,44918,44911,44904,44897,44890,44883,44876,44869,44862,44855,44848,44841,44834,44827,44820,44813,44806,44799,44792,44785,44778,44771,44764,44757,44750,44742,44736,44729,44722,44715,44708,44701,44694,44687,44680,44673,44665,44659,44652,44645,44638,44631,44624,44617,44610,44603,44596,44589,44582,44575,44568,44561,44554,44547,44540,44533,44526,44519,44512,44505,44498,44491,44484,44477,44470,44463,44456,44449,44442,44435,44428,44421,44414,44407,44400,44393,44386,44379,44372,44365,44358,44351,44344,44337,44330,44323,44316,44309,44302,44295,44287,44281,44274,44267,44260,44253,44246,44239,44232,44225,44218,44211,44204,44196,44189,44183,44176,44169,44162,44155,44148,44141,44134,44127,44120,44113,44106,44099,44092,44085,44078,44071],"ERF-CA^P_PRICE(0,-3AY,W,CAD,,4)":[22.721106,22.880552,22.491901,22.302559,21.754463,21.06685,19.741453,19.482351,19.133564,18.236677,19.023945,19.601938,19.721523,19.82622,19.746796,18.922771,19.399317,20.114132,19.726942,20.501324,19.945356,19.339748,19.08162,17.820765,21.255854,22.31815,21.600748,21.076315,23.21363,22.174658,23.58964,23.43132,23.005836,21.640331,23.64901,23.678698,22.263714,21.79865,24.18334,24.306875,24.721197,24.54363,24.326605,22.738373,22.590399,20.6569,21.949186,19.295555,17.91448,20.193254,19.601366,20.134064,20.18144,18.873383,18.302954,16.680172,17.575163,15.854034,15.440964,16.326115,16.729353,16.444134,18.047241,22.118933,19.856882,18.755362,15.933487,15.786408,16.629654,15.43342,15.6197195,16.659071,16.453161,15.678551,16.914007,15.296146,16.5218,16.864985,15.208818,14.485055,15.05233,15.071892,13.976464,13.458092,14.661104,13.761291,13.047308,12.636523,11.511756,13.360287,12.010566,12.107393,11.775951,12.370597,12.380345,11.425013,11.259292,11.21055,10.869357,9.875031,8.861209,7.9546146,7.252738,7.496445,7.137708,6.158213,6.914655,7.1958966,7.535325,7.428647,7.477137,8.320861,8.505122,8.941533,7.9523373,8.349955,8.330559,7.661399,7.058151,7.241604,7.135393,6.382267,6.1800146,6.4017625,6.6235104,6.353557,6.2280855,6.632381,6.824903,6.53612,5.9296756,5.4016323,5.7668676,4.6134944,3.8061328,4.084705,4.449067,4.3340063,3.8162258,3.8545082,4.0936213,4.064928,3.596265,3.4336684,2.8989391,2.6033242,2.1265244,2.3077083,2.5544467,2.4215019,2.5354548,2.3360372,2.2511706,2.4970968,2.3646753,2.9984076,3.4618838],"ERF-CA^JULIAN(P_PRICE(0,-3AY,W,CAD,,4).DATES)":[45163,45156,45149,45142,45135,45128,45121,45114,45107,45100,45093,45086,45079,45072,45065,45058,45051,45044,45037,45030,45022,45016,45009,45002,44995,44988,44981,44974,44967,44960,44953,44946,44939,44932,44925,44918,44911,44904,44897,44890,44883,44876,44869,44862,44855,44848,44841,44834,44827,44820,44813,44806,44799,44792,44785,44778,44771,44764,44757,44750,44742,44736,44729,44722,44715,44708,44701,44694,44687,44680,44673,44665,44659,44652,44645,44638,44631,44624,44617,44610,44603,44596,44589,44582,44575,44568,44561,44554,44547,44540,44533,44526,44519,44512,44505,44498,44491,44484,44477,44470,44463,44456,44449,44442,44435,44428,44421,44414,44407,44400,44393,44386,44379,44372,44365,44358,44351,44344,44337,44330,44323,44316,44309,44302,44295,44287,44281,44274,44267,44260,44253,44246,44239,44232,44225,44218,44211,44204,44196,44189,44183,44176,44169,44162,44155,44148,44141,44134,44127,44120,44113,44106,44099,44092,44085,44078,44071],"CPG-CA^P_PRICE(0,-4AY,W,CAD,,4)":[10.7,11.21,11.45,10.95,10.575931,10.207119,9.310009,9.100683,8.891357,8.333156,8.891357,9.13847,8.901875,8.763862,8.970881,9.000456,9.246908,9.877828,9.828538,10.242578,9.848253,9.404638,8.724429,7.866773,9.104137,9.676353,9.200309,8.996288,9.598632,9.044866,9.676353,9.54034,9.307176,8.733977,9.384896,9.316891,8.811699,8.58139,9.871971,10.054963,10.334267,10.873615,10.709885,9.945336,9.830139,9.023761,9.8493395,8.159784,7.660597,8.831767,8.804193,9.318167,9.784551,9.432384,9.327685,8.6423855,9.641781,8.499615,8.223592,8.709012,8.709012,8.632868,9.755997,12.403855,11.438058,10.595354,9.194002,8.701636,9.033037,8.427048,8.455452,8.938352,8.692167,8.720572,9.241345,8.275548,8.668495,8.960587,8.2444935,7.7639575,8.056047,7.9524035,7.698002,7.2457323,7.839336,7.255153,6.360038,5.832391,5.361276,6.3210773,5.3363404,5.289448,5.21442,5.5239086,5.673965,5.8333974,5.842777,5.8896685,6.0115886,5.6083155,5.0080943,4.661091,4.0306864,4.2275333,4.218159,3.627617,4.0963025,4.218159,4.2744017,3.9931903,3.9931903,4.6680965,5.155528,5.3898716,4.8930645,5.3031635,5.4343376,4.6285563,4.4692736,4.5629697,4.937752,4.5442305,4.235036,4.4973836,4.6098175,5.115773,4.9096427,5.0876637,5.3406425,5.1509905,4.37366,4.298736,3.8304641,3.8304641,3.2966344,3.558867,3.4745777,3.2498074,2.7815356,2.8002663,2.9032865,2.8915792,2.4985487,2.4143286,2.0680873,1.871572,1.5066155,1.5534048,1.6376259,1.5346891,1.675057,1.4598261,1.5346891,1.7312045,1.7195072,1.9531355,2.2334902,2.2054546,2.4390833,2.2708707,1.9344455,2.149384,1.9811715,1.9624808,2.1400385,2.0278971,2.1213484,2.2054546,2.445732,1.8109617,1.8483013,1.6242648,1.6896089,1.6989435,1.3815585,1.2508706,1.3348842,1.3255492,0.84947175,0.8774763,1.2602054,2.6978369,3.3838851,3.9030561,3.912327,3.9494104,4.042121,4.4314985,5.099004,5.5161963,5.5161963,5.284423,5.0619206,4.691084,4.4409776,4.2651887,4.626018,4.894327,4.9035788,4.6537743,4.968343,4.6075134,4.7370434,4.9313354,5.338425,5.7455134,5.264408,4.5804653,3.8786201],"CPG-CA^JULIAN(P_PRICE(0,-4AY,W,CAD,,4).DATES)":[45163,45156,45149,45142,45135,45128,45121,45114,45107,45100,45093,45086,45079,45072,45065,45058,45051,45044,45037,45030,45022,45016,45009,45002,44995,44988,44981,44974,44967,44960,44953,44946,44939,44932,44925,44918,44911,44904,44897,44890,44883,44876,44869,44862,44855,44848,44841,44834,44827,44820,44813,44806,44799,44792,44785,44778,44771,44764,44757,44750,44742,44736,44729,44722,44715,44708,44701,44694,44687,44680,44673,44665,44659,44652,44645,44638,44631,44624,44617,44610,44603,44596,44589,44582,44575,44568,44561,44554,44547,44540,44533,44526,44519,44512,44505,44498,44491,44484,44477,44470,44463,44456,44449,44442,44435,44428,44421,44414,44407,44400,44393,44386,44379,44372,44365,44358,44351,44344,44337,44330,44323,44316,44309,44302,44295,44287,44281,44274,44267,44260,44253,44246,44239,44232,44225,44218,44211,44204,44196,44189,44183,44176,44169,44162,44155,44148,44141,44134,44127,44120,44113,44106,44099,44092,44085,44078,44071,44064,44057,44050,44043,44036,44029,44022,44015,44008,44001,43994,43987,43980,43973,43966,43959,43952,43945,43938,43930,43924,43917,43910,43903,43896,43889,43882,43875,43868,43861,43854,43847,43840,43833,43826,43819,43812,43805,43798,43791,43784,43777,43770,43763,43756,43749,43742,43735,43728,43721,43714,43707],"ERF-CA^P_PRICE(0,-4AY,W,CAD,,4)":[22.721106,22.880552,22.491901,22.302559,21.754463,21.06685,19.741453,19.482351,19.133564,18.236677,19.023945,19.601938,19.721523,19.82622,19.746796,18.922771,19.399317,20.114132,19.726942,20.501324,19.945356,19.339748,19.08162,17.820765,21.255854,22.31815,21.600748,21.076315,23.21363,22.174658,23.58964,23.43132,23.005836,21.640331,23.64901,23.678698,22.263714,21.79865,24.18334,24.306875,24.721197,24.54363,24.326605,22.738373,22.590399,20.6569,21.949186,19.295555,17.91448,20.193254,19.601366,20.134064,20.18144,18.873383,18.302954,16.680172,17.575163,15.854034,15.440964,16.326115,16.729353,16.444134,18.047241,22.118933,19.856882,18.755362,15.933487,15.786408,16.629654,15.43342,15.6197195,16.659071,16.453161,15.678551,16.914007,15.296146,16.5218,16.864985,15.208818,14.485055,15.05233,15.071892,13.976464,13.458092,14.661104,13.761291,13.047308,12.636523,11.511756,13.360287,12.010566,12.107393,11.775951,12.370597,12.380345,11.425013,11.259292,11.21055,10.869357,9.875031,8.861209,7.9546146,7.252738,7.496445,7.137708,6.158213,6.914655,7.1958966,7.535325,7.428647,7.477137,8.320861,8.505122,8.941533,7.9523373,8.349955,8.330559,7.661399,7.058151,7.241604,7.135393,6.382267,6.1800146,6.4017625,6.6235104,6.353557,6.2280855,6.632381,6.824903,6.53612,5.9296756,5.4016323,5.7668676,4.6134944,3.8061328,4.084705,4.449067,4.3340063,3.8162258,3.8545082,4.0936213,4.064928,3.596265,3.4336684,2.8989391,2.6033242,2.1265244,2.3077083,2.5544467,2.4215019,2.5354548,2.3360372,2.2511706,2.4970968,2.3646753,2.9984076,3.4618838,3.4239442,3.9427226,3.7540762,3.1221082,3.4138741,3.2351856,3.112926,3.6866074,3.2539952,3.6947374,3.7322476,4.3792953,3.4603002,3.619977,3.1990485,3.358066,3.2738812,2.8251612,2.3869352,2.7971895,2.4055827,1.696962,1.9195137,2.4480758,4.3675904,5.4061675,6.1744914,6.461462,6.313349,6.2485476,6.62773,7.8016753,8.13445,8.568902,8.485707,8.310272,7.9870934,7.940925,7.5992804,7.7933908,7.8118353,7.9225097,7.6273766,7.636632,7.4431844,8.069591,8.438065,9.350041,9.902052,8.935775,8.438829,8.015508],"ERF-CA^JULIAN(P_PRICE(0,-4AY,W,CAD,,4).DATES)":[45163,45156,45149,45142,45135,45128,45121,45114,45107,45100,45093,45086,45079,45072,45065,45058,45051,45044,45037,45030,45022,45016,45009,45002,44995,44988,44981,44974,44967,44960,44953,44946,44939,44932,44925,44918,44911,44904,44897,44890,44883,44876,44869,44862,44855,44848,44841,44834,44827,44820,44813,44806,44799,44792,44785,44778,44771,44764,44757,44750,44742,44736,44729,44722,44715,44708,44701,44694,44687,44680,44673,44665,44659,44652,44645,44638,44631,44624,44617,44610,44603,44596,44589,44582,44575,44568,44561,44554,44547,44540,44533,44526,44519,44512,44505,44498,44491,44484,44477,44470,44463,44456,44449,44442,44435,44428,44421,44414,44407,44400,44393,44386,44379,44372,44365,44358,44351,44344,44337,44330,44323,44316,44309,44302,44295,44287,44281,44274,44267,44260,44253,44246,44239,44232,44225,44218,44211,44204,44196,44189,44183,44176,44169,44162,44155,44148,44141,44134,44127,44120,44113,44106,44099,44092,44085,44078,44071,44064,44057,44050,44043,44036,44029,44022,44015,44008,44001,43994,43987,43980,43973,43966,43959,43952,43945,43938,43930,43924,43917,43910,43903,43896,43889,43882,43875,43868,43861,43854,43847,43840,43833,43826,43819,43812,43805,43798,43791,43784,43777,43770,43763,43756,43749,43742,43735,43728,43721,43714,43707],"CPG-CA^P_PRICE(0,-2AY,W,CAD,,4)":[10.7,11.21,11.45,10.95,10.575931,10.207119,9.310009,9.100683,8.891357,8.333156,8.891357,9.13847,8.901875,8.763862,8.970881,9.000456,9.246908,9.877828,9.828538,10.242578,9.848253,9.404638,8.724429,7.866773,9.104137,9.676353,9.200309,8.996288,9.598632,9.044866,9.676353,9.54034,9.307176,8.733977,9.384896,9.316891,8.811699,8.58139,9.871971,10.054963,10.334267,10.873615,10.709885,9.945336,9.830139,9.023761,9.8493395,8.159784,7.660597,8.831767,8.804193,9.318167,9.784551,9.432384,9.327685,8.6423855,9.641781,8.499615,8.223592,8.709012,8.709012,8.632868,9.755997,12.403855,11.438058,10.595354,9.194002,8.701636,9.033037,8.427048,8.455452,8.938352,8.692167,8.720572,9.241345,8.275548,8.668495,8.960587,8.2444935,7.7639575,8.056047,7.9524035,7.698002,7.2457323,7.839336,7.255153,6.360038,5.832391,5.361276,6.3210773,5.3363404,5.289448,5.21442,5.5239086,5.673965,5.8333974,5.842777,5.8896685,6.0115886,5.6083155,5.0080943,4.661091,4.0306864,4.2275333],"CPG-CA^JULIAN(P_PRICE(0,-2AY,W,CAD,,4).DATES)":[45163,45156,45149,45142,45135,45128,45121,45114,45107,45100,45093,45086,45079,45072,45065,45058,45051,45044,45037,45030,45022,45016,45009,45002,44995,44988,44981,44974,44967,44960,44953,44946,44939,44932,44925,44918,44911,44904,44897,44890,44883,44876,44869,44862,44855,44848,44841,44834,44827,44820,44813,44806,44799,44792,44785,44778,44771,44764,44757,44750,44742,44736,44729,44722,44715,44708,44701,44694,44687,44680,44673,44665,44659,44652,44645,44638,44631,44624,44617,44610,44603,44596,44589,44582,44575,44568,44561,44554,44547,44540,44533,44526,44519,44512,44505,44498,44491,44484,44477,44470,44463,44456,44449,44442],"ERF-CA^P_PRICE(0,-2AY,W,CAD,,4)":[22.721106,22.880552,22.491901,22.302559,21.754463,21.06685,19.741453,19.482351,19.133564,18.236677,19.023945,19.601938,19.721523,19.82622,19.746796,18.922771,19.399317,20.114132,19.726942,20.501324,19.945356,19.339748,19.08162,17.820765,21.255854,22.31815,21.600748,21.076315,23.21363,22.174658,23.58964,23.43132,23.005836,21.640331,23.64901,23.678698,22.263714,21.79865,24.18334,24.306875,24.721197,24.54363,24.326605,22.738373,22.590399,20.6569,21.949186,19.295555,17.91448,20.193254,19.601366,20.134064,20.18144,18.873383,18.302954,16.680172,17.575163,15.854034,15.440964,16.326115,16.729353,16.444134,18.047241,22.118933,19.856882,18.755362,15.933487,15.786408,16.629654,15.43342,15.6197195,16.659071,16.453161,15.678551,16.914007,15.296146,16.5218,16.864985,15.208818,14.485055,15.05233,15.071892,13.976464,13.458092,14.661104,13.761291,13.047308,12.636523,11.511756,13.360287,12.010566,12.107393,11.775951,12.370597,12.380345,11.425013,11.259292,11.21055,10.869357,9.875031,8.861209,7.9546146,7.252738,7.496445],"ERF-CA^JULIAN(P_PRICE(0,-2AY,W,CAD,,4).DATES)":[45163,45156,45149,45142,45135,45128,45121,45114,45107,45100,45093,45086,45079,45072,45065,45058,45051,45044,45037,45030,45022,45016,45009,45002,44995,44988,44981,44974,44967,44960,44953,44946,44939,44932,44925,44918,44911,44904,44897,44890,44883,44876,44869,44862,44855,44848,44841,44834,44827,44820,44813,44806,44799,44792,44785,44778,44771,44764,44757,44750,44742,44736,44729,44722,44715,44708,44701,44694,44687,44680,44673,44665,44659,44652,44645,44638,44631,44624,44617,44610,44603,44596,44589,44582,44575,44568,44561,44554,44547,44540,44533,44526,44519,44512,44505,44498,44491,44484,44477,44470,44463,44456,44449,44442]}]]></FdsFormulaCache>
</file>

<file path=customXml/itemProps1.xml><?xml version="1.0" encoding="utf-8"?>
<ds:datastoreItem xmlns:ds="http://schemas.openxmlformats.org/officeDocument/2006/customXml" ds:itemID="{C4EA3B13-2D69-42F1-84FB-D903203EF982}">
  <ds:schemaRefs>
    <ds:schemaRef ds:uri="urn:fdsformulacach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Live Weekly Data Prices</vt:lpstr>
      <vt:lpstr>Calibration Data &amp; Sensitivity </vt:lpstr>
      <vt:lpstr>Testing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Isaacs Adeyemo</dc:creator>
  <cp:lastModifiedBy>Isaacs Adeyemo</cp:lastModifiedBy>
  <dcterms:created xsi:type="dcterms:W3CDTF">2023-08-31T15:39:22Z</dcterms:created>
  <dcterms:modified xsi:type="dcterms:W3CDTF">2023-09-01T22:41:13Z</dcterms:modified>
</cp:coreProperties>
</file>