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5\"/>
    </mc:Choice>
  </mc:AlternateContent>
  <bookViews>
    <workbookView xWindow="0" yWindow="0" windowWidth="20520" windowHeight="9465" tabRatio="897" firstSheet="3" activeTab="10"/>
  </bookViews>
  <sheets>
    <sheet name="4.7-6 Sensitivity Report" sheetId="6" r:id="rId1"/>
    <sheet name="4.7-6" sheetId="5" r:id="rId2"/>
    <sheet name="7.3-4 Sensitivity Report" sheetId="8" r:id="rId3"/>
    <sheet name="7.3-4 Analysis Report" sheetId="13" r:id="rId4"/>
    <sheet name="7.3-4" sheetId="7" r:id="rId5"/>
    <sheet name="7.3-5 Sensitivity Report" sheetId="35" r:id="rId6"/>
    <sheet name="7.3-5" sheetId="34" r:id="rId7"/>
    <sheet name="7.3-7 Sensitivity Report" sheetId="39" r:id="rId8"/>
    <sheet name="7.3-7" sheetId="38" r:id="rId9"/>
    <sheet name="7.4-4" sheetId="40" r:id="rId10"/>
    <sheet name="7.5-1" sheetId="42" r:id="rId11"/>
  </sheets>
  <definedNames>
    <definedName name="AgentsPerShift">'7.3-7'!$D$18:$H$18</definedName>
    <definedName name="AgentsPerTimePeriod">'7.3-7'!$I$7:$I$16</definedName>
    <definedName name="AgentsPerTmePeriod">'7.3-7'!$I$7:$I$16</definedName>
    <definedName name="AgentsSelected">'7.3-7'!$I$7:$I$16</definedName>
    <definedName name="coin_cuttype" localSheetId="4" hidden="1">1</definedName>
    <definedName name="coin_cuttype" localSheetId="6" hidden="1">1</definedName>
    <definedName name="coin_dualtol" localSheetId="4" hidden="1">0.0000001</definedName>
    <definedName name="coin_dualtol" localSheetId="6" hidden="1">0.0000001</definedName>
    <definedName name="coin_heurs" localSheetId="4" hidden="1">1</definedName>
    <definedName name="coin_heurs" localSheetId="6" hidden="1">1</definedName>
    <definedName name="coin_integerpresolve" localSheetId="4" hidden="1">1</definedName>
    <definedName name="coin_integerpresolve" localSheetId="6" hidden="1">1</definedName>
    <definedName name="coin_presolve1" localSheetId="4" hidden="1">1</definedName>
    <definedName name="coin_presolve1" localSheetId="6" hidden="1">1</definedName>
    <definedName name="coin_primaltol" localSheetId="4" hidden="1">0.0000001</definedName>
    <definedName name="coin_primaltol" localSheetId="6" hidden="1">0.0000001</definedName>
    <definedName name="constraint">#REF!</definedName>
    <definedName name="DailyCostPerAgent">'7.3-7'!$D$5:$H$5</definedName>
    <definedName name="grb_async_callbacks" localSheetId="1" hidden="1">1</definedName>
    <definedName name="grb_async_callbacks" localSheetId="4" hidden="1">1</definedName>
    <definedName name="grb_async_callbacks" localSheetId="6" hidden="1">1</definedName>
    <definedName name="grb_bariter" localSheetId="1" hidden="1">1E+100</definedName>
    <definedName name="grb_bariter" localSheetId="4" hidden="1">1E+100</definedName>
    <definedName name="grb_bariter" localSheetId="6" hidden="1">1E+100</definedName>
    <definedName name="grb_bartol" localSheetId="1" hidden="1">0.00000001</definedName>
    <definedName name="grb_bartol" localSheetId="4" hidden="1">0.00000001</definedName>
    <definedName name="grb_bartol" localSheetId="6" hidden="1">0.00000001</definedName>
    <definedName name="grb_crossover" localSheetId="1" hidden="1">-1</definedName>
    <definedName name="grb_crossover" localSheetId="4" hidden="1">-1</definedName>
    <definedName name="grb_crossover" localSheetId="6" hidden="1">-1</definedName>
    <definedName name="grb_cut_passes" localSheetId="1" hidden="1">-1</definedName>
    <definedName name="grb_cut_passes" localSheetId="4" hidden="1">-1</definedName>
    <definedName name="grb_cut_passes" localSheetId="6" hidden="1">-1</definedName>
    <definedName name="grb_cutoff" localSheetId="1" hidden="1">1E+100</definedName>
    <definedName name="grb_cutoff" localSheetId="4" hidden="1">1E+100</definedName>
    <definedName name="grb_cutoff" localSheetId="6" hidden="1">1E+100</definedName>
    <definedName name="grb_cuts" localSheetId="1" hidden="1">-1</definedName>
    <definedName name="grb_cuts" localSheetId="4" hidden="1">-1</definedName>
    <definedName name="grb_cuts" localSheetId="6" hidden="1">-1</definedName>
    <definedName name="grb_focus" localSheetId="1" hidden="1">0</definedName>
    <definedName name="grb_focus" localSheetId="4" hidden="1">0</definedName>
    <definedName name="grb_focus" localSheetId="6" hidden="1">0</definedName>
    <definedName name="grb_heur" localSheetId="1" hidden="1">0.05</definedName>
    <definedName name="grb_heur" localSheetId="4" hidden="1">0.05</definedName>
    <definedName name="grb_heur" localSheetId="6" hidden="1">0.05</definedName>
    <definedName name="grb_improv" localSheetId="1" hidden="1">1E+100</definedName>
    <definedName name="grb_improv" localSheetId="4" hidden="1">1E+100</definedName>
    <definedName name="grb_improv" localSheetId="6" hidden="1">1E+100</definedName>
    <definedName name="grb_improv_start_gap" localSheetId="1" hidden="1">0</definedName>
    <definedName name="grb_improv_start_gap" localSheetId="4" hidden="1">0</definedName>
    <definedName name="grb_improv_start_gap" localSheetId="6" hidden="1">0</definedName>
    <definedName name="grb_infeas" localSheetId="1" hidden="1">0.000001</definedName>
    <definedName name="grb_infeas" localSheetId="4" hidden="1">0.000001</definedName>
    <definedName name="grb_infeas" localSheetId="6" hidden="1">0.000001</definedName>
    <definedName name="grb_inttol" localSheetId="1" hidden="1">0.00001</definedName>
    <definedName name="grb_inttol" localSheetId="4" hidden="1">0.00001</definedName>
    <definedName name="grb_inttol" localSheetId="6" hidden="1">0.00001</definedName>
    <definedName name="grb_method" localSheetId="1" hidden="1">-1</definedName>
    <definedName name="grb_method" localSheetId="4" hidden="1">-1</definedName>
    <definedName name="grb_method" localSheetId="6" hidden="1">-1</definedName>
    <definedName name="grb_nodefilestart" localSheetId="1" hidden="1">1E+100</definedName>
    <definedName name="grb_nodefilestart" localSheetId="4" hidden="1">1E+100</definedName>
    <definedName name="grb_nodefilestart" localSheetId="6" hidden="1">1E+100</definedName>
    <definedName name="grb_optimal" localSheetId="1" hidden="1">0.000001</definedName>
    <definedName name="grb_optimal" localSheetId="4" hidden="1">0.000001</definedName>
    <definedName name="grb_optimal" localSheetId="6" hidden="1">0.000001</definedName>
    <definedName name="grb_order" localSheetId="1" hidden="1">-1</definedName>
    <definedName name="grb_order" localSheetId="4" hidden="1">-1</definedName>
    <definedName name="grb_order" localSheetId="6" hidden="1">-1</definedName>
    <definedName name="grb_pre_passes" localSheetId="1" hidden="1">-1</definedName>
    <definedName name="grb_pre_passes" localSheetId="4" hidden="1">-1</definedName>
    <definedName name="grb_pre_passes" localSheetId="6" hidden="1">-1</definedName>
    <definedName name="grb_presolve" localSheetId="1" hidden="1">-1</definedName>
    <definedName name="grb_presolve" localSheetId="4" hidden="1">-1</definedName>
    <definedName name="grb_presolve" localSheetId="6" hidden="1">-1</definedName>
    <definedName name="grb_pricing" localSheetId="1" hidden="1">-1</definedName>
    <definedName name="grb_pricing" localSheetId="4" hidden="1">-1</definedName>
    <definedName name="grb_pricing" localSheetId="6" hidden="1">-1</definedName>
    <definedName name="grb_psdtol" localSheetId="1" hidden="1">0.000001</definedName>
    <definedName name="grb_psdtol" localSheetId="4" hidden="1">0.000001</definedName>
    <definedName name="grb_psdtol" localSheetId="6" hidden="1">0.000001</definedName>
    <definedName name="grb_qcptol" localSheetId="1" hidden="1">0.000001</definedName>
    <definedName name="grb_qcptol" localSheetId="4" hidden="1">0.000001</definedName>
    <definedName name="grb_qcptol" localSheetId="6" hidden="1">0.000001</definedName>
    <definedName name="grb_relmip" localSheetId="1" hidden="1">0.0001</definedName>
    <definedName name="grb_relmip" localSheetId="4" hidden="1">0.0001</definedName>
    <definedName name="grb_relmip" localSheetId="6" hidden="1">0.0001</definedName>
    <definedName name="grb_scaleflag" localSheetId="1" hidden="1">1</definedName>
    <definedName name="grb_scaleflag" localSheetId="4" hidden="1">1</definedName>
    <definedName name="grb_scaleflag" localSheetId="6" hidden="1">1</definedName>
    <definedName name="grb_seed" localSheetId="1" hidden="1">0</definedName>
    <definedName name="grb_seed" localSheetId="4" hidden="1">0</definedName>
    <definedName name="grb_seed" localSheetId="6" hidden="1">0</definedName>
    <definedName name="grb_submip" localSheetId="1" hidden="1">500</definedName>
    <definedName name="grb_submip" localSheetId="4" hidden="1">500</definedName>
    <definedName name="grb_submip" localSheetId="6" hidden="1">500</definedName>
    <definedName name="grb_symmetry" localSheetId="1" hidden="1">-1</definedName>
    <definedName name="grb_symmetry" localSheetId="4" hidden="1">-1</definedName>
    <definedName name="grb_symmetry" localSheetId="6" hidden="1">-1</definedName>
    <definedName name="grb_threads" localSheetId="1" hidden="1">0</definedName>
    <definedName name="grb_threads" localSheetId="4" hidden="1">0</definedName>
    <definedName name="grb_threads" localSheetId="6" hidden="1">0</definedName>
    <definedName name="grb_var" localSheetId="1" hidden="1">-1</definedName>
    <definedName name="grb_var" localSheetId="4" hidden="1">-1</definedName>
    <definedName name="grb_var" localSheetId="6" hidden="1">-1</definedName>
    <definedName name="grb_zeroobjnodes" localSheetId="1" hidden="1">-1</definedName>
    <definedName name="grb_zeroobjnodes" localSheetId="4" hidden="1">-1</definedName>
    <definedName name="grb_zeroobjnodes" localSheetId="6" hidden="1">-1</definedName>
    <definedName name="gurobi_qp" localSheetId="1" hidden="1">0</definedName>
    <definedName name="gurobi_qp" localSheetId="4" hidden="1">0</definedName>
    <definedName name="gurobi_qp" localSheetId="6" hidden="1">0</definedName>
    <definedName name="MinimunAgentsNeeded">'7.3-7'!$K$7:$K$16</definedName>
    <definedName name="MinimunAgentsPerTimePeriod">'7.3-7'!$K$7:$K$16</definedName>
    <definedName name="objective">#REF!</definedName>
    <definedName name="out">#REF!</definedName>
    <definedName name="solver_adj" localSheetId="1" hidden="1">'4.7-6'!$C$9:$F$9</definedName>
    <definedName name="solver_adj" localSheetId="4" hidden="1">'7.3-4'!$C$9:$D$9</definedName>
    <definedName name="solver_adj" localSheetId="6" hidden="1">'7.3-5'!$C$9:$D$9</definedName>
    <definedName name="solver_adj" localSheetId="8" hidden="1">'7.3-7'!$D$18:$H$18</definedName>
    <definedName name="solver_adj" localSheetId="9" hidden="1">'7.4-4'!$C$33:$E$33</definedName>
    <definedName name="solver_adj" localSheetId="10" hidden="1">'7.5-1'!$C$9:$D$9</definedName>
    <definedName name="solver_adj_ob" localSheetId="1" hidden="1">1</definedName>
    <definedName name="solver_adj_ob" localSheetId="4" hidden="1">1</definedName>
    <definedName name="solver_adj_ob" localSheetId="6" hidden="1">1</definedName>
    <definedName name="solver_cha" localSheetId="1" hidden="1">0</definedName>
    <definedName name="solver_cha" localSheetId="4" hidden="1">0</definedName>
    <definedName name="solver_cha" localSheetId="6" hidden="1">0</definedName>
    <definedName name="solver_chc1" localSheetId="1" hidden="1">0</definedName>
    <definedName name="solver_chc1" localSheetId="4" hidden="1">0</definedName>
    <definedName name="solver_chc1" localSheetId="6" hidden="1">0</definedName>
    <definedName name="solver_chc2" localSheetId="6" hidden="1">0</definedName>
    <definedName name="solver_chn" localSheetId="1" hidden="1">4</definedName>
    <definedName name="solver_chn" localSheetId="4" hidden="1">4</definedName>
    <definedName name="solver_chn" localSheetId="6" hidden="1">4</definedName>
    <definedName name="solver_chp1" localSheetId="1" hidden="1">0</definedName>
    <definedName name="solver_chp1" localSheetId="4" hidden="1">0</definedName>
    <definedName name="solver_chp1" localSheetId="6" hidden="1">0</definedName>
    <definedName name="solver_chp2" localSheetId="6" hidden="1">0</definedName>
    <definedName name="solver_cht" localSheetId="1" hidden="1">0</definedName>
    <definedName name="solver_cht" localSheetId="4" hidden="1">0</definedName>
    <definedName name="solver_cht" localSheetId="6" hidden="1">0</definedName>
    <definedName name="solver_cir1" localSheetId="1" hidden="1">1</definedName>
    <definedName name="solver_cir1" localSheetId="4" hidden="1">1</definedName>
    <definedName name="solver_cir1" localSheetId="6" hidden="1">1</definedName>
    <definedName name="solver_cir2" localSheetId="6" hidden="1">1</definedName>
    <definedName name="solver_con" localSheetId="1" hidden="1">" "</definedName>
    <definedName name="solver_con" localSheetId="4" hidden="1">" "</definedName>
    <definedName name="solver_con" localSheetId="6" hidden="1">" "</definedName>
    <definedName name="solver_con1" localSheetId="1" hidden="1">" "</definedName>
    <definedName name="solver_con1" localSheetId="4" hidden="1">" "</definedName>
    <definedName name="solver_con1" localSheetId="6" hidden="1">" "</definedName>
    <definedName name="solver_con2" localSheetId="6" hidden="1">" "</definedName>
    <definedName name="solver_cvg" localSheetId="1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ia" localSheetId="1" hidden="1">5</definedName>
    <definedName name="solver_dia" localSheetId="4" hidden="1">5</definedName>
    <definedName name="solver_dia" localSheetId="6" hidden="1">5</definedName>
    <definedName name="solver_drv" localSheetId="1" hidden="1">1</definedName>
    <definedName name="solver_drv" localSheetId="4" hidden="1">1</definedName>
    <definedName name="solver_drv" localSheetId="6" hidden="1">1</definedName>
    <definedName name="solver_drv" localSheetId="8" hidden="1">2</definedName>
    <definedName name="solver_drv" localSheetId="9" hidden="1">1</definedName>
    <definedName name="solver_drv" localSheetId="10" hidden="1">1</definedName>
    <definedName name="solver_eng" localSheetId="1" hidden="1">2</definedName>
    <definedName name="solver_eng" localSheetId="4" hidden="1">6</definedName>
    <definedName name="solver_eng" localSheetId="6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1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val" hidden="1">0</definedName>
    <definedName name="solver_iao" localSheetId="1" hidden="1">0</definedName>
    <definedName name="solver_iao" localSheetId="4" hidden="1">0</definedName>
    <definedName name="solver_iao" localSheetId="6" hidden="1">0</definedName>
    <definedName name="solver_int" localSheetId="1" hidden="1">0</definedName>
    <definedName name="solver_int" localSheetId="4" hidden="1">0</definedName>
    <definedName name="solver_int" localSheetId="6" hidden="1">0</definedName>
    <definedName name="solver_irs" localSheetId="1" hidden="1">0</definedName>
    <definedName name="solver_irs" localSheetId="4" hidden="1">0</definedName>
    <definedName name="solver_irs" localSheetId="6" hidden="1">0</definedName>
    <definedName name="solver_ism" localSheetId="1" hidden="1">0</definedName>
    <definedName name="solver_ism" localSheetId="4" hidden="1">0</definedName>
    <definedName name="solver_ism" localSheetId="6" hidden="1">0</definedName>
    <definedName name="solver_itr" localSheetId="1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kiv" localSheetId="4" hidden="1">2E+30</definedName>
    <definedName name="solver_kiv" localSheetId="6" hidden="1">2E+30</definedName>
    <definedName name="solver_lhs_ob1" localSheetId="1" hidden="1">0</definedName>
    <definedName name="solver_lhs_ob1" localSheetId="4" hidden="1">0</definedName>
    <definedName name="solver_lhs_ob1" localSheetId="6" hidden="1">0</definedName>
    <definedName name="solver_lhs_ob2" localSheetId="6" hidden="1">0</definedName>
    <definedName name="solver_lhs1" localSheetId="1" hidden="1">'4.7-6'!$G$6:$G$7</definedName>
    <definedName name="solver_lhs1" localSheetId="4" hidden="1">'7.3-4'!$E$6:$E$7</definedName>
    <definedName name="solver_lhs1" localSheetId="6" hidden="1">'7.3-5'!$E$6:$E$7</definedName>
    <definedName name="solver_lhs1" localSheetId="8" hidden="1">'7.3-7'!$I$7:$I$16</definedName>
    <definedName name="solver_lhs1" localSheetId="9" hidden="1">'7.4-4'!$F$29</definedName>
    <definedName name="solver_lhs1" localSheetId="10" hidden="1">'7.5-1'!$E$5:$E$7</definedName>
    <definedName name="solver_lhs2" localSheetId="6" hidden="1">'7.3-5'!$C$9</definedName>
    <definedName name="solver_lhs2" localSheetId="9" hidden="1">'7.4-4'!$F$30</definedName>
    <definedName name="solver_lhs3" localSheetId="9" hidden="1">'7.4-4'!$F$31</definedName>
    <definedName name="solver_lin" localSheetId="1" hidden="1">2</definedName>
    <definedName name="solver_lin" localSheetId="4" hidden="1">2</definedName>
    <definedName name="solver_lin" localSheetId="6" hidden="1">2</definedName>
    <definedName name="solver_mda" localSheetId="1" hidden="1">4</definedName>
    <definedName name="solver_mda" localSheetId="4" hidden="1">4</definedName>
    <definedName name="solver_mda" localSheetId="6" hidden="1">4</definedName>
    <definedName name="solver_mip" localSheetId="1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od" localSheetId="1" hidden="1">3</definedName>
    <definedName name="solver_mod" localSheetId="4" hidden="1">3</definedName>
    <definedName name="solver_mod" localSheetId="6" hidden="1">3</definedName>
    <definedName name="solver_mrt" localSheetId="1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1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pt" localSheetId="4" hidden="1">1</definedName>
    <definedName name="solver_nopt" localSheetId="6" hidden="1">1</definedName>
    <definedName name="solver_ntr" localSheetId="1" hidden="1">0</definedName>
    <definedName name="solver_ntr" localSheetId="4" hidden="1">0</definedName>
    <definedName name="solver_ntr" localSheetId="6" hidden="1">0</definedName>
    <definedName name="solver_ntri" hidden="1">1000</definedName>
    <definedName name="solver_num" localSheetId="1" hidden="1">1</definedName>
    <definedName name="solver_num" localSheetId="4" hidden="1">1</definedName>
    <definedName name="solver_num" localSheetId="6" hidden="1">2</definedName>
    <definedName name="solver_num" localSheetId="8" hidden="1">1</definedName>
    <definedName name="solver_num" localSheetId="9" hidden="1">3</definedName>
    <definedName name="solver_num" localSheetId="10" hidden="1">1</definedName>
    <definedName name="solver_nwt" localSheetId="1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bc" localSheetId="1" hidden="1">0</definedName>
    <definedName name="solver_obc" localSheetId="4" hidden="1">0</definedName>
    <definedName name="solver_obc" localSheetId="6" hidden="1">0</definedName>
    <definedName name="solver_obp" localSheetId="1" hidden="1">0</definedName>
    <definedName name="solver_obp" localSheetId="4" hidden="1">0</definedName>
    <definedName name="solver_obp" localSheetId="6" hidden="1">0</definedName>
    <definedName name="solver_opt" localSheetId="1" hidden="1">'4.7-6'!$I$9</definedName>
    <definedName name="solver_opt" localSheetId="4" hidden="1">'7.3-4'!$G$9</definedName>
    <definedName name="solver_opt" localSheetId="6" hidden="1">'7.3-5'!$G$9</definedName>
    <definedName name="solver_opt" localSheetId="8" hidden="1">'7.3-7'!$K$18</definedName>
    <definedName name="solver_opt" localSheetId="9" hidden="1">'7.4-4'!$H$33</definedName>
    <definedName name="solver_opt" localSheetId="10" hidden="1">'7.5-1'!$G$9</definedName>
    <definedName name="solver_opt_ob" localSheetId="1" hidden="1">1</definedName>
    <definedName name="solver_opt_ob" localSheetId="4" hidden="1">1</definedName>
    <definedName name="solver_opt_ob" localSheetId="6" hidden="1">1</definedName>
    <definedName name="solver_pre" localSheetId="1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si" localSheetId="1" hidden="1">0</definedName>
    <definedName name="solver_psi" localSheetId="4" hidden="1">0</definedName>
    <definedName name="solver_psi" localSheetId="6" hidden="1">0</definedName>
    <definedName name="solver_rbv" localSheetId="1" hidden="1">1</definedName>
    <definedName name="solver_rbv" localSheetId="4" hidden="1">1</definedName>
    <definedName name="solver_rbv" localSheetId="6" hidden="1">1</definedName>
    <definedName name="solver_rbv" localSheetId="8" hidden="1">2</definedName>
    <definedName name="solver_rbv" localSheetId="9" hidden="1">1</definedName>
    <definedName name="solver_rbv" localSheetId="10" hidden="1">1</definedName>
    <definedName name="solver_rdp" localSheetId="1" hidden="1">0</definedName>
    <definedName name="solver_rdp" localSheetId="4" hidden="1">0</definedName>
    <definedName name="solver_rdp" localSheetId="6" hidden="1">0</definedName>
    <definedName name="solver_reco1" localSheetId="1" hidden="1">0</definedName>
    <definedName name="solver_reco1" localSheetId="4" hidden="1">0</definedName>
    <definedName name="solver_reco1" localSheetId="6" hidden="1">0</definedName>
    <definedName name="solver_reco2" localSheetId="6" hidden="1">0</definedName>
    <definedName name="solver_rel1" localSheetId="1" hidden="1">3</definedName>
    <definedName name="solver_rel1" localSheetId="4" hidden="1">1</definedName>
    <definedName name="solver_rel1" localSheetId="6" hidden="1">1</definedName>
    <definedName name="solver_rel1" localSheetId="8" hidden="1">3</definedName>
    <definedName name="solver_rel1" localSheetId="9" hidden="1">1</definedName>
    <definedName name="solver_rel1" localSheetId="10" hidden="1">1</definedName>
    <definedName name="solver_rel2" localSheetId="6" hidden="1">1</definedName>
    <definedName name="solver_rel2" localSheetId="9" hidden="1">3</definedName>
    <definedName name="solver_rel3" localSheetId="9" hidden="1">1</definedName>
    <definedName name="solver_rep" localSheetId="1" hidden="1">0</definedName>
    <definedName name="solver_rep" localSheetId="4" hidden="1">0</definedName>
    <definedName name="solver_rep" localSheetId="6" hidden="1">0</definedName>
    <definedName name="solver_rhs1" localSheetId="1" hidden="1">'4.7-6'!$I$6:$I$7</definedName>
    <definedName name="solver_rhs1" localSheetId="4" hidden="1">'7.3-4'!$G$6:$G$7</definedName>
    <definedName name="solver_rhs1" localSheetId="6" hidden="1">'7.3-5'!$G$6:$G$7</definedName>
    <definedName name="solver_rhs1" localSheetId="8" hidden="1">MinimunAgentsNeeded</definedName>
    <definedName name="solver_rhs1" localSheetId="9" hidden="1">'7.4-4'!$H$29</definedName>
    <definedName name="solver_rhs1" localSheetId="10" hidden="1">'7.5-1'!$G$5:$G$7</definedName>
    <definedName name="solver_rhs2" localSheetId="6" hidden="1">'7.3-5'!$C$11</definedName>
    <definedName name="solver_rhs2" localSheetId="9" hidden="1">'7.4-4'!$H$30</definedName>
    <definedName name="solver_rhs3" localSheetId="9" hidden="1">'7.4-4'!$H$31</definedName>
    <definedName name="solver_rlx" localSheetId="1" hidden="1">2</definedName>
    <definedName name="solver_rlx" localSheetId="4" hidden="1">0</definedName>
    <definedName name="solver_rlx" localSheetId="6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mp" hidden="1">2</definedName>
    <definedName name="solver_rtr" localSheetId="1" hidden="1">0</definedName>
    <definedName name="solver_rtr" localSheetId="4" hidden="1">0</definedName>
    <definedName name="solver_rtr" localSheetId="6" hidden="1">0</definedName>
    <definedName name="solver_rxc1" localSheetId="1" hidden="1">1</definedName>
    <definedName name="solver_rxc1" localSheetId="4" hidden="1">1</definedName>
    <definedName name="solver_rxc1" localSheetId="6" hidden="1">1</definedName>
    <definedName name="solver_rxc2" localSheetId="6" hidden="1">1</definedName>
    <definedName name="solver_rxv" localSheetId="1" hidden="1">1</definedName>
    <definedName name="solver_rxv" localSheetId="4" hidden="1">1</definedName>
    <definedName name="solver_rxv" localSheetId="6" hidden="1">1</definedName>
    <definedName name="solver_scl" localSheetId="1" hidden="1">1</definedName>
    <definedName name="solver_scl" localSheetId="4" hidden="1">1</definedName>
    <definedName name="solver_scl" localSheetId="6" hidden="1">1</definedName>
    <definedName name="solver_scl" localSheetId="8" hidden="1">2</definedName>
    <definedName name="solver_scl" localSheetId="9" hidden="1">1</definedName>
    <definedName name="solver_scl" localSheetId="10" hidden="1">1</definedName>
    <definedName name="solver_seed" hidden="1">0</definedName>
    <definedName name="solver_sel" localSheetId="1" hidden="1">1</definedName>
    <definedName name="solver_sel" localSheetId="4" hidden="1">1</definedName>
    <definedName name="solver_sel" localSheetId="6" hidden="1">1</definedName>
    <definedName name="solver_sho" localSheetId="1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lv" localSheetId="1" hidden="1">0</definedName>
    <definedName name="solver_slv" localSheetId="4" hidden="1">0</definedName>
    <definedName name="solver_slv" localSheetId="6" hidden="1">0</definedName>
    <definedName name="solver_slvu" localSheetId="1" hidden="1">0</definedName>
    <definedName name="solver_slvu" localSheetId="4" hidden="1">0</definedName>
    <definedName name="solver_slvu" localSheetId="6" hidden="1">0</definedName>
    <definedName name="solver_spid" localSheetId="1" hidden="1">" "</definedName>
    <definedName name="solver_spid" localSheetId="4" hidden="1">" "</definedName>
    <definedName name="solver_spid" localSheetId="6" hidden="1">" "</definedName>
    <definedName name="solver_srvr" localSheetId="1" hidden="1">" "</definedName>
    <definedName name="solver_srvr" localSheetId="4" hidden="1">" "</definedName>
    <definedName name="solver_srvr" localSheetId="6" hidden="1">" "</definedName>
    <definedName name="solver_ssz" localSheetId="1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1" hidden="1">2</definedName>
    <definedName name="solver_typ" localSheetId="4" hidden="1">1</definedName>
    <definedName name="solver_typ" localSheetId="6" hidden="1">1</definedName>
    <definedName name="solver_typ" localSheetId="8" hidden="1">2</definedName>
    <definedName name="solver_typ" localSheetId="9" hidden="1">1</definedName>
    <definedName name="solver_typ" localSheetId="10" hidden="1">1</definedName>
    <definedName name="solver_umod" localSheetId="1" hidden="1">1</definedName>
    <definedName name="solver_umod" localSheetId="4" hidden="1">1</definedName>
    <definedName name="solver_umod" localSheetId="6" hidden="1">1</definedName>
    <definedName name="solver_urs" localSheetId="1" hidden="1">0</definedName>
    <definedName name="solver_urs" localSheetId="4" hidden="1">0</definedName>
    <definedName name="solver_urs" localSheetId="6" hidden="1">0</definedName>
    <definedName name="solver_userid" localSheetId="1" hidden="1">319624</definedName>
    <definedName name="solver_userid" localSheetId="4" hidden="1">319624</definedName>
    <definedName name="solver_userid" localSheetId="6" hidden="1">319624</definedName>
    <definedName name="solver_userid" localSheetId="8" hidden="1">319624</definedName>
    <definedName name="solver_userid" localSheetId="9" hidden="1">319624</definedName>
    <definedName name="solver_val" localSheetId="1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r" localSheetId="1" hidden="1">" "</definedName>
    <definedName name="solver_var" localSheetId="4" hidden="1">" "</definedName>
    <definedName name="solver_var" localSheetId="6" hidden="1">" "</definedName>
    <definedName name="solver_ver" localSheetId="1" hidden="1">3</definedName>
    <definedName name="solver_ver" localSheetId="4" hidden="1">16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ir" localSheetId="1" hidden="1">1</definedName>
    <definedName name="solver_vir" localSheetId="4" hidden="1">1</definedName>
    <definedName name="solver_vir" localSheetId="6" hidden="1">1</definedName>
    <definedName name="solver_vol" localSheetId="1" hidden="1">0</definedName>
    <definedName name="solver_vol" localSheetId="4" hidden="1">0</definedName>
    <definedName name="solver_vol" localSheetId="6" hidden="1">0</definedName>
    <definedName name="solver_vst" localSheetId="1" hidden="1">0</definedName>
    <definedName name="solver_vst" localSheetId="4" hidden="1">0</definedName>
    <definedName name="solver_vst" localSheetId="6" hidden="1">0</definedName>
    <definedName name="TotalCost">'7.3-7'!$K$18</definedName>
    <definedName name="var">#REF!</definedName>
    <definedName name="variable">#REF!</definedName>
  </definedNames>
  <calcPr calcId="171027" calcOnSave="0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2" l="1"/>
  <c r="E6" i="42"/>
  <c r="E7" i="42"/>
  <c r="E5" i="42"/>
  <c r="I33" i="40"/>
  <c r="F30" i="40"/>
  <c r="F31" i="40"/>
  <c r="F29" i="40"/>
  <c r="H33" i="40"/>
  <c r="H25" i="40"/>
  <c r="F22" i="40"/>
  <c r="F23" i="40"/>
  <c r="F21" i="40"/>
  <c r="I8" i="38"/>
  <c r="I9" i="38"/>
  <c r="I10" i="38"/>
  <c r="I11" i="38"/>
  <c r="I12" i="38"/>
  <c r="I13" i="38"/>
  <c r="I14" i="38"/>
  <c r="I15" i="38"/>
  <c r="I16" i="38"/>
  <c r="I7" i="38"/>
  <c r="K18" i="38"/>
  <c r="E7" i="34" l="1"/>
  <c r="E6" i="34"/>
  <c r="E7" i="7"/>
  <c r="E6" i="7"/>
  <c r="C3" i="7"/>
  <c r="D3" i="7"/>
  <c r="G9" i="34" l="1"/>
  <c r="G9" i="7"/>
  <c r="G7" i="5" l="1"/>
  <c r="G6" i="5"/>
  <c r="I9" i="5"/>
</calcChain>
</file>

<file path=xl/sharedStrings.xml><?xml version="1.0" encoding="utf-8"?>
<sst xmlns="http://schemas.openxmlformats.org/spreadsheetml/2006/main" count="237" uniqueCount="88">
  <si>
    <t>&gt;=</t>
  </si>
  <si>
    <t>Cost</t>
  </si>
  <si>
    <t>Exercise 4.7-6</t>
  </si>
  <si>
    <t>Objective</t>
  </si>
  <si>
    <t>Constraint</t>
  </si>
  <si>
    <t>Variables</t>
  </si>
  <si>
    <t>x1</t>
  </si>
  <si>
    <t>x2</t>
  </si>
  <si>
    <t>x3</t>
  </si>
  <si>
    <t>x4</t>
  </si>
  <si>
    <t>Microsoft Excel 16.0 Sensitivity Report</t>
  </si>
  <si>
    <t>Worksheet: [HW_5_Isaacson.xlsx]4.7-6</t>
  </si>
  <si>
    <t>Report Created: 6/22/2017 10:10:49 PM</t>
  </si>
  <si>
    <t>Variable Cells</t>
  </si>
  <si>
    <t>Cell</t>
  </si>
  <si>
    <t>Name</t>
  </si>
  <si>
    <t>Final</t>
  </si>
  <si>
    <t>Value</t>
  </si>
  <si>
    <t>Reduced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</si>
  <si>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</si>
  <si>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</si>
  <si>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</si>
  <si>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</si>
  <si>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</si>
  <si>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</si>
  <si>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</si>
  <si>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</si>
  <si>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$C$9</t>
  </si>
  <si>
    <t>Variables x1</t>
  </si>
  <si>
    <t>$D$9</t>
  </si>
  <si>
    <t>Variables x2</t>
  </si>
  <si>
    <t>$E$9</t>
  </si>
  <si>
    <t>Variables x3</t>
  </si>
  <si>
    <t>$F$9</t>
  </si>
  <si>
    <t>Variables x4</t>
  </si>
  <si>
    <t>$G$6</t>
  </si>
  <si>
    <t>$G$7</t>
  </si>
  <si>
    <t>$C$9:$F$9</t>
  </si>
  <si>
    <t>7.3-4</t>
  </si>
  <si>
    <t>&lt;=</t>
  </si>
  <si>
    <t>Worksheet: [HW_5_Isaacson.xlsx]7.3-4</t>
  </si>
  <si>
    <t>Report Created: 6/23/2017 9:19:16 PM</t>
  </si>
  <si>
    <t>$E$6</t>
  </si>
  <si>
    <t>$E$7</t>
  </si>
  <si>
    <t>$C$3</t>
  </si>
  <si>
    <t>$D$3</t>
  </si>
  <si>
    <t xml:space="preserve"> $G$9 </t>
  </si>
  <si>
    <t>7.3-5</t>
  </si>
  <si>
    <t>Max</t>
  </si>
  <si>
    <t>Worksheet: [HW_5_Isaacson.xlsx]7.3-5</t>
  </si>
  <si>
    <t>Report Created: 6/23/2017 10:43:14 PM</t>
  </si>
  <si>
    <t>Worksheet: [HW_5_Isaacson.xlsx]7.3-7</t>
  </si>
  <si>
    <t>Report Created: 6/24/2017 8:10:39 AM</t>
  </si>
  <si>
    <t>$D$18</t>
  </si>
  <si>
    <t>$E$18</t>
  </si>
  <si>
    <t>$F$18</t>
  </si>
  <si>
    <t>$G$18</t>
  </si>
  <si>
    <t>$H$18</t>
  </si>
  <si>
    <t>$I$7</t>
  </si>
  <si>
    <t>$I$8</t>
  </si>
  <si>
    <t>$I$9</t>
  </si>
  <si>
    <t>$I$10</t>
  </si>
  <si>
    <t>$I$11</t>
  </si>
  <si>
    <t>$I$12</t>
  </si>
  <si>
    <t>$I$13</t>
  </si>
  <si>
    <t>$I$14</t>
  </si>
  <si>
    <t>$I$15</t>
  </si>
  <si>
    <t>$I$16</t>
  </si>
  <si>
    <t>AgentsPerShift</t>
  </si>
  <si>
    <t>AgentsPerTimePeriod &gt;= MinimunAgentsNeeded</t>
  </si>
  <si>
    <t>7.3-7</t>
  </si>
  <si>
    <t>7.4-4</t>
  </si>
  <si>
    <t>c1</t>
  </si>
  <si>
    <t>c2</t>
  </si>
  <si>
    <t>a11</t>
  </si>
  <si>
    <t>c3</t>
  </si>
  <si>
    <t>a12</t>
  </si>
  <si>
    <t>a13</t>
  </si>
  <si>
    <t>a21</t>
  </si>
  <si>
    <t>a22</t>
  </si>
  <si>
    <t>a23</t>
  </si>
  <si>
    <t>a31</t>
  </si>
  <si>
    <t>a32</t>
  </si>
  <si>
    <t>a33</t>
  </si>
  <si>
    <t>b1</t>
  </si>
  <si>
    <t>b2</t>
  </si>
  <si>
    <t>b3</t>
  </si>
  <si>
    <t>7.5-1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</si>
</sst>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16" applyNumberFormat="0" applyFill="0" applyAlignment="0" applyProtection="0"/>
  </cellStyleXfs>
  <cellXfs count="69">
    <xf numFmtId="0" fontId="0" fillId="0" borderId="0" xfId="0"/>
    <xf numFmtId="0" fontId="0" fillId="2" borderId="0" xfId="0" applyFill="1"/>
    <xf numFmtId="0" fontId="1" fillId="0" borderId="1" xfId="1"/>
    <xf numFmtId="0" fontId="0" fillId="4" borderId="0" xfId="0" applyFill="1"/>
    <xf numFmtId="0" fontId="2" fillId="3" borderId="0" xfId="0" applyFont="1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NumberFormat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Alignment="1">
      <alignment horizontal="center"/>
    </xf>
    <xf numFmtId="0" fontId="0" fillId="3" borderId="0" xfId="0" applyFill="1"/>
    <xf numFmtId="0" fontId="8" fillId="0" borderId="0" xfId="0" applyFont="1"/>
    <xf numFmtId="0" fontId="9" fillId="0" borderId="0" xfId="0" applyFont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9" fillId="0" borderId="4" xfId="0" applyFont="1" applyFill="1" applyBorder="1" applyAlignment="1"/>
    <xf numFmtId="0" fontId="9" fillId="0" borderId="5" xfId="0" applyFont="1" applyFill="1" applyBorder="1" applyAlignment="1"/>
    <xf numFmtId="0" fontId="9" fillId="0" borderId="0" xfId="0" applyFont="1" applyFill="1" applyBorder="1" applyAlignment="1"/>
    <xf numFmtId="0" fontId="7" fillId="0" borderId="16" xfId="2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4" borderId="18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9" fontId="0" fillId="0" borderId="0" xfId="0" applyNumberFormat="1"/>
    <xf numFmtId="0" fontId="0" fillId="5" borderId="24" xfId="0" applyFill="1" applyBorder="1" applyAlignment="1">
      <alignment horizontal="right"/>
    </xf>
  </cellXfs>
  <cellStyles count="3">
    <cellStyle name="Heading 1" xfId="2" builtinId="1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surfaceguest" refreshedDate="42909.898267824072" createdVersion="6" refreshedVersion="6" minRefreshableVersion="3" recordCount="25">
  <cacheSource type="worksheet">
    <worksheetSource ref="A1:C26" sheet="7.3-4 Analysis Report"/>
  </cacheSource>
  <cacheFields count="3">
    <cacheField name="$C$3" numFmtId="0">
      <sharedItems containsSemiMixedTypes="0" containsString="0" containsNumber="1" minValue="2" maxValue="4" count="5">
        <n v="2"/>
        <n v="2.5"/>
        <n v="3"/>
        <n v="3.5"/>
        <n v="4"/>
      </sharedItems>
    </cacheField>
    <cacheField name="$D$3" numFmtId="0">
      <sharedItems containsSemiMixedTypes="0" containsString="0" containsNumber="1" minValue="-3.5" maxValue="-1.5" count="5">
        <n v="-3.5"/>
        <n v="-3"/>
        <n v="-2.5"/>
        <n v="-2"/>
        <n v="-1.5"/>
      </sharedItems>
    </cacheField>
    <cacheField name="$G$9" numFmtId="0">
      <sharedItems containsSemiMixedTypes="0" containsString="0" containsNumber="1" containsInteger="1" minValue="20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2000"/>
  </r>
  <r>
    <x v="0"/>
    <x v="1"/>
    <n v="2000"/>
  </r>
  <r>
    <x v="0"/>
    <x v="2"/>
    <n v="2000"/>
  </r>
  <r>
    <x v="0"/>
    <x v="3"/>
    <n v="2000"/>
  </r>
  <r>
    <x v="0"/>
    <x v="4"/>
    <n v="2000"/>
  </r>
  <r>
    <x v="1"/>
    <x v="0"/>
    <n v="2500"/>
  </r>
  <r>
    <x v="1"/>
    <x v="1"/>
    <n v="2500"/>
  </r>
  <r>
    <x v="1"/>
    <x v="2"/>
    <n v="2500"/>
  </r>
  <r>
    <x v="1"/>
    <x v="3"/>
    <n v="2500"/>
  </r>
  <r>
    <x v="1"/>
    <x v="4"/>
    <n v="2500"/>
  </r>
  <r>
    <x v="2"/>
    <x v="0"/>
    <n v="3000"/>
  </r>
  <r>
    <x v="2"/>
    <x v="1"/>
    <n v="3000"/>
  </r>
  <r>
    <x v="2"/>
    <x v="2"/>
    <n v="3000"/>
  </r>
  <r>
    <x v="2"/>
    <x v="3"/>
    <n v="3000"/>
  </r>
  <r>
    <x v="2"/>
    <x v="4"/>
    <n v="3000"/>
  </r>
  <r>
    <x v="3"/>
    <x v="0"/>
    <n v="3500"/>
  </r>
  <r>
    <x v="3"/>
    <x v="1"/>
    <n v="3500"/>
  </r>
  <r>
    <x v="3"/>
    <x v="2"/>
    <n v="3500"/>
  </r>
  <r>
    <x v="3"/>
    <x v="3"/>
    <n v="3500"/>
  </r>
  <r>
    <x v="3"/>
    <x v="4"/>
    <n v="3500"/>
  </r>
  <r>
    <x v="4"/>
    <x v="0"/>
    <n v="4000"/>
  </r>
  <r>
    <x v="4"/>
    <x v="1"/>
    <n v="4000"/>
  </r>
  <r>
    <x v="4"/>
    <x v="2"/>
    <n v="4000"/>
  </r>
  <r>
    <x v="4"/>
    <x v="3"/>
    <n v="4000"/>
  </r>
  <r>
    <x v="4"/>
    <x v="4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rowGrandTotals="0" colGrandTotals="0" itemPrintTitles="1" showDropZones="0" indent="0" compact="0" compactData="0" gridDropZones="1">
  <location ref="A1:F7" firstHeaderRow="1" firstDataRow="2" firstDataCol="1"/>
  <pivotFields count="3"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 $G$9 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showGridLines="0" workbookViewId="0">
      <selection activeCell="K17" sqref="K17"/>
    </sheetView>
  </sheetViews>
  <sheetFormatPr defaultRowHeight="14.25" outlineLevelRow="1" x14ac:dyDescent="0.45"/>
  <cols>
    <col min="1" max="1" width="2.1328125" customWidth="1"/>
    <col min="2" max="2" width="4.9296875" bestFit="1" customWidth="1"/>
    <col min="3" max="3" width="10.265625" bestFit="1" customWidth="1"/>
    <col min="4" max="4" width="5.33203125" customWidth="1"/>
    <col min="5" max="5" width="11.73046875" bestFit="1" customWidth="1"/>
    <col min="6" max="6" width="9.46484375" bestFit="1" customWidth="1"/>
    <col min="7" max="7" width="8.86328125" customWidth="1"/>
    <col min="8" max="8" width="11.73046875" bestFit="1" customWidth="1"/>
  </cols>
  <sheetData>
    <row r="1" spans="1:8" x14ac:dyDescent="0.45">
      <c r="A1" s="6" t="s">
        <v>10</v>
      </c>
    </row>
    <row r="2" spans="1:8" x14ac:dyDescent="0.45">
      <c r="A2" s="6" t="s">
        <v>11</v>
      </c>
    </row>
    <row r="3" spans="1:8" x14ac:dyDescent="0.45">
      <c r="A3" s="6" t="s">
        <v>12</v>
      </c>
    </row>
    <row r="6" spans="1:8" ht="14.65" thickBot="1" x14ac:dyDescent="0.5">
      <c r="A6" t="s">
        <v>13</v>
      </c>
    </row>
    <row r="7" spans="1:8" x14ac:dyDescent="0.45">
      <c r="B7" s="10"/>
      <c r="C7" s="10"/>
      <c r="D7" s="10" t="s">
        <v>16</v>
      </c>
      <c r="E7" s="10" t="s">
        <v>18</v>
      </c>
      <c r="F7" s="10" t="s">
        <v>3</v>
      </c>
      <c r="G7" s="10" t="s">
        <v>20</v>
      </c>
      <c r="H7" s="10" t="s">
        <v>20</v>
      </c>
    </row>
    <row r="8" spans="1:8" ht="14.65" thickBot="1" x14ac:dyDescent="0.5">
      <c r="B8" s="11" t="s">
        <v>14</v>
      </c>
      <c r="C8" s="11" t="s">
        <v>15</v>
      </c>
      <c r="D8" s="11" t="s">
        <v>17</v>
      </c>
      <c r="E8" s="11" t="s">
        <v>1</v>
      </c>
      <c r="F8" s="11" t="s">
        <v>19</v>
      </c>
      <c r="G8" s="11" t="s">
        <v>21</v>
      </c>
      <c r="H8" s="11" t="s">
        <v>22</v>
      </c>
    </row>
    <row r="9" spans="1:8" x14ac:dyDescent="0.45">
      <c r="B9" s="13" t="s">
        <v>37</v>
      </c>
      <c r="C9" s="12"/>
      <c r="D9" s="12"/>
      <c r="E9" s="12"/>
      <c r="F9" s="12"/>
      <c r="G9" s="12"/>
      <c r="H9" s="12"/>
    </row>
    <row r="10" spans="1:8" outlineLevel="1" x14ac:dyDescent="0.45">
      <c r="B10" s="8" t="s">
        <v>27</v>
      </c>
      <c r="C10" s="8" t="s">
        <v>28</v>
      </c>
      <c r="D10" s="8">
        <v>6</v>
      </c>
      <c r="E10" s="8">
        <v>0</v>
      </c>
      <c r="F10" s="8">
        <v>5</v>
      </c>
      <c r="G10" s="8">
        <v>0</v>
      </c>
      <c r="H10" s="8">
        <v>0.8</v>
      </c>
    </row>
    <row r="11" spans="1:8" outlineLevel="1" x14ac:dyDescent="0.45">
      <c r="B11" s="8" t="s">
        <v>29</v>
      </c>
      <c r="C11" s="8" t="s">
        <v>30</v>
      </c>
      <c r="D11" s="8">
        <v>0</v>
      </c>
      <c r="E11" s="8">
        <v>0</v>
      </c>
      <c r="F11" s="8">
        <v>4</v>
      </c>
      <c r="G11" s="8">
        <v>1E+30</v>
      </c>
      <c r="H11" s="8">
        <v>0</v>
      </c>
    </row>
    <row r="12" spans="1:8" outlineLevel="1" x14ac:dyDescent="0.45">
      <c r="B12" s="8" t="s">
        <v>31</v>
      </c>
      <c r="C12" s="8" t="s">
        <v>32</v>
      </c>
      <c r="D12" s="8">
        <v>0</v>
      </c>
      <c r="E12" s="8">
        <v>1.3333333333333335</v>
      </c>
      <c r="F12" s="8">
        <v>-1</v>
      </c>
      <c r="G12" s="8">
        <v>1E+30</v>
      </c>
      <c r="H12" s="8">
        <v>1.3333333333333335</v>
      </c>
    </row>
    <row r="13" spans="1:8" ht="14.65" outlineLevel="1" thickBot="1" x14ac:dyDescent="0.5">
      <c r="B13" s="9" t="s">
        <v>33</v>
      </c>
      <c r="C13" s="9" t="s">
        <v>34</v>
      </c>
      <c r="D13" s="9">
        <v>6</v>
      </c>
      <c r="E13" s="9">
        <v>0</v>
      </c>
      <c r="F13" s="9">
        <v>3</v>
      </c>
      <c r="G13" s="9">
        <v>0</v>
      </c>
      <c r="H13" s="9">
        <v>1.3333333333333335</v>
      </c>
    </row>
    <row r="14" spans="1:8" x14ac:dyDescent="0.45">
      <c r="B14" s="7"/>
      <c r="C14" s="7"/>
      <c r="D14" s="7"/>
      <c r="E14" s="7"/>
      <c r="F14" s="7"/>
      <c r="G14" s="7"/>
      <c r="H14" s="7"/>
    </row>
    <row r="16" spans="1:8" ht="14.65" thickBot="1" x14ac:dyDescent="0.5">
      <c r="A16" t="s">
        <v>23</v>
      </c>
    </row>
    <row r="17" spans="2:8" x14ac:dyDescent="0.45">
      <c r="B17" s="10"/>
      <c r="C17" s="10"/>
      <c r="D17" s="10" t="s">
        <v>16</v>
      </c>
      <c r="E17" s="10" t="s">
        <v>24</v>
      </c>
      <c r="F17" s="10" t="s">
        <v>4</v>
      </c>
      <c r="G17" s="10" t="s">
        <v>20</v>
      </c>
      <c r="H17" s="10" t="s">
        <v>20</v>
      </c>
    </row>
    <row r="18" spans="2:8" ht="14.65" thickBot="1" x14ac:dyDescent="0.5">
      <c r="B18" s="11" t="s">
        <v>14</v>
      </c>
      <c r="C18" s="11" t="s">
        <v>15</v>
      </c>
      <c r="D18" s="11" t="s">
        <v>17</v>
      </c>
      <c r="E18" s="11" t="s">
        <v>25</v>
      </c>
      <c r="F18" s="11" t="s">
        <v>26</v>
      </c>
      <c r="G18" s="11" t="s">
        <v>21</v>
      </c>
      <c r="H18" s="11" t="s">
        <v>22</v>
      </c>
    </row>
    <row r="19" spans="2:8" x14ac:dyDescent="0.45">
      <c r="B19" s="8" t="s">
        <v>35</v>
      </c>
      <c r="C19" s="8"/>
      <c r="D19" s="8">
        <v>24</v>
      </c>
      <c r="E19" s="8">
        <v>1</v>
      </c>
      <c r="F19" s="8">
        <v>24</v>
      </c>
      <c r="G19" s="8">
        <v>12</v>
      </c>
      <c r="H19" s="8">
        <v>12</v>
      </c>
    </row>
    <row r="20" spans="2:8" ht="14.65" thickBot="1" x14ac:dyDescent="0.5">
      <c r="B20" s="9" t="s">
        <v>36</v>
      </c>
      <c r="C20" s="9"/>
      <c r="D20" s="9">
        <v>36</v>
      </c>
      <c r="E20" s="9">
        <v>0.66666666666666674</v>
      </c>
      <c r="F20" s="9">
        <v>36</v>
      </c>
      <c r="G20" s="9">
        <v>36</v>
      </c>
      <c r="H20" s="9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N10" workbookViewId="0">
      <selection activeCell="K17" sqref="K17"/>
    </sheetView>
  </sheetViews>
  <sheetFormatPr defaultRowHeight="14.25" x14ac:dyDescent="0.45"/>
  <cols>
    <col min="3" max="3" width="3.6640625" bestFit="1" customWidth="1"/>
    <col min="4" max="4" width="4.33203125" bestFit="1" customWidth="1"/>
    <col min="5" max="5" width="3.6640625" bestFit="1" customWidth="1"/>
    <col min="6" max="6" width="5.73046875" bestFit="1" customWidth="1"/>
    <col min="7" max="7" width="2.59765625" bestFit="1" customWidth="1"/>
    <col min="8" max="8" width="2.73046875" bestFit="1" customWidth="1"/>
  </cols>
  <sheetData>
    <row r="1" spans="1:8" ht="19.899999999999999" thickBot="1" x14ac:dyDescent="0.65">
      <c r="A1" s="39" t="s">
        <v>71</v>
      </c>
    </row>
    <row r="2" spans="1:8" ht="14.65" thickTop="1" x14ac:dyDescent="0.45"/>
    <row r="3" spans="1:8" x14ac:dyDescent="0.45">
      <c r="C3" s="40" t="s">
        <v>72</v>
      </c>
      <c r="D3" s="41" t="s">
        <v>73</v>
      </c>
      <c r="E3" s="41" t="s">
        <v>75</v>
      </c>
      <c r="F3" s="41"/>
      <c r="G3" s="41"/>
      <c r="H3" s="42"/>
    </row>
    <row r="4" spans="1:8" x14ac:dyDescent="0.45">
      <c r="C4" s="43"/>
      <c r="D4" s="44"/>
      <c r="E4" s="44"/>
      <c r="F4" s="44"/>
      <c r="G4" s="44"/>
      <c r="H4" s="45"/>
    </row>
    <row r="5" spans="1:8" x14ac:dyDescent="0.45">
      <c r="C5" s="43" t="s">
        <v>74</v>
      </c>
      <c r="D5" s="44" t="s">
        <v>76</v>
      </c>
      <c r="E5" s="44" t="s">
        <v>77</v>
      </c>
      <c r="F5" s="44"/>
      <c r="G5" s="44" t="s">
        <v>39</v>
      </c>
      <c r="H5" s="45" t="s">
        <v>84</v>
      </c>
    </row>
    <row r="6" spans="1:8" x14ac:dyDescent="0.45">
      <c r="C6" s="43" t="s">
        <v>78</v>
      </c>
      <c r="D6" s="44" t="s">
        <v>79</v>
      </c>
      <c r="E6" s="44" t="s">
        <v>80</v>
      </c>
      <c r="F6" s="44"/>
      <c r="G6" s="44" t="s">
        <v>0</v>
      </c>
      <c r="H6" s="45" t="s">
        <v>85</v>
      </c>
    </row>
    <row r="7" spans="1:8" x14ac:dyDescent="0.45">
      <c r="C7" s="43" t="s">
        <v>81</v>
      </c>
      <c r="D7" s="44" t="s">
        <v>82</v>
      </c>
      <c r="E7" s="44" t="s">
        <v>83</v>
      </c>
      <c r="F7" s="44"/>
      <c r="G7" s="44" t="s">
        <v>39</v>
      </c>
      <c r="H7" s="45" t="s">
        <v>86</v>
      </c>
    </row>
    <row r="8" spans="1:8" x14ac:dyDescent="0.45">
      <c r="C8" s="43"/>
      <c r="D8" s="44"/>
      <c r="E8" s="44"/>
      <c r="F8" s="44"/>
      <c r="G8" s="44"/>
      <c r="H8" s="45"/>
    </row>
    <row r="9" spans="1:8" x14ac:dyDescent="0.45">
      <c r="C9" s="46"/>
      <c r="D9" s="47"/>
      <c r="E9" s="47"/>
      <c r="F9" s="47"/>
      <c r="G9" s="47"/>
      <c r="H9" s="48"/>
    </row>
    <row r="11" spans="1:8" x14ac:dyDescent="0.45">
      <c r="C11" s="49">
        <v>5</v>
      </c>
      <c r="D11" s="50" t="s">
        <v>73</v>
      </c>
      <c r="E11" s="50" t="s">
        <v>75</v>
      </c>
      <c r="F11" s="50"/>
      <c r="G11" s="50"/>
      <c r="H11" s="51"/>
    </row>
    <row r="12" spans="1:8" x14ac:dyDescent="0.45">
      <c r="C12" s="52"/>
      <c r="D12" s="53"/>
      <c r="E12" s="53"/>
      <c r="F12" s="53"/>
      <c r="G12" s="53"/>
      <c r="H12" s="54"/>
    </row>
    <row r="13" spans="1:8" x14ac:dyDescent="0.45">
      <c r="C13" s="52" t="s">
        <v>74</v>
      </c>
      <c r="D13" s="53">
        <v>-3</v>
      </c>
      <c r="E13" s="53">
        <v>2</v>
      </c>
      <c r="F13" s="53"/>
      <c r="G13" s="53" t="s">
        <v>39</v>
      </c>
      <c r="H13" s="54" t="s">
        <v>84</v>
      </c>
    </row>
    <row r="14" spans="1:8" x14ac:dyDescent="0.45">
      <c r="C14" s="52">
        <v>3</v>
      </c>
      <c r="D14" s="53" t="s">
        <v>79</v>
      </c>
      <c r="E14" s="53">
        <v>1</v>
      </c>
      <c r="F14" s="53"/>
      <c r="G14" s="53" t="s">
        <v>0</v>
      </c>
      <c r="H14" s="54" t="s">
        <v>85</v>
      </c>
    </row>
    <row r="15" spans="1:8" x14ac:dyDescent="0.45">
      <c r="C15" s="52">
        <v>2</v>
      </c>
      <c r="D15" s="53">
        <v>-4</v>
      </c>
      <c r="E15" s="53" t="s">
        <v>83</v>
      </c>
      <c r="F15" s="53"/>
      <c r="G15" s="53" t="s">
        <v>39</v>
      </c>
      <c r="H15" s="54">
        <v>20</v>
      </c>
    </row>
    <row r="16" spans="1:8" x14ac:dyDescent="0.45">
      <c r="C16" s="43"/>
      <c r="D16" s="44"/>
      <c r="E16" s="44"/>
      <c r="F16" s="44"/>
      <c r="G16" s="44"/>
      <c r="H16" s="45"/>
    </row>
    <row r="17" spans="3:8" x14ac:dyDescent="0.45">
      <c r="C17" s="46"/>
      <c r="D17" s="47"/>
      <c r="E17" s="47"/>
      <c r="F17" s="47"/>
      <c r="G17" s="47"/>
      <c r="H17" s="48"/>
    </row>
    <row r="19" spans="3:8" x14ac:dyDescent="0.45">
      <c r="C19" s="55">
        <v>5</v>
      </c>
      <c r="D19" s="65">
        <v>-8</v>
      </c>
      <c r="E19" s="65">
        <v>4</v>
      </c>
      <c r="F19" s="56"/>
      <c r="G19" s="56"/>
      <c r="H19" s="57"/>
    </row>
    <row r="20" spans="3:8" x14ac:dyDescent="0.45">
      <c r="C20" s="58"/>
      <c r="D20" s="59"/>
      <c r="E20" s="59"/>
      <c r="F20" s="59"/>
      <c r="G20" s="59"/>
      <c r="H20" s="60"/>
    </row>
    <row r="21" spans="3:8" x14ac:dyDescent="0.45">
      <c r="C21" s="64">
        <v>4</v>
      </c>
      <c r="D21" s="59">
        <v>-3</v>
      </c>
      <c r="E21" s="59">
        <v>2</v>
      </c>
      <c r="F21" s="59">
        <f>SUMPRODUCT(C21:E21,$C$25:$E$25)</f>
        <v>30</v>
      </c>
      <c r="G21" s="59" t="s">
        <v>39</v>
      </c>
      <c r="H21" s="66">
        <v>30</v>
      </c>
    </row>
    <row r="22" spans="3:8" x14ac:dyDescent="0.45">
      <c r="C22" s="58">
        <v>3</v>
      </c>
      <c r="D22" s="63">
        <v>-1</v>
      </c>
      <c r="E22" s="59">
        <v>1</v>
      </c>
      <c r="F22" s="59">
        <f t="shared" ref="F22:F23" si="0">SUMPRODUCT(C22:E22,$C$25:$E$25)</f>
        <v>21.25</v>
      </c>
      <c r="G22" s="59" t="s">
        <v>0</v>
      </c>
      <c r="H22" s="66">
        <v>20</v>
      </c>
    </row>
    <row r="23" spans="3:8" x14ac:dyDescent="0.45">
      <c r="C23" s="58">
        <v>2</v>
      </c>
      <c r="D23" s="59">
        <v>-4</v>
      </c>
      <c r="E23" s="63">
        <v>3</v>
      </c>
      <c r="F23" s="59">
        <f t="shared" si="0"/>
        <v>20</v>
      </c>
      <c r="G23" s="59" t="s">
        <v>39</v>
      </c>
      <c r="H23" s="60">
        <v>20</v>
      </c>
    </row>
    <row r="24" spans="3:8" x14ac:dyDescent="0.45">
      <c r="C24" s="58"/>
      <c r="D24" s="59"/>
      <c r="E24" s="59"/>
      <c r="F24" s="59"/>
      <c r="G24" s="59"/>
      <c r="H24" s="60"/>
    </row>
    <row r="25" spans="3:8" x14ac:dyDescent="0.45">
      <c r="C25" s="61">
        <v>6.25</v>
      </c>
      <c r="D25" s="62">
        <v>0</v>
      </c>
      <c r="E25" s="62">
        <v>2.5</v>
      </c>
      <c r="F25" s="62"/>
      <c r="G25" s="62"/>
      <c r="H25" s="68">
        <f>SUMPRODUCT(C19:E19,C25:E25)</f>
        <v>41.25</v>
      </c>
    </row>
    <row r="27" spans="3:8" x14ac:dyDescent="0.45">
      <c r="C27" s="55">
        <v>5</v>
      </c>
      <c r="D27" s="65">
        <v>-9</v>
      </c>
      <c r="E27" s="65">
        <v>3</v>
      </c>
      <c r="F27" s="56"/>
      <c r="G27" s="56"/>
      <c r="H27" s="57"/>
    </row>
    <row r="28" spans="3:8" x14ac:dyDescent="0.45">
      <c r="C28" s="58"/>
      <c r="D28" s="59"/>
      <c r="E28" s="59"/>
      <c r="F28" s="59"/>
      <c r="G28" s="59"/>
      <c r="H28" s="60"/>
    </row>
    <row r="29" spans="3:8" x14ac:dyDescent="0.45">
      <c r="C29" s="64">
        <v>4.4000000000000004</v>
      </c>
      <c r="D29" s="59">
        <v>-3</v>
      </c>
      <c r="E29" s="59">
        <v>2</v>
      </c>
      <c r="F29" s="59">
        <f>SUMPRODUCT(C29:E29,$C$33:$E$33)</f>
        <v>27</v>
      </c>
      <c r="G29" s="59" t="s">
        <v>39</v>
      </c>
      <c r="H29" s="66">
        <v>27</v>
      </c>
    </row>
    <row r="30" spans="3:8" x14ac:dyDescent="0.45">
      <c r="C30" s="58">
        <v>3</v>
      </c>
      <c r="D30" s="63">
        <v>-1.4</v>
      </c>
      <c r="E30" s="59">
        <v>1</v>
      </c>
      <c r="F30" s="59">
        <f t="shared" ref="F30:F31" si="1">SUMPRODUCT(C30:E30,$C$33:$E$33)</f>
        <v>19</v>
      </c>
      <c r="G30" s="59" t="s">
        <v>0</v>
      </c>
      <c r="H30" s="66">
        <v>19</v>
      </c>
    </row>
    <row r="31" spans="3:8" x14ac:dyDescent="0.45">
      <c r="C31" s="58">
        <v>2</v>
      </c>
      <c r="D31" s="59">
        <v>-4</v>
      </c>
      <c r="E31" s="63">
        <v>3.5</v>
      </c>
      <c r="F31" s="59">
        <f t="shared" si="1"/>
        <v>9.8591549295774517</v>
      </c>
      <c r="G31" s="59" t="s">
        <v>39</v>
      </c>
      <c r="H31" s="60">
        <v>20</v>
      </c>
    </row>
    <row r="32" spans="3:8" x14ac:dyDescent="0.45">
      <c r="C32" s="58"/>
      <c r="D32" s="59"/>
      <c r="E32" s="59"/>
      <c r="F32" s="59"/>
      <c r="G32" s="59"/>
      <c r="H32" s="60"/>
    </row>
    <row r="33" spans="3:9" x14ac:dyDescent="0.45">
      <c r="C33" s="61">
        <v>6.7605633802816918</v>
      </c>
      <c r="D33" s="62">
        <v>0.91549295774648287</v>
      </c>
      <c r="E33" s="62">
        <v>0</v>
      </c>
      <c r="F33" s="62"/>
      <c r="G33" s="62"/>
      <c r="H33" s="68">
        <f>SUMPRODUCT(C27:E27,C33:E33)</f>
        <v>25.563380281690115</v>
      </c>
      <c r="I33" s="67">
        <f>(H33-H25)/H25</f>
        <v>-0.38028169014084567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J8" sqref="J8"/>
    </sheetView>
  </sheetViews>
  <sheetFormatPr defaultRowHeight="14.25" x14ac:dyDescent="0.45"/>
  <cols>
    <col min="1" max="1" width="9.06640625" customWidth="1"/>
    <col min="2" max="2" width="3.796875" customWidth="1"/>
    <col min="3" max="3" width="4.86328125" customWidth="1"/>
    <col min="4" max="4" width="4.73046875" bestFit="1" customWidth="1"/>
    <col min="5" max="5" width="5.33203125" customWidth="1"/>
    <col min="6" max="6" width="2.59765625" bestFit="1" customWidth="1"/>
    <col min="7" max="7" width="5.73046875" bestFit="1" customWidth="1"/>
  </cols>
  <sheetData>
    <row r="1" spans="1:7" ht="19.899999999999999" thickBot="1" x14ac:dyDescent="0.65">
      <c r="A1" s="39" t="s">
        <v>87</v>
      </c>
    </row>
    <row r="2" spans="1:7" ht="14.65" thickTop="1" x14ac:dyDescent="0.45"/>
    <row r="3" spans="1:7" x14ac:dyDescent="0.45">
      <c r="C3" s="1">
        <v>3</v>
      </c>
      <c r="D3" s="1">
        <v>5</v>
      </c>
    </row>
    <row r="5" spans="1:7" x14ac:dyDescent="0.45">
      <c r="C5" s="1">
        <v>1</v>
      </c>
      <c r="D5" s="1">
        <v>0</v>
      </c>
      <c r="E5">
        <f>SUMPRODUCT(C5:D5,$C$9:$D$9)</f>
        <v>1.8066666666666666</v>
      </c>
      <c r="F5" t="s">
        <v>39</v>
      </c>
      <c r="G5">
        <v>3.77</v>
      </c>
    </row>
    <row r="6" spans="1:7" x14ac:dyDescent="0.45">
      <c r="C6" s="1">
        <v>0</v>
      </c>
      <c r="D6" s="1">
        <v>2</v>
      </c>
      <c r="E6">
        <f t="shared" ref="E6:E7" si="0">SUMPRODUCT(C6:D6,$C$9:$D$9)</f>
        <v>11.42</v>
      </c>
      <c r="F6" t="s">
        <v>39</v>
      </c>
      <c r="G6">
        <v>11.42</v>
      </c>
    </row>
    <row r="7" spans="1:7" x14ac:dyDescent="0.45">
      <c r="C7" s="1">
        <v>3</v>
      </c>
      <c r="D7" s="1">
        <v>2</v>
      </c>
      <c r="E7">
        <f t="shared" si="0"/>
        <v>16.84</v>
      </c>
      <c r="F7" t="s">
        <v>39</v>
      </c>
      <c r="G7">
        <v>16.84</v>
      </c>
    </row>
    <row r="9" spans="1:7" x14ac:dyDescent="0.45">
      <c r="C9" s="29">
        <v>1.8066666666666666</v>
      </c>
      <c r="D9" s="29">
        <v>5.71</v>
      </c>
      <c r="G9" s="3">
        <f>SUMPRODUCT(C3:D3,C9:D9)</f>
        <v>33.97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"/>
  <sheetViews>
    <sheetView workbookViewId="0">
      <selection activeCell="K17" sqref="K17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6" width="6.3984375" bestFit="1" customWidth="1"/>
    <col min="7" max="7" width="2.73046875" bestFit="1" customWidth="1"/>
    <col min="8" max="8" width="2.59765625" bestFit="1" customWidth="1"/>
    <col min="9" max="9" width="8.1328125" bestFit="1" customWidth="1"/>
  </cols>
  <sheetData>
    <row r="1" spans="1:9" ht="17.25" thickBot="1" x14ac:dyDescent="0.55000000000000004">
      <c r="A1" s="2" t="s">
        <v>2</v>
      </c>
    </row>
    <row r="2" spans="1:9" ht="14.65" thickTop="1" x14ac:dyDescent="0.45">
      <c r="C2" t="s">
        <v>6</v>
      </c>
      <c r="D2" t="s">
        <v>7</v>
      </c>
      <c r="E2" t="s">
        <v>8</v>
      </c>
      <c r="F2" t="s">
        <v>9</v>
      </c>
    </row>
    <row r="3" spans="1:9" x14ac:dyDescent="0.45">
      <c r="B3" t="s">
        <v>3</v>
      </c>
      <c r="C3" s="1">
        <v>5</v>
      </c>
      <c r="D3" s="1">
        <v>4</v>
      </c>
      <c r="E3" s="1">
        <v>-1</v>
      </c>
      <c r="F3" s="1">
        <v>3</v>
      </c>
    </row>
    <row r="5" spans="1:9" x14ac:dyDescent="0.45">
      <c r="B5" t="s">
        <v>4</v>
      </c>
      <c r="C5" s="28"/>
      <c r="D5" s="28"/>
      <c r="E5" s="28"/>
      <c r="F5" s="5"/>
    </row>
    <row r="6" spans="1:9" x14ac:dyDescent="0.45">
      <c r="B6">
        <v>1</v>
      </c>
      <c r="C6" s="1">
        <v>3</v>
      </c>
      <c r="D6" s="1">
        <v>2</v>
      </c>
      <c r="E6" s="1">
        <v>-3</v>
      </c>
      <c r="F6" s="1">
        <v>1</v>
      </c>
      <c r="G6">
        <f>SUMPRODUCT(C6:F6,$C$9:$F$9)</f>
        <v>24</v>
      </c>
      <c r="H6" t="s">
        <v>0</v>
      </c>
      <c r="I6">
        <v>24</v>
      </c>
    </row>
    <row r="7" spans="1:9" x14ac:dyDescent="0.45">
      <c r="B7">
        <v>2</v>
      </c>
      <c r="C7" s="1">
        <v>3</v>
      </c>
      <c r="D7" s="1">
        <v>3</v>
      </c>
      <c r="E7" s="1">
        <v>1</v>
      </c>
      <c r="F7" s="1">
        <v>3</v>
      </c>
      <c r="G7">
        <f>SUMPRODUCT(C7:F7,$C$9:$F$9)</f>
        <v>36</v>
      </c>
      <c r="H7" t="s">
        <v>0</v>
      </c>
      <c r="I7">
        <v>36</v>
      </c>
    </row>
    <row r="9" spans="1:9" x14ac:dyDescent="0.45">
      <c r="B9" t="s">
        <v>5</v>
      </c>
      <c r="C9" s="4">
        <v>6</v>
      </c>
      <c r="D9" s="4">
        <v>0</v>
      </c>
      <c r="E9" s="4">
        <v>0</v>
      </c>
      <c r="F9" s="4">
        <v>6</v>
      </c>
      <c r="I9" s="3">
        <f>SUMPRODUCT(C3:F3,C9:F9)</f>
        <v>48</v>
      </c>
    </row>
  </sheetData>
  <mergeCells count="1"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6"/>
  <sheetViews>
    <sheetView showGridLines="0" workbookViewId="0">
      <selection activeCell="G24" sqref="G24"/>
    </sheetView>
  </sheetViews>
  <sheetFormatPr defaultRowHeight="14.25" x14ac:dyDescent="0.45"/>
  <cols>
    <col min="1" max="1" width="2.1328125" customWidth="1"/>
    <col min="2" max="2" width="4.9296875" bestFit="1" customWidth="1"/>
    <col min="3" max="3" width="10.265625" bestFit="1" customWidth="1"/>
    <col min="4" max="4" width="5.33203125" customWidth="1"/>
    <col min="5" max="5" width="7.796875" bestFit="1" customWidth="1"/>
    <col min="6" max="6" width="9.46484375" bestFit="1" customWidth="1"/>
    <col min="7" max="8" width="8.86328125" customWidth="1"/>
  </cols>
  <sheetData>
    <row r="1" spans="1:8" x14ac:dyDescent="0.45">
      <c r="A1" s="6" t="s">
        <v>10</v>
      </c>
    </row>
    <row r="2" spans="1:8" x14ac:dyDescent="0.45">
      <c r="A2" s="6" t="s">
        <v>40</v>
      </c>
    </row>
    <row r="3" spans="1:8" x14ac:dyDescent="0.45">
      <c r="A3" s="6" t="s">
        <v>41</v>
      </c>
    </row>
    <row r="6" spans="1:8" ht="14.65" thickBot="1" x14ac:dyDescent="0.5">
      <c r="A6" t="s">
        <v>13</v>
      </c>
    </row>
    <row r="7" spans="1:8" x14ac:dyDescent="0.45">
      <c r="B7" s="14"/>
      <c r="C7" s="14"/>
      <c r="D7" s="14" t="s">
        <v>16</v>
      </c>
      <c r="E7" s="14" t="s">
        <v>18</v>
      </c>
      <c r="F7" s="14" t="s">
        <v>3</v>
      </c>
      <c r="G7" s="14" t="s">
        <v>20</v>
      </c>
      <c r="H7" s="14" t="s">
        <v>20</v>
      </c>
    </row>
    <row r="8" spans="1:8" ht="14.65" thickBot="1" x14ac:dyDescent="0.5">
      <c r="B8" s="15" t="s">
        <v>14</v>
      </c>
      <c r="C8" s="15" t="s">
        <v>15</v>
      </c>
      <c r="D8" s="15" t="s">
        <v>17</v>
      </c>
      <c r="E8" s="15" t="s">
        <v>1</v>
      </c>
      <c r="F8" s="15" t="s">
        <v>19</v>
      </c>
      <c r="G8" s="15" t="s">
        <v>21</v>
      </c>
      <c r="H8" s="15" t="s">
        <v>22</v>
      </c>
    </row>
    <row r="9" spans="1:8" x14ac:dyDescent="0.45">
      <c r="B9" s="8" t="s">
        <v>27</v>
      </c>
      <c r="C9" s="8" t="s">
        <v>28</v>
      </c>
      <c r="D9" s="8">
        <v>2000</v>
      </c>
      <c r="E9" s="8">
        <v>0</v>
      </c>
      <c r="F9" s="8">
        <v>3</v>
      </c>
      <c r="G9" s="8">
        <v>2</v>
      </c>
      <c r="H9" s="8">
        <v>0.5</v>
      </c>
    </row>
    <row r="10" spans="1:8" ht="14.65" thickBot="1" x14ac:dyDescent="0.5">
      <c r="B10" s="9" t="s">
        <v>29</v>
      </c>
      <c r="C10" s="9" t="s">
        <v>30</v>
      </c>
      <c r="D10" s="9">
        <v>1000</v>
      </c>
      <c r="E10" s="9">
        <v>0</v>
      </c>
      <c r="F10" s="9">
        <v>-2.5</v>
      </c>
      <c r="G10" s="9">
        <v>1</v>
      </c>
      <c r="H10" s="9">
        <v>0.5</v>
      </c>
    </row>
    <row r="12" spans="1:8" ht="14.65" thickBot="1" x14ac:dyDescent="0.5">
      <c r="A12" t="s">
        <v>23</v>
      </c>
    </row>
    <row r="13" spans="1:8" x14ac:dyDescent="0.45">
      <c r="B13" s="14"/>
      <c r="C13" s="14"/>
      <c r="D13" s="14" t="s">
        <v>16</v>
      </c>
      <c r="E13" s="14" t="s">
        <v>24</v>
      </c>
      <c r="F13" s="14" t="s">
        <v>4</v>
      </c>
      <c r="G13" s="14" t="s">
        <v>20</v>
      </c>
      <c r="H13" s="14" t="s">
        <v>20</v>
      </c>
    </row>
    <row r="14" spans="1:8" ht="14.65" thickBot="1" x14ac:dyDescent="0.5">
      <c r="B14" s="15" t="s">
        <v>14</v>
      </c>
      <c r="C14" s="15" t="s">
        <v>15</v>
      </c>
      <c r="D14" s="15" t="s">
        <v>17</v>
      </c>
      <c r="E14" s="15" t="s">
        <v>25</v>
      </c>
      <c r="F14" s="15" t="s">
        <v>26</v>
      </c>
      <c r="G14" s="15" t="s">
        <v>21</v>
      </c>
      <c r="H14" s="15" t="s">
        <v>22</v>
      </c>
    </row>
    <row r="15" spans="1:8" x14ac:dyDescent="0.45">
      <c r="B15" s="8" t="s">
        <v>42</v>
      </c>
      <c r="C15" s="8"/>
      <c r="D15" s="8">
        <v>3000</v>
      </c>
      <c r="E15" s="8">
        <v>0.5</v>
      </c>
      <c r="F15" s="8">
        <v>3000</v>
      </c>
      <c r="G15" s="8">
        <v>1E+30</v>
      </c>
      <c r="H15" s="8">
        <v>1000</v>
      </c>
    </row>
    <row r="16" spans="1:8" ht="14.65" thickBot="1" x14ac:dyDescent="0.5">
      <c r="B16" s="9" t="s">
        <v>43</v>
      </c>
      <c r="C16" s="9"/>
      <c r="D16" s="9">
        <v>1000</v>
      </c>
      <c r="E16" s="9">
        <v>2</v>
      </c>
      <c r="F16" s="9">
        <v>1000</v>
      </c>
      <c r="G16" s="9">
        <v>500</v>
      </c>
      <c r="H16" s="9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6"/>
  <sheetViews>
    <sheetView workbookViewId="0">
      <selection activeCell="F21" sqref="F21"/>
    </sheetView>
  </sheetViews>
  <sheetFormatPr defaultRowHeight="14.25" x14ac:dyDescent="0.45"/>
  <cols>
    <col min="1" max="1" width="6.9296875" customWidth="1"/>
    <col min="2" max="2" width="7.1328125" customWidth="1"/>
    <col min="3" max="6" width="4.73046875" customWidth="1"/>
    <col min="7" max="7" width="10" bestFit="1" customWidth="1"/>
  </cols>
  <sheetData>
    <row r="1" spans="1:7" x14ac:dyDescent="0.45">
      <c r="A1" s="17" t="s">
        <v>46</v>
      </c>
      <c r="B1" s="17" t="s">
        <v>45</v>
      </c>
      <c r="C1" s="18"/>
      <c r="D1" s="18"/>
      <c r="E1" s="18"/>
      <c r="F1" s="19"/>
    </row>
    <row r="2" spans="1:7" x14ac:dyDescent="0.45">
      <c r="A2" s="17" t="s">
        <v>44</v>
      </c>
      <c r="B2" s="20">
        <v>-3.5</v>
      </c>
      <c r="C2" s="21">
        <v>-3</v>
      </c>
      <c r="D2" s="21">
        <v>-2.5</v>
      </c>
      <c r="E2" s="21">
        <v>-2</v>
      </c>
      <c r="F2" s="25">
        <v>-1.5</v>
      </c>
    </row>
    <row r="3" spans="1:7" x14ac:dyDescent="0.45">
      <c r="A3" s="20">
        <v>2</v>
      </c>
      <c r="B3" s="20">
        <v>2000</v>
      </c>
      <c r="C3" s="21">
        <v>2000</v>
      </c>
      <c r="D3" s="21">
        <v>2000</v>
      </c>
      <c r="E3" s="21">
        <v>2000</v>
      </c>
      <c r="F3" s="25">
        <v>2000</v>
      </c>
      <c r="G3" s="16"/>
    </row>
    <row r="4" spans="1:7" x14ac:dyDescent="0.45">
      <c r="A4" s="22">
        <v>2.5</v>
      </c>
      <c r="B4" s="22">
        <v>2500</v>
      </c>
      <c r="C4" s="16">
        <v>2500</v>
      </c>
      <c r="D4" s="16">
        <v>2500</v>
      </c>
      <c r="E4" s="16">
        <v>2500</v>
      </c>
      <c r="F4" s="26">
        <v>2500</v>
      </c>
      <c r="G4" s="16"/>
    </row>
    <row r="5" spans="1:7" x14ac:dyDescent="0.45">
      <c r="A5" s="22">
        <v>3</v>
      </c>
      <c r="B5" s="22">
        <v>3000</v>
      </c>
      <c r="C5" s="16">
        <v>3000</v>
      </c>
      <c r="D5" s="16">
        <v>3000</v>
      </c>
      <c r="E5" s="16">
        <v>3000</v>
      </c>
      <c r="F5" s="26">
        <v>3000</v>
      </c>
      <c r="G5" s="16"/>
    </row>
    <row r="6" spans="1:7" x14ac:dyDescent="0.45">
      <c r="A6" s="22">
        <v>3.5</v>
      </c>
      <c r="B6" s="22">
        <v>3500</v>
      </c>
      <c r="C6" s="16">
        <v>3500</v>
      </c>
      <c r="D6" s="16">
        <v>3500</v>
      </c>
      <c r="E6" s="16">
        <v>3500</v>
      </c>
      <c r="F6" s="26">
        <v>3500</v>
      </c>
      <c r="G6" s="16"/>
    </row>
    <row r="7" spans="1:7" x14ac:dyDescent="0.45">
      <c r="A7" s="23">
        <v>4</v>
      </c>
      <c r="B7" s="23">
        <v>4000</v>
      </c>
      <c r="C7" s="24">
        <v>4000</v>
      </c>
      <c r="D7" s="24">
        <v>4000</v>
      </c>
      <c r="E7" s="24">
        <v>4000</v>
      </c>
      <c r="F7" s="27">
        <v>4000</v>
      </c>
      <c r="G7" s="16"/>
    </row>
    <row r="8" spans="1:7" x14ac:dyDescent="0.45">
      <c r="B8" s="16"/>
      <c r="C8" s="16"/>
      <c r="D8" s="16"/>
      <c r="E8" s="16"/>
      <c r="F8" s="16"/>
      <c r="G8" s="16"/>
    </row>
    <row r="9" spans="1:7" x14ac:dyDescent="0.45">
      <c r="B9" s="16"/>
      <c r="C9" s="16"/>
    </row>
    <row r="10" spans="1:7" x14ac:dyDescent="0.45">
      <c r="B10" s="16"/>
      <c r="C10" s="16"/>
    </row>
    <row r="11" spans="1:7" x14ac:dyDescent="0.45">
      <c r="B11" s="16"/>
      <c r="C11" s="16"/>
    </row>
    <row r="12" spans="1:7" x14ac:dyDescent="0.45">
      <c r="B12" s="16"/>
      <c r="C12" s="16"/>
    </row>
    <row r="13" spans="1:7" x14ac:dyDescent="0.45">
      <c r="B13" s="16"/>
      <c r="C13" s="16"/>
    </row>
    <row r="14" spans="1:7" x14ac:dyDescent="0.45">
      <c r="B14" s="16"/>
      <c r="C14" s="16"/>
    </row>
    <row r="15" spans="1:7" x14ac:dyDescent="0.45">
      <c r="B15" s="16"/>
      <c r="C15" s="16"/>
    </row>
    <row r="16" spans="1:7" x14ac:dyDescent="0.45">
      <c r="B16" s="16"/>
      <c r="C16" s="16"/>
    </row>
    <row r="17" spans="2:3" x14ac:dyDescent="0.45">
      <c r="B17" s="16"/>
      <c r="C17" s="16"/>
    </row>
    <row r="18" spans="2:3" x14ac:dyDescent="0.45">
      <c r="B18" s="16"/>
      <c r="C18" s="16"/>
    </row>
    <row r="19" spans="2:3" x14ac:dyDescent="0.45">
      <c r="B19" s="16"/>
      <c r="C19" s="16"/>
    </row>
    <row r="20" spans="2:3" x14ac:dyDescent="0.45">
      <c r="B20" s="16"/>
      <c r="C20" s="16"/>
    </row>
    <row r="21" spans="2:3" x14ac:dyDescent="0.45">
      <c r="B21" s="16"/>
      <c r="C21" s="16"/>
    </row>
    <row r="22" spans="2:3" x14ac:dyDescent="0.45">
      <c r="B22" s="16"/>
      <c r="C22" s="16"/>
    </row>
    <row r="23" spans="2:3" x14ac:dyDescent="0.45">
      <c r="B23" s="16"/>
      <c r="C23" s="16"/>
    </row>
    <row r="24" spans="2:3" x14ac:dyDescent="0.45">
      <c r="B24" s="16"/>
      <c r="C24" s="16"/>
    </row>
    <row r="25" spans="2:3" x14ac:dyDescent="0.45">
      <c r="B25" s="16"/>
      <c r="C25" s="16"/>
    </row>
    <row r="26" spans="2:3" x14ac:dyDescent="0.45">
      <c r="B26" s="16"/>
      <c r="C2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"/>
  <sheetViews>
    <sheetView workbookViewId="0">
      <selection activeCell="C3" sqref="C3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4" width="6.3984375" bestFit="1" customWidth="1"/>
    <col min="5" max="5" width="5.73046875" bestFit="1" customWidth="1"/>
    <col min="6" max="6" width="2.59765625" bestFit="1" customWidth="1"/>
    <col min="7" max="7" width="8.1328125" bestFit="1" customWidth="1"/>
  </cols>
  <sheetData>
    <row r="1" spans="1:7" ht="17.25" thickBot="1" x14ac:dyDescent="0.55000000000000004">
      <c r="A1" s="2" t="s">
        <v>38</v>
      </c>
    </row>
    <row r="2" spans="1:7" ht="14.65" thickTop="1" x14ac:dyDescent="0.45">
      <c r="C2" t="s">
        <v>6</v>
      </c>
      <c r="D2" t="s">
        <v>7</v>
      </c>
    </row>
    <row r="3" spans="1:7" x14ac:dyDescent="0.45">
      <c r="B3" t="s">
        <v>3</v>
      </c>
      <c r="C3" s="1">
        <f ca="1">_xll.PsiOptParam(2,4)</f>
        <v>2</v>
      </c>
      <c r="D3" s="1">
        <f ca="1">_xll.PsiOptParam(-3.5,-1.5)</f>
        <v>-3.5</v>
      </c>
    </row>
    <row r="5" spans="1:7" x14ac:dyDescent="0.45">
      <c r="B5" t="s">
        <v>4</v>
      </c>
      <c r="C5" s="28"/>
      <c r="D5" s="28"/>
    </row>
    <row r="6" spans="1:7" x14ac:dyDescent="0.45">
      <c r="B6">
        <v>1</v>
      </c>
      <c r="C6" s="1">
        <v>2</v>
      </c>
      <c r="D6" s="1">
        <v>-1</v>
      </c>
      <c r="E6">
        <f>SUMPRODUCT(C6:D6,$C$9:$D$9)</f>
        <v>3000</v>
      </c>
      <c r="F6" t="s">
        <v>39</v>
      </c>
      <c r="G6">
        <v>3000</v>
      </c>
    </row>
    <row r="7" spans="1:7" x14ac:dyDescent="0.45">
      <c r="B7">
        <v>2</v>
      </c>
      <c r="C7" s="1">
        <v>1</v>
      </c>
      <c r="D7" s="1">
        <v>-1</v>
      </c>
      <c r="E7">
        <f>SUMPRODUCT(C7:D7,$C$9:$D$9)</f>
        <v>1000</v>
      </c>
      <c r="F7" t="s">
        <v>39</v>
      </c>
      <c r="G7">
        <v>1000</v>
      </c>
    </row>
    <row r="9" spans="1:7" x14ac:dyDescent="0.45">
      <c r="B9" t="s">
        <v>5</v>
      </c>
      <c r="C9" s="4">
        <v>2000</v>
      </c>
      <c r="D9" s="4">
        <v>1000</v>
      </c>
      <c r="G9" s="3">
        <f ca="1">SUMPRODUCT(C3:D3,C9:D9)</f>
        <v>500</v>
      </c>
    </row>
  </sheetData>
  <mergeCells count="1"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"/>
  <sheetViews>
    <sheetView showGridLines="0" workbookViewId="0">
      <selection activeCell="K23" sqref="K23"/>
    </sheetView>
  </sheetViews>
  <sheetFormatPr defaultRowHeight="14.25" x14ac:dyDescent="0.45"/>
  <cols>
    <col min="1" max="1" width="2.1328125" customWidth="1"/>
    <col min="2" max="2" width="4.9296875" bestFit="1" customWidth="1"/>
    <col min="3" max="3" width="10.265625" bestFit="1" customWidth="1"/>
    <col min="4" max="4" width="5.33203125" customWidth="1"/>
    <col min="5" max="5" width="7.796875" bestFit="1" customWidth="1"/>
    <col min="6" max="6" width="9.46484375" bestFit="1" customWidth="1"/>
    <col min="7" max="8" width="8.86328125" customWidth="1"/>
  </cols>
  <sheetData>
    <row r="1" spans="1:8" x14ac:dyDescent="0.45">
      <c r="A1" s="6" t="s">
        <v>10</v>
      </c>
    </row>
    <row r="2" spans="1:8" x14ac:dyDescent="0.45">
      <c r="A2" s="6" t="s">
        <v>49</v>
      </c>
    </row>
    <row r="3" spans="1:8" x14ac:dyDescent="0.45">
      <c r="A3" s="6" t="s">
        <v>50</v>
      </c>
    </row>
    <row r="6" spans="1:8" ht="14.65" thickBot="1" x14ac:dyDescent="0.5">
      <c r="A6" t="s">
        <v>13</v>
      </c>
    </row>
    <row r="7" spans="1:8" x14ac:dyDescent="0.45">
      <c r="B7" s="14"/>
      <c r="C7" s="14"/>
      <c r="D7" s="14" t="s">
        <v>16</v>
      </c>
      <c r="E7" s="14" t="s">
        <v>18</v>
      </c>
      <c r="F7" s="14" t="s">
        <v>3</v>
      </c>
      <c r="G7" s="14" t="s">
        <v>20</v>
      </c>
      <c r="H7" s="14" t="s">
        <v>20</v>
      </c>
    </row>
    <row r="8" spans="1:8" ht="14.65" thickBot="1" x14ac:dyDescent="0.5">
      <c r="B8" s="15" t="s">
        <v>14</v>
      </c>
      <c r="C8" s="15" t="s">
        <v>15</v>
      </c>
      <c r="D8" s="15" t="s">
        <v>17</v>
      </c>
      <c r="E8" s="15" t="s">
        <v>1</v>
      </c>
      <c r="F8" s="15" t="s">
        <v>19</v>
      </c>
      <c r="G8" s="15" t="s">
        <v>21</v>
      </c>
      <c r="H8" s="15" t="s">
        <v>22</v>
      </c>
    </row>
    <row r="9" spans="1:8" x14ac:dyDescent="0.45">
      <c r="B9" s="8" t="s">
        <v>27</v>
      </c>
      <c r="C9" s="8" t="s">
        <v>28</v>
      </c>
      <c r="D9" s="8">
        <v>2000</v>
      </c>
      <c r="E9" s="8">
        <v>0</v>
      </c>
      <c r="F9" s="8">
        <v>3</v>
      </c>
      <c r="G9" s="8">
        <v>2</v>
      </c>
      <c r="H9" s="8">
        <v>0.5</v>
      </c>
    </row>
    <row r="10" spans="1:8" ht="14.65" thickBot="1" x14ac:dyDescent="0.5">
      <c r="B10" s="9" t="s">
        <v>29</v>
      </c>
      <c r="C10" s="9" t="s">
        <v>30</v>
      </c>
      <c r="D10" s="9">
        <v>1000</v>
      </c>
      <c r="E10" s="9">
        <v>0</v>
      </c>
      <c r="F10" s="9">
        <v>-2.5</v>
      </c>
      <c r="G10" s="9">
        <v>1</v>
      </c>
      <c r="H10" s="9">
        <v>0.5</v>
      </c>
    </row>
    <row r="12" spans="1:8" ht="14.65" thickBot="1" x14ac:dyDescent="0.5">
      <c r="A12" t="s">
        <v>23</v>
      </c>
    </row>
    <row r="13" spans="1:8" x14ac:dyDescent="0.45">
      <c r="B13" s="14"/>
      <c r="C13" s="14"/>
      <c r="D13" s="14" t="s">
        <v>16</v>
      </c>
      <c r="E13" s="14" t="s">
        <v>24</v>
      </c>
      <c r="F13" s="14" t="s">
        <v>4</v>
      </c>
      <c r="G13" s="14" t="s">
        <v>20</v>
      </c>
      <c r="H13" s="14" t="s">
        <v>20</v>
      </c>
    </row>
    <row r="14" spans="1:8" ht="14.65" thickBot="1" x14ac:dyDescent="0.5">
      <c r="B14" s="15" t="s">
        <v>14</v>
      </c>
      <c r="C14" s="15" t="s">
        <v>15</v>
      </c>
      <c r="D14" s="15" t="s">
        <v>17</v>
      </c>
      <c r="E14" s="15" t="s">
        <v>25</v>
      </c>
      <c r="F14" s="15" t="s">
        <v>26</v>
      </c>
      <c r="G14" s="15" t="s">
        <v>21</v>
      </c>
      <c r="H14" s="15" t="s">
        <v>22</v>
      </c>
    </row>
    <row r="15" spans="1:8" x14ac:dyDescent="0.45">
      <c r="B15" s="8" t="s">
        <v>42</v>
      </c>
      <c r="C15" s="8"/>
      <c r="D15" s="8">
        <v>3000</v>
      </c>
      <c r="E15" s="8">
        <v>0.5</v>
      </c>
      <c r="F15" s="8">
        <v>3000</v>
      </c>
      <c r="G15" s="8">
        <v>500</v>
      </c>
      <c r="H15" s="8">
        <v>1000</v>
      </c>
    </row>
    <row r="16" spans="1:8" ht="14.65" thickBot="1" x14ac:dyDescent="0.5">
      <c r="B16" s="9" t="s">
        <v>43</v>
      </c>
      <c r="C16" s="9"/>
      <c r="D16" s="9">
        <v>1000</v>
      </c>
      <c r="E16" s="9">
        <v>2</v>
      </c>
      <c r="F16" s="9">
        <v>1000</v>
      </c>
      <c r="G16" s="9">
        <v>500</v>
      </c>
      <c r="H16" s="9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1"/>
  <sheetViews>
    <sheetView workbookViewId="0">
      <selection activeCell="G6" sqref="G6"/>
    </sheetView>
  </sheetViews>
  <sheetFormatPr defaultRowHeight="14.25" x14ac:dyDescent="0.45"/>
  <cols>
    <col min="1" max="1" width="15.59765625" bestFit="1" customWidth="1"/>
    <col min="2" max="2" width="8.86328125" bestFit="1" customWidth="1"/>
    <col min="3" max="4" width="6.3984375" bestFit="1" customWidth="1"/>
    <col min="5" max="5" width="5.73046875" bestFit="1" customWidth="1"/>
    <col min="6" max="6" width="2.59765625" bestFit="1" customWidth="1"/>
    <col min="7" max="7" width="8.1328125" bestFit="1" customWidth="1"/>
  </cols>
  <sheetData>
    <row r="1" spans="1:7" ht="17.25" thickBot="1" x14ac:dyDescent="0.55000000000000004">
      <c r="A1" s="2" t="s">
        <v>47</v>
      </c>
    </row>
    <row r="2" spans="1:7" ht="14.65" thickTop="1" x14ac:dyDescent="0.45">
      <c r="C2" t="s">
        <v>6</v>
      </c>
      <c r="D2" t="s">
        <v>7</v>
      </c>
    </row>
    <row r="3" spans="1:7" x14ac:dyDescent="0.45">
      <c r="B3" t="s">
        <v>3</v>
      </c>
      <c r="C3" s="1">
        <v>3</v>
      </c>
      <c r="D3" s="1">
        <v>-2.5</v>
      </c>
    </row>
    <row r="5" spans="1:7" x14ac:dyDescent="0.45">
      <c r="B5" t="s">
        <v>4</v>
      </c>
      <c r="C5" s="28"/>
      <c r="D5" s="28"/>
    </row>
    <row r="6" spans="1:7" x14ac:dyDescent="0.45">
      <c r="B6">
        <v>1</v>
      </c>
      <c r="C6" s="1">
        <v>2</v>
      </c>
      <c r="D6" s="1">
        <v>-1</v>
      </c>
      <c r="E6">
        <f>SUMPRODUCT(C6:D6,$C$9:$D$9)</f>
        <v>3000</v>
      </c>
      <c r="F6" t="s">
        <v>39</v>
      </c>
      <c r="G6">
        <v>3000</v>
      </c>
    </row>
    <row r="7" spans="1:7" x14ac:dyDescent="0.45">
      <c r="B7">
        <v>2</v>
      </c>
      <c r="C7" s="1">
        <v>1</v>
      </c>
      <c r="D7" s="1">
        <v>-1</v>
      </c>
      <c r="E7">
        <f>SUMPRODUCT(C7:D7,$C$9:$D$9)</f>
        <v>1001</v>
      </c>
      <c r="F7" t="s">
        <v>39</v>
      </c>
      <c r="G7">
        <v>1000</v>
      </c>
    </row>
    <row r="9" spans="1:7" x14ac:dyDescent="0.45">
      <c r="B9" t="s">
        <v>5</v>
      </c>
      <c r="C9" s="4">
        <v>1999</v>
      </c>
      <c r="D9" s="4">
        <v>998</v>
      </c>
      <c r="G9" s="3">
        <f>SUMPRODUCT(C3:D3,C9:D9)</f>
        <v>3502</v>
      </c>
    </row>
    <row r="10" spans="1:7" x14ac:dyDescent="0.45">
      <c r="C10" t="s">
        <v>39</v>
      </c>
    </row>
    <row r="11" spans="1:7" x14ac:dyDescent="0.45">
      <c r="B11" t="s">
        <v>48</v>
      </c>
      <c r="C11">
        <v>2500</v>
      </c>
    </row>
  </sheetData>
  <mergeCells count="1">
    <mergeCell ref="C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2" workbookViewId="0">
      <selection activeCell="E23" sqref="E23:E26"/>
    </sheetView>
  </sheetViews>
  <sheetFormatPr defaultRowHeight="11.65" outlineLevelRow="1" x14ac:dyDescent="0.35"/>
  <cols>
    <col min="1" max="1" width="2.1328125" style="31" customWidth="1"/>
    <col min="2" max="2" width="5.9296875" style="31" bestFit="1" customWidth="1"/>
    <col min="3" max="3" width="5.53125" style="31" customWidth="1"/>
    <col min="4" max="4" width="5.33203125" style="31" customWidth="1"/>
    <col min="5" max="5" width="7.796875" style="31" bestFit="1" customWidth="1"/>
    <col min="6" max="6" width="9.46484375" style="31" bestFit="1" customWidth="1"/>
    <col min="7" max="8" width="8.86328125" style="31" customWidth="1"/>
    <col min="9" max="16384" width="9.06640625" style="31"/>
  </cols>
  <sheetData>
    <row r="1" spans="1:8" x14ac:dyDescent="0.35">
      <c r="A1" s="30" t="s">
        <v>10</v>
      </c>
    </row>
    <row r="2" spans="1:8" x14ac:dyDescent="0.35">
      <c r="A2" s="30" t="s">
        <v>51</v>
      </c>
    </row>
    <row r="3" spans="1:8" x14ac:dyDescent="0.35">
      <c r="A3" s="30" t="s">
        <v>52</v>
      </c>
    </row>
    <row r="6" spans="1:8" ht="12" thickBot="1" x14ac:dyDescent="0.4">
      <c r="A6" s="31" t="s">
        <v>13</v>
      </c>
    </row>
    <row r="7" spans="1:8" x14ac:dyDescent="0.35">
      <c r="B7" s="32"/>
      <c r="C7" s="32"/>
      <c r="D7" s="32" t="s">
        <v>16</v>
      </c>
      <c r="E7" s="32" t="s">
        <v>18</v>
      </c>
      <c r="F7" s="32" t="s">
        <v>3</v>
      </c>
      <c r="G7" s="32" t="s">
        <v>20</v>
      </c>
      <c r="H7" s="32" t="s">
        <v>20</v>
      </c>
    </row>
    <row r="8" spans="1:8" ht="12" thickBot="1" x14ac:dyDescent="0.4">
      <c r="B8" s="33" t="s">
        <v>14</v>
      </c>
      <c r="C8" s="33" t="s">
        <v>15</v>
      </c>
      <c r="D8" s="33" t="s">
        <v>17</v>
      </c>
      <c r="E8" s="33" t="s">
        <v>1</v>
      </c>
      <c r="F8" s="33" t="s">
        <v>19</v>
      </c>
      <c r="G8" s="33" t="s">
        <v>21</v>
      </c>
      <c r="H8" s="33" t="s">
        <v>22</v>
      </c>
    </row>
    <row r="9" spans="1:8" x14ac:dyDescent="0.35">
      <c r="B9" s="34" t="s">
        <v>68</v>
      </c>
      <c r="C9" s="35"/>
      <c r="D9" s="35"/>
      <c r="E9" s="35"/>
      <c r="F9" s="35"/>
      <c r="G9" s="35"/>
      <c r="H9" s="35"/>
    </row>
    <row r="10" spans="1:8" outlineLevel="1" x14ac:dyDescent="0.35">
      <c r="B10" s="36" t="s">
        <v>53</v>
      </c>
      <c r="C10" s="36"/>
      <c r="D10" s="36">
        <v>48</v>
      </c>
      <c r="E10" s="36">
        <v>0</v>
      </c>
      <c r="F10" s="36">
        <v>170</v>
      </c>
      <c r="G10" s="36">
        <v>1E+30</v>
      </c>
      <c r="H10" s="36">
        <v>10</v>
      </c>
    </row>
    <row r="11" spans="1:8" outlineLevel="1" x14ac:dyDescent="0.35">
      <c r="B11" s="36" t="s">
        <v>54</v>
      </c>
      <c r="C11" s="36"/>
      <c r="D11" s="36">
        <v>31</v>
      </c>
      <c r="E11" s="36">
        <v>0</v>
      </c>
      <c r="F11" s="36">
        <v>160</v>
      </c>
      <c r="G11" s="36">
        <v>10</v>
      </c>
      <c r="H11" s="36">
        <v>160</v>
      </c>
    </row>
    <row r="12" spans="1:8" outlineLevel="1" x14ac:dyDescent="0.35">
      <c r="B12" s="36" t="s">
        <v>55</v>
      </c>
      <c r="C12" s="36"/>
      <c r="D12" s="36">
        <v>39</v>
      </c>
      <c r="E12" s="36">
        <v>0</v>
      </c>
      <c r="F12" s="36">
        <v>175</v>
      </c>
      <c r="G12" s="36">
        <v>5</v>
      </c>
      <c r="H12" s="36">
        <v>175</v>
      </c>
    </row>
    <row r="13" spans="1:8" outlineLevel="1" x14ac:dyDescent="0.35">
      <c r="B13" s="36" t="s">
        <v>56</v>
      </c>
      <c r="C13" s="36"/>
      <c r="D13" s="36">
        <v>43</v>
      </c>
      <c r="E13" s="36">
        <v>0</v>
      </c>
      <c r="F13" s="36">
        <v>180</v>
      </c>
      <c r="G13" s="36">
        <v>1E+30</v>
      </c>
      <c r="H13" s="36">
        <v>5</v>
      </c>
    </row>
    <row r="14" spans="1:8" ht="12" outlineLevel="1" thickBot="1" x14ac:dyDescent="0.4">
      <c r="B14" s="37" t="s">
        <v>57</v>
      </c>
      <c r="C14" s="37"/>
      <c r="D14" s="37">
        <v>15</v>
      </c>
      <c r="E14" s="37">
        <v>0</v>
      </c>
      <c r="F14" s="37">
        <v>195</v>
      </c>
      <c r="G14" s="37">
        <v>1E+30</v>
      </c>
      <c r="H14" s="37">
        <v>195</v>
      </c>
    </row>
    <row r="15" spans="1:8" x14ac:dyDescent="0.35">
      <c r="B15" s="38"/>
      <c r="C15" s="38"/>
      <c r="D15" s="38"/>
      <c r="E15" s="38"/>
      <c r="F15" s="38"/>
      <c r="G15" s="38"/>
      <c r="H15" s="38"/>
    </row>
    <row r="17" spans="1:8" ht="12" thickBot="1" x14ac:dyDescent="0.4">
      <c r="A17" s="31" t="s">
        <v>23</v>
      </c>
    </row>
    <row r="18" spans="1:8" x14ac:dyDescent="0.35">
      <c r="B18" s="32"/>
      <c r="C18" s="32"/>
      <c r="D18" s="32" t="s">
        <v>16</v>
      </c>
      <c r="E18" s="32" t="s">
        <v>24</v>
      </c>
      <c r="F18" s="32" t="s">
        <v>4</v>
      </c>
      <c r="G18" s="32" t="s">
        <v>20</v>
      </c>
      <c r="H18" s="32" t="s">
        <v>20</v>
      </c>
    </row>
    <row r="19" spans="1:8" ht="12" thickBot="1" x14ac:dyDescent="0.4">
      <c r="B19" s="33" t="s">
        <v>14</v>
      </c>
      <c r="C19" s="33" t="s">
        <v>15</v>
      </c>
      <c r="D19" s="33" t="s">
        <v>17</v>
      </c>
      <c r="E19" s="33" t="s">
        <v>25</v>
      </c>
      <c r="F19" s="33" t="s">
        <v>26</v>
      </c>
      <c r="G19" s="33" t="s">
        <v>21</v>
      </c>
      <c r="H19" s="33" t="s">
        <v>22</v>
      </c>
    </row>
    <row r="20" spans="1:8" x14ac:dyDescent="0.35">
      <c r="B20" s="34" t="s">
        <v>69</v>
      </c>
      <c r="C20" s="35"/>
      <c r="D20" s="35"/>
      <c r="E20" s="35"/>
      <c r="F20" s="35"/>
      <c r="G20" s="35"/>
      <c r="H20" s="35"/>
    </row>
    <row r="21" spans="1:8" outlineLevel="1" x14ac:dyDescent="0.35">
      <c r="B21" s="36" t="s">
        <v>58</v>
      </c>
      <c r="C21" s="36"/>
      <c r="D21" s="36">
        <v>48</v>
      </c>
      <c r="E21" s="36">
        <v>10</v>
      </c>
      <c r="F21" s="36">
        <v>48</v>
      </c>
      <c r="G21" s="36">
        <v>6</v>
      </c>
      <c r="H21" s="36">
        <v>48</v>
      </c>
    </row>
    <row r="22" spans="1:8" outlineLevel="1" x14ac:dyDescent="0.35">
      <c r="B22" s="36" t="s">
        <v>59</v>
      </c>
      <c r="C22" s="36"/>
      <c r="D22" s="36">
        <v>79</v>
      </c>
      <c r="E22" s="36">
        <v>160</v>
      </c>
      <c r="F22" s="36">
        <v>79</v>
      </c>
      <c r="G22" s="36">
        <v>1E+30</v>
      </c>
      <c r="H22" s="36">
        <v>6</v>
      </c>
    </row>
    <row r="23" spans="1:8" outlineLevel="1" x14ac:dyDescent="0.35">
      <c r="B23" s="36" t="s">
        <v>60</v>
      </c>
      <c r="C23" s="36"/>
      <c r="D23" s="36">
        <v>79</v>
      </c>
      <c r="E23" s="36">
        <v>0</v>
      </c>
      <c r="F23" s="36">
        <v>65</v>
      </c>
      <c r="G23" s="36">
        <v>14</v>
      </c>
      <c r="H23" s="36">
        <v>1E+30</v>
      </c>
    </row>
    <row r="24" spans="1:8" outlineLevel="1" x14ac:dyDescent="0.35">
      <c r="B24" s="36" t="s">
        <v>61</v>
      </c>
      <c r="C24" s="36"/>
      <c r="D24" s="36">
        <v>118</v>
      </c>
      <c r="E24" s="36">
        <v>0</v>
      </c>
      <c r="F24" s="36">
        <v>87</v>
      </c>
      <c r="G24" s="36">
        <v>31</v>
      </c>
      <c r="H24" s="36">
        <v>1E+30</v>
      </c>
    </row>
    <row r="25" spans="1:8" outlineLevel="1" x14ac:dyDescent="0.35">
      <c r="B25" s="36" t="s">
        <v>62</v>
      </c>
      <c r="C25" s="36"/>
      <c r="D25" s="36">
        <v>70</v>
      </c>
      <c r="E25" s="36">
        <v>0</v>
      </c>
      <c r="F25" s="36">
        <v>64</v>
      </c>
      <c r="G25" s="36">
        <v>6</v>
      </c>
      <c r="H25" s="36">
        <v>1E+30</v>
      </c>
    </row>
    <row r="26" spans="1:8" outlineLevel="1" x14ac:dyDescent="0.35">
      <c r="B26" s="36" t="s">
        <v>63</v>
      </c>
      <c r="C26" s="36"/>
      <c r="D26" s="36">
        <v>82</v>
      </c>
      <c r="E26" s="36">
        <v>0</v>
      </c>
      <c r="F26" s="36">
        <v>73</v>
      </c>
      <c r="G26" s="36">
        <v>9</v>
      </c>
      <c r="H26" s="36">
        <v>1E+30</v>
      </c>
    </row>
    <row r="27" spans="1:8" outlineLevel="1" x14ac:dyDescent="0.35">
      <c r="B27" s="36" t="s">
        <v>64</v>
      </c>
      <c r="C27" s="36"/>
      <c r="D27" s="36">
        <v>82</v>
      </c>
      <c r="E27" s="36">
        <v>175</v>
      </c>
      <c r="F27" s="36">
        <v>82</v>
      </c>
      <c r="G27" s="36">
        <v>1E+30</v>
      </c>
      <c r="H27" s="36">
        <v>6</v>
      </c>
    </row>
    <row r="28" spans="1:8" outlineLevel="1" x14ac:dyDescent="0.35">
      <c r="B28" s="36" t="s">
        <v>65</v>
      </c>
      <c r="C28" s="36"/>
      <c r="D28" s="36">
        <v>43</v>
      </c>
      <c r="E28" s="36">
        <v>5</v>
      </c>
      <c r="F28" s="36">
        <v>43</v>
      </c>
      <c r="G28" s="36">
        <v>6</v>
      </c>
      <c r="H28" s="36">
        <v>6</v>
      </c>
    </row>
    <row r="29" spans="1:8" outlineLevel="1" x14ac:dyDescent="0.35">
      <c r="B29" s="36" t="s">
        <v>66</v>
      </c>
      <c r="C29" s="36"/>
      <c r="D29" s="36">
        <v>58</v>
      </c>
      <c r="E29" s="36">
        <v>0</v>
      </c>
      <c r="F29" s="36">
        <v>52</v>
      </c>
      <c r="G29" s="36">
        <v>6</v>
      </c>
      <c r="H29" s="36">
        <v>1E+30</v>
      </c>
    </row>
    <row r="30" spans="1:8" ht="12" outlineLevel="1" thickBot="1" x14ac:dyDescent="0.4">
      <c r="B30" s="37" t="s">
        <v>67</v>
      </c>
      <c r="C30" s="37"/>
      <c r="D30" s="37">
        <v>15</v>
      </c>
      <c r="E30" s="37">
        <v>195</v>
      </c>
      <c r="F30" s="37">
        <v>15</v>
      </c>
      <c r="G30" s="37">
        <v>1E+30</v>
      </c>
      <c r="H30" s="37">
        <v>6</v>
      </c>
    </row>
    <row r="31" spans="1:8" x14ac:dyDescent="0.35">
      <c r="B31" s="38"/>
      <c r="C31" s="38"/>
      <c r="D31" s="38"/>
      <c r="E31" s="38"/>
      <c r="F31" s="38"/>
      <c r="G31" s="38"/>
      <c r="H31" s="3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opLeftCell="A3" workbookViewId="0">
      <selection activeCell="M8" sqref="M8"/>
    </sheetView>
  </sheetViews>
  <sheetFormatPr defaultRowHeight="14.25" x14ac:dyDescent="0.45"/>
  <cols>
    <col min="2" max="2" width="2.265625" customWidth="1"/>
    <col min="3" max="3" width="2.73046875" bestFit="1" customWidth="1"/>
    <col min="4" max="9" width="3.73046875" bestFit="1" customWidth="1"/>
    <col min="10" max="10" width="2.59765625" bestFit="1" customWidth="1"/>
    <col min="11" max="11" width="5.73046875" bestFit="1" customWidth="1"/>
  </cols>
  <sheetData>
    <row r="3" spans="1:11" ht="19.899999999999999" thickBot="1" x14ac:dyDescent="0.65">
      <c r="A3" s="39" t="s">
        <v>70</v>
      </c>
    </row>
    <row r="4" spans="1:11" ht="14.65" thickTop="1" x14ac:dyDescent="0.45"/>
    <row r="5" spans="1:11" x14ac:dyDescent="0.45">
      <c r="D5" s="1">
        <v>170</v>
      </c>
      <c r="E5" s="1">
        <v>160</v>
      </c>
      <c r="F5" s="1">
        <v>175</v>
      </c>
      <c r="G5" s="1">
        <v>180</v>
      </c>
      <c r="H5" s="1">
        <v>195</v>
      </c>
    </row>
    <row r="6" spans="1:11" x14ac:dyDescent="0.45">
      <c r="D6">
        <v>1</v>
      </c>
      <c r="E6">
        <v>2</v>
      </c>
      <c r="F6">
        <v>3</v>
      </c>
      <c r="G6">
        <v>4</v>
      </c>
      <c r="H6">
        <v>5</v>
      </c>
    </row>
    <row r="7" spans="1:11" x14ac:dyDescent="0.45">
      <c r="C7">
        <v>1</v>
      </c>
      <c r="D7" s="1">
        <v>1</v>
      </c>
      <c r="E7" s="1"/>
      <c r="F7" s="1"/>
      <c r="G7" s="1"/>
      <c r="H7" s="1"/>
      <c r="I7">
        <f>SUMPRODUCT(D7:H7,AgentsPerShift)</f>
        <v>48</v>
      </c>
      <c r="J7" t="s">
        <v>0</v>
      </c>
      <c r="K7">
        <v>48</v>
      </c>
    </row>
    <row r="8" spans="1:11" x14ac:dyDescent="0.45">
      <c r="C8">
        <v>2</v>
      </c>
      <c r="D8" s="1">
        <v>1</v>
      </c>
      <c r="E8" s="1">
        <v>1</v>
      </c>
      <c r="F8" s="1"/>
      <c r="G8" s="1"/>
      <c r="H8" s="1"/>
      <c r="I8">
        <f>SUMPRODUCT(D8:H8,AgentsPerShift)</f>
        <v>79</v>
      </c>
      <c r="J8" t="s">
        <v>0</v>
      </c>
      <c r="K8">
        <v>79</v>
      </c>
    </row>
    <row r="9" spans="1:11" x14ac:dyDescent="0.45">
      <c r="C9">
        <v>3</v>
      </c>
      <c r="D9" s="1">
        <v>1</v>
      </c>
      <c r="E9" s="1">
        <v>1</v>
      </c>
      <c r="F9" s="1"/>
      <c r="G9" s="1"/>
      <c r="H9" s="1"/>
      <c r="I9">
        <f>SUMPRODUCT(D9:H9,AgentsPerShift)</f>
        <v>79</v>
      </c>
      <c r="J9" t="s">
        <v>0</v>
      </c>
      <c r="K9">
        <v>65</v>
      </c>
    </row>
    <row r="10" spans="1:11" x14ac:dyDescent="0.45">
      <c r="C10">
        <v>4</v>
      </c>
      <c r="D10" s="1">
        <v>1</v>
      </c>
      <c r="E10" s="1">
        <v>1</v>
      </c>
      <c r="F10" s="1">
        <v>1</v>
      </c>
      <c r="G10" s="1"/>
      <c r="H10" s="1"/>
      <c r="I10">
        <f>SUMPRODUCT(D10:H10,AgentsPerShift)</f>
        <v>118</v>
      </c>
      <c r="J10" t="s">
        <v>0</v>
      </c>
      <c r="K10">
        <v>87</v>
      </c>
    </row>
    <row r="11" spans="1:11" x14ac:dyDescent="0.45">
      <c r="C11">
        <v>5</v>
      </c>
      <c r="D11" s="1"/>
      <c r="E11" s="1">
        <v>1</v>
      </c>
      <c r="F11" s="1">
        <v>1</v>
      </c>
      <c r="G11" s="1"/>
      <c r="H11" s="1"/>
      <c r="I11">
        <f>SUMPRODUCT(D11:H11,AgentsPerShift)</f>
        <v>70</v>
      </c>
      <c r="J11" t="s">
        <v>0</v>
      </c>
      <c r="K11">
        <v>64</v>
      </c>
    </row>
    <row r="12" spans="1:11" x14ac:dyDescent="0.45">
      <c r="C12">
        <v>6</v>
      </c>
      <c r="D12" s="1"/>
      <c r="E12" s="1"/>
      <c r="F12" s="1">
        <v>1</v>
      </c>
      <c r="G12" s="1">
        <v>1</v>
      </c>
      <c r="H12" s="1"/>
      <c r="I12">
        <f>SUMPRODUCT(D12:H12,AgentsPerShift)</f>
        <v>82</v>
      </c>
      <c r="J12" t="s">
        <v>0</v>
      </c>
      <c r="K12">
        <v>73</v>
      </c>
    </row>
    <row r="13" spans="1:11" x14ac:dyDescent="0.45">
      <c r="C13">
        <v>7</v>
      </c>
      <c r="D13" s="1"/>
      <c r="E13" s="1"/>
      <c r="F13" s="1">
        <v>1</v>
      </c>
      <c r="G13" s="1">
        <v>1</v>
      </c>
      <c r="H13" s="1"/>
      <c r="I13">
        <f>SUMPRODUCT(D13:H13,AgentsPerShift)</f>
        <v>82</v>
      </c>
      <c r="J13" t="s">
        <v>0</v>
      </c>
      <c r="K13">
        <v>82</v>
      </c>
    </row>
    <row r="14" spans="1:11" x14ac:dyDescent="0.45">
      <c r="C14">
        <v>8</v>
      </c>
      <c r="D14" s="1"/>
      <c r="E14" s="1"/>
      <c r="F14" s="1"/>
      <c r="G14" s="1">
        <v>1</v>
      </c>
      <c r="H14" s="1"/>
      <c r="I14">
        <f>SUMPRODUCT(D14:H14,AgentsPerShift)</f>
        <v>43</v>
      </c>
      <c r="J14" t="s">
        <v>0</v>
      </c>
      <c r="K14">
        <v>43</v>
      </c>
    </row>
    <row r="15" spans="1:11" x14ac:dyDescent="0.45">
      <c r="C15">
        <v>9</v>
      </c>
      <c r="D15" s="1"/>
      <c r="E15" s="1"/>
      <c r="F15" s="1"/>
      <c r="G15" s="1">
        <v>1</v>
      </c>
      <c r="H15" s="1">
        <v>1</v>
      </c>
      <c r="I15">
        <f>SUMPRODUCT(D15:H15,AgentsPerShift)</f>
        <v>58</v>
      </c>
      <c r="J15" t="s">
        <v>0</v>
      </c>
      <c r="K15">
        <v>52</v>
      </c>
    </row>
    <row r="16" spans="1:11" x14ac:dyDescent="0.45">
      <c r="C16">
        <v>10</v>
      </c>
      <c r="D16" s="1"/>
      <c r="E16" s="1"/>
      <c r="F16" s="1"/>
      <c r="G16" s="1"/>
      <c r="H16" s="1">
        <v>1</v>
      </c>
      <c r="I16">
        <f>SUMPRODUCT(D16:H16,AgentsPerShift)</f>
        <v>15</v>
      </c>
      <c r="J16" t="s">
        <v>0</v>
      </c>
      <c r="K16">
        <v>15</v>
      </c>
    </row>
    <row r="18" spans="4:11" x14ac:dyDescent="0.45">
      <c r="D18" s="29">
        <v>48</v>
      </c>
      <c r="E18" s="29">
        <v>31</v>
      </c>
      <c r="F18" s="29">
        <v>39</v>
      </c>
      <c r="G18" s="29">
        <v>43</v>
      </c>
      <c r="H18" s="29">
        <v>15</v>
      </c>
      <c r="K18" s="3">
        <f>SUMPRODUCT(DailyCostPerAgent,AgentsPerShift)</f>
        <v>30610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4.7-6 Sensitivity Report</vt:lpstr>
      <vt:lpstr>4.7-6</vt:lpstr>
      <vt:lpstr>7.3-4 Sensitivity Report</vt:lpstr>
      <vt:lpstr>7.3-4 Analysis Report</vt:lpstr>
      <vt:lpstr>7.3-4</vt:lpstr>
      <vt:lpstr>7.3-5 Sensitivity Report</vt:lpstr>
      <vt:lpstr>7.3-5</vt:lpstr>
      <vt:lpstr>7.3-7 Sensitivity Report</vt:lpstr>
      <vt:lpstr>7.3-7</vt:lpstr>
      <vt:lpstr>7.4-4</vt:lpstr>
      <vt:lpstr>7.5-1</vt:lpstr>
      <vt:lpstr>AgentsPerShift</vt:lpstr>
      <vt:lpstr>AgentsPerTimePeriod</vt:lpstr>
      <vt:lpstr>AgentsPerTmePeriod</vt:lpstr>
      <vt:lpstr>AgentsSelected</vt:lpstr>
      <vt:lpstr>DailyCostPerAgent</vt:lpstr>
      <vt:lpstr>MinimunAgentsNeeded</vt:lpstr>
      <vt:lpstr>MinimunAgentsPerTimePeriod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paisurfaceguest</cp:lastModifiedBy>
  <dcterms:created xsi:type="dcterms:W3CDTF">2017-06-04T00:05:56Z</dcterms:created>
  <dcterms:modified xsi:type="dcterms:W3CDTF">2017-06-25T18:48:08Z</dcterms:modified>
</cp:coreProperties>
</file>