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scripts\school\ds775\wk7\"/>
    </mc:Choice>
  </mc:AlternateContent>
  <bookViews>
    <workbookView xWindow="0" yWindow="0" windowWidth="28800" windowHeight="12210"/>
  </bookViews>
  <sheets>
    <sheet name="Problem1" sheetId="1" r:id="rId1"/>
    <sheet name="Problem2" sheetId="2" r:id="rId2"/>
    <sheet name="Problem3" sheetId="3" r:id="rId3"/>
    <sheet name="Problem4" sheetId="4" r:id="rId4"/>
    <sheet name="Problem5" sheetId="5" r:id="rId5"/>
    <sheet name="Problem6" sheetId="6" r:id="rId6"/>
    <sheet name="Problem7" sheetId="7" r:id="rId7"/>
  </sheets>
  <definedNames>
    <definedName name="solver_adj" localSheetId="0" hidden="1">Problem1!$D$34:$H$34</definedName>
    <definedName name="solver_adj" localSheetId="1" hidden="1">Problem2!$D$20:$F$20</definedName>
    <definedName name="solver_adj" localSheetId="3" hidden="1">Problem4!$E$127:$F$127</definedName>
    <definedName name="solver_adj" localSheetId="6" hidden="1">Problem7!$D$15:$K$15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cvg" localSheetId="6" hidden="1">0.0001</definedName>
    <definedName name="solver_drv" localSheetId="0" hidden="1">1</definedName>
    <definedName name="solver_drv" localSheetId="1" hidden="1">1</definedName>
    <definedName name="solver_drv" localSheetId="3" hidden="1">1</definedName>
    <definedName name="solver_drv" localSheetId="6" hidden="1">1</definedName>
    <definedName name="solver_eng" localSheetId="0" hidden="1">2</definedName>
    <definedName name="solver_eng" localSheetId="1" hidden="1">2</definedName>
    <definedName name="solver_eng" localSheetId="3" hidden="1">2</definedName>
    <definedName name="solver_eng" localSheetId="6" hidden="1">2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est" localSheetId="6" hidden="1">1</definedName>
    <definedName name="solver_itr" localSheetId="0" hidden="1">2147483647</definedName>
    <definedName name="solver_itr" localSheetId="1" hidden="1">2147483647</definedName>
    <definedName name="solver_itr" localSheetId="3" hidden="1">2147483647</definedName>
    <definedName name="solver_itr" localSheetId="6" hidden="1">2147483647</definedName>
    <definedName name="solver_lhs1" localSheetId="0" hidden="1">Problem1!$D$34</definedName>
    <definedName name="solver_lhs1" localSheetId="1" hidden="1">Problem2!$G$17:$G$18</definedName>
    <definedName name="solver_lhs1" localSheetId="3" hidden="1">Problem4!$G$124</definedName>
    <definedName name="solver_lhs1" localSheetId="6" hidden="1">Problem7!$D$15:$K$15</definedName>
    <definedName name="solver_lhs2" localSheetId="0" hidden="1">Problem1!$I$29</definedName>
    <definedName name="solver_lhs2" localSheetId="3" hidden="1">Problem4!$G$125</definedName>
    <definedName name="solver_lhs2" localSheetId="6" hidden="1">Problem7!$D$17</definedName>
    <definedName name="solver_lhs3" localSheetId="0" hidden="1">Problem1!$I$30</definedName>
    <definedName name="solver_lhs3" localSheetId="6" hidden="1">Problem7!$D$18</definedName>
    <definedName name="solver_lhs4" localSheetId="0" hidden="1">Problem1!$I$30</definedName>
    <definedName name="solver_lhs4" localSheetId="6" hidden="1">Problem7!$D$19</definedName>
    <definedName name="solver_lhs5" localSheetId="0" hidden="1">Problem1!$I$31</definedName>
    <definedName name="solver_lhs5" localSheetId="6" hidden="1">Problem7!$L$10:$L$13</definedName>
    <definedName name="solver_lhs6" localSheetId="0" hidden="1">Problem1!$I$32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ip" localSheetId="6" hidden="1">2147483647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ni" localSheetId="6" hidden="1">30</definedName>
    <definedName name="solver_mrt" localSheetId="0" hidden="1">0.075</definedName>
    <definedName name="solver_mrt" localSheetId="1" hidden="1">0.075</definedName>
    <definedName name="solver_mrt" localSheetId="3" hidden="1">0.075</definedName>
    <definedName name="solver_mrt" localSheetId="6" hidden="1">0.075</definedName>
    <definedName name="solver_msl" localSheetId="0" hidden="1">2</definedName>
    <definedName name="solver_msl" localSheetId="1" hidden="1">2</definedName>
    <definedName name="solver_msl" localSheetId="3" hidden="1">2</definedName>
    <definedName name="solver_msl" localSheetId="6" hidden="1">2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eg" localSheetId="6" hidden="1">1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od" localSheetId="6" hidden="1">2147483647</definedName>
    <definedName name="solver_num" localSheetId="0" hidden="1">6</definedName>
    <definedName name="solver_num" localSheetId="1" hidden="1">1</definedName>
    <definedName name="solver_num" localSheetId="3" hidden="1">2</definedName>
    <definedName name="solver_num" localSheetId="6" hidden="1">5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nwt" localSheetId="6" hidden="1">1</definedName>
    <definedName name="solver_opt" localSheetId="0" hidden="1">Problem1!$K$34</definedName>
    <definedName name="solver_opt" localSheetId="1" hidden="1">Problem2!$I$20</definedName>
    <definedName name="solver_opt" localSheetId="3" hidden="1">Problem4!$I$127</definedName>
    <definedName name="solver_opt" localSheetId="6" hidden="1">Problem7!$N$15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pre" localSheetId="6" hidden="1">0.000001</definedName>
    <definedName name="solver_rbv" localSheetId="0" hidden="1">1</definedName>
    <definedName name="solver_rbv" localSheetId="1" hidden="1">1</definedName>
    <definedName name="solver_rbv" localSheetId="3" hidden="1">1</definedName>
    <definedName name="solver_rbv" localSheetId="6" hidden="1">1</definedName>
    <definedName name="solver_rel1" localSheetId="0" hidden="1">3</definedName>
    <definedName name="solver_rel1" localSheetId="1" hidden="1">1</definedName>
    <definedName name="solver_rel1" localSheetId="3" hidden="1">3</definedName>
    <definedName name="solver_rel1" localSheetId="6" hidden="1">5</definedName>
    <definedName name="solver_rel2" localSheetId="0" hidden="1">1</definedName>
    <definedName name="solver_rel2" localSheetId="3" hidden="1">1</definedName>
    <definedName name="solver_rel2" localSheetId="6" hidden="1">3</definedName>
    <definedName name="solver_rel3" localSheetId="0" hidden="1">1</definedName>
    <definedName name="solver_rel3" localSheetId="6" hidden="1">1</definedName>
    <definedName name="solver_rel4" localSheetId="0" hidden="1">3</definedName>
    <definedName name="solver_rel4" localSheetId="6" hidden="1">1</definedName>
    <definedName name="solver_rel5" localSheetId="0" hidden="1">3</definedName>
    <definedName name="solver_rel5" localSheetId="6" hidden="1">1</definedName>
    <definedName name="solver_rel6" localSheetId="0" hidden="1">2</definedName>
    <definedName name="solver_rhs1" localSheetId="0" hidden="1">Problem1!$D$36</definedName>
    <definedName name="solver_rhs1" localSheetId="1" hidden="1">Problem2!$I$17:$I$18</definedName>
    <definedName name="solver_rhs1" localSheetId="3" hidden="1">Problem4!$I$124</definedName>
    <definedName name="solver_rhs1" localSheetId="6" hidden="1">binary</definedName>
    <definedName name="solver_rhs2" localSheetId="0" hidden="1">Problem1!$K$29</definedName>
    <definedName name="solver_rhs2" localSheetId="3" hidden="1">Problem4!$I$125</definedName>
    <definedName name="solver_rhs2" localSheetId="6" hidden="1">Problem7!$F$17</definedName>
    <definedName name="solver_rhs3" localSheetId="0" hidden="1">Problem1!$M$30</definedName>
    <definedName name="solver_rhs3" localSheetId="6" hidden="1">Problem7!$F$18</definedName>
    <definedName name="solver_rhs4" localSheetId="0" hidden="1">Problem1!$K$30</definedName>
    <definedName name="solver_rhs4" localSheetId="6" hidden="1">Problem7!$F$19</definedName>
    <definedName name="solver_rhs5" localSheetId="0" hidden="1">Problem1!$K$31</definedName>
    <definedName name="solver_rhs5" localSheetId="6" hidden="1">Problem7!$N$10:$N$13</definedName>
    <definedName name="solver_rhs6" localSheetId="0" hidden="1">Problem1!$K$32</definedName>
    <definedName name="solver_rlx" localSheetId="0" hidden="1">2</definedName>
    <definedName name="solver_rlx" localSheetId="1" hidden="1">2</definedName>
    <definedName name="solver_rlx" localSheetId="3" hidden="1">2</definedName>
    <definedName name="solver_rlx" localSheetId="6" hidden="1">2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rsd" localSheetId="6" hidden="1">0</definedName>
    <definedName name="solver_scl" localSheetId="0" hidden="1">1</definedName>
    <definedName name="solver_scl" localSheetId="1" hidden="1">1</definedName>
    <definedName name="solver_scl" localSheetId="3" hidden="1">1</definedName>
    <definedName name="solver_scl" localSheetId="6" hidden="1">1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ho" localSheetId="6" hidden="1">2</definedName>
    <definedName name="solver_ssz" localSheetId="0" hidden="1">100</definedName>
    <definedName name="solver_ssz" localSheetId="1" hidden="1">100</definedName>
    <definedName name="solver_ssz" localSheetId="3" hidden="1">100</definedName>
    <definedName name="solver_ssz" localSheetId="6" hidden="1">100</definedName>
    <definedName name="solver_tim" localSheetId="0" hidden="1">2147483647</definedName>
    <definedName name="solver_tim" localSheetId="1" hidden="1">2147483647</definedName>
    <definedName name="solver_tim" localSheetId="3" hidden="1">2147483647</definedName>
    <definedName name="solver_tim" localSheetId="6" hidden="1">2147483647</definedName>
    <definedName name="solver_tol" localSheetId="0" hidden="1">0.01</definedName>
    <definedName name="solver_tol" localSheetId="1" hidden="1">0.01</definedName>
    <definedName name="solver_tol" localSheetId="3" hidden="1">0.01</definedName>
    <definedName name="solver_tol" localSheetId="6" hidden="1">0.01</definedName>
    <definedName name="solver_typ" localSheetId="0" hidden="1">2</definedName>
    <definedName name="solver_typ" localSheetId="1" hidden="1">1</definedName>
    <definedName name="solver_typ" localSheetId="3" hidden="1">2</definedName>
    <definedName name="solver_typ" localSheetId="6" hidden="1">1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al" localSheetId="6" hidden="1">0</definedName>
    <definedName name="solver_ver" localSheetId="0" hidden="1">3</definedName>
    <definedName name="solver_ver" localSheetId="1" hidden="1">3</definedName>
    <definedName name="solver_ver" localSheetId="3" hidden="1">3</definedName>
    <definedName name="solver_ver" localSheetId="6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7" l="1"/>
  <c r="D19" i="7"/>
  <c r="D18" i="7"/>
  <c r="D17" i="7"/>
  <c r="N15" i="7"/>
  <c r="L11" i="7"/>
  <c r="L12" i="7"/>
  <c r="L13" i="7"/>
  <c r="L10" i="7"/>
  <c r="I127" i="4"/>
  <c r="G125" i="4"/>
  <c r="G124" i="4"/>
  <c r="I119" i="4"/>
  <c r="G117" i="4"/>
  <c r="G116" i="4"/>
  <c r="I111" i="4"/>
  <c r="G109" i="4"/>
  <c r="G108" i="4"/>
  <c r="I103" i="4"/>
  <c r="G101" i="4"/>
  <c r="G100" i="4"/>
  <c r="I95" i="4"/>
  <c r="G93" i="4"/>
  <c r="G92" i="4"/>
  <c r="I87" i="4"/>
  <c r="G85" i="4"/>
  <c r="G84" i="4"/>
  <c r="I79" i="4"/>
  <c r="G77" i="4"/>
  <c r="G76" i="4"/>
  <c r="I71" i="4"/>
  <c r="G69" i="4"/>
  <c r="G68" i="4"/>
  <c r="I63" i="4"/>
  <c r="G61" i="4"/>
  <c r="G60" i="4"/>
  <c r="G36" i="4"/>
  <c r="G37" i="4"/>
  <c r="G53" i="4"/>
  <c r="G52" i="4"/>
  <c r="G45" i="4"/>
  <c r="G44" i="4"/>
  <c r="I55" i="4"/>
  <c r="I47" i="4"/>
  <c r="I39" i="4"/>
  <c r="G30" i="4"/>
  <c r="G29" i="4"/>
  <c r="G22" i="4"/>
  <c r="G21" i="4"/>
  <c r="I32" i="4"/>
  <c r="I24" i="4"/>
  <c r="I16" i="4"/>
  <c r="G14" i="4"/>
  <c r="G13" i="4"/>
  <c r="G17" i="3"/>
  <c r="G18" i="3"/>
  <c r="G16" i="3"/>
  <c r="F33" i="3"/>
  <c r="I17" i="3" s="1"/>
  <c r="F34" i="3"/>
  <c r="I18" i="3" s="1"/>
  <c r="F32" i="3"/>
  <c r="I16" i="3" s="1"/>
  <c r="F29" i="3"/>
  <c r="H29" i="3" s="1"/>
  <c r="E13" i="3"/>
  <c r="F13" i="3"/>
  <c r="D13" i="3"/>
  <c r="E26" i="3"/>
  <c r="E15" i="3" s="1"/>
  <c r="F26" i="3"/>
  <c r="F15" i="3" s="1"/>
  <c r="D26" i="3"/>
  <c r="D15" i="3" s="1"/>
  <c r="K20" i="3"/>
  <c r="I20" i="2"/>
  <c r="G18" i="2"/>
  <c r="G17" i="2"/>
  <c r="K34" i="1"/>
  <c r="I30" i="1"/>
  <c r="K29" i="1" s="1"/>
  <c r="I31" i="1"/>
  <c r="I32" i="1"/>
  <c r="I29" i="1"/>
</calcChain>
</file>

<file path=xl/sharedStrings.xml><?xml version="1.0" encoding="utf-8"?>
<sst xmlns="http://schemas.openxmlformats.org/spreadsheetml/2006/main" count="213" uniqueCount="134">
  <si>
    <t>Ingredient</t>
  </si>
  <si>
    <t>Calories</t>
  </si>
  <si>
    <t>from fat</t>
  </si>
  <si>
    <t>(per tbsp)</t>
  </si>
  <si>
    <t>Total</t>
  </si>
  <si>
    <t>Vitamin</t>
  </si>
  <si>
    <t>Content</t>
  </si>
  <si>
    <t>(mg/tbsp)</t>
  </si>
  <si>
    <t>Thickeners</t>
  </si>
  <si>
    <t>Cost</t>
  </si>
  <si>
    <t>(¢/tbsp)</t>
  </si>
  <si>
    <t>Strawberry flavoring</t>
  </si>
  <si>
    <t>        1</t>
  </si>
  <si>
    <t>      50</t>
  </si>
  <si>
    <t>        20</t>
  </si>
  <si>
    <t>          3</t>
  </si>
  <si>
    <t>     10</t>
  </si>
  <si>
    <t>Cream</t>
  </si>
  <si>
    <t>      75</t>
  </si>
  <si>
    <t>    100</t>
  </si>
  <si>
    <t>          0</t>
  </si>
  <si>
    <t>          8</t>
  </si>
  <si>
    <t>       8</t>
  </si>
  <si>
    <t>Vitamin supplement</t>
  </si>
  <si>
    <t>        0</t>
  </si>
  <si>
    <t>        50</t>
  </si>
  <si>
    <t>          1</t>
  </si>
  <si>
    <t>     25</t>
  </si>
  <si>
    <t>Artificial sweetener</t>
  </si>
  <si>
    <t>    120</t>
  </si>
  <si>
    <t>          2</t>
  </si>
  <si>
    <t>     15</t>
  </si>
  <si>
    <t>Thickening agent</t>
  </si>
  <si>
    <t>      30</t>
  </si>
  <si>
    <t>      80</t>
  </si>
  <si>
    <t>        25</t>
  </si>
  <si>
    <t>       6</t>
  </si>
  <si>
    <t>object</t>
  </si>
  <si>
    <t>variables</t>
  </si>
  <si>
    <t>constraints</t>
  </si>
  <si>
    <t>minimize cost</t>
  </si>
  <si>
    <t>ingredients</t>
  </si>
  <si>
    <t>50x1 + 100x2 + 0x3 + 120x4 + 80x5 &lt;=420</t>
  </si>
  <si>
    <t>50x1 + 100x2 + 0x3 + 120x4 + 80x5 &gt;=380</t>
  </si>
  <si>
    <t>1x1 + 75x2 + 0x3 + 0x4  + 30x5 &lt;= 0.20 * (50x1 + 100x2 + 0x3 + 120x4 + 80x5)</t>
  </si>
  <si>
    <t>20x1 + 0x2 + 50x3 + 0x4 + 2x5 &gt;= 50</t>
  </si>
  <si>
    <t>ingredients (tablespoons)</t>
  </si>
  <si>
    <t>x1 &gt;= 1</t>
  </si>
  <si>
    <t>3x1 + 8x2 + 1x3 + 2x4 + 25x5 &gt;= 15</t>
  </si>
  <si>
    <t>x1</t>
  </si>
  <si>
    <t>x2</t>
  </si>
  <si>
    <t>x3</t>
  </si>
  <si>
    <t>x4</t>
  </si>
  <si>
    <t>x5</t>
  </si>
  <si>
    <t>cal fat</t>
  </si>
  <si>
    <t>total cal</t>
  </si>
  <si>
    <t>vitamin</t>
  </si>
  <si>
    <t>thickner</t>
  </si>
  <si>
    <t>Problem 1</t>
  </si>
  <si>
    <t>&gt;=</t>
  </si>
  <si>
    <t>&lt;=</t>
  </si>
  <si>
    <t>*</t>
  </si>
  <si>
    <t>=</t>
  </si>
  <si>
    <t>Problem 2</t>
  </si>
  <si>
    <t>c2</t>
  </si>
  <si>
    <t>a21</t>
  </si>
  <si>
    <t>a22</t>
  </si>
  <si>
    <t>x21</t>
  </si>
  <si>
    <t>x22</t>
  </si>
  <si>
    <t>variable</t>
  </si>
  <si>
    <t>0.50(20x1+30x21)+0.50(20x1+10x22)</t>
  </si>
  <si>
    <t>0.50(4x1+4x21)+0.50(4x1+1x22) &lt;=60</t>
  </si>
  <si>
    <t>20x1+15x21+5x22</t>
  </si>
  <si>
    <t>4x1+2x21+0.50x22</t>
  </si>
  <si>
    <t>0.50(5x1+7x21)+0.50(5x1+3x22) &lt;= 100</t>
  </si>
  <si>
    <t>5x1+3.5x21+1.5x22</t>
  </si>
  <si>
    <t>Problem 3</t>
  </si>
  <si>
    <t>objective</t>
  </si>
  <si>
    <t xml:space="preserve">variable </t>
  </si>
  <si>
    <t>maximize total profit</t>
  </si>
  <si>
    <t>flavor</t>
  </si>
  <si>
    <t>chocolate</t>
  </si>
  <si>
    <t>vanilla</t>
  </si>
  <si>
    <t>banana</t>
  </si>
  <si>
    <t>milk</t>
  </si>
  <si>
    <t>sugar</t>
  </si>
  <si>
    <t>cream</t>
  </si>
  <si>
    <t>a11</t>
  </si>
  <si>
    <t>a12</t>
  </si>
  <si>
    <t>a13</t>
  </si>
  <si>
    <t>a23</t>
  </si>
  <si>
    <t>a31</t>
  </si>
  <si>
    <t>a32</t>
  </si>
  <si>
    <t>a33</t>
  </si>
  <si>
    <t>decrease</t>
  </si>
  <si>
    <t>increase</t>
  </si>
  <si>
    <t>choc</t>
  </si>
  <si>
    <t>upper</t>
  </si>
  <si>
    <t>lower</t>
  </si>
  <si>
    <t>shadow</t>
  </si>
  <si>
    <t>qty</t>
  </si>
  <si>
    <t>profit</t>
  </si>
  <si>
    <t>expenses</t>
  </si>
  <si>
    <t>net profit</t>
  </si>
  <si>
    <t>Problem 4</t>
  </si>
  <si>
    <t>min</t>
  </si>
  <si>
    <t>a11x1</t>
  </si>
  <si>
    <t>a12x2</t>
  </si>
  <si>
    <t>c1</t>
  </si>
  <si>
    <t>a22x2</t>
  </si>
  <si>
    <t>b1</t>
  </si>
  <si>
    <t>b2</t>
  </si>
  <si>
    <t>a21x2</t>
  </si>
  <si>
    <t>Problem 5</t>
  </si>
  <si>
    <t>Problem 6</t>
  </si>
  <si>
    <t>Location</t>
  </si>
  <si>
    <t>Machine</t>
  </si>
  <si>
    <t>M</t>
  </si>
  <si>
    <t>Problem 7</t>
  </si>
  <si>
    <t>Cash Outflow Required ($million)</t>
  </si>
  <si>
    <t>Cash</t>
  </si>
  <si>
    <t>Project</t>
  </si>
  <si>
    <t>Available</t>
  </si>
  <si>
    <t>($million)</t>
  </si>
  <si>
    <t>Year 1</t>
  </si>
  <si>
    <t>Year 2</t>
  </si>
  <si>
    <t>Year 3</t>
  </si>
  <si>
    <t>Year 4</t>
  </si>
  <si>
    <t>NPV</t>
  </si>
  <si>
    <t>($mil)</t>
  </si>
  <si>
    <t>Constraints</t>
  </si>
  <si>
    <t>x6 + x7 &lt;= 1</t>
  </si>
  <si>
    <t>x5 &lt;= x6</t>
  </si>
  <si>
    <t>x1 + x2 + x3 &gt;=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</si>
</sst>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1" xfId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/>
    <xf numFmtId="0" fontId="0" fillId="0" borderId="0" xfId="0" applyFill="1"/>
    <xf numFmtId="0" fontId="0" fillId="0" borderId="0" xfId="0" applyAlignment="1">
      <alignment horizontal="left"/>
    </xf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0" xfId="0" applyBorder="1"/>
    <xf numFmtId="0" fontId="0" fillId="2" borderId="0" xfId="0" applyFill="1"/>
    <xf numFmtId="0" fontId="0" fillId="4" borderId="0" xfId="0" applyFill="1"/>
    <xf numFmtId="8" fontId="0" fillId="0" borderId="0" xfId="0" applyNumberFormat="1"/>
    <xf numFmtId="11" fontId="0" fillId="0" borderId="0" xfId="0" applyNumberFormat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3" borderId="5" xfId="0" applyFill="1" applyBorder="1"/>
    <xf numFmtId="0" fontId="0" fillId="3" borderId="9" xfId="0" applyFill="1" applyBorder="1"/>
    <xf numFmtId="0" fontId="0" fillId="0" borderId="5" xfId="0" applyFill="1" applyBorder="1"/>
    <xf numFmtId="0" fontId="0" fillId="3" borderId="6" xfId="0" applyFill="1" applyBorder="1"/>
    <xf numFmtId="0" fontId="0" fillId="0" borderId="6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3" xfId="0" applyFill="1" applyBorder="1"/>
    <xf numFmtId="0" fontId="0" fillId="3" borderId="8" xfId="0" applyFill="1" applyBorder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200024</xdr:rowOff>
    </xdr:from>
    <xdr:to>
      <xdr:col>11</xdr:col>
      <xdr:colOff>108285</xdr:colOff>
      <xdr:row>25</xdr:row>
      <xdr:rowOff>47624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5E64C08-2429-4578-9B86-09ED6F314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350" y="457199"/>
          <a:ext cx="5594685" cy="442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workbookViewId="0">
      <selection activeCell="A3" sqref="A3"/>
    </sheetView>
  </sheetViews>
  <sheetFormatPr defaultRowHeight="15" x14ac:dyDescent="0.25"/>
  <cols>
    <col min="1" max="1" width="13.7109375" bestFit="1" customWidth="1"/>
    <col min="2" max="2" width="1.7109375" customWidth="1"/>
    <col min="3" max="3" width="19.42578125" bestFit="1" customWidth="1"/>
    <col min="4" max="5" width="9.7109375" bestFit="1" customWidth="1"/>
    <col min="6" max="6" width="9.85546875" bestFit="1" customWidth="1"/>
    <col min="7" max="7" width="10.5703125" bestFit="1" customWidth="1"/>
    <col min="8" max="8" width="8.140625" bestFit="1" customWidth="1"/>
    <col min="10" max="10" width="3" bestFit="1" customWidth="1"/>
    <col min="11" max="11" width="9" customWidth="1"/>
    <col min="12" max="12" width="3" bestFit="1" customWidth="1"/>
    <col min="13" max="13" width="4" bestFit="1" customWidth="1"/>
  </cols>
  <sheetData>
    <row r="1" spans="1:8" ht="20.25" thickBot="1" x14ac:dyDescent="0.35">
      <c r="A1" s="3" t="s">
        <v>58</v>
      </c>
    </row>
    <row r="2" spans="1:8" ht="15.75" thickTop="1" x14ac:dyDescent="0.25"/>
    <row r="4" spans="1:8" x14ac:dyDescent="0.25">
      <c r="C4" s="1" t="s">
        <v>0</v>
      </c>
      <c r="D4" s="2" t="s">
        <v>1</v>
      </c>
      <c r="E4" s="2" t="s">
        <v>4</v>
      </c>
      <c r="F4" s="2" t="s">
        <v>5</v>
      </c>
      <c r="G4" s="2"/>
      <c r="H4" s="2"/>
    </row>
    <row r="5" spans="1:8" x14ac:dyDescent="0.25">
      <c r="C5" s="1"/>
      <c r="D5" s="2" t="s">
        <v>2</v>
      </c>
      <c r="E5" s="2" t="s">
        <v>1</v>
      </c>
      <c r="F5" s="2" t="s">
        <v>6</v>
      </c>
      <c r="G5" s="2" t="s">
        <v>8</v>
      </c>
      <c r="H5" s="2" t="s">
        <v>9</v>
      </c>
    </row>
    <row r="6" spans="1:8" x14ac:dyDescent="0.25">
      <c r="C6" s="1"/>
      <c r="D6" s="2" t="s">
        <v>3</v>
      </c>
      <c r="E6" s="2" t="s">
        <v>3</v>
      </c>
      <c r="F6" s="2" t="s">
        <v>7</v>
      </c>
      <c r="G6" s="2" t="s">
        <v>7</v>
      </c>
      <c r="H6" s="2" t="s">
        <v>10</v>
      </c>
    </row>
    <row r="7" spans="1:8" x14ac:dyDescent="0.25">
      <c r="C7" s="1" t="s">
        <v>11</v>
      </c>
      <c r="D7" s="2" t="s">
        <v>12</v>
      </c>
      <c r="E7" s="2" t="s">
        <v>13</v>
      </c>
      <c r="F7" s="2" t="s">
        <v>14</v>
      </c>
      <c r="G7" s="2" t="s">
        <v>15</v>
      </c>
      <c r="H7" s="2" t="s">
        <v>16</v>
      </c>
    </row>
    <row r="8" spans="1:8" x14ac:dyDescent="0.25">
      <c r="C8" s="1" t="s">
        <v>17</v>
      </c>
      <c r="D8" s="2" t="s">
        <v>18</v>
      </c>
      <c r="E8" s="2" t="s">
        <v>19</v>
      </c>
      <c r="F8" s="2" t="s">
        <v>20</v>
      </c>
      <c r="G8" s="2" t="s">
        <v>21</v>
      </c>
      <c r="H8" s="2" t="s">
        <v>22</v>
      </c>
    </row>
    <row r="9" spans="1:8" x14ac:dyDescent="0.25">
      <c r="C9" s="1" t="s">
        <v>23</v>
      </c>
      <c r="D9" s="2" t="s">
        <v>24</v>
      </c>
      <c r="E9" s="2" t="s">
        <v>24</v>
      </c>
      <c r="F9" s="2" t="s">
        <v>25</v>
      </c>
      <c r="G9" s="2" t="s">
        <v>26</v>
      </c>
      <c r="H9" s="2" t="s">
        <v>27</v>
      </c>
    </row>
    <row r="10" spans="1:8" x14ac:dyDescent="0.25">
      <c r="C10" s="1" t="s">
        <v>28</v>
      </c>
      <c r="D10" s="2" t="s">
        <v>24</v>
      </c>
      <c r="E10" s="2" t="s">
        <v>29</v>
      </c>
      <c r="F10" s="2" t="s">
        <v>20</v>
      </c>
      <c r="G10" s="2" t="s">
        <v>30</v>
      </c>
      <c r="H10" s="2" t="s">
        <v>31</v>
      </c>
    </row>
    <row r="11" spans="1:8" x14ac:dyDescent="0.25">
      <c r="C11" s="1" t="s">
        <v>32</v>
      </c>
      <c r="D11" s="2" t="s">
        <v>33</v>
      </c>
      <c r="E11" s="2" t="s">
        <v>34</v>
      </c>
      <c r="F11" s="2" t="s">
        <v>30</v>
      </c>
      <c r="G11" s="2" t="s">
        <v>35</v>
      </c>
      <c r="H11" s="2" t="s">
        <v>36</v>
      </c>
    </row>
    <row r="14" spans="1:8" x14ac:dyDescent="0.25">
      <c r="C14" s="1" t="s">
        <v>37</v>
      </c>
      <c r="D14" s="9" t="s">
        <v>40</v>
      </c>
    </row>
    <row r="15" spans="1:8" x14ac:dyDescent="0.25">
      <c r="C15" s="1"/>
    </row>
    <row r="16" spans="1:8" x14ac:dyDescent="0.25">
      <c r="C16" s="1" t="s">
        <v>38</v>
      </c>
      <c r="D16" s="9" t="s">
        <v>46</v>
      </c>
    </row>
    <row r="17" spans="3:13" x14ac:dyDescent="0.25">
      <c r="C17" s="1"/>
      <c r="D17" s="9"/>
    </row>
    <row r="18" spans="3:13" x14ac:dyDescent="0.25">
      <c r="C18" s="1" t="s">
        <v>39</v>
      </c>
      <c r="D18" s="9" t="s">
        <v>42</v>
      </c>
      <c r="L18" t="s">
        <v>61</v>
      </c>
    </row>
    <row r="19" spans="3:13" x14ac:dyDescent="0.25">
      <c r="D19" s="9" t="s">
        <v>43</v>
      </c>
      <c r="L19" t="s">
        <v>61</v>
      </c>
    </row>
    <row r="20" spans="3:13" x14ac:dyDescent="0.25">
      <c r="D20" s="9" t="s">
        <v>44</v>
      </c>
      <c r="L20" t="s">
        <v>61</v>
      </c>
    </row>
    <row r="21" spans="3:13" x14ac:dyDescent="0.25">
      <c r="D21" s="9" t="s">
        <v>45</v>
      </c>
      <c r="L21" t="s">
        <v>61</v>
      </c>
    </row>
    <row r="22" spans="3:13" x14ac:dyDescent="0.25">
      <c r="D22" s="9" t="s">
        <v>47</v>
      </c>
      <c r="L22" t="s">
        <v>61</v>
      </c>
    </row>
    <row r="23" spans="3:13" x14ac:dyDescent="0.25">
      <c r="D23" s="9" t="s">
        <v>48</v>
      </c>
      <c r="L23" t="s">
        <v>61</v>
      </c>
    </row>
    <row r="26" spans="3:13" x14ac:dyDescent="0.25">
      <c r="D26" s="4">
        <v>10</v>
      </c>
      <c r="E26" s="4">
        <v>8</v>
      </c>
      <c r="F26" s="4">
        <v>25</v>
      </c>
      <c r="G26" s="4">
        <v>15</v>
      </c>
      <c r="H26" s="4">
        <v>6</v>
      </c>
      <c r="I26" s="2"/>
    </row>
    <row r="27" spans="3:13" x14ac:dyDescent="0.25">
      <c r="D27" s="2"/>
      <c r="E27" s="2"/>
      <c r="F27" s="2"/>
      <c r="G27" s="2"/>
      <c r="H27" s="2"/>
      <c r="I27" s="2"/>
    </row>
    <row r="28" spans="3:13" x14ac:dyDescent="0.25">
      <c r="D28" s="2" t="s">
        <v>49</v>
      </c>
      <c r="E28" s="2" t="s">
        <v>50</v>
      </c>
      <c r="F28" s="2" t="s">
        <v>51</v>
      </c>
      <c r="G28" s="2" t="s">
        <v>52</v>
      </c>
      <c r="H28" s="2" t="s">
        <v>53</v>
      </c>
      <c r="I28" s="2"/>
    </row>
    <row r="29" spans="3:13" x14ac:dyDescent="0.25">
      <c r="C29" t="s">
        <v>54</v>
      </c>
      <c r="D29" s="4">
        <v>1</v>
      </c>
      <c r="E29" s="4">
        <v>75</v>
      </c>
      <c r="F29" s="4">
        <v>0</v>
      </c>
      <c r="G29" s="4">
        <v>0</v>
      </c>
      <c r="H29" s="4">
        <v>30</v>
      </c>
      <c r="I29" s="2">
        <f>SUMPRODUCT(D29:H29,$D$34:$H$34)</f>
        <v>76</v>
      </c>
      <c r="J29" t="s">
        <v>60</v>
      </c>
      <c r="K29" s="6">
        <f>0.2*I30</f>
        <v>76</v>
      </c>
    </row>
    <row r="30" spans="3:13" x14ac:dyDescent="0.25">
      <c r="C30" t="s">
        <v>55</v>
      </c>
      <c r="D30" s="4">
        <v>50</v>
      </c>
      <c r="E30" s="4">
        <v>100</v>
      </c>
      <c r="F30" s="4">
        <v>0</v>
      </c>
      <c r="G30" s="4">
        <v>120</v>
      </c>
      <c r="H30" s="4">
        <v>80</v>
      </c>
      <c r="I30" s="2">
        <f t="shared" ref="I30:I32" si="0">SUMPRODUCT(D30:H30,$D$34:$H$34)</f>
        <v>380</v>
      </c>
      <c r="J30" t="s">
        <v>59</v>
      </c>
      <c r="K30" s="6">
        <v>380</v>
      </c>
      <c r="L30" t="s">
        <v>60</v>
      </c>
      <c r="M30">
        <v>420</v>
      </c>
    </row>
    <row r="31" spans="3:13" x14ac:dyDescent="0.25">
      <c r="C31" t="s">
        <v>56</v>
      </c>
      <c r="D31" s="4">
        <v>20</v>
      </c>
      <c r="E31" s="4">
        <v>0</v>
      </c>
      <c r="F31" s="4">
        <v>50</v>
      </c>
      <c r="G31" s="4">
        <v>0</v>
      </c>
      <c r="H31" s="4">
        <v>2</v>
      </c>
      <c r="I31" s="2">
        <f t="shared" si="0"/>
        <v>49.999999999999993</v>
      </c>
      <c r="J31" t="s">
        <v>59</v>
      </c>
      <c r="K31" s="6">
        <v>50</v>
      </c>
    </row>
    <row r="32" spans="3:13" x14ac:dyDescent="0.25">
      <c r="C32" t="s">
        <v>57</v>
      </c>
      <c r="D32" s="4">
        <v>3</v>
      </c>
      <c r="E32" s="4">
        <v>0</v>
      </c>
      <c r="F32" s="4">
        <v>1</v>
      </c>
      <c r="G32" s="4">
        <v>2</v>
      </c>
      <c r="H32" s="4">
        <v>25</v>
      </c>
      <c r="I32" s="2">
        <f t="shared" si="0"/>
        <v>14.999999999999998</v>
      </c>
      <c r="J32" t="s">
        <v>62</v>
      </c>
      <c r="K32" s="6">
        <v>15</v>
      </c>
    </row>
    <row r="33" spans="4:11" x14ac:dyDescent="0.25">
      <c r="D33" s="2"/>
      <c r="E33" s="2"/>
      <c r="F33" s="2"/>
      <c r="G33" s="2"/>
      <c r="H33" s="2"/>
      <c r="I33" s="2"/>
    </row>
    <row r="34" spans="4:11" x14ac:dyDescent="0.25">
      <c r="D34" s="5">
        <v>2.479749343408745</v>
      </c>
      <c r="E34" s="5">
        <v>0.89926738238953152</v>
      </c>
      <c r="F34" s="5">
        <v>0</v>
      </c>
      <c r="G34" s="5">
        <v>1.2490439109800491</v>
      </c>
      <c r="H34" s="5">
        <v>0.20250656591254662</v>
      </c>
      <c r="I34" s="2"/>
      <c r="K34" s="7">
        <f>SUMPRODUCT(D26:H26,D34:H34)</f>
        <v>51.942330553379719</v>
      </c>
    </row>
    <row r="35" spans="4:11" x14ac:dyDescent="0.25">
      <c r="D35" s="2" t="s">
        <v>59</v>
      </c>
      <c r="E35" s="2"/>
      <c r="F35" s="2"/>
      <c r="G35" s="2"/>
      <c r="H35" s="2"/>
    </row>
    <row r="36" spans="4:11" x14ac:dyDescent="0.25">
      <c r="D36" s="2">
        <v>2</v>
      </c>
      <c r="E36" s="2"/>
      <c r="F36" s="2"/>
      <c r="G36" s="2"/>
      <c r="H3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0" sqref="E20"/>
    </sheetView>
  </sheetViews>
  <sheetFormatPr defaultRowHeight="15" x14ac:dyDescent="0.25"/>
  <cols>
    <col min="1" max="1" width="13.7109375" bestFit="1" customWidth="1"/>
    <col min="8" max="8" width="4.42578125" customWidth="1"/>
    <col min="9" max="9" width="4" bestFit="1" customWidth="1"/>
  </cols>
  <sheetData>
    <row r="1" spans="1:10" ht="20.25" thickBot="1" x14ac:dyDescent="0.35">
      <c r="A1" s="3" t="s">
        <v>63</v>
      </c>
    </row>
    <row r="2" spans="1:10" ht="15.75" thickTop="1" x14ac:dyDescent="0.25">
      <c r="D2" t="s">
        <v>49</v>
      </c>
      <c r="E2" t="s">
        <v>67</v>
      </c>
      <c r="F2" t="s">
        <v>68</v>
      </c>
    </row>
    <row r="3" spans="1:10" x14ac:dyDescent="0.25">
      <c r="D3">
        <v>20</v>
      </c>
      <c r="E3">
        <v>30</v>
      </c>
      <c r="F3">
        <v>10</v>
      </c>
    </row>
    <row r="4" spans="1:10" x14ac:dyDescent="0.25">
      <c r="D4">
        <v>4</v>
      </c>
      <c r="E4">
        <v>4</v>
      </c>
      <c r="F4">
        <v>1</v>
      </c>
      <c r="G4">
        <v>60</v>
      </c>
    </row>
    <row r="5" spans="1:10" x14ac:dyDescent="0.25">
      <c r="D5">
        <v>5</v>
      </c>
      <c r="E5">
        <v>7</v>
      </c>
      <c r="F5">
        <v>3</v>
      </c>
      <c r="G5">
        <v>100</v>
      </c>
    </row>
    <row r="7" spans="1:10" x14ac:dyDescent="0.25">
      <c r="C7" t="s">
        <v>37</v>
      </c>
      <c r="D7" t="s">
        <v>70</v>
      </c>
      <c r="H7" t="s">
        <v>72</v>
      </c>
    </row>
    <row r="9" spans="1:10" x14ac:dyDescent="0.25">
      <c r="C9" t="s">
        <v>69</v>
      </c>
      <c r="D9" t="s">
        <v>49</v>
      </c>
      <c r="E9" t="s">
        <v>67</v>
      </c>
      <c r="F9" t="s">
        <v>68</v>
      </c>
    </row>
    <row r="11" spans="1:10" x14ac:dyDescent="0.25">
      <c r="C11" t="s">
        <v>39</v>
      </c>
      <c r="D11" t="s">
        <v>71</v>
      </c>
      <c r="H11" t="s">
        <v>73</v>
      </c>
      <c r="I11" t="s">
        <v>60</v>
      </c>
      <c r="J11">
        <v>60</v>
      </c>
    </row>
    <row r="12" spans="1:10" x14ac:dyDescent="0.25">
      <c r="D12" t="s">
        <v>74</v>
      </c>
      <c r="H12" t="s">
        <v>75</v>
      </c>
      <c r="I12" t="s">
        <v>60</v>
      </c>
      <c r="J12">
        <v>100</v>
      </c>
    </row>
    <row r="15" spans="1:10" x14ac:dyDescent="0.25">
      <c r="D15" s="14">
        <v>20</v>
      </c>
      <c r="E15" s="14">
        <v>15</v>
      </c>
      <c r="F15" s="14">
        <v>5</v>
      </c>
    </row>
    <row r="17" spans="4:9" x14ac:dyDescent="0.25">
      <c r="D17" s="14">
        <v>4</v>
      </c>
      <c r="E17" s="14">
        <v>2</v>
      </c>
      <c r="F17" s="14">
        <v>0.5</v>
      </c>
      <c r="G17">
        <f>SUMPRODUCT(D17:F17,$D$20:$F$20)</f>
        <v>57.142857142857139</v>
      </c>
      <c r="H17" t="s">
        <v>60</v>
      </c>
      <c r="I17">
        <v>60</v>
      </c>
    </row>
    <row r="18" spans="4:9" x14ac:dyDescent="0.25">
      <c r="D18" s="14">
        <v>5</v>
      </c>
      <c r="E18" s="14">
        <v>3.5</v>
      </c>
      <c r="F18" s="14">
        <v>1.5</v>
      </c>
      <c r="G18">
        <f>SUMPRODUCT(D18:F18,$D$20:$F$20)</f>
        <v>100</v>
      </c>
      <c r="H18" t="s">
        <v>60</v>
      </c>
      <c r="I18">
        <v>100</v>
      </c>
    </row>
    <row r="20" spans="4:9" x14ac:dyDescent="0.25">
      <c r="D20" s="15">
        <v>0</v>
      </c>
      <c r="E20" s="15">
        <v>28.571428571428569</v>
      </c>
      <c r="F20" s="15">
        <v>0</v>
      </c>
      <c r="I20" s="7">
        <f>SUMPRODUCT(D15:F15,D20:F20)</f>
        <v>428.57142857142856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J29" sqref="J29"/>
    </sheetView>
  </sheetViews>
  <sheetFormatPr defaultRowHeight="15" x14ac:dyDescent="0.25"/>
  <cols>
    <col min="1" max="1" width="13.7109375" bestFit="1" customWidth="1"/>
    <col min="2" max="2" width="2.5703125" customWidth="1"/>
    <col min="4" max="4" width="12.140625" customWidth="1"/>
    <col min="7" max="7" width="8.5703125" bestFit="1" customWidth="1"/>
  </cols>
  <sheetData>
    <row r="1" spans="1:11" ht="20.25" thickBot="1" x14ac:dyDescent="0.35">
      <c r="A1" s="3" t="s">
        <v>76</v>
      </c>
    </row>
    <row r="2" spans="1:11" ht="15.75" thickTop="1" x14ac:dyDescent="0.25"/>
    <row r="3" spans="1:11" x14ac:dyDescent="0.25">
      <c r="C3" t="s">
        <v>77</v>
      </c>
      <c r="D3" t="s">
        <v>79</v>
      </c>
    </row>
    <row r="6" spans="1:11" x14ac:dyDescent="0.25">
      <c r="C6" t="s">
        <v>78</v>
      </c>
      <c r="D6" t="s">
        <v>80</v>
      </c>
    </row>
    <row r="9" spans="1:11" x14ac:dyDescent="0.25">
      <c r="C9" t="s">
        <v>39</v>
      </c>
      <c r="D9" t="s">
        <v>41</v>
      </c>
    </row>
    <row r="12" spans="1:11" x14ac:dyDescent="0.25">
      <c r="D12" t="s">
        <v>81</v>
      </c>
      <c r="E12" t="s">
        <v>82</v>
      </c>
      <c r="F12" t="s">
        <v>83</v>
      </c>
    </row>
    <row r="13" spans="1:11" x14ac:dyDescent="0.25">
      <c r="C13" t="s">
        <v>97</v>
      </c>
      <c r="D13" s="16">
        <f>D$14+D24</f>
        <v>1.0375000000000001</v>
      </c>
      <c r="E13" s="16">
        <f t="shared" ref="E13:F13" si="0">E$14+E24</f>
        <v>0.95000002500000003</v>
      </c>
      <c r="F13" s="16">
        <f t="shared" si="0"/>
        <v>0.97142862899999993</v>
      </c>
      <c r="G13" s="16"/>
    </row>
    <row r="14" spans="1:11" x14ac:dyDescent="0.25">
      <c r="D14" s="16">
        <v>1</v>
      </c>
      <c r="E14" s="16">
        <v>0.9</v>
      </c>
      <c r="F14" s="16">
        <v>0.95</v>
      </c>
      <c r="G14" s="16"/>
    </row>
    <row r="15" spans="1:11" x14ac:dyDescent="0.25">
      <c r="C15" t="s">
        <v>98</v>
      </c>
      <c r="D15" s="17">
        <f>D$14+D26</f>
        <v>-1E+30</v>
      </c>
      <c r="E15" s="16">
        <f t="shared" ref="E15:F15" si="1">E$14+E26</f>
        <v>0.887499967</v>
      </c>
      <c r="F15" s="16">
        <f t="shared" si="1"/>
        <v>0.89999997499999995</v>
      </c>
      <c r="G15" s="16" t="s">
        <v>97</v>
      </c>
      <c r="I15" t="s">
        <v>98</v>
      </c>
    </row>
    <row r="16" spans="1:11" x14ac:dyDescent="0.25">
      <c r="C16" t="s">
        <v>84</v>
      </c>
      <c r="D16" t="s">
        <v>87</v>
      </c>
      <c r="E16" t="s">
        <v>88</v>
      </c>
      <c r="F16" t="s">
        <v>89</v>
      </c>
      <c r="G16" s="17">
        <f>+D32+$H16</f>
        <v>1E+30</v>
      </c>
      <c r="H16" s="7">
        <v>180</v>
      </c>
      <c r="I16">
        <f t="shared" ref="G16:I18" si="2">+F32+$H16</f>
        <v>160</v>
      </c>
      <c r="J16" t="s">
        <v>60</v>
      </c>
      <c r="K16">
        <v>200</v>
      </c>
    </row>
    <row r="17" spans="3:11" x14ac:dyDescent="0.25">
      <c r="C17" t="s">
        <v>85</v>
      </c>
      <c r="D17" t="s">
        <v>65</v>
      </c>
      <c r="E17" t="s">
        <v>66</v>
      </c>
      <c r="F17" t="s">
        <v>90</v>
      </c>
      <c r="G17">
        <f t="shared" si="2"/>
        <v>160</v>
      </c>
      <c r="H17" s="7">
        <v>150</v>
      </c>
      <c r="I17">
        <f t="shared" si="2"/>
        <v>120</v>
      </c>
      <c r="J17" t="s">
        <v>60</v>
      </c>
      <c r="K17">
        <v>150</v>
      </c>
    </row>
    <row r="18" spans="3:11" x14ac:dyDescent="0.25">
      <c r="C18" t="s">
        <v>86</v>
      </c>
      <c r="D18" t="s">
        <v>91</v>
      </c>
      <c r="E18" t="s">
        <v>92</v>
      </c>
      <c r="F18" t="s">
        <v>93</v>
      </c>
      <c r="G18">
        <f t="shared" si="2"/>
        <v>75</v>
      </c>
      <c r="H18" s="7">
        <v>60</v>
      </c>
      <c r="I18">
        <f t="shared" si="2"/>
        <v>56.25</v>
      </c>
      <c r="J18" t="s">
        <v>60</v>
      </c>
      <c r="K18">
        <v>60</v>
      </c>
    </row>
    <row r="20" spans="3:11" x14ac:dyDescent="0.25">
      <c r="D20" s="7">
        <v>0</v>
      </c>
      <c r="E20" s="7">
        <v>300</v>
      </c>
      <c r="F20" s="7">
        <v>75</v>
      </c>
      <c r="G20" s="7"/>
      <c r="K20">
        <f>SUMPRODUCT(D14:F14,D20:F20)</f>
        <v>341.25</v>
      </c>
    </row>
    <row r="23" spans="3:11" x14ac:dyDescent="0.25">
      <c r="D23" t="s">
        <v>96</v>
      </c>
      <c r="E23" t="s">
        <v>82</v>
      </c>
      <c r="F23" t="s">
        <v>83</v>
      </c>
    </row>
    <row r="24" spans="3:11" x14ac:dyDescent="0.25">
      <c r="C24" t="s">
        <v>95</v>
      </c>
      <c r="D24">
        <v>3.7499999999999999E-2</v>
      </c>
      <c r="E24">
        <v>5.0000024999999997E-2</v>
      </c>
      <c r="F24">
        <v>2.1428629000000001E-2</v>
      </c>
    </row>
    <row r="25" spans="3:11" x14ac:dyDescent="0.25">
      <c r="C25" t="s">
        <v>94</v>
      </c>
      <c r="D25" s="17">
        <v>1E+30</v>
      </c>
      <c r="E25">
        <v>1.2500033000000001E-2</v>
      </c>
      <c r="F25">
        <v>5.0000024999999997E-2</v>
      </c>
    </row>
    <row r="26" spans="3:11" x14ac:dyDescent="0.25">
      <c r="D26">
        <f>+D25*-1</f>
        <v>-1E+30</v>
      </c>
      <c r="E26">
        <f t="shared" ref="E26:F26" si="3">+E25*-1</f>
        <v>-1.2500033000000001E-2</v>
      </c>
      <c r="F26">
        <f t="shared" si="3"/>
        <v>-5.0000024999999997E-2</v>
      </c>
    </row>
    <row r="28" spans="3:11" x14ac:dyDescent="0.25">
      <c r="D28" t="s">
        <v>99</v>
      </c>
      <c r="E28" t="s">
        <v>100</v>
      </c>
      <c r="F28" t="s">
        <v>101</v>
      </c>
      <c r="G28" t="s">
        <v>102</v>
      </c>
      <c r="H28" t="s">
        <v>103</v>
      </c>
    </row>
    <row r="29" spans="3:11" x14ac:dyDescent="0.25">
      <c r="C29" t="s">
        <v>85</v>
      </c>
      <c r="D29">
        <v>1.875</v>
      </c>
      <c r="E29">
        <v>8</v>
      </c>
      <c r="F29">
        <f>+D29*E29</f>
        <v>15</v>
      </c>
      <c r="G29">
        <v>10</v>
      </c>
      <c r="H29">
        <f>+F29-G29</f>
        <v>5</v>
      </c>
    </row>
    <row r="31" spans="3:11" x14ac:dyDescent="0.25">
      <c r="D31" t="s">
        <v>95</v>
      </c>
      <c r="E31" t="s">
        <v>94</v>
      </c>
    </row>
    <row r="32" spans="3:11" x14ac:dyDescent="0.25">
      <c r="C32" t="s">
        <v>84</v>
      </c>
      <c r="D32" s="17">
        <v>1E+30</v>
      </c>
      <c r="E32">
        <v>20</v>
      </c>
      <c r="F32">
        <f>+E32*-1</f>
        <v>-20</v>
      </c>
    </row>
    <row r="33" spans="3:6" x14ac:dyDescent="0.25">
      <c r="C33" t="s">
        <v>85</v>
      </c>
      <c r="D33">
        <v>10</v>
      </c>
      <c r="E33">
        <v>30</v>
      </c>
      <c r="F33">
        <f t="shared" ref="F33:F34" si="4">+E33*-1</f>
        <v>-30</v>
      </c>
    </row>
    <row r="34" spans="3:6" x14ac:dyDescent="0.25">
      <c r="C34" t="s">
        <v>86</v>
      </c>
      <c r="D34">
        <v>15</v>
      </c>
      <c r="E34">
        <v>3.75</v>
      </c>
      <c r="F34">
        <f t="shared" si="4"/>
        <v>-3.75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topLeftCell="A67" workbookViewId="0">
      <selection activeCell="I127" sqref="I127"/>
    </sheetView>
  </sheetViews>
  <sheetFormatPr defaultRowHeight="15" x14ac:dyDescent="0.25"/>
  <cols>
    <col min="1" max="1" width="15" customWidth="1"/>
    <col min="5" max="6" width="6" bestFit="1" customWidth="1"/>
    <col min="7" max="7" width="4.7109375" bestFit="1" customWidth="1"/>
    <col min="8" max="8" width="3" bestFit="1" customWidth="1"/>
    <col min="9" max="9" width="12" bestFit="1" customWidth="1"/>
  </cols>
  <sheetData>
    <row r="1" spans="1:9" ht="20.25" thickBot="1" x14ac:dyDescent="0.35">
      <c r="A1" s="3" t="s">
        <v>104</v>
      </c>
    </row>
    <row r="2" spans="1:9" ht="15.75" thickTop="1" x14ac:dyDescent="0.25">
      <c r="D2" t="s">
        <v>105</v>
      </c>
    </row>
    <row r="3" spans="1:9" x14ac:dyDescent="0.25">
      <c r="E3" t="s">
        <v>108</v>
      </c>
      <c r="F3" t="s">
        <v>64</v>
      </c>
    </row>
    <row r="5" spans="1:9" x14ac:dyDescent="0.25">
      <c r="E5" t="s">
        <v>106</v>
      </c>
      <c r="F5" t="s">
        <v>107</v>
      </c>
      <c r="H5" t="s">
        <v>59</v>
      </c>
      <c r="I5" t="s">
        <v>110</v>
      </c>
    </row>
    <row r="6" spans="1:9" x14ac:dyDescent="0.25">
      <c r="E6" t="s">
        <v>112</v>
      </c>
      <c r="F6" t="s">
        <v>109</v>
      </c>
      <c r="H6" t="s">
        <v>60</v>
      </c>
      <c r="I6" t="s">
        <v>111</v>
      </c>
    </row>
    <row r="8" spans="1:9" x14ac:dyDescent="0.25">
      <c r="E8">
        <v>0</v>
      </c>
      <c r="F8">
        <v>0</v>
      </c>
    </row>
    <row r="11" spans="1:9" x14ac:dyDescent="0.25">
      <c r="C11">
        <v>18</v>
      </c>
      <c r="E11" s="10">
        <v>20</v>
      </c>
      <c r="F11" s="18">
        <v>30</v>
      </c>
      <c r="G11" s="18"/>
      <c r="H11" s="18"/>
      <c r="I11" s="19"/>
    </row>
    <row r="12" spans="1:9" x14ac:dyDescent="0.25">
      <c r="E12" s="11"/>
      <c r="F12" s="13"/>
      <c r="G12" s="13"/>
      <c r="H12" s="13"/>
      <c r="I12" s="20"/>
    </row>
    <row r="13" spans="1:9" x14ac:dyDescent="0.25">
      <c r="E13" s="23">
        <v>30</v>
      </c>
      <c r="F13" s="13">
        <v>50</v>
      </c>
      <c r="G13" s="13">
        <f>SUMPRODUCT(E13:F13,$E$16:$F$16)</f>
        <v>300</v>
      </c>
      <c r="H13" s="13" t="s">
        <v>59</v>
      </c>
      <c r="I13" s="20">
        <v>300</v>
      </c>
    </row>
    <row r="14" spans="1:9" x14ac:dyDescent="0.25">
      <c r="E14" s="11">
        <v>-50</v>
      </c>
      <c r="F14" s="13">
        <v>-70</v>
      </c>
      <c r="G14" s="13">
        <f>SUMPRODUCT(E14:F14,$E$16:$F$16)</f>
        <v>-500</v>
      </c>
      <c r="H14" s="13" t="s">
        <v>60</v>
      </c>
      <c r="I14" s="20">
        <v>-500</v>
      </c>
    </row>
    <row r="15" spans="1:9" x14ac:dyDescent="0.25">
      <c r="E15" s="11"/>
      <c r="F15" s="13"/>
      <c r="G15" s="13"/>
      <c r="H15" s="13"/>
      <c r="I15" s="20"/>
    </row>
    <row r="16" spans="1:9" x14ac:dyDescent="0.25">
      <c r="E16" s="12">
        <v>10</v>
      </c>
      <c r="F16" s="21">
        <v>0</v>
      </c>
      <c r="G16" s="21"/>
      <c r="H16" s="21"/>
      <c r="I16" s="24">
        <f>SUMPRODUCT(E11:F11,E16:F16)</f>
        <v>200</v>
      </c>
    </row>
    <row r="19" spans="5:9" x14ac:dyDescent="0.25">
      <c r="E19" s="10">
        <v>20</v>
      </c>
      <c r="F19" s="18">
        <v>30</v>
      </c>
      <c r="G19" s="18"/>
      <c r="H19" s="18"/>
      <c r="I19" s="19"/>
    </row>
    <row r="20" spans="5:9" x14ac:dyDescent="0.25">
      <c r="E20" s="11"/>
      <c r="F20" s="13"/>
      <c r="G20" s="13"/>
      <c r="H20" s="13"/>
      <c r="I20" s="20"/>
    </row>
    <row r="21" spans="5:9" x14ac:dyDescent="0.25">
      <c r="E21" s="23">
        <v>28</v>
      </c>
      <c r="F21" s="13">
        <v>50</v>
      </c>
      <c r="G21" s="13">
        <f>SUMPRODUCT(E21:F21,$E$24:$F$24)</f>
        <v>300</v>
      </c>
      <c r="H21" s="13" t="s">
        <v>59</v>
      </c>
      <c r="I21" s="20">
        <v>300</v>
      </c>
    </row>
    <row r="22" spans="5:9" x14ac:dyDescent="0.25">
      <c r="E22" s="11">
        <v>-50</v>
      </c>
      <c r="F22" s="13">
        <v>-70</v>
      </c>
      <c r="G22" s="13">
        <f>SUMPRODUCT(E22:F22,$E$24:$F$24)</f>
        <v>-500</v>
      </c>
      <c r="H22" s="13" t="s">
        <v>60</v>
      </c>
      <c r="I22" s="20">
        <v>-500</v>
      </c>
    </row>
    <row r="23" spans="5:9" x14ac:dyDescent="0.25">
      <c r="E23" s="11"/>
      <c r="F23" s="13"/>
      <c r="G23" s="13"/>
      <c r="H23" s="13"/>
      <c r="I23" s="20"/>
    </row>
    <row r="24" spans="5:9" x14ac:dyDescent="0.25">
      <c r="E24" s="12">
        <v>7.4074074074074066</v>
      </c>
      <c r="F24" s="21">
        <v>1.8518518518518523</v>
      </c>
      <c r="G24" s="21"/>
      <c r="H24" s="21"/>
      <c r="I24" s="24">
        <f>SUMPRODUCT(E19:F19,E24:F24)</f>
        <v>203.7037037037037</v>
      </c>
    </row>
    <row r="27" spans="5:9" x14ac:dyDescent="0.25">
      <c r="E27" s="10">
        <v>20</v>
      </c>
      <c r="F27" s="18">
        <v>30</v>
      </c>
      <c r="G27" s="18"/>
      <c r="H27" s="18"/>
      <c r="I27" s="19"/>
    </row>
    <row r="28" spans="5:9" x14ac:dyDescent="0.25">
      <c r="E28" s="11"/>
      <c r="F28" s="13"/>
      <c r="G28" s="13"/>
      <c r="H28" s="13"/>
      <c r="I28" s="20"/>
    </row>
    <row r="29" spans="5:9" x14ac:dyDescent="0.25">
      <c r="E29" s="23">
        <v>32</v>
      </c>
      <c r="F29" s="13">
        <v>50</v>
      </c>
      <c r="G29" s="13">
        <f>SUMPRODUCT(E29:F29,$E$32:$F$32)</f>
        <v>320</v>
      </c>
      <c r="H29" s="13" t="s">
        <v>59</v>
      </c>
      <c r="I29" s="20">
        <v>300</v>
      </c>
    </row>
    <row r="30" spans="5:9" x14ac:dyDescent="0.25">
      <c r="E30" s="11">
        <v>-50</v>
      </c>
      <c r="F30" s="13">
        <v>-70</v>
      </c>
      <c r="G30" s="13">
        <f>SUMPRODUCT(E30:F30,$E$32:$F$32)</f>
        <v>-500</v>
      </c>
      <c r="H30" s="13" t="s">
        <v>60</v>
      </c>
      <c r="I30" s="20">
        <v>-500</v>
      </c>
    </row>
    <row r="31" spans="5:9" x14ac:dyDescent="0.25">
      <c r="E31" s="11"/>
      <c r="F31" s="13"/>
      <c r="G31" s="13"/>
      <c r="H31" s="13"/>
      <c r="I31" s="20"/>
    </row>
    <row r="32" spans="5:9" x14ac:dyDescent="0.25">
      <c r="E32" s="12">
        <v>10</v>
      </c>
      <c r="F32" s="21">
        <v>0</v>
      </c>
      <c r="G32" s="21"/>
      <c r="H32" s="21"/>
      <c r="I32" s="24">
        <f>SUMPRODUCT(E27:F27,E32:F32)</f>
        <v>200</v>
      </c>
    </row>
    <row r="34" spans="3:9" x14ac:dyDescent="0.25">
      <c r="C34">
        <v>19</v>
      </c>
      <c r="E34" s="10">
        <v>20</v>
      </c>
      <c r="F34" s="18">
        <v>30</v>
      </c>
      <c r="G34" s="18"/>
      <c r="H34" s="18"/>
      <c r="I34" s="19"/>
    </row>
    <row r="35" spans="3:9" x14ac:dyDescent="0.25">
      <c r="E35" s="11"/>
      <c r="F35" s="13"/>
      <c r="G35" s="13"/>
      <c r="H35" s="13"/>
      <c r="I35" s="20"/>
    </row>
    <row r="36" spans="3:9" x14ac:dyDescent="0.25">
      <c r="E36" s="25">
        <v>30</v>
      </c>
      <c r="F36" s="13">
        <v>50</v>
      </c>
      <c r="G36" s="13">
        <f>SUMPRODUCT(E36:F36,E39:F39)</f>
        <v>300</v>
      </c>
      <c r="H36" s="13" t="s">
        <v>59</v>
      </c>
      <c r="I36" s="20">
        <v>300</v>
      </c>
    </row>
    <row r="37" spans="3:9" x14ac:dyDescent="0.25">
      <c r="E37" s="23">
        <v>-50</v>
      </c>
      <c r="F37" s="13">
        <v>-70</v>
      </c>
      <c r="G37" s="13">
        <f>SUMPRODUCT(E37:F37,E39:F39)</f>
        <v>-500</v>
      </c>
      <c r="H37" s="13" t="s">
        <v>60</v>
      </c>
      <c r="I37" s="20">
        <v>-500</v>
      </c>
    </row>
    <row r="38" spans="3:9" x14ac:dyDescent="0.25">
      <c r="E38" s="11"/>
      <c r="F38" s="13"/>
      <c r="G38" s="13"/>
      <c r="H38" s="13"/>
      <c r="I38" s="20"/>
    </row>
    <row r="39" spans="3:9" x14ac:dyDescent="0.25">
      <c r="E39" s="12">
        <v>10</v>
      </c>
      <c r="F39" s="21">
        <v>0</v>
      </c>
      <c r="G39" s="21"/>
      <c r="H39" s="21"/>
      <c r="I39" s="24">
        <f>SUMPRODUCT(E34:F34,E39:F39)</f>
        <v>200</v>
      </c>
    </row>
    <row r="42" spans="3:9" x14ac:dyDescent="0.25">
      <c r="E42" s="10">
        <v>20</v>
      </c>
      <c r="F42" s="18">
        <v>30</v>
      </c>
      <c r="G42" s="18"/>
      <c r="H42" s="18"/>
      <c r="I42" s="19"/>
    </row>
    <row r="43" spans="3:9" x14ac:dyDescent="0.25">
      <c r="E43" s="11"/>
      <c r="F43" s="13"/>
      <c r="G43" s="13"/>
      <c r="H43" s="13"/>
      <c r="I43" s="20"/>
    </row>
    <row r="44" spans="3:9" x14ac:dyDescent="0.25">
      <c r="E44" s="25">
        <v>30</v>
      </c>
      <c r="F44" s="13">
        <v>50</v>
      </c>
      <c r="G44" s="13">
        <f>SUMPRODUCT(E44:F44,$E$47:$F$47)</f>
        <v>300</v>
      </c>
      <c r="H44" s="13" t="s">
        <v>59</v>
      </c>
      <c r="I44" s="20">
        <v>300</v>
      </c>
    </row>
    <row r="45" spans="3:9" x14ac:dyDescent="0.25">
      <c r="E45" s="23">
        <v>-53</v>
      </c>
      <c r="F45" s="13">
        <v>-70</v>
      </c>
      <c r="G45" s="13">
        <f>SUMPRODUCT(E45:F45,$E$47:$F$47)</f>
        <v>-499.99999999999989</v>
      </c>
      <c r="H45" s="13" t="s">
        <v>60</v>
      </c>
      <c r="I45" s="20">
        <v>-500</v>
      </c>
    </row>
    <row r="46" spans="3:9" x14ac:dyDescent="0.25">
      <c r="E46" s="11"/>
      <c r="F46" s="13"/>
      <c r="G46" s="13"/>
      <c r="H46" s="13"/>
      <c r="I46" s="20"/>
    </row>
    <row r="47" spans="3:9" x14ac:dyDescent="0.25">
      <c r="E47" s="12">
        <v>7.2727272727272654</v>
      </c>
      <c r="F47" s="21">
        <v>1.6363636363636409</v>
      </c>
      <c r="G47" s="21"/>
      <c r="H47" s="21"/>
      <c r="I47" s="24">
        <f>SUMPRODUCT(E42:F42,E47:F47)</f>
        <v>194.54545454545453</v>
      </c>
    </row>
    <row r="50" spans="3:9" x14ac:dyDescent="0.25">
      <c r="E50" s="10">
        <v>20</v>
      </c>
      <c r="F50" s="18">
        <v>30</v>
      </c>
      <c r="G50" s="18"/>
      <c r="H50" s="18"/>
      <c r="I50" s="19"/>
    </row>
    <row r="51" spans="3:9" x14ac:dyDescent="0.25">
      <c r="E51" s="11"/>
      <c r="F51" s="13"/>
      <c r="G51" s="13"/>
      <c r="H51" s="13"/>
      <c r="I51" s="20"/>
    </row>
    <row r="52" spans="3:9" x14ac:dyDescent="0.25">
      <c r="E52" s="25">
        <v>30</v>
      </c>
      <c r="F52" s="13">
        <v>50</v>
      </c>
      <c r="G52" s="13">
        <f>SUMPRODUCT(E52:F52,$E$55:$F$55)</f>
        <v>312.5</v>
      </c>
      <c r="H52" s="13" t="s">
        <v>59</v>
      </c>
      <c r="I52" s="20">
        <v>300</v>
      </c>
    </row>
    <row r="53" spans="3:9" x14ac:dyDescent="0.25">
      <c r="E53" s="23">
        <v>-48</v>
      </c>
      <c r="F53" s="13">
        <v>-70</v>
      </c>
      <c r="G53" s="13">
        <f>SUMPRODUCT(E53:F53,$E$55:$F$55)</f>
        <v>-500</v>
      </c>
      <c r="H53" s="13" t="s">
        <v>60</v>
      </c>
      <c r="I53" s="20">
        <v>-500</v>
      </c>
    </row>
    <row r="54" spans="3:9" x14ac:dyDescent="0.25">
      <c r="E54" s="11"/>
      <c r="F54" s="13"/>
      <c r="G54" s="13"/>
      <c r="H54" s="13"/>
      <c r="I54" s="20"/>
    </row>
    <row r="55" spans="3:9" x14ac:dyDescent="0.25">
      <c r="E55" s="12">
        <v>10.416666666666666</v>
      </c>
      <c r="F55" s="21">
        <v>0</v>
      </c>
      <c r="G55" s="21"/>
      <c r="H55" s="21"/>
      <c r="I55" s="24">
        <f>SUMPRODUCT(E50:F50,E55:F55)</f>
        <v>208.33333333333331</v>
      </c>
    </row>
    <row r="58" spans="3:9" x14ac:dyDescent="0.25">
      <c r="C58">
        <v>20</v>
      </c>
      <c r="E58" s="10">
        <v>20</v>
      </c>
      <c r="F58" s="18">
        <v>30</v>
      </c>
      <c r="G58" s="18"/>
      <c r="H58" s="18"/>
      <c r="I58" s="19"/>
    </row>
    <row r="59" spans="3:9" x14ac:dyDescent="0.25">
      <c r="E59" s="11"/>
      <c r="F59" s="13"/>
      <c r="G59" s="13"/>
      <c r="H59" s="13"/>
      <c r="I59" s="20"/>
    </row>
    <row r="60" spans="3:9" x14ac:dyDescent="0.25">
      <c r="E60" s="25">
        <v>30</v>
      </c>
      <c r="F60" s="13">
        <v>50</v>
      </c>
      <c r="G60" s="13">
        <f>SUMPRODUCT(E60:F60,E63:F63)</f>
        <v>300</v>
      </c>
      <c r="H60" s="13" t="s">
        <v>59</v>
      </c>
      <c r="I60" s="26">
        <v>300</v>
      </c>
    </row>
    <row r="61" spans="3:9" x14ac:dyDescent="0.25">
      <c r="E61" s="25">
        <v>-50</v>
      </c>
      <c r="F61" s="13">
        <v>-70</v>
      </c>
      <c r="G61" s="13">
        <f>SUMPRODUCT(E61:F61,E63:F63)</f>
        <v>-500</v>
      </c>
      <c r="H61" s="13" t="s">
        <v>60</v>
      </c>
      <c r="I61" s="20">
        <v>-500</v>
      </c>
    </row>
    <row r="62" spans="3:9" x14ac:dyDescent="0.25">
      <c r="E62" s="11"/>
      <c r="F62" s="13"/>
      <c r="G62" s="13"/>
      <c r="H62" s="13"/>
      <c r="I62" s="20"/>
    </row>
    <row r="63" spans="3:9" x14ac:dyDescent="0.25">
      <c r="E63" s="12">
        <v>10</v>
      </c>
      <c r="F63" s="21">
        <v>0</v>
      </c>
      <c r="G63" s="21"/>
      <c r="H63" s="21"/>
      <c r="I63" s="24">
        <f>SUMPRODUCT(E58:F58,E63:F63)</f>
        <v>200</v>
      </c>
    </row>
    <row r="66" spans="5:9" x14ac:dyDescent="0.25">
      <c r="E66" s="10">
        <v>20</v>
      </c>
      <c r="F66" s="18">
        <v>30</v>
      </c>
      <c r="G66" s="18"/>
      <c r="H66" s="18"/>
      <c r="I66" s="19"/>
    </row>
    <row r="67" spans="5:9" x14ac:dyDescent="0.25">
      <c r="E67" s="11"/>
      <c r="F67" s="13"/>
      <c r="G67" s="13"/>
      <c r="H67" s="13"/>
      <c r="I67" s="20"/>
    </row>
    <row r="68" spans="5:9" x14ac:dyDescent="0.25">
      <c r="E68" s="25">
        <v>30</v>
      </c>
      <c r="F68" s="13">
        <v>50</v>
      </c>
      <c r="G68" s="13">
        <f>SUMPRODUCT(E68:F68,E71:F71)</f>
        <v>300</v>
      </c>
      <c r="H68" s="13" t="s">
        <v>59</v>
      </c>
      <c r="I68" s="26">
        <v>275</v>
      </c>
    </row>
    <row r="69" spans="5:9" x14ac:dyDescent="0.25">
      <c r="E69" s="25">
        <v>-50</v>
      </c>
      <c r="F69" s="13">
        <v>-70</v>
      </c>
      <c r="G69" s="13">
        <f>SUMPRODUCT(E69:F69,E71:F71)</f>
        <v>-500</v>
      </c>
      <c r="H69" s="13" t="s">
        <v>60</v>
      </c>
      <c r="I69" s="20">
        <v>-500</v>
      </c>
    </row>
    <row r="70" spans="5:9" x14ac:dyDescent="0.25">
      <c r="E70" s="11"/>
      <c r="F70" s="13"/>
      <c r="G70" s="13"/>
      <c r="H70" s="13"/>
      <c r="I70" s="20"/>
    </row>
    <row r="71" spans="5:9" x14ac:dyDescent="0.25">
      <c r="E71" s="12">
        <v>10</v>
      </c>
      <c r="F71" s="21">
        <v>0</v>
      </c>
      <c r="G71" s="21"/>
      <c r="H71" s="21"/>
      <c r="I71" s="24">
        <f>SUMPRODUCT(E66:F66,E71:F71)</f>
        <v>200</v>
      </c>
    </row>
    <row r="74" spans="5:9" x14ac:dyDescent="0.25">
      <c r="E74" s="10">
        <v>20</v>
      </c>
      <c r="F74" s="18">
        <v>30</v>
      </c>
      <c r="G74" s="18"/>
      <c r="H74" s="18"/>
      <c r="I74" s="19"/>
    </row>
    <row r="75" spans="5:9" x14ac:dyDescent="0.25">
      <c r="E75" s="11"/>
      <c r="F75" s="13"/>
      <c r="G75" s="13"/>
      <c r="H75" s="13"/>
      <c r="I75" s="20"/>
    </row>
    <row r="76" spans="5:9" x14ac:dyDescent="0.25">
      <c r="E76" s="25">
        <v>30</v>
      </c>
      <c r="F76" s="13">
        <v>50</v>
      </c>
      <c r="G76" s="13">
        <f>SUMPRODUCT(E76:F76,E79:F79)</f>
        <v>325</v>
      </c>
      <c r="H76" s="13" t="s">
        <v>59</v>
      </c>
      <c r="I76" s="26">
        <v>325</v>
      </c>
    </row>
    <row r="77" spans="5:9" x14ac:dyDescent="0.25">
      <c r="E77" s="25">
        <v>-50</v>
      </c>
      <c r="F77" s="13">
        <v>-70</v>
      </c>
      <c r="G77" s="13">
        <f>SUMPRODUCT(E77:F77,E79:F79)</f>
        <v>-500</v>
      </c>
      <c r="H77" s="13" t="s">
        <v>60</v>
      </c>
      <c r="I77" s="20">
        <v>-500</v>
      </c>
    </row>
    <row r="78" spans="5:9" x14ac:dyDescent="0.25">
      <c r="E78" s="11"/>
      <c r="F78" s="13"/>
      <c r="G78" s="13"/>
      <c r="H78" s="13"/>
      <c r="I78" s="20"/>
    </row>
    <row r="79" spans="5:9" x14ac:dyDescent="0.25">
      <c r="E79" s="12">
        <v>5.6249999999999956</v>
      </c>
      <c r="F79" s="21">
        <v>3.1250000000000031</v>
      </c>
      <c r="G79" s="21"/>
      <c r="H79" s="21"/>
      <c r="I79" s="24">
        <f>SUMPRODUCT(E74:F74,E79:F79)</f>
        <v>206.25</v>
      </c>
    </row>
    <row r="82" spans="3:9" x14ac:dyDescent="0.25">
      <c r="C82">
        <v>21</v>
      </c>
      <c r="E82" s="10">
        <v>20</v>
      </c>
      <c r="F82" s="18">
        <v>30</v>
      </c>
      <c r="G82" s="18"/>
      <c r="H82" s="18"/>
      <c r="I82" s="19"/>
    </row>
    <row r="83" spans="3:9" x14ac:dyDescent="0.25">
      <c r="E83" s="11"/>
      <c r="F83" s="13"/>
      <c r="G83" s="13"/>
      <c r="H83" s="13"/>
      <c r="I83" s="20"/>
    </row>
    <row r="84" spans="3:9" x14ac:dyDescent="0.25">
      <c r="E84" s="25">
        <v>30</v>
      </c>
      <c r="F84" s="13">
        <v>50</v>
      </c>
      <c r="G84" s="13">
        <f>SUMPRODUCT(E84:F84,E87:F87)</f>
        <v>300</v>
      </c>
      <c r="H84" s="13" t="s">
        <v>59</v>
      </c>
      <c r="I84" s="27">
        <v>300</v>
      </c>
    </row>
    <row r="85" spans="3:9" x14ac:dyDescent="0.25">
      <c r="E85" s="25">
        <v>-50</v>
      </c>
      <c r="F85" s="13">
        <v>-70</v>
      </c>
      <c r="G85" s="13">
        <f>SUMPRODUCT(E85:F85,E87:F87)</f>
        <v>-500</v>
      </c>
      <c r="H85" s="13" t="s">
        <v>60</v>
      </c>
      <c r="I85" s="26">
        <v>-500</v>
      </c>
    </row>
    <row r="86" spans="3:9" x14ac:dyDescent="0.25">
      <c r="E86" s="11"/>
      <c r="F86" s="13"/>
      <c r="G86" s="13"/>
      <c r="H86" s="13"/>
      <c r="I86" s="20"/>
    </row>
    <row r="87" spans="3:9" x14ac:dyDescent="0.25">
      <c r="E87" s="12">
        <v>10</v>
      </c>
      <c r="F87" s="21">
        <v>0</v>
      </c>
      <c r="G87" s="21"/>
      <c r="H87" s="21"/>
      <c r="I87" s="24">
        <f>SUMPRODUCT(E82:F82,E87:F87)</f>
        <v>200</v>
      </c>
    </row>
    <row r="90" spans="3:9" x14ac:dyDescent="0.25">
      <c r="E90" s="10">
        <v>20</v>
      </c>
      <c r="F90" s="18">
        <v>30</v>
      </c>
      <c r="G90" s="18"/>
      <c r="H90" s="18"/>
      <c r="I90" s="19"/>
    </row>
    <row r="91" spans="3:9" x14ac:dyDescent="0.25">
      <c r="E91" s="11"/>
      <c r="F91" s="13"/>
      <c r="G91" s="13"/>
      <c r="H91" s="13"/>
      <c r="I91" s="20"/>
    </row>
    <row r="92" spans="3:9" x14ac:dyDescent="0.25">
      <c r="E92" s="25">
        <v>30</v>
      </c>
      <c r="F92" s="13">
        <v>50</v>
      </c>
      <c r="G92" s="13">
        <f>SUMPRODUCT(E92:F92,E95:F95)</f>
        <v>324</v>
      </c>
      <c r="H92" s="13" t="s">
        <v>59</v>
      </c>
      <c r="I92" s="27">
        <v>300</v>
      </c>
    </row>
    <row r="93" spans="3:9" x14ac:dyDescent="0.25">
      <c r="E93" s="25">
        <v>-50</v>
      </c>
      <c r="F93" s="13">
        <v>-70</v>
      </c>
      <c r="G93" s="13">
        <f>SUMPRODUCT(E93:F93,E95:F95)</f>
        <v>-540</v>
      </c>
      <c r="H93" s="13" t="s">
        <v>60</v>
      </c>
      <c r="I93" s="26">
        <v>-540</v>
      </c>
    </row>
    <row r="94" spans="3:9" x14ac:dyDescent="0.25">
      <c r="E94" s="11"/>
      <c r="F94" s="13"/>
      <c r="G94" s="13"/>
      <c r="H94" s="13"/>
      <c r="I94" s="20"/>
    </row>
    <row r="95" spans="3:9" x14ac:dyDescent="0.25">
      <c r="E95" s="12">
        <v>10.8</v>
      </c>
      <c r="F95" s="21">
        <v>0</v>
      </c>
      <c r="G95" s="21"/>
      <c r="H95" s="21"/>
      <c r="I95" s="24">
        <f>SUMPRODUCT(E90:F90,E95:F95)</f>
        <v>216</v>
      </c>
    </row>
    <row r="98" spans="3:9" x14ac:dyDescent="0.25">
      <c r="E98" s="10">
        <v>20</v>
      </c>
      <c r="F98" s="18">
        <v>30</v>
      </c>
      <c r="G98" s="18"/>
      <c r="H98" s="18"/>
      <c r="I98" s="19"/>
    </row>
    <row r="99" spans="3:9" x14ac:dyDescent="0.25">
      <c r="E99" s="11"/>
      <c r="F99" s="13"/>
      <c r="G99" s="13"/>
      <c r="H99" s="13"/>
      <c r="I99" s="20"/>
    </row>
    <row r="100" spans="3:9" x14ac:dyDescent="0.25">
      <c r="E100" s="25">
        <v>30</v>
      </c>
      <c r="F100" s="13">
        <v>50</v>
      </c>
      <c r="G100" s="13">
        <f>SUMPRODUCT(E100:F100,E103:F103)</f>
        <v>300</v>
      </c>
      <c r="H100" s="13" t="s">
        <v>59</v>
      </c>
      <c r="I100" s="27">
        <v>300</v>
      </c>
    </row>
    <row r="101" spans="3:9" x14ac:dyDescent="0.25">
      <c r="E101" s="25">
        <v>-50</v>
      </c>
      <c r="F101" s="13">
        <v>-70</v>
      </c>
      <c r="G101" s="13">
        <f>SUMPRODUCT(E101:F101,E103:F103)</f>
        <v>-470</v>
      </c>
      <c r="H101" s="13" t="s">
        <v>60</v>
      </c>
      <c r="I101" s="26">
        <v>-470</v>
      </c>
    </row>
    <row r="102" spans="3:9" x14ac:dyDescent="0.25">
      <c r="E102" s="11"/>
      <c r="F102" s="13"/>
      <c r="G102" s="13"/>
      <c r="H102" s="13"/>
      <c r="I102" s="20"/>
    </row>
    <row r="103" spans="3:9" x14ac:dyDescent="0.25">
      <c r="E103" s="12">
        <v>6.2499999999999973</v>
      </c>
      <c r="F103" s="21">
        <v>2.2500000000000018</v>
      </c>
      <c r="G103" s="21"/>
      <c r="H103" s="21"/>
      <c r="I103" s="24">
        <f>SUMPRODUCT(E98:F98,E103:F103)</f>
        <v>192.5</v>
      </c>
    </row>
    <row r="106" spans="3:9" x14ac:dyDescent="0.25">
      <c r="C106">
        <v>22</v>
      </c>
      <c r="E106" s="28">
        <v>20</v>
      </c>
      <c r="F106" s="18">
        <v>30</v>
      </c>
      <c r="G106" s="18"/>
      <c r="H106" s="18"/>
      <c r="I106" s="19"/>
    </row>
    <row r="107" spans="3:9" x14ac:dyDescent="0.25">
      <c r="E107" s="11"/>
      <c r="F107" s="13"/>
      <c r="G107" s="13"/>
      <c r="H107" s="13"/>
      <c r="I107" s="20"/>
    </row>
    <row r="108" spans="3:9" x14ac:dyDescent="0.25">
      <c r="E108" s="25">
        <v>30</v>
      </c>
      <c r="F108" s="13">
        <v>50</v>
      </c>
      <c r="G108" s="13">
        <f>SUMPRODUCT(E108:F108,E111:F111)</f>
        <v>300</v>
      </c>
      <c r="H108" s="13" t="s">
        <v>59</v>
      </c>
      <c r="I108" s="27">
        <v>300</v>
      </c>
    </row>
    <row r="109" spans="3:9" x14ac:dyDescent="0.25">
      <c r="E109" s="25">
        <v>-50</v>
      </c>
      <c r="F109" s="13">
        <v>-70</v>
      </c>
      <c r="G109" s="13">
        <f>SUMPRODUCT(E109:F109,E111:F111)</f>
        <v>-500</v>
      </c>
      <c r="H109" s="13" t="s">
        <v>60</v>
      </c>
      <c r="I109" s="27">
        <v>-500</v>
      </c>
    </row>
    <row r="110" spans="3:9" x14ac:dyDescent="0.25">
      <c r="E110" s="11"/>
      <c r="F110" s="13"/>
      <c r="G110" s="13"/>
      <c r="H110" s="13"/>
      <c r="I110" s="20"/>
    </row>
    <row r="111" spans="3:9" x14ac:dyDescent="0.25">
      <c r="E111" s="12">
        <v>10</v>
      </c>
      <c r="F111" s="21">
        <v>0</v>
      </c>
      <c r="G111" s="21"/>
      <c r="H111" s="21"/>
      <c r="I111" s="24">
        <f>SUMPRODUCT(E106:F106,E111:F111)</f>
        <v>200</v>
      </c>
    </row>
    <row r="114" spans="5:9" x14ac:dyDescent="0.25">
      <c r="E114" s="28">
        <v>18</v>
      </c>
      <c r="F114" s="18">
        <v>30</v>
      </c>
      <c r="G114" s="18"/>
      <c r="H114" s="18"/>
      <c r="I114" s="19"/>
    </row>
    <row r="115" spans="5:9" x14ac:dyDescent="0.25">
      <c r="E115" s="11"/>
      <c r="F115" s="13"/>
      <c r="G115" s="13"/>
      <c r="H115" s="13"/>
      <c r="I115" s="20"/>
    </row>
    <row r="116" spans="5:9" x14ac:dyDescent="0.25">
      <c r="E116" s="25">
        <v>30</v>
      </c>
      <c r="F116" s="13">
        <v>50</v>
      </c>
      <c r="G116" s="13">
        <f>SUMPRODUCT(E116:F116,E119:F119)</f>
        <v>300</v>
      </c>
      <c r="H116" s="13" t="s">
        <v>59</v>
      </c>
      <c r="I116" s="27">
        <v>300</v>
      </c>
    </row>
    <row r="117" spans="5:9" x14ac:dyDescent="0.25">
      <c r="E117" s="25">
        <v>-50</v>
      </c>
      <c r="F117" s="13">
        <v>-70</v>
      </c>
      <c r="G117" s="13">
        <f>SUMPRODUCT(E117:F117,E119:F119)</f>
        <v>-500</v>
      </c>
      <c r="H117" s="13" t="s">
        <v>60</v>
      </c>
      <c r="I117" s="27">
        <v>-500</v>
      </c>
    </row>
    <row r="118" spans="5:9" x14ac:dyDescent="0.25">
      <c r="E118" s="11"/>
      <c r="F118" s="13"/>
      <c r="G118" s="13"/>
      <c r="H118" s="13"/>
      <c r="I118" s="20"/>
    </row>
    <row r="119" spans="5:9" x14ac:dyDescent="0.25">
      <c r="E119" s="12">
        <v>10</v>
      </c>
      <c r="F119" s="21">
        <v>0</v>
      </c>
      <c r="G119" s="21"/>
      <c r="H119" s="21"/>
      <c r="I119" s="24">
        <f>SUMPRODUCT(E114:F114,E119:F119)</f>
        <v>180</v>
      </c>
    </row>
    <row r="122" spans="5:9" x14ac:dyDescent="0.25">
      <c r="E122" s="28">
        <v>22</v>
      </c>
      <c r="F122" s="18">
        <v>30</v>
      </c>
      <c r="G122" s="18"/>
      <c r="H122" s="18"/>
      <c r="I122" s="19"/>
    </row>
    <row r="123" spans="5:9" x14ac:dyDescent="0.25">
      <c r="E123" s="11"/>
      <c r="F123" s="13"/>
      <c r="G123" s="13"/>
      <c r="H123" s="13"/>
      <c r="I123" s="20"/>
    </row>
    <row r="124" spans="5:9" x14ac:dyDescent="0.25">
      <c r="E124" s="25">
        <v>30</v>
      </c>
      <c r="F124" s="13">
        <v>50</v>
      </c>
      <c r="G124" s="13">
        <f>SUMPRODUCT(E124:F124,E127:F127)</f>
        <v>357.14285714285705</v>
      </c>
      <c r="H124" s="13" t="s">
        <v>59</v>
      </c>
      <c r="I124" s="27">
        <v>300</v>
      </c>
    </row>
    <row r="125" spans="5:9" x14ac:dyDescent="0.25">
      <c r="E125" s="25">
        <v>-50</v>
      </c>
      <c r="F125" s="13">
        <v>-70</v>
      </c>
      <c r="G125" s="13">
        <f>SUMPRODUCT(E125:F125,E127:F127)</f>
        <v>-499.99999999999989</v>
      </c>
      <c r="H125" s="13" t="s">
        <v>60</v>
      </c>
      <c r="I125" s="27">
        <v>-500</v>
      </c>
    </row>
    <row r="126" spans="5:9" x14ac:dyDescent="0.25">
      <c r="E126" s="11"/>
      <c r="F126" s="13"/>
      <c r="G126" s="13"/>
      <c r="H126" s="13"/>
      <c r="I126" s="20"/>
    </row>
    <row r="127" spans="5:9" x14ac:dyDescent="0.25">
      <c r="E127" s="12">
        <v>0</v>
      </c>
      <c r="F127" s="21">
        <v>7.1428571428571415</v>
      </c>
      <c r="G127" s="21"/>
      <c r="H127" s="21"/>
      <c r="I127" s="24">
        <f>SUMPRODUCT(E122:F122,E127:F127)</f>
        <v>214.28571428571425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opLeftCell="C1" workbookViewId="0">
      <selection activeCell="N24" sqref="N24"/>
    </sheetView>
  </sheetViews>
  <sheetFormatPr defaultRowHeight="15" x14ac:dyDescent="0.25"/>
  <cols>
    <col min="1" max="1" width="10" bestFit="1" customWidth="1"/>
  </cols>
  <sheetData>
    <row r="1" spans="1:1" ht="20.25" thickBot="1" x14ac:dyDescent="0.35">
      <c r="A1" s="3" t="s">
        <v>113</v>
      </c>
    </row>
    <row r="2" spans="1:1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4" workbookViewId="0">
      <selection activeCell="N19" sqref="N19"/>
    </sheetView>
  </sheetViews>
  <sheetFormatPr defaultRowHeight="15" x14ac:dyDescent="0.25"/>
  <cols>
    <col min="6" max="6" width="3" bestFit="1" customWidth="1"/>
  </cols>
  <sheetData>
    <row r="1" spans="1:8" ht="20.25" thickBot="1" x14ac:dyDescent="0.35">
      <c r="A1" s="3" t="s">
        <v>114</v>
      </c>
    </row>
    <row r="2" spans="1:8" ht="15.75" thickTop="1" x14ac:dyDescent="0.25"/>
    <row r="4" spans="1:8" x14ac:dyDescent="0.25">
      <c r="B4" t="s">
        <v>115</v>
      </c>
    </row>
    <row r="5" spans="1:8" x14ac:dyDescent="0.25">
      <c r="D5">
        <v>1</v>
      </c>
      <c r="E5">
        <v>2</v>
      </c>
      <c r="F5">
        <v>3</v>
      </c>
      <c r="G5">
        <v>4</v>
      </c>
      <c r="H5">
        <v>5</v>
      </c>
    </row>
    <row r="6" spans="1:8" x14ac:dyDescent="0.25">
      <c r="B6" t="s">
        <v>116</v>
      </c>
      <c r="C6">
        <v>1</v>
      </c>
      <c r="D6" s="10">
        <v>13</v>
      </c>
      <c r="E6" s="18">
        <v>16</v>
      </c>
      <c r="F6" s="18">
        <v>12</v>
      </c>
      <c r="G6" s="30">
        <v>11</v>
      </c>
      <c r="H6" s="19">
        <v>15</v>
      </c>
    </row>
    <row r="7" spans="1:8" x14ac:dyDescent="0.25">
      <c r="C7">
        <v>2</v>
      </c>
      <c r="D7" s="11">
        <v>15</v>
      </c>
      <c r="E7" s="29">
        <v>13</v>
      </c>
      <c r="F7" s="13">
        <v>20</v>
      </c>
      <c r="G7" s="13">
        <v>15</v>
      </c>
      <c r="H7" s="20">
        <v>14</v>
      </c>
    </row>
    <row r="8" spans="1:8" x14ac:dyDescent="0.25">
      <c r="C8">
        <v>3</v>
      </c>
      <c r="D8" s="23">
        <v>5</v>
      </c>
      <c r="E8" s="13">
        <v>7</v>
      </c>
      <c r="F8" s="13" t="s">
        <v>117</v>
      </c>
      <c r="G8" s="13">
        <v>10</v>
      </c>
      <c r="H8" s="20">
        <v>6</v>
      </c>
    </row>
    <row r="9" spans="1:8" x14ac:dyDescent="0.25">
      <c r="C9">
        <v>4</v>
      </c>
      <c r="D9" s="11">
        <v>8</v>
      </c>
      <c r="E9" s="13">
        <v>5</v>
      </c>
      <c r="F9" s="13">
        <v>9</v>
      </c>
      <c r="G9" s="13">
        <v>11</v>
      </c>
      <c r="H9" s="26">
        <v>4</v>
      </c>
    </row>
    <row r="10" spans="1:8" x14ac:dyDescent="0.25">
      <c r="C10">
        <v>5</v>
      </c>
      <c r="D10" s="12">
        <v>0</v>
      </c>
      <c r="E10" s="21">
        <v>0</v>
      </c>
      <c r="F10" s="31">
        <v>0</v>
      </c>
      <c r="G10" s="21">
        <v>0</v>
      </c>
      <c r="H10" s="22">
        <v>0</v>
      </c>
    </row>
    <row r="13" spans="1:8" x14ac:dyDescent="0.25">
      <c r="D13">
        <v>13</v>
      </c>
      <c r="E13">
        <v>15</v>
      </c>
      <c r="F13">
        <v>5</v>
      </c>
      <c r="G13">
        <v>8</v>
      </c>
    </row>
    <row r="14" spans="1:8" x14ac:dyDescent="0.25">
      <c r="D14">
        <v>16</v>
      </c>
      <c r="E14">
        <v>13</v>
      </c>
      <c r="F14">
        <v>7</v>
      </c>
      <c r="G14">
        <v>5</v>
      </c>
    </row>
    <row r="15" spans="1:8" x14ac:dyDescent="0.25">
      <c r="D15">
        <v>12</v>
      </c>
      <c r="E15">
        <v>20</v>
      </c>
      <c r="F15" t="s">
        <v>117</v>
      </c>
      <c r="G15">
        <v>9</v>
      </c>
    </row>
    <row r="16" spans="1:8" x14ac:dyDescent="0.25">
      <c r="D16">
        <v>11</v>
      </c>
      <c r="E16">
        <v>15</v>
      </c>
      <c r="F16">
        <v>10</v>
      </c>
      <c r="G16">
        <v>11</v>
      </c>
    </row>
    <row r="17" spans="4:7" x14ac:dyDescent="0.25">
      <c r="D17">
        <v>15</v>
      </c>
      <c r="E17">
        <v>14</v>
      </c>
      <c r="F17">
        <v>6</v>
      </c>
      <c r="G17">
        <v>4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4" workbookViewId="0">
      <selection activeCell="R36" sqref="R36"/>
    </sheetView>
  </sheetViews>
  <sheetFormatPr defaultRowHeight="15" x14ac:dyDescent="0.25"/>
  <cols>
    <col min="1" max="1" width="13.7109375" bestFit="1" customWidth="1"/>
    <col min="2" max="2" width="11" bestFit="1" customWidth="1"/>
    <col min="3" max="3" width="14.140625" customWidth="1"/>
    <col min="4" max="11" width="3" bestFit="1" customWidth="1"/>
    <col min="12" max="13" width="3" style="8" bestFit="1" customWidth="1"/>
    <col min="14" max="14" width="9.7109375" bestFit="1" customWidth="1"/>
  </cols>
  <sheetData>
    <row r="1" spans="1:14" ht="20.25" thickBot="1" x14ac:dyDescent="0.35">
      <c r="A1" s="3" t="s">
        <v>118</v>
      </c>
    </row>
    <row r="2" spans="1:14" ht="15.75" thickTop="1" x14ac:dyDescent="0.25"/>
    <row r="3" spans="1:14" x14ac:dyDescent="0.25">
      <c r="N3" t="s">
        <v>120</v>
      </c>
    </row>
    <row r="4" spans="1:14" x14ac:dyDescent="0.25">
      <c r="C4" t="s">
        <v>119</v>
      </c>
      <c r="N4" t="s">
        <v>122</v>
      </c>
    </row>
    <row r="5" spans="1:14" x14ac:dyDescent="0.25">
      <c r="C5" t="s">
        <v>121</v>
      </c>
      <c r="N5" t="s">
        <v>123</v>
      </c>
    </row>
    <row r="7" spans="1:14" x14ac:dyDescent="0.25">
      <c r="C7" t="s">
        <v>128</v>
      </c>
      <c r="D7" s="14">
        <v>10</v>
      </c>
      <c r="E7" s="14">
        <v>12</v>
      </c>
      <c r="F7" s="14">
        <v>11</v>
      </c>
      <c r="G7" s="14">
        <v>15</v>
      </c>
      <c r="H7" s="14">
        <v>24</v>
      </c>
      <c r="I7" s="14">
        <v>17</v>
      </c>
      <c r="J7" s="14">
        <v>16</v>
      </c>
      <c r="K7" s="14">
        <v>18</v>
      </c>
    </row>
    <row r="8" spans="1:14" x14ac:dyDescent="0.25">
      <c r="C8" t="s">
        <v>129</v>
      </c>
    </row>
    <row r="9" spans="1:14" x14ac:dyDescent="0.25">
      <c r="D9">
        <v>1</v>
      </c>
      <c r="E9">
        <v>2</v>
      </c>
      <c r="F9">
        <v>3</v>
      </c>
      <c r="G9">
        <v>4</v>
      </c>
      <c r="H9">
        <v>5</v>
      </c>
      <c r="I9">
        <v>6</v>
      </c>
      <c r="J9">
        <v>7</v>
      </c>
      <c r="K9">
        <v>8</v>
      </c>
    </row>
    <row r="10" spans="1:14" x14ac:dyDescent="0.25">
      <c r="C10" t="s">
        <v>124</v>
      </c>
      <c r="D10" s="14">
        <v>1</v>
      </c>
      <c r="E10" s="14">
        <v>3</v>
      </c>
      <c r="F10" s="14">
        <v>0</v>
      </c>
      <c r="G10" s="14">
        <v>3</v>
      </c>
      <c r="H10" s="14">
        <v>3</v>
      </c>
      <c r="I10" s="14">
        <v>7</v>
      </c>
      <c r="J10" s="14">
        <v>2</v>
      </c>
      <c r="K10" s="14">
        <v>5</v>
      </c>
      <c r="L10" s="8">
        <f>SUMPRODUCT(D10:K10,$D$15:$K$15)</f>
        <v>19</v>
      </c>
      <c r="M10" s="8" t="s">
        <v>60</v>
      </c>
      <c r="N10">
        <v>20</v>
      </c>
    </row>
    <row r="11" spans="1:14" x14ac:dyDescent="0.25">
      <c r="C11" t="s">
        <v>125</v>
      </c>
      <c r="D11" s="14">
        <v>2</v>
      </c>
      <c r="E11" s="14">
        <v>2</v>
      </c>
      <c r="F11" s="14">
        <v>2</v>
      </c>
      <c r="G11" s="14">
        <v>2</v>
      </c>
      <c r="H11" s="14">
        <v>2</v>
      </c>
      <c r="I11" s="14">
        <v>3</v>
      </c>
      <c r="J11" s="14">
        <v>3</v>
      </c>
      <c r="K11" s="14">
        <v>4</v>
      </c>
      <c r="L11" s="8">
        <f t="shared" ref="L11:L13" si="0">SUMPRODUCT(D11:K11,$D$15:$K$15)</f>
        <v>15</v>
      </c>
      <c r="M11" s="8" t="s">
        <v>60</v>
      </c>
      <c r="N11">
        <v>20</v>
      </c>
    </row>
    <row r="12" spans="1:14" x14ac:dyDescent="0.25">
      <c r="C12" t="s">
        <v>126</v>
      </c>
      <c r="D12" s="14">
        <v>2</v>
      </c>
      <c r="E12" s="14">
        <v>3</v>
      </c>
      <c r="F12" s="14">
        <v>4</v>
      </c>
      <c r="G12" s="14">
        <v>2</v>
      </c>
      <c r="H12" s="14">
        <v>3</v>
      </c>
      <c r="I12" s="14">
        <v>3</v>
      </c>
      <c r="J12" s="14">
        <v>6</v>
      </c>
      <c r="K12" s="14">
        <v>2</v>
      </c>
      <c r="L12" s="8">
        <f t="shared" si="0"/>
        <v>16</v>
      </c>
      <c r="M12" s="8" t="s">
        <v>60</v>
      </c>
      <c r="N12">
        <v>20</v>
      </c>
    </row>
    <row r="13" spans="1:14" x14ac:dyDescent="0.25">
      <c r="C13" t="s">
        <v>127</v>
      </c>
      <c r="D13" s="14">
        <v>2</v>
      </c>
      <c r="E13" s="14">
        <v>1</v>
      </c>
      <c r="F13" s="14">
        <v>0</v>
      </c>
      <c r="G13" s="14">
        <v>5</v>
      </c>
      <c r="H13" s="14">
        <v>4</v>
      </c>
      <c r="I13" s="14">
        <v>2</v>
      </c>
      <c r="J13" s="14">
        <v>1</v>
      </c>
      <c r="K13" s="14">
        <v>2</v>
      </c>
      <c r="L13" s="8">
        <f t="shared" si="0"/>
        <v>15</v>
      </c>
      <c r="M13" s="8" t="s">
        <v>60</v>
      </c>
      <c r="N13">
        <v>20</v>
      </c>
    </row>
    <row r="15" spans="1:14" x14ac:dyDescent="0.25">
      <c r="D15" s="15">
        <v>1</v>
      </c>
      <c r="E15" s="15">
        <v>0</v>
      </c>
      <c r="F15" s="15">
        <v>1</v>
      </c>
      <c r="G15" s="15">
        <v>1</v>
      </c>
      <c r="H15" s="15">
        <v>1</v>
      </c>
      <c r="I15" s="15">
        <v>1</v>
      </c>
      <c r="J15" s="15">
        <v>0</v>
      </c>
      <c r="K15" s="15">
        <v>1</v>
      </c>
      <c r="N15" s="7">
        <f>SUMPRODUCT(D7:K7,D15:K15)</f>
        <v>95</v>
      </c>
    </row>
    <row r="17" spans="2:6" x14ac:dyDescent="0.25">
      <c r="B17" t="s">
        <v>130</v>
      </c>
      <c r="C17" t="s">
        <v>133</v>
      </c>
      <c r="D17">
        <f>D15+E15+F15</f>
        <v>2</v>
      </c>
      <c r="E17" t="s">
        <v>59</v>
      </c>
      <c r="F17">
        <v>1</v>
      </c>
    </row>
    <row r="18" spans="2:6" x14ac:dyDescent="0.25">
      <c r="C18" t="s">
        <v>131</v>
      </c>
      <c r="D18">
        <f>I15+J15</f>
        <v>1</v>
      </c>
      <c r="E18" t="s">
        <v>60</v>
      </c>
      <c r="F18">
        <v>1</v>
      </c>
    </row>
    <row r="19" spans="2:6" x14ac:dyDescent="0.25">
      <c r="C19" t="s">
        <v>132</v>
      </c>
      <c r="D19">
        <f>H15</f>
        <v>1</v>
      </c>
      <c r="E19" t="s">
        <v>60</v>
      </c>
      <c r="F19">
        <f>I15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Problem1</vt:lpstr>
      <vt:lpstr>Problem2</vt:lpstr>
      <vt:lpstr>Problem3</vt:lpstr>
      <vt:lpstr>Problem4</vt:lpstr>
      <vt:lpstr>Problem5</vt:lpstr>
      <vt:lpstr>Problem6</vt:lpstr>
      <vt:lpstr>Problem7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paidellguest</dc:creator>
  <cp:lastModifiedBy>paidellguest</cp:lastModifiedBy>
  <dcterms:created xsi:type="dcterms:W3CDTF">2017-07-02T18:41:18Z</dcterms:created>
  <dcterms:modified xsi:type="dcterms:W3CDTF">2017-07-11T02:39:09Z</dcterms:modified>
</cp:coreProperties>
</file>