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tei\Desktop\golf-ball-tracking\golf-ball-tracking-yolo\"/>
    </mc:Choice>
  </mc:AlternateContent>
  <xr:revisionPtr revIDLastSave="0" documentId="8_{05268682-CD97-4413-BEF0-7E142E6F30A4}" xr6:coauthVersionLast="47" xr6:coauthVersionMax="47" xr10:uidLastSave="{00000000-0000-0000-0000-000000000000}"/>
  <bookViews>
    <workbookView xWindow="34170" yWindow="240" windowWidth="17295" windowHeight="20505" xr2:uid="{3B0176B2-59D0-4166-B93F-B3E4D354F9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2" i="1"/>
  <c r="E2" i="1" s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</calcChain>
</file>

<file path=xl/sharedStrings.xml><?xml version="1.0" encoding="utf-8"?>
<sst xmlns="http://schemas.openxmlformats.org/spreadsheetml/2006/main" count="56" uniqueCount="26">
  <si>
    <t>Group</t>
  </si>
  <si>
    <t>YOLOv7_mAP</t>
  </si>
  <si>
    <t>Difference</t>
  </si>
  <si>
    <t>% Improvement</t>
  </si>
  <si>
    <t>golf</t>
  </si>
  <si>
    <t>v7_ball_map</t>
  </si>
  <si>
    <t>v7_fmo_ball_map</t>
  </si>
  <si>
    <t>null</t>
  </si>
  <si>
    <t>golf10</t>
  </si>
  <si>
    <t>golf11</t>
  </si>
  <si>
    <t>golf12</t>
  </si>
  <si>
    <t>golf13</t>
  </si>
  <si>
    <t>golf18</t>
  </si>
  <si>
    <t>golf19</t>
  </si>
  <si>
    <t>golf4</t>
  </si>
  <si>
    <t>golf5</t>
  </si>
  <si>
    <t>golf6</t>
  </si>
  <si>
    <t>golf7</t>
  </si>
  <si>
    <t>golf8</t>
  </si>
  <si>
    <t>golf9</t>
  </si>
  <si>
    <t>v9_fmo_ball_map</t>
  </si>
  <si>
    <t>v9_ball_map</t>
  </si>
  <si>
    <t>v7_avg</t>
  </si>
  <si>
    <t>v9_avg</t>
  </si>
  <si>
    <t>YOLOv9_map</t>
  </si>
  <si>
    <t>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</si>
</sst>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0F72-2FF6-4EAF-A86A-242A70B4A195}">
  <dimension ref="A1:O15"/>
  <sheetViews>
    <sheetView tabSelected="1" workbookViewId="0">
      <selection activeCell="C15" sqref="C15"/>
    </sheetView>
  </sheetViews>
  <sheetFormatPr defaultRowHeight="15" x14ac:dyDescent="0.25"/>
  <cols>
    <col min="2" max="2" width="18.28515625" customWidth="1"/>
    <col min="3" max="3" width="16.5703125" customWidth="1"/>
    <col min="4" max="4" width="15.42578125" customWidth="1"/>
    <col min="5" max="5" width="16.28515625" customWidth="1"/>
    <col min="10" max="10" width="16.7109375" customWidth="1"/>
    <col min="11" max="11" width="16.5703125" customWidth="1"/>
    <col min="12" max="12" width="19.85546875" customWidth="1"/>
    <col min="13" max="13" width="19.140625" customWidth="1"/>
  </cols>
  <sheetData>
    <row r="1" spans="1:15" x14ac:dyDescent="0.25">
      <c r="A1" t="s">
        <v>0</v>
      </c>
      <c r="B1" t="s">
        <v>1</v>
      </c>
      <c r="C1" t="s">
        <v>24</v>
      </c>
      <c r="D1" t="s">
        <v>2</v>
      </c>
      <c r="E1" t="s">
        <v>3</v>
      </c>
      <c r="J1" t="s">
        <v>5</v>
      </c>
      <c r="K1" t="s">
        <v>6</v>
      </c>
      <c r="L1" t="s">
        <v>21</v>
      </c>
      <c r="M1" t="s">
        <v>20</v>
      </c>
      <c r="N1" t="s">
        <v>22</v>
      </c>
      <c r="O1" t="s">
        <v>23</v>
      </c>
    </row>
    <row r="2" spans="1:15" x14ac:dyDescent="0.25">
      <c r="A2" t="s">
        <v>4</v>
      </c>
      <c r="B2">
        <v>0.61199999999999999</v>
      </c>
      <c r="C2">
        <v>0.55400000000000005</v>
      </c>
      <c r="D2">
        <f>IF(AND(ISNUMBER(B2), ISNUMBER(C2)), C2 - B2, "")</f>
        <v>-5.799999999999994E-2</v>
      </c>
      <c r="E2" s="1">
        <f>IF(AND(ISNUMBER(B2), ISNUMBER(D2), B2&lt;&gt;0), D2 / B2, "")</f>
        <v>-9.4771241830065259E-2</v>
      </c>
      <c r="I2" t="s">
        <v>4</v>
      </c>
      <c r="J2" t="s">
        <v>7</v>
      </c>
      <c r="K2">
        <v>0.61199999999999999</v>
      </c>
      <c r="L2" t="s">
        <v>7</v>
      </c>
      <c r="M2">
        <v>0.55400000000000005</v>
      </c>
      <c r="N2">
        <f>IF(AND(ISNUMBER(J2), ISNUMBER(K2)), (J2 + K2)/2, IF(ISNUMBER(J2), J2, K2))</f>
        <v>0.61199999999999999</v>
      </c>
      <c r="O2">
        <f>IF(AND(ISNUMBER(L2), ISNUMBER(M2)), (L2 + M2)/2, IF(ISNUMBER(L2), L2, M2))</f>
        <v>0.55400000000000005</v>
      </c>
    </row>
    <row r="3" spans="1:15" x14ac:dyDescent="0.25">
      <c r="A3" t="s">
        <v>8</v>
      </c>
      <c r="B3">
        <v>0.55900000000000005</v>
      </c>
      <c r="C3">
        <v>0.995</v>
      </c>
      <c r="D3">
        <f t="shared" ref="D3:D14" si="0">IF(AND(ISNUMBER(B3), ISNUMBER(C3)), C3 - B3, "")</f>
        <v>0.43599999999999994</v>
      </c>
      <c r="E3" s="1">
        <f t="shared" ref="E3:E14" si="1">IF(AND(ISNUMBER(B3), ISNUMBER(D3), B3&lt;&gt;0), D3 / B3, "")</f>
        <v>0.77996422182468672</v>
      </c>
      <c r="I3" t="s">
        <v>8</v>
      </c>
      <c r="J3" t="s">
        <v>7</v>
      </c>
      <c r="K3">
        <v>0.55900000000000005</v>
      </c>
      <c r="L3" t="s">
        <v>7</v>
      </c>
      <c r="M3">
        <v>0.995</v>
      </c>
      <c r="N3">
        <f t="shared" ref="N3:N14" si="2">IF(AND(ISNUMBER(J3), ISNUMBER(K3)), (J3 + K3)/2, IF(ISNUMBER(J3), J3, K3))</f>
        <v>0.55900000000000005</v>
      </c>
      <c r="O3">
        <f t="shared" ref="O3:O14" si="3">IF(AND(ISNUMBER(L3), ISNUMBER(M3)), (L3 + M3)/2, IF(ISNUMBER(L3), L3, M3))</f>
        <v>0.995</v>
      </c>
    </row>
    <row r="4" spans="1:15" x14ac:dyDescent="0.25">
      <c r="A4" t="s">
        <v>9</v>
      </c>
      <c r="B4">
        <v>0.69599999999999995</v>
      </c>
      <c r="C4">
        <v>0.995</v>
      </c>
      <c r="D4">
        <f t="shared" si="0"/>
        <v>0.29900000000000004</v>
      </c>
      <c r="E4" s="1">
        <f t="shared" si="1"/>
        <v>0.42959770114942536</v>
      </c>
      <c r="I4" t="s">
        <v>9</v>
      </c>
      <c r="J4" t="s">
        <v>7</v>
      </c>
      <c r="K4">
        <v>0.69599999999999995</v>
      </c>
      <c r="L4" t="s">
        <v>7</v>
      </c>
      <c r="M4">
        <v>0.995</v>
      </c>
      <c r="N4">
        <f t="shared" si="2"/>
        <v>0.69599999999999995</v>
      </c>
      <c r="O4">
        <f t="shared" si="3"/>
        <v>0.995</v>
      </c>
    </row>
    <row r="5" spans="1:15" x14ac:dyDescent="0.25">
      <c r="A5" t="s">
        <v>10</v>
      </c>
      <c r="B5">
        <v>1</v>
      </c>
      <c r="C5">
        <v>0.995</v>
      </c>
      <c r="D5">
        <f t="shared" si="0"/>
        <v>-5.0000000000000044E-3</v>
      </c>
      <c r="E5" s="1">
        <f t="shared" si="1"/>
        <v>-5.0000000000000044E-3</v>
      </c>
      <c r="I5" t="s">
        <v>10</v>
      </c>
      <c r="J5" t="s">
        <v>7</v>
      </c>
      <c r="K5">
        <v>1</v>
      </c>
      <c r="L5" t="s">
        <v>7</v>
      </c>
      <c r="M5">
        <v>0.995</v>
      </c>
      <c r="N5">
        <f t="shared" si="2"/>
        <v>1</v>
      </c>
      <c r="O5">
        <f t="shared" si="3"/>
        <v>0.995</v>
      </c>
    </row>
    <row r="6" spans="1:15" x14ac:dyDescent="0.25">
      <c r="A6" t="s">
        <v>11</v>
      </c>
      <c r="B6">
        <v>0.57099999999999995</v>
      </c>
      <c r="C6">
        <v>0.995</v>
      </c>
      <c r="D6">
        <f t="shared" si="0"/>
        <v>0.42400000000000004</v>
      </c>
      <c r="E6" s="1">
        <f t="shared" si="1"/>
        <v>0.74255691768826637</v>
      </c>
      <c r="I6" t="s">
        <v>11</v>
      </c>
      <c r="J6" t="s">
        <v>7</v>
      </c>
      <c r="K6">
        <v>0.57099999999999995</v>
      </c>
      <c r="L6" t="s">
        <v>7</v>
      </c>
      <c r="M6">
        <v>0.995</v>
      </c>
      <c r="N6">
        <f t="shared" si="2"/>
        <v>0.57099999999999995</v>
      </c>
      <c r="O6">
        <f t="shared" si="3"/>
        <v>0.995</v>
      </c>
    </row>
    <row r="7" spans="1:15" x14ac:dyDescent="0.25">
      <c r="A7" t="s">
        <v>12</v>
      </c>
      <c r="B7">
        <v>0.5</v>
      </c>
      <c r="C7">
        <v>0.745</v>
      </c>
      <c r="D7">
        <f t="shared" si="0"/>
        <v>0.245</v>
      </c>
      <c r="E7" s="1">
        <f t="shared" si="1"/>
        <v>0.49</v>
      </c>
      <c r="I7" t="s">
        <v>12</v>
      </c>
      <c r="J7">
        <v>0.5</v>
      </c>
      <c r="K7" t="s">
        <v>7</v>
      </c>
      <c r="L7">
        <v>0.745</v>
      </c>
      <c r="M7" t="s">
        <v>7</v>
      </c>
      <c r="N7">
        <f t="shared" si="2"/>
        <v>0.5</v>
      </c>
      <c r="O7">
        <f t="shared" si="3"/>
        <v>0.745</v>
      </c>
    </row>
    <row r="8" spans="1:15" x14ac:dyDescent="0.25">
      <c r="A8" t="s">
        <v>13</v>
      </c>
      <c r="B8">
        <v>0.40450000000000003</v>
      </c>
      <c r="C8">
        <v>0.16699999999999998</v>
      </c>
      <c r="D8">
        <f t="shared" si="0"/>
        <v>-0.23750000000000004</v>
      </c>
      <c r="E8" s="1">
        <f t="shared" si="1"/>
        <v>-0.5871446229913474</v>
      </c>
      <c r="I8" t="s">
        <v>13</v>
      </c>
      <c r="J8">
        <v>0.80900000000000005</v>
      </c>
      <c r="K8">
        <v>0</v>
      </c>
      <c r="L8">
        <v>0.70199999999999996</v>
      </c>
      <c r="M8">
        <v>-0.36799999999999999</v>
      </c>
      <c r="N8">
        <f t="shared" si="2"/>
        <v>0.40450000000000003</v>
      </c>
      <c r="O8">
        <f t="shared" si="3"/>
        <v>0.16699999999999998</v>
      </c>
    </row>
    <row r="9" spans="1:15" x14ac:dyDescent="0.25">
      <c r="A9" t="s">
        <v>15</v>
      </c>
      <c r="B9">
        <v>1</v>
      </c>
      <c r="C9">
        <v>0.995</v>
      </c>
      <c r="D9">
        <f>IF(AND(ISNUMBER(B9), ISNUMBER(C9)), C9 - B9, "")</f>
        <v>-5.0000000000000044E-3</v>
      </c>
      <c r="E9" s="1">
        <f>IF(AND(ISNUMBER(B9), ISNUMBER(D9), B9&lt;&gt;0), D9 / B9, "")</f>
        <v>-5.0000000000000044E-3</v>
      </c>
      <c r="I9" t="s">
        <v>14</v>
      </c>
      <c r="J9" t="s">
        <v>7</v>
      </c>
      <c r="K9">
        <v>0.66600000000000004</v>
      </c>
      <c r="L9" t="s">
        <v>7</v>
      </c>
      <c r="M9" t="s">
        <v>7</v>
      </c>
      <c r="N9">
        <f t="shared" si="2"/>
        <v>0.66600000000000004</v>
      </c>
      <c r="O9" t="str">
        <f t="shared" si="3"/>
        <v>null</v>
      </c>
    </row>
    <row r="10" spans="1:15" x14ac:dyDescent="0.25">
      <c r="A10" t="s">
        <v>16</v>
      </c>
      <c r="B10">
        <v>0.91849999999999998</v>
      </c>
      <c r="C10">
        <v>0.93149999999999999</v>
      </c>
      <c r="D10">
        <f>IF(AND(ISNUMBER(B10), ISNUMBER(C10)), C10 - B10, "")</f>
        <v>1.3000000000000012E-2</v>
      </c>
      <c r="E10" s="1">
        <f>IF(AND(ISNUMBER(B10), ISNUMBER(D10), B10&lt;&gt;0), D10 / B10, "")</f>
        <v>1.4153511159499196E-2</v>
      </c>
      <c r="I10" t="s">
        <v>15</v>
      </c>
      <c r="J10" t="s">
        <v>7</v>
      </c>
      <c r="K10">
        <v>1</v>
      </c>
      <c r="L10" t="s">
        <v>7</v>
      </c>
      <c r="M10">
        <v>0.995</v>
      </c>
      <c r="N10">
        <f t="shared" si="2"/>
        <v>1</v>
      </c>
      <c r="O10">
        <f t="shared" si="3"/>
        <v>0.995</v>
      </c>
    </row>
    <row r="11" spans="1:15" x14ac:dyDescent="0.25">
      <c r="A11" t="s">
        <v>18</v>
      </c>
      <c r="B11">
        <v>0.83350000000000002</v>
      </c>
      <c r="C11">
        <v>0.76</v>
      </c>
      <c r="D11">
        <f>IF(AND(ISNUMBER(B11), ISNUMBER(C11)), C11 - B11, "")</f>
        <v>-7.350000000000001E-2</v>
      </c>
      <c r="E11" s="1">
        <f>IF(AND(ISNUMBER(B11), ISNUMBER(D11), B11&lt;&gt;0), D11 / B11, "")</f>
        <v>-8.8182363527294555E-2</v>
      </c>
      <c r="I11" t="s">
        <v>16</v>
      </c>
      <c r="J11">
        <v>1</v>
      </c>
      <c r="K11">
        <v>0.83699999999999997</v>
      </c>
      <c r="L11">
        <v>0.995</v>
      </c>
      <c r="M11">
        <v>0.86799999999999999</v>
      </c>
      <c r="N11">
        <f t="shared" si="2"/>
        <v>0.91849999999999998</v>
      </c>
      <c r="O11">
        <f t="shared" si="3"/>
        <v>0.93149999999999999</v>
      </c>
    </row>
    <row r="12" spans="1:15" x14ac:dyDescent="0.25">
      <c r="A12" t="s">
        <v>19</v>
      </c>
      <c r="B12">
        <v>0.875</v>
      </c>
      <c r="C12">
        <v>0.995</v>
      </c>
      <c r="D12">
        <f>IF(AND(ISNUMBER(B12), ISNUMBER(C12)), C12 - B12, "")</f>
        <v>0.12</v>
      </c>
      <c r="E12" s="1">
        <f>IF(AND(ISNUMBER(B12), ISNUMBER(D12), B12&lt;&gt;0), D12 / B12, "")</f>
        <v>0.13714285714285715</v>
      </c>
      <c r="I12" t="s">
        <v>17</v>
      </c>
      <c r="J12" t="s">
        <v>7</v>
      </c>
      <c r="K12" t="s">
        <v>7</v>
      </c>
      <c r="L12" t="s">
        <v>7</v>
      </c>
      <c r="M12">
        <v>0.995</v>
      </c>
      <c r="N12" t="str">
        <f t="shared" si="2"/>
        <v>null</v>
      </c>
      <c r="O12">
        <f t="shared" si="3"/>
        <v>0.995</v>
      </c>
    </row>
    <row r="13" spans="1:15" x14ac:dyDescent="0.25">
      <c r="I13" t="s">
        <v>18</v>
      </c>
      <c r="J13">
        <v>0.996</v>
      </c>
      <c r="K13">
        <v>0.67100000000000004</v>
      </c>
      <c r="L13">
        <v>0.66300000000000003</v>
      </c>
      <c r="M13">
        <v>0.85699999999999998</v>
      </c>
      <c r="N13">
        <f t="shared" si="2"/>
        <v>0.83350000000000002</v>
      </c>
      <c r="O13">
        <f t="shared" si="3"/>
        <v>0.76</v>
      </c>
    </row>
    <row r="14" spans="1:15" x14ac:dyDescent="0.25">
      <c r="I14" t="s">
        <v>19</v>
      </c>
      <c r="J14">
        <v>1</v>
      </c>
      <c r="K14">
        <v>0.75</v>
      </c>
      <c r="L14">
        <v>0.995</v>
      </c>
      <c r="M14">
        <v>0.995</v>
      </c>
      <c r="N14">
        <f t="shared" si="2"/>
        <v>0.875</v>
      </c>
      <c r="O14">
        <f t="shared" si="3"/>
        <v>0.995</v>
      </c>
    </row>
    <row r="15" spans="1:15" x14ac:dyDescent="0.25">
      <c r="A15" t="s">
        <v>25</v>
      </c>
      <c r="B15">
        <f>_xlfn.T.TEST(B2:B12, C2:C12, 1, 1)</f>
        <v>7.0525377294960737E-2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Steiner</dc:creator>
  <cp:lastModifiedBy>Isaac Steiner</cp:lastModifiedBy>
  <dcterms:created xsi:type="dcterms:W3CDTF">2025-05-15T18:04:51Z</dcterms:created>
  <dcterms:modified xsi:type="dcterms:W3CDTF">2025-05-15T18:47:27Z</dcterms:modified>
</cp:coreProperties>
</file>