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aac\OneDrive\M4ACE_Projects\2project\"/>
    </mc:Choice>
  </mc:AlternateContent>
  <xr:revisionPtr revIDLastSave="0" documentId="13_ncr:40009_{890F0957-1FF7-4FFE-A62E-A09271B44A0C}" xr6:coauthVersionLast="47" xr6:coauthVersionMax="47" xr10:uidLastSave="{00000000-0000-0000-0000-000000000000}"/>
  <bookViews>
    <workbookView xWindow="8088" yWindow="1212" windowWidth="17280" windowHeight="8880"/>
  </bookViews>
  <sheets>
    <sheet name="cleaning data used" sheetId="1" r:id="rId1"/>
    <sheet name="Sheet1" sheetId="2" r:id="rId2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" i="1"/>
  <c r="B3" i="1"/>
  <c r="I3" i="1" s="1"/>
  <c r="D3" i="1" s="1"/>
  <c r="B4" i="1"/>
  <c r="I4" i="1" s="1"/>
  <c r="D4" i="1" s="1"/>
  <c r="B5" i="1"/>
  <c r="I5" i="1" s="1"/>
  <c r="D5" i="1" s="1"/>
  <c r="B6" i="1"/>
  <c r="I6" i="1" s="1"/>
  <c r="D6" i="1" s="1"/>
  <c r="B7" i="1"/>
  <c r="I7" i="1" s="1"/>
  <c r="D7" i="1" s="1"/>
  <c r="B8" i="1"/>
  <c r="I8" i="1" s="1"/>
  <c r="E8" i="1" s="1"/>
  <c r="B9" i="1"/>
  <c r="I9" i="1" s="1"/>
  <c r="E9" i="1" s="1"/>
  <c r="F9" i="1" s="1"/>
  <c r="B10" i="1"/>
  <c r="I10" i="1" s="1"/>
  <c r="E10" i="1" s="1"/>
  <c r="F10" i="1" s="1"/>
  <c r="B11" i="1"/>
  <c r="B12" i="1"/>
  <c r="I12" i="1" s="1"/>
  <c r="B13" i="1"/>
  <c r="I13" i="1" s="1"/>
  <c r="D13" i="1" s="1"/>
  <c r="B14" i="1"/>
  <c r="I14" i="1" s="1"/>
  <c r="D14" i="1" s="1"/>
  <c r="B15" i="1"/>
  <c r="I15" i="1" s="1"/>
  <c r="D15" i="1" s="1"/>
  <c r="B16" i="1"/>
  <c r="I16" i="1" s="1"/>
  <c r="E16" i="1" s="1"/>
  <c r="B17" i="1"/>
  <c r="I17" i="1" s="1"/>
  <c r="E17" i="1" s="1"/>
  <c r="F17" i="1" s="1"/>
  <c r="B18" i="1"/>
  <c r="I18" i="1" s="1"/>
  <c r="E18" i="1" s="1"/>
  <c r="F18" i="1" s="1"/>
  <c r="B19" i="1"/>
  <c r="I19" i="1" s="1"/>
  <c r="B20" i="1"/>
  <c r="I20" i="1" s="1"/>
  <c r="B2" i="1"/>
  <c r="I2" i="1" s="1"/>
  <c r="E2" i="1" s="1"/>
  <c r="E4" i="1" l="1"/>
  <c r="G4" i="1" s="1"/>
  <c r="D20" i="1"/>
  <c r="E20" i="1"/>
  <c r="F20" i="1" s="1"/>
  <c r="D18" i="1"/>
  <c r="G18" i="1" s="1"/>
  <c r="H18" i="1" s="1"/>
  <c r="E15" i="1"/>
  <c r="G15" i="1" s="1"/>
  <c r="D17" i="1"/>
  <c r="G17" i="1" s="1"/>
  <c r="H17" i="1" s="1"/>
  <c r="E13" i="1"/>
  <c r="F13" i="1" s="1"/>
  <c r="D12" i="1"/>
  <c r="E12" i="1"/>
  <c r="F12" i="1" s="1"/>
  <c r="D9" i="1"/>
  <c r="G9" i="1" s="1"/>
  <c r="H9" i="1" s="1"/>
  <c r="E7" i="1"/>
  <c r="F7" i="1" s="1"/>
  <c r="E5" i="1"/>
  <c r="F5" i="1" s="1"/>
  <c r="F2" i="1"/>
  <c r="E14" i="1"/>
  <c r="G14" i="1" s="1"/>
  <c r="E6" i="1"/>
  <c r="F6" i="1" s="1"/>
  <c r="D19" i="1"/>
  <c r="D10" i="1"/>
  <c r="G10" i="1" s="1"/>
  <c r="H10" i="1" s="1"/>
  <c r="F16" i="1"/>
  <c r="E19" i="1"/>
  <c r="F19" i="1" s="1"/>
  <c r="E3" i="1"/>
  <c r="F3" i="1" s="1"/>
  <c r="D16" i="1"/>
  <c r="G16" i="1" s="1"/>
  <c r="D8" i="1"/>
  <c r="G8" i="1" s="1"/>
  <c r="D2" i="1"/>
  <c r="G2" i="1" s="1"/>
  <c r="F8" i="1"/>
  <c r="J20" i="1"/>
  <c r="K20" i="1" s="1"/>
  <c r="J18" i="1"/>
  <c r="K18" i="1" s="1"/>
  <c r="L18" i="1" s="1"/>
  <c r="J10" i="1"/>
  <c r="N10" i="1" s="1"/>
  <c r="J4" i="1"/>
  <c r="K4" i="1" s="1"/>
  <c r="L4" i="1" s="1"/>
  <c r="J12" i="1"/>
  <c r="K12" i="1" s="1"/>
  <c r="J16" i="1"/>
  <c r="N16" i="1" s="1"/>
  <c r="J8" i="1"/>
  <c r="K8" i="1" s="1"/>
  <c r="J15" i="1"/>
  <c r="K15" i="1" s="1"/>
  <c r="L15" i="1" s="1"/>
  <c r="J7" i="1"/>
  <c r="K7" i="1" s="1"/>
  <c r="L7" i="1" s="1"/>
  <c r="J19" i="1"/>
  <c r="N19" i="1" s="1"/>
  <c r="J11" i="1"/>
  <c r="K11" i="1" s="1"/>
  <c r="L11" i="1" s="1"/>
  <c r="J3" i="1"/>
  <c r="J14" i="1"/>
  <c r="J6" i="1"/>
  <c r="N6" i="1" s="1"/>
  <c r="I11" i="1"/>
  <c r="J2" i="1"/>
  <c r="N2" i="1" s="1"/>
  <c r="J9" i="1"/>
  <c r="J17" i="1"/>
  <c r="J5" i="1"/>
  <c r="J13" i="1"/>
  <c r="F4" i="1" l="1"/>
  <c r="H4" i="1" s="1"/>
  <c r="F14" i="1"/>
  <c r="H14" i="1" s="1"/>
  <c r="G20" i="1"/>
  <c r="H20" i="1" s="1"/>
  <c r="G6" i="1"/>
  <c r="H6" i="1" s="1"/>
  <c r="F15" i="1"/>
  <c r="H15" i="1" s="1"/>
  <c r="G7" i="1"/>
  <c r="H7" i="1" s="1"/>
  <c r="G19" i="1"/>
  <c r="H19" i="1" s="1"/>
  <c r="G5" i="1"/>
  <c r="H5" i="1" s="1"/>
  <c r="G12" i="1"/>
  <c r="H12" i="1" s="1"/>
  <c r="G13" i="1"/>
  <c r="H13" i="1" s="1"/>
  <c r="E11" i="1"/>
  <c r="F11" i="1" s="1"/>
  <c r="D11" i="1"/>
  <c r="H16" i="1"/>
  <c r="H2" i="1"/>
  <c r="G3" i="1"/>
  <c r="H3" i="1" s="1"/>
  <c r="H8" i="1"/>
  <c r="K19" i="1"/>
  <c r="L19" i="1" s="1"/>
  <c r="N18" i="1"/>
  <c r="O18" i="1" s="1"/>
  <c r="N3" i="1"/>
  <c r="N4" i="1"/>
  <c r="O4" i="1" s="1"/>
  <c r="K3" i="1"/>
  <c r="L3" i="1" s="1"/>
  <c r="N15" i="1"/>
  <c r="O15" i="1" s="1"/>
  <c r="K16" i="1"/>
  <c r="L16" i="1" s="1"/>
  <c r="N12" i="1"/>
  <c r="O12" i="1" s="1"/>
  <c r="K10" i="1"/>
  <c r="L10" i="1" s="1"/>
  <c r="K2" i="1"/>
  <c r="L2" i="1" s="1"/>
  <c r="L8" i="1"/>
  <c r="L20" i="1"/>
  <c r="N8" i="1"/>
  <c r="O8" i="1" s="1"/>
  <c r="N11" i="1"/>
  <c r="O11" i="1" s="1"/>
  <c r="N20" i="1"/>
  <c r="O20" i="1" s="1"/>
  <c r="N7" i="1"/>
  <c r="O7" i="1" s="1"/>
  <c r="K6" i="1"/>
  <c r="L6" i="1" s="1"/>
  <c r="N14" i="1"/>
  <c r="K14" i="1"/>
  <c r="L14" i="1" s="1"/>
  <c r="K13" i="1"/>
  <c r="L13" i="1" s="1"/>
  <c r="N13" i="1"/>
  <c r="N17" i="1"/>
  <c r="K17" i="1"/>
  <c r="L17" i="1" s="1"/>
  <c r="L12" i="1"/>
  <c r="K5" i="1"/>
  <c r="L5" i="1" s="1"/>
  <c r="N5" i="1"/>
  <c r="N9" i="1"/>
  <c r="K9" i="1"/>
  <c r="L9" i="1" s="1"/>
  <c r="G11" i="1" l="1"/>
  <c r="H11" i="1" s="1"/>
  <c r="P7" i="1"/>
  <c r="R7" i="1" s="1"/>
  <c r="P12" i="1"/>
  <c r="R12" i="1" s="1"/>
  <c r="P8" i="1"/>
  <c r="R8" i="1" s="1"/>
  <c r="Q18" i="1"/>
  <c r="Q20" i="1"/>
  <c r="Q4" i="1"/>
  <c r="Q8" i="1"/>
  <c r="P20" i="1"/>
  <c r="R20" i="1" s="1"/>
  <c r="O14" i="1"/>
  <c r="O2" i="1"/>
  <c r="O19" i="1"/>
  <c r="O3" i="1"/>
  <c r="O16" i="1"/>
  <c r="P4" i="1"/>
  <c r="R4" i="1" s="1"/>
  <c r="P15" i="1"/>
  <c r="R15" i="1" s="1"/>
  <c r="Q15" i="1"/>
  <c r="P18" i="1"/>
  <c r="R18" i="1" s="1"/>
  <c r="O10" i="1"/>
  <c r="O9" i="1"/>
  <c r="Q12" i="1"/>
  <c r="O6" i="1"/>
  <c r="O13" i="1"/>
  <c r="Q7" i="1"/>
  <c r="O17" i="1"/>
  <c r="O5" i="1"/>
  <c r="Q11" i="1"/>
  <c r="P11" i="1"/>
  <c r="R11" i="1" s="1"/>
  <c r="S7" i="1" l="1"/>
  <c r="U7" i="1" s="1"/>
  <c r="S12" i="1"/>
  <c r="S8" i="1"/>
  <c r="Q3" i="1"/>
  <c r="Q16" i="1"/>
  <c r="P19" i="1"/>
  <c r="R19" i="1" s="1"/>
  <c r="Q2" i="1"/>
  <c r="Q6" i="1"/>
  <c r="Q9" i="1"/>
  <c r="S18" i="1"/>
  <c r="T18" i="1" s="1"/>
  <c r="P14" i="1"/>
  <c r="R14" i="1" s="1"/>
  <c r="P3" i="1"/>
  <c r="R3" i="1" s="1"/>
  <c r="Q19" i="1"/>
  <c r="S20" i="1"/>
  <c r="S4" i="1"/>
  <c r="S15" i="1"/>
  <c r="P16" i="1"/>
  <c r="Q14" i="1"/>
  <c r="P2" i="1"/>
  <c r="R2" i="1" s="1"/>
  <c r="Q10" i="1"/>
  <c r="P10" i="1"/>
  <c r="R10" i="1" s="1"/>
  <c r="P13" i="1"/>
  <c r="R13" i="1" s="1"/>
  <c r="P9" i="1"/>
  <c r="R9" i="1" s="1"/>
  <c r="Q13" i="1"/>
  <c r="P6" i="1"/>
  <c r="S11" i="1"/>
  <c r="Q5" i="1"/>
  <c r="P5" i="1"/>
  <c r="R5" i="1" s="1"/>
  <c r="Q17" i="1"/>
  <c r="P17" i="1"/>
  <c r="R17" i="1" s="1"/>
  <c r="T7" i="1" l="1"/>
  <c r="W7" i="1" s="1"/>
  <c r="T8" i="1"/>
  <c r="V8" i="1" s="1"/>
  <c r="S16" i="1"/>
  <c r="U16" i="1" s="1"/>
  <c r="U18" i="1"/>
  <c r="W18" i="1" s="1"/>
  <c r="V18" i="1"/>
  <c r="T12" i="1"/>
  <c r="V12" i="1" s="1"/>
  <c r="U12" i="1"/>
  <c r="W12" i="1" s="1"/>
  <c r="S14" i="1"/>
  <c r="T14" i="1" s="1"/>
  <c r="U8" i="1"/>
  <c r="S19" i="1"/>
  <c r="R16" i="1"/>
  <c r="S6" i="1"/>
  <c r="R6" i="1"/>
  <c r="T15" i="1"/>
  <c r="V15" i="1" s="1"/>
  <c r="U4" i="1"/>
  <c r="U11" i="1"/>
  <c r="U20" i="1"/>
  <c r="T4" i="1"/>
  <c r="V4" i="1" s="1"/>
  <c r="S13" i="1"/>
  <c r="S3" i="1"/>
  <c r="T20" i="1"/>
  <c r="V20" i="1" s="1"/>
  <c r="U15" i="1"/>
  <c r="S2" i="1"/>
  <c r="T11" i="1"/>
  <c r="V11" i="1" s="1"/>
  <c r="S10" i="1"/>
  <c r="S9" i="1"/>
  <c r="S5" i="1"/>
  <c r="S17" i="1"/>
  <c r="T16" i="1" l="1"/>
  <c r="W16" i="1" s="1"/>
  <c r="V7" i="1"/>
  <c r="U14" i="1"/>
  <c r="W14" i="1" s="1"/>
  <c r="W8" i="1"/>
  <c r="T19" i="1"/>
  <c r="V19" i="1" s="1"/>
  <c r="U3" i="1"/>
  <c r="T6" i="1"/>
  <c r="V6" i="1" s="1"/>
  <c r="V14" i="1"/>
  <c r="V16" i="1"/>
  <c r="U6" i="1"/>
  <c r="U19" i="1"/>
  <c r="W11" i="1"/>
  <c r="W15" i="1"/>
  <c r="W20" i="1"/>
  <c r="U13" i="1"/>
  <c r="W4" i="1"/>
  <c r="T3" i="1"/>
  <c r="V3" i="1" s="1"/>
  <c r="T5" i="1"/>
  <c r="V5" i="1" s="1"/>
  <c r="T9" i="1"/>
  <c r="V9" i="1" s="1"/>
  <c r="U10" i="1"/>
  <c r="U17" i="1"/>
  <c r="T13" i="1"/>
  <c r="V13" i="1" s="1"/>
  <c r="T2" i="1"/>
  <c r="V2" i="1" s="1"/>
  <c r="U2" i="1"/>
  <c r="T10" i="1"/>
  <c r="V10" i="1" s="1"/>
  <c r="U9" i="1"/>
  <c r="T17" i="1"/>
  <c r="V17" i="1" s="1"/>
  <c r="U5" i="1"/>
  <c r="W6" i="1" l="1"/>
  <c r="W3" i="1"/>
  <c r="W19" i="1"/>
  <c r="W9" i="1"/>
  <c r="W17" i="1"/>
  <c r="W13" i="1"/>
  <c r="W2" i="1"/>
  <c r="W10" i="1"/>
  <c r="W5" i="1"/>
</calcChain>
</file>

<file path=xl/sharedStrings.xml><?xml version="1.0" encoding="utf-8"?>
<sst xmlns="http://schemas.openxmlformats.org/spreadsheetml/2006/main" count="63" uniqueCount="50">
  <si>
    <t>JUAREZ, JOSE ;41297;39000;ADMIN;INTERN</t>
  </si>
  <si>
    <t>ABRAHAM, JOHNNY ;03/30/2013;27000;ENGINEERING;TRAINEE</t>
  </si>
  <si>
    <t>BAKER, SARAH;04/30/2015;36000;SALES;SALES EXECUTIVE</t>
  </si>
  <si>
    <t>BALOTELLI, BILLY;11/15/2007;23900;ENGINEERING;INTERN</t>
  </si>
  <si>
    <t>BISHOP, TIANA ;37959;46500;ENGINEERING;MANAGER</t>
  </si>
  <si>
    <t>BOATENG, TERRYY;07/27/2009;50000;ACCOUNTS;COST ACCOUNTANT</t>
  </si>
  <si>
    <t>BOER, FRED ;12/23/2010;46000;MKTG;DESIGNER</t>
  </si>
  <si>
    <t>BARKER, BETTY;07/25/2007;43500;SALES;SALES EXECUTIVE</t>
  </si>
  <si>
    <t>BURSTEYN , TOM ;36834;21000;SALES;SALES TRAINEE</t>
  </si>
  <si>
    <t>BURSTEYN, TAMMY ;38238;38000;SALES;SALES EXECUTIVE</t>
  </si>
  <si>
    <t>BUSSER, BOBBY;37417;29950;ACCOUNTS;SENIOR ADMINISTRATOR</t>
  </si>
  <si>
    <t>CASCIEWICZ, KATHY; 12/15/2011;41000;SALES;SENIOR TECHNICIAN</t>
  </si>
  <si>
    <t>COLE, ASHLEY ;40483;54000;SALES;COST ACCOUNTANT</t>
  </si>
  <si>
    <t>COOKSON, CHARLES; 04/03/2012;63200;R &amp; D;VP</t>
  </si>
  <si>
    <t>CROSSLEY, ERIN ;04/23/2009;46000;ADMIN;TEAM LEADER</t>
  </si>
  <si>
    <t>DOE, JANE ;07/25/2015;21500;R &amp; D;TRAINEE</t>
  </si>
  <si>
    <t>DOE, JOHN  ; 06/05/2014;45600;ENGINEERING;INTERN</t>
  </si>
  <si>
    <t>DARNSTEIN, DANNY; 12/14/2011;52000;ENGINEERING;COST ACCOUNTANT</t>
  </si>
  <si>
    <t>FALLENGRANO, BILL ; 06/29/2001;56750;ENGINEERING;SENIOR ADMINISTRATOR</t>
  </si>
  <si>
    <t>03/30/2013</t>
  </si>
  <si>
    <t>04/30/2015</t>
  </si>
  <si>
    <t>11/15/2007</t>
  </si>
  <si>
    <t>07/27/2009</t>
  </si>
  <si>
    <t>12/23/2010</t>
  </si>
  <si>
    <t>07/25/2007</t>
  </si>
  <si>
    <t xml:space="preserve"> 12/15/2011</t>
  </si>
  <si>
    <t xml:space="preserve"> 04/03/2012</t>
  </si>
  <si>
    <t>04/23/2009</t>
  </si>
  <si>
    <t>07/25/2015</t>
  </si>
  <si>
    <t xml:space="preserve"> 06/05/2014</t>
  </si>
  <si>
    <t xml:space="preserve"> 12/14/2011</t>
  </si>
  <si>
    <t xml:space="preserve"> 06/29/2001</t>
  </si>
  <si>
    <t>First Name</t>
  </si>
  <si>
    <t>Surname</t>
  </si>
  <si>
    <t>Full Name</t>
  </si>
  <si>
    <t>DOB</t>
  </si>
  <si>
    <t>Department</t>
  </si>
  <si>
    <t>Role</t>
  </si>
  <si>
    <t>Salary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</si>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</sst>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F800]dddd\,\ mmmm\ dd\,\ yyyy"/>
    <numFmt numFmtId="165" formatCode="&quot;£&quot;#,##0.00"/>
  </numFmts>
  <fonts count="20" x14ac:knownFonts="1">
    <font>
      <sz val="12"/>
      <color theme="1"/>
      <name val="Arial"/>
      <family val="2"/>
    </font>
    <font>
      <sz val="12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2"/>
      <color rgb="FF006100"/>
      <name val="Arial"/>
      <family val="2"/>
    </font>
    <font>
      <sz val="12"/>
      <color rgb="FF9C0006"/>
      <name val="Arial"/>
      <family val="2"/>
    </font>
    <font>
      <sz val="12"/>
      <color rgb="FF9C5700"/>
      <name val="Arial"/>
      <family val="2"/>
    </font>
    <font>
      <sz val="12"/>
      <color rgb="FF3F3F76"/>
      <name val="Arial"/>
      <family val="2"/>
    </font>
    <font>
      <b/>
      <sz val="12"/>
      <color rgb="FF3F3F3F"/>
      <name val="Arial"/>
      <family val="2"/>
    </font>
    <font>
      <b/>
      <sz val="12"/>
      <color rgb="FFFA7D00"/>
      <name val="Arial"/>
      <family val="2"/>
    </font>
    <font>
      <sz val="12"/>
      <color rgb="FFFA7D00"/>
      <name val="Arial"/>
      <family val="2"/>
    </font>
    <font>
      <b/>
      <sz val="12"/>
      <color theme="0"/>
      <name val="Arial"/>
      <family val="2"/>
    </font>
    <font>
      <sz val="12"/>
      <color rgb="FFFF0000"/>
      <name val="Arial"/>
      <family val="2"/>
    </font>
    <font>
      <i/>
      <sz val="12"/>
      <color rgb="FF7F7F7F"/>
      <name val="Arial"/>
      <family val="2"/>
    </font>
    <font>
      <b/>
      <sz val="12"/>
      <color theme="1"/>
      <name val="Arial"/>
      <family val="2"/>
    </font>
    <font>
      <sz val="12"/>
      <color theme="0"/>
      <name val="Arial"/>
      <family val="2"/>
    </font>
    <font>
      <sz val="12"/>
      <color theme="1"/>
      <name val="Times New Roman"/>
      <family val="1"/>
    </font>
    <font>
      <b/>
      <sz val="12"/>
      <color theme="1" tint="4.9989318521683403E-2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4">
    <xf numFmtId="0" fontId="0" fillId="0" borderId="0" xfId="0"/>
    <xf numFmtId="14" fontId="0" fillId="0" borderId="0" xfId="0" applyNumberFormat="1"/>
    <xf numFmtId="164" fontId="0" fillId="0" borderId="0" xfId="0" applyNumberFormat="1"/>
    <xf numFmtId="165" fontId="0" fillId="0" borderId="0" xfId="0" applyNumberFormat="1"/>
    <xf numFmtId="14" fontId="0" fillId="0" borderId="0" xfId="0" applyNumberFormat="1" applyAlignment="1">
      <alignment horizontal="right"/>
    </xf>
    <xf numFmtId="0" fontId="18" fillId="0" borderId="0" xfId="0" applyFont="1"/>
    <xf numFmtId="0" fontId="19" fillId="0" borderId="11" xfId="0" applyFont="1" applyBorder="1"/>
    <xf numFmtId="0" fontId="19" fillId="0" borderId="12" xfId="0" applyFont="1" applyBorder="1"/>
    <xf numFmtId="164" fontId="19" fillId="0" borderId="12" xfId="0" applyNumberFormat="1" applyFont="1" applyBorder="1"/>
    <xf numFmtId="165" fontId="19" fillId="0" borderId="12" xfId="0" applyNumberFormat="1" applyFont="1" applyBorder="1"/>
    <xf numFmtId="0" fontId="19" fillId="0" borderId="13" xfId="0" applyFont="1" applyBorder="1"/>
    <xf numFmtId="0" fontId="18" fillId="0" borderId="14" xfId="0" applyFont="1" applyBorder="1"/>
    <xf numFmtId="0" fontId="18" fillId="0" borderId="10" xfId="0" applyFont="1" applyBorder="1"/>
    <xf numFmtId="2" fontId="18" fillId="0" borderId="10" xfId="0" applyNumberFormat="1" applyFont="1" applyBorder="1"/>
    <xf numFmtId="14" fontId="18" fillId="0" borderId="10" xfId="0" applyNumberFormat="1" applyFont="1" applyBorder="1" applyAlignment="1">
      <alignment horizontal="right"/>
    </xf>
    <xf numFmtId="165" fontId="18" fillId="0" borderId="10" xfId="0" applyNumberFormat="1" applyFont="1" applyBorder="1"/>
    <xf numFmtId="0" fontId="18" fillId="0" borderId="15" xfId="0" applyFont="1" applyBorder="1"/>
    <xf numFmtId="164" fontId="18" fillId="0" borderId="10" xfId="0" applyNumberFormat="1" applyFont="1" applyBorder="1"/>
    <xf numFmtId="0" fontId="18" fillId="0" borderId="16" xfId="0" applyFont="1" applyBorder="1"/>
    <xf numFmtId="0" fontId="18" fillId="0" borderId="17" xfId="0" applyFont="1" applyBorder="1"/>
    <xf numFmtId="164" fontId="18" fillId="0" borderId="17" xfId="0" applyNumberFormat="1" applyFont="1" applyBorder="1"/>
    <xf numFmtId="14" fontId="18" fillId="0" borderId="17" xfId="0" applyNumberFormat="1" applyFont="1" applyBorder="1" applyAlignment="1">
      <alignment horizontal="right"/>
    </xf>
    <xf numFmtId="165" fontId="18" fillId="0" borderId="17" xfId="0" applyNumberFormat="1" applyFont="1" applyBorder="1"/>
    <xf numFmtId="0" fontId="18" fillId="0" borderId="18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Times New Roman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65" formatCode="&quot;£&quot;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9" formatCode="dd/mm/yyyy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64" formatCode="[$-F800]dddd\,\ mmmm\ dd\,\ 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ble2" displayName="Table2" ref="F1:W20" totalsRowShown="0" headerRowDxfId="1" dataDxfId="22" headerRowBorderDxfId="20" tableBorderDxfId="21" totalsRowBorderDxfId="19">
  <autoFilter ref="F1:W20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</autoFilter>
  <tableColumns count="18">
    <tableColumn id="1" name="First Name" dataDxfId="18">
      <calculatedColumnFormula>LEFT(I2,E2-1)</calculatedColumnFormula>
    </tableColumn>
    <tableColumn id="2" name="Surname" dataDxfId="17">
      <calculatedColumnFormula>RIGHT(I2,D2-E2)</calculatedColumnFormula>
    </tableColumn>
    <tableColumn id="3" name="Full Name" dataDxfId="16">
      <calculatedColumnFormula>CONCATENATE(F2," ",G2)</calculatedColumnFormula>
    </tableColumn>
    <tableColumn id="4" name="Column1" dataDxfId="15">
      <calculatedColumnFormula>PROPER(LEFT(A2,B2-1))</calculatedColumnFormula>
    </tableColumn>
    <tableColumn id="5" name="Column2" dataDxfId="14">
      <calculatedColumnFormula>RIGHT(A2, C2-B2)</calculatedColumnFormula>
    </tableColumn>
    <tableColumn id="6" name="Column3" dataDxfId="13">
      <calculatedColumnFormula>FIND(";",J2)</calculatedColumnFormula>
    </tableColumn>
    <tableColumn id="7" name="Column4" dataDxfId="12">
      <calculatedColumnFormula>LEFT(J2,K2-1)</calculatedColumnFormula>
    </tableColumn>
    <tableColumn id="8" name="DOB" dataDxfId="11"/>
    <tableColumn id="9" name="Column5" dataDxfId="10">
      <calculatedColumnFormula>LEN(J2)</calculatedColumnFormula>
    </tableColumn>
    <tableColumn id="10" name="Column6" dataDxfId="9">
      <calculatedColumnFormula>RIGHT(J2,N2-K2)</calculatedColumnFormula>
    </tableColumn>
    <tableColumn id="11" name="Column7" dataDxfId="8">
      <calculatedColumnFormula>FIND(";",O2)</calculatedColumnFormula>
    </tableColumn>
    <tableColumn id="12" name="Column8" dataDxfId="7">
      <calculatedColumnFormula>LEN(O2)</calculatedColumnFormula>
    </tableColumn>
    <tableColumn id="13" name="Salary" dataDxfId="6">
      <calculatedColumnFormula>VALUE(LEFT(O2,P2-1))</calculatedColumnFormula>
    </tableColumn>
    <tableColumn id="14" name="Column9" dataDxfId="5">
      <calculatedColumnFormula>RIGHT(O2,Q2-P2)</calculatedColumnFormula>
    </tableColumn>
    <tableColumn id="15" name="Column10" dataDxfId="4">
      <calculatedColumnFormula>FIND(";",S2)</calculatedColumnFormula>
    </tableColumn>
    <tableColumn id="16" name="Column11" dataDxfId="3">
      <calculatedColumnFormula>LEN(S2)</calculatedColumnFormula>
    </tableColumn>
    <tableColumn id="17" name="Department" dataDxfId="0">
      <calculatedColumnFormula>SUBSTITUTE(PROPER(LEFT(S2, T2-1)), "Mktg", "Marketing")</calculatedColumnFormula>
    </tableColumn>
    <tableColumn id="18" name="Role" dataDxfId="2">
      <calculatedColumnFormula>PROPER(RIGHT(S2,U2-T2))</calculatedColumnFormula>
    </tableColumn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0"/>
  <sheetViews>
    <sheetView showGridLines="0" tabSelected="1" topLeftCell="M1" zoomScale="90" zoomScaleNormal="90" workbookViewId="0">
      <selection activeCell="V23" sqref="V23"/>
    </sheetView>
  </sheetViews>
  <sheetFormatPr defaultRowHeight="15" x14ac:dyDescent="0.25"/>
  <cols>
    <col min="1" max="1" width="72.26953125" hidden="1" customWidth="1"/>
    <col min="2" max="5" width="2.90625" hidden="1" customWidth="1"/>
    <col min="6" max="8" width="14.36328125" customWidth="1"/>
    <col min="9" max="9" width="15.6328125" hidden="1" customWidth="1"/>
    <col min="10" max="10" width="52.81640625" hidden="1" customWidth="1"/>
    <col min="11" max="11" width="0" hidden="1" customWidth="1"/>
    <col min="12" max="12" width="23.453125" style="2" hidden="1" customWidth="1"/>
    <col min="13" max="13" width="10.453125" style="2" customWidth="1"/>
    <col min="14" max="14" width="12.36328125" hidden="1" customWidth="1"/>
    <col min="15" max="15" width="19.54296875" hidden="1" customWidth="1"/>
    <col min="16" max="16" width="10.54296875" hidden="1" customWidth="1"/>
    <col min="17" max="17" width="12.54296875" hidden="1" customWidth="1"/>
    <col min="18" max="18" width="11.1796875" style="3" customWidth="1"/>
    <col min="19" max="19" width="36.7265625" hidden="1" customWidth="1"/>
    <col min="20" max="21" width="0" hidden="1" customWidth="1"/>
    <col min="22" max="22" width="13.54296875" bestFit="1" customWidth="1"/>
    <col min="23" max="23" width="23.453125" bestFit="1" customWidth="1"/>
    <col min="26" max="26" width="16.36328125" bestFit="1" customWidth="1"/>
  </cols>
  <sheetData>
    <row r="1" spans="1:26" ht="15.6" x14ac:dyDescent="0.3">
      <c r="A1" s="5"/>
      <c r="B1" s="5"/>
      <c r="C1" s="5"/>
      <c r="D1" s="5"/>
      <c r="E1" s="5"/>
      <c r="F1" s="6" t="s">
        <v>32</v>
      </c>
      <c r="G1" s="7" t="s">
        <v>33</v>
      </c>
      <c r="H1" s="7" t="s">
        <v>34</v>
      </c>
      <c r="I1" s="7" t="s">
        <v>39</v>
      </c>
      <c r="J1" s="7" t="s">
        <v>40</v>
      </c>
      <c r="K1" s="7" t="s">
        <v>41</v>
      </c>
      <c r="L1" s="8" t="s">
        <v>42</v>
      </c>
      <c r="M1" s="8" t="s">
        <v>35</v>
      </c>
      <c r="N1" s="7" t="s">
        <v>43</v>
      </c>
      <c r="O1" s="7" t="s">
        <v>44</v>
      </c>
      <c r="P1" s="7" t="s">
        <v>45</v>
      </c>
      <c r="Q1" s="7" t="s">
        <v>46</v>
      </c>
      <c r="R1" s="9" t="s">
        <v>38</v>
      </c>
      <c r="S1" s="7" t="s">
        <v>47</v>
      </c>
      <c r="T1" s="7" t="s">
        <v>48</v>
      </c>
      <c r="U1" s="7" t="s">
        <v>49</v>
      </c>
      <c r="V1" s="7" t="s">
        <v>36</v>
      </c>
      <c r="W1" s="10" t="s">
        <v>37</v>
      </c>
    </row>
    <row r="2" spans="1:26" ht="15.6" x14ac:dyDescent="0.3">
      <c r="A2" s="5" t="s">
        <v>0</v>
      </c>
      <c r="B2" s="5">
        <f>FIND(";",A2)</f>
        <v>14</v>
      </c>
      <c r="C2" s="5">
        <f>LEN(A2)</f>
        <v>38</v>
      </c>
      <c r="D2" s="5">
        <f>LEN(I2)</f>
        <v>13</v>
      </c>
      <c r="E2" s="5">
        <f>FIND(",",I2)</f>
        <v>7</v>
      </c>
      <c r="F2" s="11" t="str">
        <f>LEFT(I2,E2-1)</f>
        <v>Juarez</v>
      </c>
      <c r="G2" s="12" t="str">
        <f>RIGHT(I2,D2-E2)</f>
        <v xml:space="preserve"> Jose </v>
      </c>
      <c r="H2" s="12" t="str">
        <f>CONCATENATE(F2," ",G2)</f>
        <v xml:space="preserve">Juarez  Jose </v>
      </c>
      <c r="I2" s="12" t="str">
        <f>PROPER(LEFT(A2,B2-1))</f>
        <v xml:space="preserve">Juarez, Jose </v>
      </c>
      <c r="J2" s="12" t="str">
        <f>RIGHT(A2, C2-B2)</f>
        <v>41297;39000;ADMIN;INTERN</v>
      </c>
      <c r="K2" s="12">
        <f>FIND(";",J2)</f>
        <v>6</v>
      </c>
      <c r="L2" s="13" t="str">
        <f>LEFT(J2,K2-1)</f>
        <v>41297</v>
      </c>
      <c r="M2" s="14">
        <v>41297</v>
      </c>
      <c r="N2" s="12">
        <f>LEN(J2)</f>
        <v>24</v>
      </c>
      <c r="O2" s="12" t="str">
        <f>RIGHT(J2,N2-K2)</f>
        <v>39000;ADMIN;INTERN</v>
      </c>
      <c r="P2" s="12">
        <f>FIND(";",O2)</f>
        <v>6</v>
      </c>
      <c r="Q2" s="12">
        <f>LEN(O2)</f>
        <v>18</v>
      </c>
      <c r="R2" s="15">
        <f t="shared" ref="R2:R20" si="0">VALUE(LEFT(O2,P2-1))</f>
        <v>39000</v>
      </c>
      <c r="S2" s="12" t="str">
        <f>RIGHT(O2,Q2-P2)</f>
        <v>ADMIN;INTERN</v>
      </c>
      <c r="T2" s="12">
        <f>FIND(";",S2)</f>
        <v>6</v>
      </c>
      <c r="U2" s="12">
        <f>LEN(S2)</f>
        <v>12</v>
      </c>
      <c r="V2" s="12" t="str">
        <f t="shared" ref="V2:V20" si="1">SUBSTITUTE(PROPER(LEFT(S2, T2-1)), "Mktg", "Marketing")</f>
        <v>Admin</v>
      </c>
      <c r="W2" s="16" t="str">
        <f>PROPER(RIGHT(S2,U2-T2))</f>
        <v>Intern</v>
      </c>
    </row>
    <row r="3" spans="1:26" ht="15.6" x14ac:dyDescent="0.3">
      <c r="A3" s="5" t="s">
        <v>1</v>
      </c>
      <c r="B3" s="5">
        <f t="shared" ref="B3:B20" si="2">FIND(";",A3)</f>
        <v>17</v>
      </c>
      <c r="C3" s="5">
        <f t="shared" ref="C3:C20" si="3">LEN(A3)</f>
        <v>53</v>
      </c>
      <c r="D3" s="5">
        <f t="shared" ref="D3:D20" si="4">LEN(I3)</f>
        <v>16</v>
      </c>
      <c r="E3" s="5">
        <f t="shared" ref="E3:E20" si="5">FIND(",",I3)</f>
        <v>8</v>
      </c>
      <c r="F3" s="11" t="str">
        <f t="shared" ref="F3:F20" si="6">LEFT(I3,E3-1)</f>
        <v>Abraham</v>
      </c>
      <c r="G3" s="12" t="str">
        <f t="shared" ref="G3:G20" si="7">RIGHT(I3,D3-E3)</f>
        <v xml:space="preserve"> Johnny </v>
      </c>
      <c r="H3" s="12" t="str">
        <f t="shared" ref="H3:H20" si="8">CONCATENATE(F3," ",G3)</f>
        <v xml:space="preserve">Abraham  Johnny </v>
      </c>
      <c r="I3" s="12" t="str">
        <f t="shared" ref="I3:I20" si="9">PROPER(LEFT(A3,B3-1))</f>
        <v xml:space="preserve">Abraham, Johnny </v>
      </c>
      <c r="J3" s="12" t="str">
        <f t="shared" ref="J3:J20" si="10">RIGHT(A3, C3-B3)</f>
        <v>03/30/2013;27000;ENGINEERING;TRAINEE</v>
      </c>
      <c r="K3" s="12">
        <f t="shared" ref="K3:K20" si="11">FIND(";",J3)</f>
        <v>11</v>
      </c>
      <c r="L3" s="17" t="str">
        <f>LEFT(J3,K3-1)</f>
        <v>03/30/2013</v>
      </c>
      <c r="M3" s="14" t="s">
        <v>19</v>
      </c>
      <c r="N3" s="12">
        <f>LEN(J3)</f>
        <v>36</v>
      </c>
      <c r="O3" s="12" t="str">
        <f>RIGHT(J3,N3-K3)</f>
        <v>27000;ENGINEERING;TRAINEE</v>
      </c>
      <c r="P3" s="12">
        <f t="shared" ref="P3:P20" si="12">FIND(";",O3)</f>
        <v>6</v>
      </c>
      <c r="Q3" s="12">
        <f t="shared" ref="Q3:Q20" si="13">LEN(O3)</f>
        <v>25</v>
      </c>
      <c r="R3" s="15">
        <f t="shared" si="0"/>
        <v>27000</v>
      </c>
      <c r="S3" s="12" t="str">
        <f>RIGHT(O3,Q3-P3)</f>
        <v>ENGINEERING;TRAINEE</v>
      </c>
      <c r="T3" s="12">
        <f t="shared" ref="T3:T20" si="14">FIND(";",S3)</f>
        <v>12</v>
      </c>
      <c r="U3" s="12">
        <f t="shared" ref="U3:U20" si="15">LEN(S3)</f>
        <v>19</v>
      </c>
      <c r="V3" s="12" t="str">
        <f t="shared" si="1"/>
        <v>Engineering</v>
      </c>
      <c r="W3" s="16" t="str">
        <f t="shared" ref="W3:W20" si="16">PROPER(RIGHT(S3,U3-T3))</f>
        <v>Trainee</v>
      </c>
    </row>
    <row r="4" spans="1:26" ht="15.6" x14ac:dyDescent="0.3">
      <c r="A4" s="5" t="s">
        <v>2</v>
      </c>
      <c r="B4" s="5">
        <f t="shared" si="2"/>
        <v>13</v>
      </c>
      <c r="C4" s="5">
        <f t="shared" si="3"/>
        <v>51</v>
      </c>
      <c r="D4" s="5">
        <f t="shared" si="4"/>
        <v>12</v>
      </c>
      <c r="E4" s="5">
        <f t="shared" si="5"/>
        <v>6</v>
      </c>
      <c r="F4" s="11" t="str">
        <f t="shared" si="6"/>
        <v>Baker</v>
      </c>
      <c r="G4" s="12" t="str">
        <f t="shared" si="7"/>
        <v xml:space="preserve"> Sarah</v>
      </c>
      <c r="H4" s="12" t="str">
        <f t="shared" si="8"/>
        <v>Baker  Sarah</v>
      </c>
      <c r="I4" s="12" t="str">
        <f t="shared" si="9"/>
        <v>Baker, Sarah</v>
      </c>
      <c r="J4" s="12" t="str">
        <f t="shared" si="10"/>
        <v>04/30/2015;36000;SALES;SALES EXECUTIVE</v>
      </c>
      <c r="K4" s="12">
        <f t="shared" si="11"/>
        <v>11</v>
      </c>
      <c r="L4" s="17" t="str">
        <f>LEFT(J4,K4-1)</f>
        <v>04/30/2015</v>
      </c>
      <c r="M4" s="14" t="s">
        <v>20</v>
      </c>
      <c r="N4" s="12">
        <f>LEN(J4)</f>
        <v>38</v>
      </c>
      <c r="O4" s="12" t="str">
        <f>RIGHT(J4,N4-K4)</f>
        <v>36000;SALES;SALES EXECUTIVE</v>
      </c>
      <c r="P4" s="12">
        <f t="shared" si="12"/>
        <v>6</v>
      </c>
      <c r="Q4" s="12">
        <f t="shared" si="13"/>
        <v>27</v>
      </c>
      <c r="R4" s="15">
        <f t="shared" si="0"/>
        <v>36000</v>
      </c>
      <c r="S4" s="12" t="str">
        <f>RIGHT(O4,Q4-P4)</f>
        <v>SALES;SALES EXECUTIVE</v>
      </c>
      <c r="T4" s="12">
        <f t="shared" si="14"/>
        <v>6</v>
      </c>
      <c r="U4" s="12">
        <f t="shared" si="15"/>
        <v>21</v>
      </c>
      <c r="V4" s="12" t="str">
        <f t="shared" si="1"/>
        <v>Sales</v>
      </c>
      <c r="W4" s="16" t="str">
        <f t="shared" si="16"/>
        <v>Sales Executive</v>
      </c>
    </row>
    <row r="5" spans="1:26" ht="15.6" x14ac:dyDescent="0.3">
      <c r="A5" s="5" t="s">
        <v>3</v>
      </c>
      <c r="B5" s="5">
        <f t="shared" si="2"/>
        <v>17</v>
      </c>
      <c r="C5" s="5">
        <f t="shared" si="3"/>
        <v>52</v>
      </c>
      <c r="D5" s="5">
        <f t="shared" si="4"/>
        <v>16</v>
      </c>
      <c r="E5" s="5">
        <f t="shared" si="5"/>
        <v>10</v>
      </c>
      <c r="F5" s="11" t="str">
        <f t="shared" si="6"/>
        <v>Balotelli</v>
      </c>
      <c r="G5" s="12" t="str">
        <f t="shared" si="7"/>
        <v xml:space="preserve"> Billy</v>
      </c>
      <c r="H5" s="12" t="str">
        <f t="shared" si="8"/>
        <v>Balotelli  Billy</v>
      </c>
      <c r="I5" s="12" t="str">
        <f t="shared" si="9"/>
        <v>Balotelli, Billy</v>
      </c>
      <c r="J5" s="12" t="str">
        <f t="shared" si="10"/>
        <v>11/15/2007;23900;ENGINEERING;INTERN</v>
      </c>
      <c r="K5" s="12">
        <f t="shared" si="11"/>
        <v>11</v>
      </c>
      <c r="L5" s="17" t="str">
        <f>LEFT(J5,K5-1)</f>
        <v>11/15/2007</v>
      </c>
      <c r="M5" s="14" t="s">
        <v>21</v>
      </c>
      <c r="N5" s="12">
        <f>LEN(J5)</f>
        <v>35</v>
      </c>
      <c r="O5" s="12" t="str">
        <f>RIGHT(J5,N5-K5)</f>
        <v>23900;ENGINEERING;INTERN</v>
      </c>
      <c r="P5" s="12">
        <f t="shared" si="12"/>
        <v>6</v>
      </c>
      <c r="Q5" s="12">
        <f t="shared" si="13"/>
        <v>24</v>
      </c>
      <c r="R5" s="15">
        <f t="shared" si="0"/>
        <v>23900</v>
      </c>
      <c r="S5" s="12" t="str">
        <f>RIGHT(O5,Q5-P5)</f>
        <v>ENGINEERING;INTERN</v>
      </c>
      <c r="T5" s="12">
        <f t="shared" si="14"/>
        <v>12</v>
      </c>
      <c r="U5" s="12">
        <f t="shared" si="15"/>
        <v>18</v>
      </c>
      <c r="V5" s="12" t="str">
        <f t="shared" si="1"/>
        <v>Engineering</v>
      </c>
      <c r="W5" s="16" t="str">
        <f t="shared" si="16"/>
        <v>Intern</v>
      </c>
    </row>
    <row r="6" spans="1:26" ht="15.6" x14ac:dyDescent="0.3">
      <c r="A6" s="5" t="s">
        <v>4</v>
      </c>
      <c r="B6" s="5">
        <f t="shared" si="2"/>
        <v>15</v>
      </c>
      <c r="C6" s="5">
        <f t="shared" si="3"/>
        <v>46</v>
      </c>
      <c r="D6" s="5">
        <f t="shared" si="4"/>
        <v>14</v>
      </c>
      <c r="E6" s="5">
        <f t="shared" si="5"/>
        <v>7</v>
      </c>
      <c r="F6" s="11" t="str">
        <f t="shared" si="6"/>
        <v>Bishop</v>
      </c>
      <c r="G6" s="12" t="str">
        <f t="shared" si="7"/>
        <v xml:space="preserve"> Tiana </v>
      </c>
      <c r="H6" s="12" t="str">
        <f t="shared" si="8"/>
        <v xml:space="preserve">Bishop  Tiana </v>
      </c>
      <c r="I6" s="12" t="str">
        <f t="shared" si="9"/>
        <v xml:space="preserve">Bishop, Tiana </v>
      </c>
      <c r="J6" s="12" t="str">
        <f t="shared" si="10"/>
        <v>37959;46500;ENGINEERING;MANAGER</v>
      </c>
      <c r="K6" s="12">
        <f t="shared" si="11"/>
        <v>6</v>
      </c>
      <c r="L6" s="17" t="str">
        <f>LEFT(J6,K6-1)</f>
        <v>37959</v>
      </c>
      <c r="M6" s="14">
        <v>37959</v>
      </c>
      <c r="N6" s="12">
        <f>LEN(J6)</f>
        <v>31</v>
      </c>
      <c r="O6" s="12" t="str">
        <f>RIGHT(J6,N6-K6)</f>
        <v>46500;ENGINEERING;MANAGER</v>
      </c>
      <c r="P6" s="12">
        <f t="shared" si="12"/>
        <v>6</v>
      </c>
      <c r="Q6" s="12">
        <f t="shared" si="13"/>
        <v>25</v>
      </c>
      <c r="R6" s="15">
        <f t="shared" si="0"/>
        <v>46500</v>
      </c>
      <c r="S6" s="12" t="str">
        <f>RIGHT(O6,Q6-P6)</f>
        <v>ENGINEERING;MANAGER</v>
      </c>
      <c r="T6" s="12">
        <f t="shared" si="14"/>
        <v>12</v>
      </c>
      <c r="U6" s="12">
        <f t="shared" si="15"/>
        <v>19</v>
      </c>
      <c r="V6" s="12" t="str">
        <f t="shared" si="1"/>
        <v>Engineering</v>
      </c>
      <c r="W6" s="16" t="str">
        <f t="shared" si="16"/>
        <v>Manager</v>
      </c>
      <c r="Z6" s="1"/>
    </row>
    <row r="7" spans="1:26" ht="15.6" x14ac:dyDescent="0.3">
      <c r="A7" s="5" t="s">
        <v>5</v>
      </c>
      <c r="B7" s="5">
        <f t="shared" si="2"/>
        <v>16</v>
      </c>
      <c r="C7" s="5">
        <f t="shared" si="3"/>
        <v>57</v>
      </c>
      <c r="D7" s="5">
        <f t="shared" si="4"/>
        <v>15</v>
      </c>
      <c r="E7" s="5">
        <f t="shared" si="5"/>
        <v>8</v>
      </c>
      <c r="F7" s="11" t="str">
        <f t="shared" si="6"/>
        <v>Boateng</v>
      </c>
      <c r="G7" s="12" t="str">
        <f t="shared" si="7"/>
        <v xml:space="preserve"> Terryy</v>
      </c>
      <c r="H7" s="12" t="str">
        <f t="shared" si="8"/>
        <v>Boateng  Terryy</v>
      </c>
      <c r="I7" s="12" t="str">
        <f t="shared" si="9"/>
        <v>Boateng, Terryy</v>
      </c>
      <c r="J7" s="12" t="str">
        <f t="shared" si="10"/>
        <v>07/27/2009;50000;ACCOUNTS;COST ACCOUNTANT</v>
      </c>
      <c r="K7" s="12">
        <f t="shared" si="11"/>
        <v>11</v>
      </c>
      <c r="L7" s="17" t="str">
        <f>LEFT(J7,K7-1)</f>
        <v>07/27/2009</v>
      </c>
      <c r="M7" s="14" t="s">
        <v>22</v>
      </c>
      <c r="N7" s="12">
        <f>LEN(J7)</f>
        <v>41</v>
      </c>
      <c r="O7" s="12" t="str">
        <f>RIGHT(J7,N7-K7)</f>
        <v>50000;ACCOUNTS;COST ACCOUNTANT</v>
      </c>
      <c r="P7" s="12">
        <f t="shared" si="12"/>
        <v>6</v>
      </c>
      <c r="Q7" s="12">
        <f t="shared" si="13"/>
        <v>30</v>
      </c>
      <c r="R7" s="15">
        <f t="shared" si="0"/>
        <v>50000</v>
      </c>
      <c r="S7" s="12" t="str">
        <f>RIGHT(O7,Q7-P7)</f>
        <v>ACCOUNTS;COST ACCOUNTANT</v>
      </c>
      <c r="T7" s="12">
        <f t="shared" si="14"/>
        <v>9</v>
      </c>
      <c r="U7" s="12">
        <f t="shared" si="15"/>
        <v>24</v>
      </c>
      <c r="V7" s="12" t="str">
        <f t="shared" si="1"/>
        <v>Accounts</v>
      </c>
      <c r="W7" s="16" t="str">
        <f t="shared" si="16"/>
        <v>Cost Accountant</v>
      </c>
    </row>
    <row r="8" spans="1:26" ht="15.6" x14ac:dyDescent="0.3">
      <c r="A8" s="5" t="s">
        <v>6</v>
      </c>
      <c r="B8" s="5">
        <f t="shared" si="2"/>
        <v>12</v>
      </c>
      <c r="C8" s="5">
        <f t="shared" si="3"/>
        <v>42</v>
      </c>
      <c r="D8" s="5">
        <f t="shared" si="4"/>
        <v>11</v>
      </c>
      <c r="E8" s="5">
        <f t="shared" si="5"/>
        <v>5</v>
      </c>
      <c r="F8" s="11" t="str">
        <f t="shared" si="6"/>
        <v>Boer</v>
      </c>
      <c r="G8" s="12" t="str">
        <f t="shared" si="7"/>
        <v xml:space="preserve"> Fred </v>
      </c>
      <c r="H8" s="12" t="str">
        <f t="shared" si="8"/>
        <v xml:space="preserve">Boer  Fred </v>
      </c>
      <c r="I8" s="12" t="str">
        <f t="shared" si="9"/>
        <v xml:space="preserve">Boer, Fred </v>
      </c>
      <c r="J8" s="12" t="str">
        <f t="shared" si="10"/>
        <v>12/23/2010;46000;MKTG;DESIGNER</v>
      </c>
      <c r="K8" s="12">
        <f t="shared" si="11"/>
        <v>11</v>
      </c>
      <c r="L8" s="17" t="str">
        <f>LEFT(J8,K8-1)</f>
        <v>12/23/2010</v>
      </c>
      <c r="M8" s="14" t="s">
        <v>23</v>
      </c>
      <c r="N8" s="12">
        <f>LEN(J8)</f>
        <v>30</v>
      </c>
      <c r="O8" s="12" t="str">
        <f>RIGHT(J8,N8-K8)</f>
        <v>46000;MKTG;DESIGNER</v>
      </c>
      <c r="P8" s="12">
        <f t="shared" si="12"/>
        <v>6</v>
      </c>
      <c r="Q8" s="12">
        <f t="shared" si="13"/>
        <v>19</v>
      </c>
      <c r="R8" s="15">
        <f t="shared" si="0"/>
        <v>46000</v>
      </c>
      <c r="S8" s="12" t="str">
        <f>RIGHT(O8,Q8-P8)</f>
        <v>MKTG;DESIGNER</v>
      </c>
      <c r="T8" s="12">
        <f t="shared" si="14"/>
        <v>5</v>
      </c>
      <c r="U8" s="12">
        <f t="shared" si="15"/>
        <v>13</v>
      </c>
      <c r="V8" s="12" t="str">
        <f t="shared" si="1"/>
        <v>Marketing</v>
      </c>
      <c r="W8" s="16" t="str">
        <f t="shared" si="16"/>
        <v>Designer</v>
      </c>
    </row>
    <row r="9" spans="1:26" ht="15.6" x14ac:dyDescent="0.3">
      <c r="A9" s="5" t="s">
        <v>7</v>
      </c>
      <c r="B9" s="5">
        <f t="shared" si="2"/>
        <v>14</v>
      </c>
      <c r="C9" s="5">
        <f t="shared" si="3"/>
        <v>52</v>
      </c>
      <c r="D9" s="5">
        <f t="shared" si="4"/>
        <v>13</v>
      </c>
      <c r="E9" s="5">
        <f t="shared" si="5"/>
        <v>7</v>
      </c>
      <c r="F9" s="11" t="str">
        <f t="shared" si="6"/>
        <v>Barker</v>
      </c>
      <c r="G9" s="12" t="str">
        <f t="shared" si="7"/>
        <v xml:space="preserve"> Betty</v>
      </c>
      <c r="H9" s="12" t="str">
        <f t="shared" si="8"/>
        <v>Barker  Betty</v>
      </c>
      <c r="I9" s="12" t="str">
        <f t="shared" si="9"/>
        <v>Barker, Betty</v>
      </c>
      <c r="J9" s="12" t="str">
        <f t="shared" si="10"/>
        <v>07/25/2007;43500;SALES;SALES EXECUTIVE</v>
      </c>
      <c r="K9" s="12">
        <f t="shared" si="11"/>
        <v>11</v>
      </c>
      <c r="L9" s="17" t="str">
        <f>LEFT(J9,K9-1)</f>
        <v>07/25/2007</v>
      </c>
      <c r="M9" s="14" t="s">
        <v>24</v>
      </c>
      <c r="N9" s="12">
        <f>LEN(J9)</f>
        <v>38</v>
      </c>
      <c r="O9" s="12" t="str">
        <f>RIGHT(J9,N9-K9)</f>
        <v>43500;SALES;SALES EXECUTIVE</v>
      </c>
      <c r="P9" s="12">
        <f t="shared" si="12"/>
        <v>6</v>
      </c>
      <c r="Q9" s="12">
        <f t="shared" si="13"/>
        <v>27</v>
      </c>
      <c r="R9" s="15">
        <f t="shared" si="0"/>
        <v>43500</v>
      </c>
      <c r="S9" s="12" t="str">
        <f>RIGHT(O9,Q9-P9)</f>
        <v>SALES;SALES EXECUTIVE</v>
      </c>
      <c r="T9" s="12">
        <f t="shared" si="14"/>
        <v>6</v>
      </c>
      <c r="U9" s="12">
        <f t="shared" si="15"/>
        <v>21</v>
      </c>
      <c r="V9" s="12" t="str">
        <f t="shared" si="1"/>
        <v>Sales</v>
      </c>
      <c r="W9" s="16" t="str">
        <f t="shared" si="16"/>
        <v>Sales Executive</v>
      </c>
    </row>
    <row r="10" spans="1:26" ht="15.6" x14ac:dyDescent="0.3">
      <c r="A10" s="5" t="s">
        <v>8</v>
      </c>
      <c r="B10" s="5">
        <f t="shared" si="2"/>
        <v>16</v>
      </c>
      <c r="C10" s="5">
        <f t="shared" si="3"/>
        <v>47</v>
      </c>
      <c r="D10" s="5">
        <f t="shared" si="4"/>
        <v>15</v>
      </c>
      <c r="E10" s="5">
        <f t="shared" si="5"/>
        <v>10</v>
      </c>
      <c r="F10" s="11" t="str">
        <f t="shared" si="6"/>
        <v xml:space="preserve">Bursteyn </v>
      </c>
      <c r="G10" s="12" t="str">
        <f t="shared" si="7"/>
        <v xml:space="preserve"> Tom </v>
      </c>
      <c r="H10" s="12" t="str">
        <f t="shared" si="8"/>
        <v xml:space="preserve">Bursteyn   Tom </v>
      </c>
      <c r="I10" s="12" t="str">
        <f t="shared" si="9"/>
        <v xml:space="preserve">Bursteyn , Tom </v>
      </c>
      <c r="J10" s="12" t="str">
        <f t="shared" si="10"/>
        <v>36834;21000;SALES;SALES TRAINEE</v>
      </c>
      <c r="K10" s="12">
        <f t="shared" si="11"/>
        <v>6</v>
      </c>
      <c r="L10" s="17" t="str">
        <f>LEFT(J10,K10-1)</f>
        <v>36834</v>
      </c>
      <c r="M10" s="14">
        <v>36834</v>
      </c>
      <c r="N10" s="12">
        <f>LEN(J10)</f>
        <v>31</v>
      </c>
      <c r="O10" s="12" t="str">
        <f>RIGHT(J10,N10-K10)</f>
        <v>21000;SALES;SALES TRAINEE</v>
      </c>
      <c r="P10" s="12">
        <f t="shared" si="12"/>
        <v>6</v>
      </c>
      <c r="Q10" s="12">
        <f t="shared" si="13"/>
        <v>25</v>
      </c>
      <c r="R10" s="15">
        <f t="shared" si="0"/>
        <v>21000</v>
      </c>
      <c r="S10" s="12" t="str">
        <f>RIGHT(O10,Q10-P10)</f>
        <v>SALES;SALES TRAINEE</v>
      </c>
      <c r="T10" s="12">
        <f t="shared" si="14"/>
        <v>6</v>
      </c>
      <c r="U10" s="12">
        <f t="shared" si="15"/>
        <v>19</v>
      </c>
      <c r="V10" s="12" t="str">
        <f t="shared" si="1"/>
        <v>Sales</v>
      </c>
      <c r="W10" s="16" t="str">
        <f t="shared" si="16"/>
        <v>Sales Trainee</v>
      </c>
    </row>
    <row r="11" spans="1:26" ht="15.6" x14ac:dyDescent="0.3">
      <c r="A11" s="5" t="s">
        <v>9</v>
      </c>
      <c r="B11" s="5">
        <f t="shared" si="2"/>
        <v>17</v>
      </c>
      <c r="C11" s="5">
        <f t="shared" si="3"/>
        <v>50</v>
      </c>
      <c r="D11" s="5">
        <f t="shared" si="4"/>
        <v>16</v>
      </c>
      <c r="E11" s="5">
        <f t="shared" si="5"/>
        <v>9</v>
      </c>
      <c r="F11" s="11" t="str">
        <f t="shared" si="6"/>
        <v>Bursteyn</v>
      </c>
      <c r="G11" s="12" t="str">
        <f t="shared" si="7"/>
        <v xml:space="preserve"> Tammy </v>
      </c>
      <c r="H11" s="12" t="str">
        <f t="shared" si="8"/>
        <v xml:space="preserve">Bursteyn  Tammy </v>
      </c>
      <c r="I11" s="12" t="str">
        <f t="shared" si="9"/>
        <v xml:space="preserve">Bursteyn, Tammy </v>
      </c>
      <c r="J11" s="12" t="str">
        <f t="shared" si="10"/>
        <v>38238;38000;SALES;SALES EXECUTIVE</v>
      </c>
      <c r="K11" s="12">
        <f t="shared" si="11"/>
        <v>6</v>
      </c>
      <c r="L11" s="17" t="str">
        <f>LEFT(J11,K11-1)</f>
        <v>38238</v>
      </c>
      <c r="M11" s="14">
        <v>38238</v>
      </c>
      <c r="N11" s="12">
        <f>LEN(J11)</f>
        <v>33</v>
      </c>
      <c r="O11" s="12" t="str">
        <f>RIGHT(J11,N11-K11)</f>
        <v>38000;SALES;SALES EXECUTIVE</v>
      </c>
      <c r="P11" s="12">
        <f t="shared" si="12"/>
        <v>6</v>
      </c>
      <c r="Q11" s="12">
        <f t="shared" si="13"/>
        <v>27</v>
      </c>
      <c r="R11" s="15">
        <f t="shared" si="0"/>
        <v>38000</v>
      </c>
      <c r="S11" s="12" t="str">
        <f>RIGHT(O11,Q11-P11)</f>
        <v>SALES;SALES EXECUTIVE</v>
      </c>
      <c r="T11" s="12">
        <f t="shared" si="14"/>
        <v>6</v>
      </c>
      <c r="U11" s="12">
        <f t="shared" si="15"/>
        <v>21</v>
      </c>
      <c r="V11" s="12" t="str">
        <f t="shared" si="1"/>
        <v>Sales</v>
      </c>
      <c r="W11" s="16" t="str">
        <f t="shared" si="16"/>
        <v>Sales Executive</v>
      </c>
    </row>
    <row r="12" spans="1:26" ht="15.6" x14ac:dyDescent="0.3">
      <c r="A12" s="5" t="s">
        <v>10</v>
      </c>
      <c r="B12" s="5">
        <f t="shared" si="2"/>
        <v>14</v>
      </c>
      <c r="C12" s="5">
        <f t="shared" si="3"/>
        <v>55</v>
      </c>
      <c r="D12" s="5">
        <f t="shared" si="4"/>
        <v>13</v>
      </c>
      <c r="E12" s="5">
        <f t="shared" si="5"/>
        <v>7</v>
      </c>
      <c r="F12" s="11" t="str">
        <f t="shared" si="6"/>
        <v>Busser</v>
      </c>
      <c r="G12" s="12" t="str">
        <f t="shared" si="7"/>
        <v xml:space="preserve"> Bobby</v>
      </c>
      <c r="H12" s="12" t="str">
        <f t="shared" si="8"/>
        <v>Busser  Bobby</v>
      </c>
      <c r="I12" s="12" t="str">
        <f t="shared" si="9"/>
        <v>Busser, Bobby</v>
      </c>
      <c r="J12" s="12" t="str">
        <f t="shared" si="10"/>
        <v>37417;29950;ACCOUNTS;SENIOR ADMINISTRATOR</v>
      </c>
      <c r="K12" s="12">
        <f t="shared" si="11"/>
        <v>6</v>
      </c>
      <c r="L12" s="17" t="str">
        <f>LEFT(J12,K12-1)</f>
        <v>37417</v>
      </c>
      <c r="M12" s="14">
        <v>37417</v>
      </c>
      <c r="N12" s="12">
        <f>LEN(J12)</f>
        <v>41</v>
      </c>
      <c r="O12" s="12" t="str">
        <f>RIGHT(J12,N12-K12)</f>
        <v>29950;ACCOUNTS;SENIOR ADMINISTRATOR</v>
      </c>
      <c r="P12" s="12">
        <f t="shared" si="12"/>
        <v>6</v>
      </c>
      <c r="Q12" s="12">
        <f t="shared" si="13"/>
        <v>35</v>
      </c>
      <c r="R12" s="15">
        <f t="shared" si="0"/>
        <v>29950</v>
      </c>
      <c r="S12" s="12" t="str">
        <f>RIGHT(O12,Q12-P12)</f>
        <v>ACCOUNTS;SENIOR ADMINISTRATOR</v>
      </c>
      <c r="T12" s="12">
        <f t="shared" si="14"/>
        <v>9</v>
      </c>
      <c r="U12" s="12">
        <f t="shared" si="15"/>
        <v>29</v>
      </c>
      <c r="V12" s="12" t="str">
        <f t="shared" si="1"/>
        <v>Accounts</v>
      </c>
      <c r="W12" s="16" t="str">
        <f t="shared" si="16"/>
        <v>Senior Administrator</v>
      </c>
    </row>
    <row r="13" spans="1:26" ht="15.6" x14ac:dyDescent="0.3">
      <c r="A13" s="5" t="s">
        <v>11</v>
      </c>
      <c r="B13" s="5">
        <f t="shared" si="2"/>
        <v>18</v>
      </c>
      <c r="C13" s="5">
        <f t="shared" si="3"/>
        <v>59</v>
      </c>
      <c r="D13" s="5">
        <f t="shared" si="4"/>
        <v>17</v>
      </c>
      <c r="E13" s="5">
        <f t="shared" si="5"/>
        <v>11</v>
      </c>
      <c r="F13" s="11" t="str">
        <f t="shared" si="6"/>
        <v>Casciewicz</v>
      </c>
      <c r="G13" s="12" t="str">
        <f t="shared" si="7"/>
        <v xml:space="preserve"> Kathy</v>
      </c>
      <c r="H13" s="12" t="str">
        <f t="shared" si="8"/>
        <v>Casciewicz  Kathy</v>
      </c>
      <c r="I13" s="12" t="str">
        <f t="shared" si="9"/>
        <v>Casciewicz, Kathy</v>
      </c>
      <c r="J13" s="12" t="str">
        <f t="shared" si="10"/>
        <v xml:space="preserve"> 12/15/2011;41000;SALES;SENIOR TECHNICIAN</v>
      </c>
      <c r="K13" s="12">
        <f t="shared" si="11"/>
        <v>12</v>
      </c>
      <c r="L13" s="17" t="str">
        <f>LEFT(J13,K13-1)</f>
        <v xml:space="preserve"> 12/15/2011</v>
      </c>
      <c r="M13" s="14" t="s">
        <v>25</v>
      </c>
      <c r="N13" s="12">
        <f>LEN(J13)</f>
        <v>41</v>
      </c>
      <c r="O13" s="12" t="str">
        <f>RIGHT(J13,N13-K13)</f>
        <v>41000;SALES;SENIOR TECHNICIAN</v>
      </c>
      <c r="P13" s="12">
        <f t="shared" si="12"/>
        <v>6</v>
      </c>
      <c r="Q13" s="12">
        <f t="shared" si="13"/>
        <v>29</v>
      </c>
      <c r="R13" s="15">
        <f t="shared" si="0"/>
        <v>41000</v>
      </c>
      <c r="S13" s="12" t="str">
        <f>RIGHT(O13,Q13-P13)</f>
        <v>SALES;SENIOR TECHNICIAN</v>
      </c>
      <c r="T13" s="12">
        <f t="shared" si="14"/>
        <v>6</v>
      </c>
      <c r="U13" s="12">
        <f t="shared" si="15"/>
        <v>23</v>
      </c>
      <c r="V13" s="12" t="str">
        <f t="shared" si="1"/>
        <v>Sales</v>
      </c>
      <c r="W13" s="16" t="str">
        <f t="shared" si="16"/>
        <v>Senior Technician</v>
      </c>
    </row>
    <row r="14" spans="1:26" ht="15.6" x14ac:dyDescent="0.3">
      <c r="A14" s="5" t="s">
        <v>12</v>
      </c>
      <c r="B14" s="5">
        <f t="shared" si="2"/>
        <v>14</v>
      </c>
      <c r="C14" s="5">
        <f t="shared" si="3"/>
        <v>47</v>
      </c>
      <c r="D14" s="5">
        <f t="shared" si="4"/>
        <v>13</v>
      </c>
      <c r="E14" s="5">
        <f t="shared" si="5"/>
        <v>5</v>
      </c>
      <c r="F14" s="11" t="str">
        <f t="shared" si="6"/>
        <v>Cole</v>
      </c>
      <c r="G14" s="12" t="str">
        <f t="shared" si="7"/>
        <v xml:space="preserve"> Ashley </v>
      </c>
      <c r="H14" s="12" t="str">
        <f t="shared" si="8"/>
        <v xml:space="preserve">Cole  Ashley </v>
      </c>
      <c r="I14" s="12" t="str">
        <f t="shared" si="9"/>
        <v xml:space="preserve">Cole, Ashley </v>
      </c>
      <c r="J14" s="12" t="str">
        <f t="shared" si="10"/>
        <v>40483;54000;SALES;COST ACCOUNTANT</v>
      </c>
      <c r="K14" s="12">
        <f t="shared" si="11"/>
        <v>6</v>
      </c>
      <c r="L14" s="17" t="str">
        <f>LEFT(J14,K14-1)</f>
        <v>40483</v>
      </c>
      <c r="M14" s="14">
        <v>40483</v>
      </c>
      <c r="N14" s="12">
        <f>LEN(J14)</f>
        <v>33</v>
      </c>
      <c r="O14" s="12" t="str">
        <f>RIGHT(J14,N14-K14)</f>
        <v>54000;SALES;COST ACCOUNTANT</v>
      </c>
      <c r="P14" s="12">
        <f t="shared" si="12"/>
        <v>6</v>
      </c>
      <c r="Q14" s="12">
        <f t="shared" si="13"/>
        <v>27</v>
      </c>
      <c r="R14" s="15">
        <f t="shared" si="0"/>
        <v>54000</v>
      </c>
      <c r="S14" s="12" t="str">
        <f>RIGHT(O14,Q14-P14)</f>
        <v>SALES;COST ACCOUNTANT</v>
      </c>
      <c r="T14" s="12">
        <f t="shared" si="14"/>
        <v>6</v>
      </c>
      <c r="U14" s="12">
        <f t="shared" si="15"/>
        <v>21</v>
      </c>
      <c r="V14" s="12" t="str">
        <f t="shared" si="1"/>
        <v>Sales</v>
      </c>
      <c r="W14" s="16" t="str">
        <f t="shared" si="16"/>
        <v>Cost Accountant</v>
      </c>
    </row>
    <row r="15" spans="1:26" ht="15.6" x14ac:dyDescent="0.3">
      <c r="A15" s="5" t="s">
        <v>13</v>
      </c>
      <c r="B15" s="5">
        <f t="shared" si="2"/>
        <v>17</v>
      </c>
      <c r="C15" s="5">
        <f t="shared" si="3"/>
        <v>43</v>
      </c>
      <c r="D15" s="5">
        <f t="shared" si="4"/>
        <v>16</v>
      </c>
      <c r="E15" s="5">
        <f t="shared" si="5"/>
        <v>8</v>
      </c>
      <c r="F15" s="11" t="str">
        <f t="shared" si="6"/>
        <v>Cookson</v>
      </c>
      <c r="G15" s="12" t="str">
        <f t="shared" si="7"/>
        <v xml:space="preserve"> Charles</v>
      </c>
      <c r="H15" s="12" t="str">
        <f t="shared" si="8"/>
        <v>Cookson  Charles</v>
      </c>
      <c r="I15" s="12" t="str">
        <f t="shared" si="9"/>
        <v>Cookson, Charles</v>
      </c>
      <c r="J15" s="12" t="str">
        <f t="shared" si="10"/>
        <v xml:space="preserve"> 04/03/2012;63200;R &amp; D;VP</v>
      </c>
      <c r="K15" s="12">
        <f t="shared" si="11"/>
        <v>12</v>
      </c>
      <c r="L15" s="17" t="str">
        <f>LEFT(J15,K15-1)</f>
        <v xml:space="preserve"> 04/03/2012</v>
      </c>
      <c r="M15" s="14" t="s">
        <v>26</v>
      </c>
      <c r="N15" s="12">
        <f>LEN(J15)</f>
        <v>26</v>
      </c>
      <c r="O15" s="12" t="str">
        <f>RIGHT(J15,N15-K15)</f>
        <v>63200;R &amp; D;VP</v>
      </c>
      <c r="P15" s="12">
        <f t="shared" si="12"/>
        <v>6</v>
      </c>
      <c r="Q15" s="12">
        <f t="shared" si="13"/>
        <v>14</v>
      </c>
      <c r="R15" s="15">
        <f t="shared" si="0"/>
        <v>63200</v>
      </c>
      <c r="S15" s="12" t="str">
        <f>RIGHT(O15,Q15-P15)</f>
        <v>R &amp; D;VP</v>
      </c>
      <c r="T15" s="12">
        <f t="shared" si="14"/>
        <v>6</v>
      </c>
      <c r="U15" s="12">
        <f t="shared" si="15"/>
        <v>8</v>
      </c>
      <c r="V15" s="12" t="str">
        <f t="shared" si="1"/>
        <v>R &amp; D</v>
      </c>
      <c r="W15" s="16" t="str">
        <f t="shared" si="16"/>
        <v>Vp</v>
      </c>
    </row>
    <row r="16" spans="1:26" ht="15.6" x14ac:dyDescent="0.3">
      <c r="A16" s="5" t="s">
        <v>14</v>
      </c>
      <c r="B16" s="5">
        <f t="shared" si="2"/>
        <v>16</v>
      </c>
      <c r="C16" s="5">
        <f t="shared" si="3"/>
        <v>50</v>
      </c>
      <c r="D16" s="5">
        <f t="shared" si="4"/>
        <v>15</v>
      </c>
      <c r="E16" s="5">
        <f t="shared" si="5"/>
        <v>9</v>
      </c>
      <c r="F16" s="11" t="str">
        <f t="shared" si="6"/>
        <v>Crossley</v>
      </c>
      <c r="G16" s="12" t="str">
        <f t="shared" si="7"/>
        <v xml:space="preserve"> Erin </v>
      </c>
      <c r="H16" s="12" t="str">
        <f t="shared" si="8"/>
        <v xml:space="preserve">Crossley  Erin </v>
      </c>
      <c r="I16" s="12" t="str">
        <f t="shared" si="9"/>
        <v xml:space="preserve">Crossley, Erin </v>
      </c>
      <c r="J16" s="12" t="str">
        <f t="shared" si="10"/>
        <v>04/23/2009;46000;ADMIN;TEAM LEADER</v>
      </c>
      <c r="K16" s="12">
        <f t="shared" si="11"/>
        <v>11</v>
      </c>
      <c r="L16" s="17" t="str">
        <f>LEFT(J16,K16-1)</f>
        <v>04/23/2009</v>
      </c>
      <c r="M16" s="14" t="s">
        <v>27</v>
      </c>
      <c r="N16" s="12">
        <f>LEN(J16)</f>
        <v>34</v>
      </c>
      <c r="O16" s="12" t="str">
        <f>RIGHT(J16,N16-K16)</f>
        <v>46000;ADMIN;TEAM LEADER</v>
      </c>
      <c r="P16" s="12">
        <f t="shared" si="12"/>
        <v>6</v>
      </c>
      <c r="Q16" s="12">
        <f t="shared" si="13"/>
        <v>23</v>
      </c>
      <c r="R16" s="15">
        <f t="shared" si="0"/>
        <v>46000</v>
      </c>
      <c r="S16" s="12" t="str">
        <f>RIGHT(O16,Q16-P16)</f>
        <v>ADMIN;TEAM LEADER</v>
      </c>
      <c r="T16" s="12">
        <f t="shared" si="14"/>
        <v>6</v>
      </c>
      <c r="U16" s="12">
        <f t="shared" si="15"/>
        <v>17</v>
      </c>
      <c r="V16" s="12" t="str">
        <f t="shared" si="1"/>
        <v>Admin</v>
      </c>
      <c r="W16" s="16" t="str">
        <f t="shared" si="16"/>
        <v>Team Leader</v>
      </c>
    </row>
    <row r="17" spans="1:23" ht="15.6" x14ac:dyDescent="0.3">
      <c r="A17" s="5" t="s">
        <v>15</v>
      </c>
      <c r="B17" s="5">
        <f t="shared" si="2"/>
        <v>11</v>
      </c>
      <c r="C17" s="5">
        <f t="shared" si="3"/>
        <v>41</v>
      </c>
      <c r="D17" s="5">
        <f t="shared" si="4"/>
        <v>10</v>
      </c>
      <c r="E17" s="5">
        <f t="shared" si="5"/>
        <v>4</v>
      </c>
      <c r="F17" s="11" t="str">
        <f t="shared" si="6"/>
        <v>Doe</v>
      </c>
      <c r="G17" s="12" t="str">
        <f t="shared" si="7"/>
        <v xml:space="preserve"> Jane </v>
      </c>
      <c r="H17" s="12" t="str">
        <f t="shared" si="8"/>
        <v xml:space="preserve">Doe  Jane </v>
      </c>
      <c r="I17" s="12" t="str">
        <f t="shared" si="9"/>
        <v xml:space="preserve">Doe, Jane </v>
      </c>
      <c r="J17" s="12" t="str">
        <f t="shared" si="10"/>
        <v>07/25/2015;21500;R &amp; D;TRAINEE</v>
      </c>
      <c r="K17" s="12">
        <f t="shared" si="11"/>
        <v>11</v>
      </c>
      <c r="L17" s="17" t="str">
        <f>LEFT(J17,K17-1)</f>
        <v>07/25/2015</v>
      </c>
      <c r="M17" s="14" t="s">
        <v>28</v>
      </c>
      <c r="N17" s="12">
        <f>LEN(J17)</f>
        <v>30</v>
      </c>
      <c r="O17" s="12" t="str">
        <f>RIGHT(J17,N17-K17)</f>
        <v>21500;R &amp; D;TRAINEE</v>
      </c>
      <c r="P17" s="12">
        <f t="shared" si="12"/>
        <v>6</v>
      </c>
      <c r="Q17" s="12">
        <f t="shared" si="13"/>
        <v>19</v>
      </c>
      <c r="R17" s="15">
        <f t="shared" si="0"/>
        <v>21500</v>
      </c>
      <c r="S17" s="12" t="str">
        <f>RIGHT(O17,Q17-P17)</f>
        <v>R &amp; D;TRAINEE</v>
      </c>
      <c r="T17" s="12">
        <f t="shared" si="14"/>
        <v>6</v>
      </c>
      <c r="U17" s="12">
        <f t="shared" si="15"/>
        <v>13</v>
      </c>
      <c r="V17" s="12" t="str">
        <f t="shared" si="1"/>
        <v>R &amp; D</v>
      </c>
      <c r="W17" s="16" t="str">
        <f t="shared" si="16"/>
        <v>Trainee</v>
      </c>
    </row>
    <row r="18" spans="1:23" ht="15.6" x14ac:dyDescent="0.3">
      <c r="A18" s="5" t="s">
        <v>16</v>
      </c>
      <c r="B18" s="5">
        <f t="shared" si="2"/>
        <v>12</v>
      </c>
      <c r="C18" s="5">
        <f t="shared" si="3"/>
        <v>48</v>
      </c>
      <c r="D18" s="5">
        <f t="shared" si="4"/>
        <v>11</v>
      </c>
      <c r="E18" s="5">
        <f t="shared" si="5"/>
        <v>4</v>
      </c>
      <c r="F18" s="11" t="str">
        <f t="shared" si="6"/>
        <v>Doe</v>
      </c>
      <c r="G18" s="12" t="str">
        <f t="shared" si="7"/>
        <v xml:space="preserve"> John  </v>
      </c>
      <c r="H18" s="12" t="str">
        <f t="shared" si="8"/>
        <v xml:space="preserve">Doe  John  </v>
      </c>
      <c r="I18" s="12" t="str">
        <f t="shared" si="9"/>
        <v xml:space="preserve">Doe, John  </v>
      </c>
      <c r="J18" s="12" t="str">
        <f t="shared" si="10"/>
        <v xml:space="preserve"> 06/05/2014;45600;ENGINEERING;INTERN</v>
      </c>
      <c r="K18" s="12">
        <f t="shared" si="11"/>
        <v>12</v>
      </c>
      <c r="L18" s="17" t="str">
        <f>LEFT(J18,K18-1)</f>
        <v xml:space="preserve"> 06/05/2014</v>
      </c>
      <c r="M18" s="14" t="s">
        <v>29</v>
      </c>
      <c r="N18" s="12">
        <f>LEN(J18)</f>
        <v>36</v>
      </c>
      <c r="O18" s="12" t="str">
        <f>RIGHT(J18,N18-K18)</f>
        <v>45600;ENGINEERING;INTERN</v>
      </c>
      <c r="P18" s="12">
        <f t="shared" si="12"/>
        <v>6</v>
      </c>
      <c r="Q18" s="12">
        <f t="shared" si="13"/>
        <v>24</v>
      </c>
      <c r="R18" s="15">
        <f t="shared" si="0"/>
        <v>45600</v>
      </c>
      <c r="S18" s="12" t="str">
        <f>RIGHT(O18,Q18-P18)</f>
        <v>ENGINEERING;INTERN</v>
      </c>
      <c r="T18" s="12">
        <f t="shared" si="14"/>
        <v>12</v>
      </c>
      <c r="U18" s="12">
        <f t="shared" si="15"/>
        <v>18</v>
      </c>
      <c r="V18" s="12" t="str">
        <f t="shared" si="1"/>
        <v>Engineering</v>
      </c>
      <c r="W18" s="16" t="str">
        <f t="shared" si="16"/>
        <v>Intern</v>
      </c>
    </row>
    <row r="19" spans="1:23" ht="15.6" x14ac:dyDescent="0.3">
      <c r="A19" s="5" t="s">
        <v>17</v>
      </c>
      <c r="B19" s="5">
        <f t="shared" si="2"/>
        <v>17</v>
      </c>
      <c r="C19" s="5">
        <f t="shared" si="3"/>
        <v>62</v>
      </c>
      <c r="D19" s="5">
        <f t="shared" si="4"/>
        <v>16</v>
      </c>
      <c r="E19" s="5">
        <f t="shared" si="5"/>
        <v>10</v>
      </c>
      <c r="F19" s="11" t="str">
        <f t="shared" si="6"/>
        <v>Darnstein</v>
      </c>
      <c r="G19" s="12" t="str">
        <f t="shared" si="7"/>
        <v xml:space="preserve"> Danny</v>
      </c>
      <c r="H19" s="12" t="str">
        <f t="shared" si="8"/>
        <v>Darnstein  Danny</v>
      </c>
      <c r="I19" s="12" t="str">
        <f t="shared" si="9"/>
        <v>Darnstein, Danny</v>
      </c>
      <c r="J19" s="12" t="str">
        <f t="shared" si="10"/>
        <v xml:space="preserve"> 12/14/2011;52000;ENGINEERING;COST ACCOUNTANT</v>
      </c>
      <c r="K19" s="12">
        <f t="shared" si="11"/>
        <v>12</v>
      </c>
      <c r="L19" s="17" t="str">
        <f>LEFT(J19,K19-1)</f>
        <v xml:space="preserve"> 12/14/2011</v>
      </c>
      <c r="M19" s="14" t="s">
        <v>30</v>
      </c>
      <c r="N19" s="12">
        <f>LEN(J19)</f>
        <v>45</v>
      </c>
      <c r="O19" s="12" t="str">
        <f>RIGHT(J19,N19-K19)</f>
        <v>52000;ENGINEERING;COST ACCOUNTANT</v>
      </c>
      <c r="P19" s="12">
        <f t="shared" si="12"/>
        <v>6</v>
      </c>
      <c r="Q19" s="12">
        <f t="shared" si="13"/>
        <v>33</v>
      </c>
      <c r="R19" s="15">
        <f t="shared" si="0"/>
        <v>52000</v>
      </c>
      <c r="S19" s="12" t="str">
        <f>RIGHT(O19,Q19-P19)</f>
        <v>ENGINEERING;COST ACCOUNTANT</v>
      </c>
      <c r="T19" s="12">
        <f t="shared" si="14"/>
        <v>12</v>
      </c>
      <c r="U19" s="12">
        <f t="shared" si="15"/>
        <v>27</v>
      </c>
      <c r="V19" s="12" t="str">
        <f t="shared" si="1"/>
        <v>Engineering</v>
      </c>
      <c r="W19" s="16" t="str">
        <f t="shared" si="16"/>
        <v>Cost Accountant</v>
      </c>
    </row>
    <row r="20" spans="1:23" ht="15.6" x14ac:dyDescent="0.3">
      <c r="A20" s="5" t="s">
        <v>18</v>
      </c>
      <c r="B20" s="5">
        <f t="shared" si="2"/>
        <v>19</v>
      </c>
      <c r="C20" s="5">
        <f t="shared" si="3"/>
        <v>69</v>
      </c>
      <c r="D20" s="5">
        <f t="shared" si="4"/>
        <v>18</v>
      </c>
      <c r="E20" s="5">
        <f t="shared" si="5"/>
        <v>12</v>
      </c>
      <c r="F20" s="18" t="str">
        <f t="shared" si="6"/>
        <v>Fallengrano</v>
      </c>
      <c r="G20" s="19" t="str">
        <f t="shared" si="7"/>
        <v xml:space="preserve"> Bill </v>
      </c>
      <c r="H20" s="19" t="str">
        <f t="shared" si="8"/>
        <v xml:space="preserve">Fallengrano  Bill </v>
      </c>
      <c r="I20" s="19" t="str">
        <f t="shared" si="9"/>
        <v xml:space="preserve">Fallengrano, Bill </v>
      </c>
      <c r="J20" s="19" t="str">
        <f t="shared" si="10"/>
        <v xml:space="preserve"> 06/29/2001;56750;ENGINEERING;SENIOR ADMINISTRATOR</v>
      </c>
      <c r="K20" s="19">
        <f t="shared" si="11"/>
        <v>12</v>
      </c>
      <c r="L20" s="20" t="str">
        <f>LEFT(J20,K20-1)</f>
        <v xml:space="preserve"> 06/29/2001</v>
      </c>
      <c r="M20" s="21" t="s">
        <v>31</v>
      </c>
      <c r="N20" s="19">
        <f>LEN(J20)</f>
        <v>50</v>
      </c>
      <c r="O20" s="19" t="str">
        <f>RIGHT(J20,N20-K20)</f>
        <v>56750;ENGINEERING;SENIOR ADMINISTRATOR</v>
      </c>
      <c r="P20" s="19">
        <f t="shared" si="12"/>
        <v>6</v>
      </c>
      <c r="Q20" s="19">
        <f t="shared" si="13"/>
        <v>38</v>
      </c>
      <c r="R20" s="22">
        <f t="shared" si="0"/>
        <v>56750</v>
      </c>
      <c r="S20" s="19" t="str">
        <f>RIGHT(O20,Q20-P20)</f>
        <v>ENGINEERING;SENIOR ADMINISTRATOR</v>
      </c>
      <c r="T20" s="19">
        <f t="shared" si="14"/>
        <v>12</v>
      </c>
      <c r="U20" s="19">
        <f t="shared" si="15"/>
        <v>32</v>
      </c>
      <c r="V20" s="19" t="str">
        <f t="shared" si="1"/>
        <v>Engineering</v>
      </c>
      <c r="W20" s="23" t="str">
        <f t="shared" si="16"/>
        <v>Senior Administrator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B22"/>
  <sheetViews>
    <sheetView workbookViewId="0">
      <selection activeCell="B4" sqref="B4:B22"/>
    </sheetView>
  </sheetViews>
  <sheetFormatPr defaultRowHeight="15" x14ac:dyDescent="0.25"/>
  <cols>
    <col min="2" max="2" width="12.1796875" style="1" customWidth="1"/>
  </cols>
  <sheetData>
    <row r="4" spans="2:2" x14ac:dyDescent="0.25">
      <c r="B4" s="4">
        <v>41297</v>
      </c>
    </row>
    <row r="5" spans="2:2" x14ac:dyDescent="0.25">
      <c r="B5" s="4" t="s">
        <v>19</v>
      </c>
    </row>
    <row r="6" spans="2:2" x14ac:dyDescent="0.25">
      <c r="B6" s="4" t="s">
        <v>20</v>
      </c>
    </row>
    <row r="7" spans="2:2" x14ac:dyDescent="0.25">
      <c r="B7" s="4" t="s">
        <v>21</v>
      </c>
    </row>
    <row r="8" spans="2:2" x14ac:dyDescent="0.25">
      <c r="B8" s="4">
        <v>37959</v>
      </c>
    </row>
    <row r="9" spans="2:2" x14ac:dyDescent="0.25">
      <c r="B9" s="4" t="s">
        <v>22</v>
      </c>
    </row>
    <row r="10" spans="2:2" x14ac:dyDescent="0.25">
      <c r="B10" s="4" t="s">
        <v>23</v>
      </c>
    </row>
    <row r="11" spans="2:2" x14ac:dyDescent="0.25">
      <c r="B11" s="4" t="s">
        <v>24</v>
      </c>
    </row>
    <row r="12" spans="2:2" x14ac:dyDescent="0.25">
      <c r="B12" s="4">
        <v>36834</v>
      </c>
    </row>
    <row r="13" spans="2:2" x14ac:dyDescent="0.25">
      <c r="B13" s="4">
        <v>38238</v>
      </c>
    </row>
    <row r="14" spans="2:2" x14ac:dyDescent="0.25">
      <c r="B14" s="4">
        <v>37417</v>
      </c>
    </row>
    <row r="15" spans="2:2" x14ac:dyDescent="0.25">
      <c r="B15" s="4" t="s">
        <v>25</v>
      </c>
    </row>
    <row r="16" spans="2:2" x14ac:dyDescent="0.25">
      <c r="B16" s="4">
        <v>40483</v>
      </c>
    </row>
    <row r="17" spans="2:2" x14ac:dyDescent="0.25">
      <c r="B17" s="4" t="s">
        <v>26</v>
      </c>
    </row>
    <row r="18" spans="2:2" x14ac:dyDescent="0.25">
      <c r="B18" s="4" t="s">
        <v>27</v>
      </c>
    </row>
    <row r="19" spans="2:2" x14ac:dyDescent="0.25">
      <c r="B19" s="4" t="s">
        <v>28</v>
      </c>
    </row>
    <row r="20" spans="2:2" x14ac:dyDescent="0.25">
      <c r="B20" s="4" t="s">
        <v>29</v>
      </c>
    </row>
    <row r="21" spans="2:2" x14ac:dyDescent="0.25">
      <c r="B21" s="4" t="s">
        <v>30</v>
      </c>
    </row>
    <row r="22" spans="2:2" x14ac:dyDescent="0.25">
      <c r="B22" s="4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cleaning data used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 Adeyeye</dc:creator>
  <cp:lastModifiedBy>Isaac Adeyeye</cp:lastModifiedBy>
  <dcterms:created xsi:type="dcterms:W3CDTF">2025-02-19T01:12:33Z</dcterms:created>
  <dcterms:modified xsi:type="dcterms:W3CDTF">2025-02-19T15:03:43Z</dcterms:modified>
</cp:coreProperties>
</file>