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14c0c83aeaa8c8/Documents/Uni/2025/Session 1/Placements_FOSE7901/Placement 1/Deliverables/report/r/data/raw/"/>
    </mc:Choice>
  </mc:AlternateContent>
  <xr:revisionPtr revIDLastSave="411" documentId="8_{4C056574-35CD-4693-9297-BE17D6D654C2}" xr6:coauthVersionLast="47" xr6:coauthVersionMax="47" xr10:uidLastSave="{DB4B4A1D-A6EE-45BB-96D1-8501613BCC4C}"/>
  <bookViews>
    <workbookView xWindow="-110" yWindow="-110" windowWidth="19420" windowHeight="11500" activeTab="2" xr2:uid="{5A1AF001-11BA-4DFA-9937-B5448583DDE0}"/>
  </bookViews>
  <sheets>
    <sheet name="weights" sheetId="5" r:id="rId1"/>
    <sheet name="nodules" sheetId="4" r:id="rId2"/>
    <sheet name="Cu MIC" sheetId="3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4" l="1"/>
  <c r="E24" i="4"/>
  <c r="D24" i="4"/>
  <c r="P19" i="5"/>
  <c r="F20" i="4"/>
  <c r="E20" i="4"/>
  <c r="D20" i="4"/>
  <c r="F19" i="4"/>
  <c r="D19" i="4"/>
  <c r="F22" i="4"/>
  <c r="E22" i="4"/>
  <c r="D22" i="4"/>
  <c r="F21" i="4"/>
  <c r="D21" i="4"/>
  <c r="P22" i="5"/>
  <c r="M22" i="5"/>
  <c r="G22" i="5"/>
  <c r="P21" i="5"/>
  <c r="G21" i="5"/>
  <c r="M19" i="5"/>
  <c r="P20" i="5"/>
  <c r="M20" i="5"/>
  <c r="G19" i="5"/>
  <c r="G20" i="5"/>
</calcChain>
</file>

<file path=xl/sharedStrings.xml><?xml version="1.0" encoding="utf-8"?>
<sst xmlns="http://schemas.openxmlformats.org/spreadsheetml/2006/main" count="198" uniqueCount="78">
  <si>
    <t>No. of Nodules</t>
  </si>
  <si>
    <t>No. of bumps</t>
  </si>
  <si>
    <t>Plant ID</t>
  </si>
  <si>
    <t>Nodulation assay for plant set L8</t>
  </si>
  <si>
    <t>Weight (mg)</t>
  </si>
  <si>
    <t>&lt;1</t>
  </si>
  <si>
    <t>Nodules</t>
  </si>
  <si>
    <r>
      <t>1:10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</si>
  <si>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1:10</t>
    </r>
    <r>
      <rPr>
        <vertAlign val="superscript"/>
        <sz val="11"/>
        <color theme="1"/>
        <rFont val="Aptos Narrow"/>
        <family val="2"/>
        <scheme val="minor"/>
      </rPr>
      <t>3</t>
    </r>
  </si>
  <si>
    <r>
      <t>1:10</t>
    </r>
    <r>
      <rPr>
        <vertAlign val="superscript"/>
        <sz val="11"/>
        <color theme="1"/>
        <rFont val="Aptos Narrow"/>
        <family val="2"/>
        <scheme val="minor"/>
      </rPr>
      <t>4</t>
    </r>
  </si>
  <si>
    <r>
      <t>1:10</t>
    </r>
    <r>
      <rPr>
        <vertAlign val="superscript"/>
        <sz val="11"/>
        <color theme="1"/>
        <rFont val="Aptos Narrow"/>
        <family val="2"/>
        <scheme val="minor"/>
      </rPr>
      <t>5</t>
    </r>
  </si>
  <si>
    <r>
      <t>1:10</t>
    </r>
    <r>
      <rPr>
        <vertAlign val="superscript"/>
        <sz val="11"/>
        <color theme="1"/>
        <rFont val="Aptos Narrow"/>
        <family val="2"/>
        <scheme val="minor"/>
      </rPr>
      <t>6</t>
    </r>
  </si>
  <si>
    <r>
      <t>1:10</t>
    </r>
    <r>
      <rPr>
        <vertAlign val="superscript"/>
        <sz val="11"/>
        <color theme="1"/>
        <rFont val="Aptos Narrow"/>
        <family val="2"/>
        <scheme val="minor"/>
      </rPr>
      <t>7</t>
    </r>
  </si>
  <si>
    <t>Inoculant Concentration</t>
  </si>
  <si>
    <t>Pf5</t>
  </si>
  <si>
    <t>Q</t>
  </si>
  <si>
    <t>Strain</t>
  </si>
  <si>
    <t>0.6mM</t>
  </si>
  <si>
    <t>1.0mM</t>
  </si>
  <si>
    <t>&gt;1.0mM</t>
  </si>
  <si>
    <t>Trial I</t>
  </si>
  <si>
    <t>Trial II</t>
  </si>
  <si>
    <t>0.3mM</t>
  </si>
  <si>
    <t>0mM</t>
  </si>
  <si>
    <t>MIC (Cu mM)</t>
  </si>
  <si>
    <r>
      <t>*MIC of 1:10</t>
    </r>
    <r>
      <rPr>
        <vertAlign val="superscript"/>
        <sz val="11"/>
        <color theme="1"/>
        <rFont val="Aptos Narrow"/>
        <family val="2"/>
        <scheme val="minor"/>
      </rPr>
      <t>7</t>
    </r>
    <r>
      <rPr>
        <sz val="11"/>
        <color theme="1"/>
        <rFont val="Aptos Narrow"/>
        <family val="2"/>
        <scheme val="minor"/>
      </rPr>
      <t xml:space="preserve"> patches</t>
    </r>
  </si>
  <si>
    <r>
      <t>1:10</t>
    </r>
    <r>
      <rPr>
        <vertAlign val="superscript"/>
        <sz val="11"/>
        <color theme="1"/>
        <rFont val="Aptos Narrow"/>
        <family val="2"/>
        <scheme val="minor"/>
      </rPr>
      <t>0</t>
    </r>
  </si>
  <si>
    <t>L7+6</t>
  </si>
  <si>
    <t>L4+7</t>
  </si>
  <si>
    <t>L7+5</t>
  </si>
  <si>
    <t>L4+6</t>
  </si>
  <si>
    <t>L7+4</t>
  </si>
  <si>
    <t>L4+5</t>
  </si>
  <si>
    <t>L7+3</t>
  </si>
  <si>
    <t>NA</t>
  </si>
  <si>
    <t>L4+4</t>
  </si>
  <si>
    <t>L7+2</t>
  </si>
  <si>
    <t>L4+3</t>
  </si>
  <si>
    <t>L7+1</t>
  </si>
  <si>
    <t>L4+2</t>
  </si>
  <si>
    <t>L7-4</t>
  </si>
  <si>
    <t>L4+1</t>
  </si>
  <si>
    <t>L7-3</t>
  </si>
  <si>
    <t>L4-3</t>
  </si>
  <si>
    <t>L7-2</t>
  </si>
  <si>
    <t>L4-2</t>
  </si>
  <si>
    <t>L7-1</t>
  </si>
  <si>
    <t>L4-1</t>
  </si>
  <si>
    <t>Nodulation assay for plant set L7</t>
  </si>
  <si>
    <t>Nodulation assay for plant set L4</t>
  </si>
  <si>
    <t>Nodules/bumps</t>
  </si>
  <si>
    <t>L7 Avg</t>
  </si>
  <si>
    <t>L4 Avg</t>
  </si>
  <si>
    <t>L7 (NA removed)</t>
  </si>
  <si>
    <t>L7</t>
  </si>
  <si>
    <t>L4 (NA removed)</t>
  </si>
  <si>
    <t>L4</t>
  </si>
  <si>
    <r>
      <rPr>
        <b/>
        <sz val="11"/>
        <color theme="1"/>
        <rFont val="Aptos Narrow"/>
        <family val="2"/>
        <scheme val="minor"/>
      </rPr>
      <t>L4</t>
    </r>
    <r>
      <rPr>
        <sz val="11"/>
        <color theme="1"/>
        <rFont val="Aptos Narrow"/>
        <family val="2"/>
        <scheme val="minor"/>
      </rPr>
      <t>:</t>
    </r>
    <r>
      <rPr>
        <i/>
        <sz val="11"/>
        <color theme="1"/>
        <rFont val="Aptos Narrow"/>
        <family val="2"/>
        <scheme val="minor"/>
      </rPr>
      <t xml:space="preserve"> Lotus australis</t>
    </r>
    <r>
      <rPr>
        <sz val="11"/>
        <color theme="1"/>
        <rFont val="Aptos Narrow"/>
        <family val="2"/>
        <scheme val="minor"/>
      </rPr>
      <t xml:space="preserve"> ID#3,</t>
    </r>
    <r>
      <rPr>
        <b/>
        <sz val="11"/>
        <color theme="1"/>
        <rFont val="Aptos Narrow"/>
        <family val="2"/>
        <scheme val="minor"/>
      </rPr>
      <t xml:space="preserve"> L7:</t>
    </r>
    <r>
      <rPr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Lotus uliginoses</t>
    </r>
    <r>
      <rPr>
        <sz val="11"/>
        <color theme="1"/>
        <rFont val="Aptos Narrow"/>
        <family val="2"/>
        <scheme val="minor"/>
      </rPr>
      <t xml:space="preserve"> GLOC005,</t>
    </r>
    <r>
      <rPr>
        <b/>
        <sz val="11"/>
        <color theme="1"/>
        <rFont val="Aptos Narrow"/>
        <family val="2"/>
        <scheme val="minor"/>
      </rPr>
      <t xml:space="preserve"> L8: </t>
    </r>
    <r>
      <rPr>
        <i/>
        <sz val="11"/>
        <color theme="1"/>
        <rFont val="Aptos Narrow"/>
        <family val="2"/>
        <scheme val="minor"/>
      </rPr>
      <t>Lotus rectus</t>
    </r>
    <r>
      <rPr>
        <sz val="11"/>
        <color theme="1"/>
        <rFont val="Aptos Narrow"/>
        <family val="2"/>
        <scheme val="minor"/>
      </rPr>
      <t xml:space="preserve"> Tas2206</t>
    </r>
  </si>
  <si>
    <t>L8-1</t>
  </si>
  <si>
    <t>L8-2</t>
  </si>
  <si>
    <t>L8-3</t>
  </si>
  <si>
    <t>L8+1</t>
  </si>
  <si>
    <t>L8+2</t>
  </si>
  <si>
    <t>L8+3</t>
  </si>
  <si>
    <t>L8+4</t>
  </si>
  <si>
    <t>L8+5</t>
  </si>
  <si>
    <t>L8+6</t>
  </si>
  <si>
    <t>L8+7</t>
  </si>
  <si>
    <t>L8</t>
  </si>
  <si>
    <t>L8 Avg</t>
  </si>
  <si>
    <t>No nodules/bumps</t>
  </si>
  <si>
    <t>Bumps only</t>
  </si>
  <si>
    <t>avg no. nodules</t>
  </si>
  <si>
    <t>avg no. bumps</t>
  </si>
  <si>
    <t>% nodulated</t>
  </si>
  <si>
    <t>%bumped</t>
  </si>
  <si>
    <t>*adjusted to 1 for analysis (limit of detection)</t>
  </si>
  <si>
    <t>%nod/bump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</si>
</sst>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7" xfId="0" quotePrefix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4" fillId="0" borderId="0" xfId="0" applyFont="1"/>
    <xf numFmtId="0" fontId="3" fillId="2" borderId="7" xfId="0" applyFont="1" applyFill="1" applyBorder="1" applyAlignment="1">
      <alignment horizontal="right"/>
    </xf>
    <xf numFmtId="0" fontId="3" fillId="2" borderId="10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0" fontId="0" fillId="0" borderId="7" xfId="0" applyNumberFormat="1" applyBorder="1"/>
    <xf numFmtId="0" fontId="0" fillId="0" borderId="7" xfId="0" quotePrefix="1" applyBorder="1" applyAlignment="1">
      <alignment horizontal="right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0" xfId="0" applyFill="1"/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20" fontId="0" fillId="2" borderId="7" xfId="0" applyNumberFormat="1" applyFill="1" applyBorder="1"/>
    <xf numFmtId="0" fontId="0" fillId="2" borderId="7" xfId="0" quotePrefix="1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3" fillId="3" borderId="9" xfId="0" applyFont="1" applyFill="1" applyBorder="1"/>
    <xf numFmtId="0" fontId="3" fillId="3" borderId="8" xfId="0" applyFont="1" applyFill="1" applyBorder="1"/>
    <xf numFmtId="0" fontId="3" fillId="3" borderId="7" xfId="0" quotePrefix="1" applyFont="1" applyFill="1" applyBorder="1" applyAlignment="1">
      <alignment horizontal="right"/>
    </xf>
    <xf numFmtId="0" fontId="3" fillId="3" borderId="6" xfId="0" applyFont="1" applyFill="1" applyBorder="1"/>
    <xf numFmtId="0" fontId="3" fillId="3" borderId="5" xfId="0" applyFont="1" applyFill="1" applyBorder="1"/>
    <xf numFmtId="0" fontId="3" fillId="3" borderId="4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3" fillId="0" borderId="0" xfId="0" quotePrefix="1" applyFont="1" applyAlignment="1">
      <alignment horizontal="right"/>
    </xf>
    <xf numFmtId="0" fontId="3" fillId="4" borderId="8" xfId="0" applyFont="1" applyFill="1" applyBorder="1"/>
    <xf numFmtId="0" fontId="3" fillId="4" borderId="7" xfId="0" quotePrefix="1" applyFont="1" applyFill="1" applyBorder="1" applyAlignment="1">
      <alignment horizontal="right"/>
    </xf>
    <xf numFmtId="0" fontId="3" fillId="4" borderId="0" xfId="0" applyFont="1" applyFill="1"/>
    <xf numFmtId="0" fontId="3" fillId="5" borderId="7" xfId="0" quotePrefix="1" applyFont="1" applyFill="1" applyBorder="1" applyAlignment="1">
      <alignment horizontal="right"/>
    </xf>
    <xf numFmtId="0" fontId="3" fillId="5" borderId="0" xfId="0" applyFont="1" applyFill="1"/>
    <xf numFmtId="0" fontId="3" fillId="5" borderId="8" xfId="0" applyFont="1" applyFill="1" applyBorder="1"/>
    <xf numFmtId="0" fontId="0" fillId="2" borderId="7" xfId="0" applyFill="1" applyBorder="1"/>
    <xf numFmtId="0" fontId="0" fillId="2" borderId="9" xfId="0" applyFill="1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15" xfId="0" applyFont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B568"/>
      <color rgb="FFB3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A539-EC0A-4222-BB1B-C46D981F76A6}">
  <dimension ref="B1:P22"/>
  <sheetViews>
    <sheetView workbookViewId="0">
      <selection activeCell="P20" sqref="P20"/>
    </sheetView>
  </sheetViews>
  <sheetFormatPr defaultRowHeight="14.5" x14ac:dyDescent="0.35"/>
  <cols>
    <col min="3" max="3" width="16.1796875" customWidth="1"/>
    <col min="6" max="6" width="16.6328125" customWidth="1"/>
    <col min="9" max="9" width="12.36328125" customWidth="1"/>
    <col min="12" max="12" width="17.26953125" customWidth="1"/>
    <col min="14" max="14" width="9.90625" customWidth="1"/>
    <col min="15" max="15" width="17.54296875" customWidth="1"/>
    <col min="16" max="16" width="8.7265625" customWidth="1"/>
  </cols>
  <sheetData>
    <row r="1" spans="2:16" x14ac:dyDescent="0.35">
      <c r="B1" s="55" t="s">
        <v>57</v>
      </c>
      <c r="C1" s="55"/>
      <c r="D1" s="55"/>
      <c r="E1" s="55"/>
      <c r="F1" s="55"/>
      <c r="G1" s="55"/>
    </row>
    <row r="3" spans="2:16" x14ac:dyDescent="0.35">
      <c r="B3" s="13" t="s">
        <v>56</v>
      </c>
      <c r="E3" s="13" t="s">
        <v>55</v>
      </c>
      <c r="H3" s="13" t="s">
        <v>54</v>
      </c>
      <c r="K3" s="13" t="s">
        <v>53</v>
      </c>
      <c r="N3" s="13" t="s">
        <v>68</v>
      </c>
    </row>
    <row r="4" spans="2:16" ht="15" thickBot="1" x14ac:dyDescent="0.4">
      <c r="B4" s="2" t="s">
        <v>2</v>
      </c>
      <c r="C4" s="3" t="s">
        <v>4</v>
      </c>
      <c r="E4" s="2" t="s">
        <v>2</v>
      </c>
      <c r="F4" s="3" t="s">
        <v>4</v>
      </c>
      <c r="H4" s="2" t="s">
        <v>2</v>
      </c>
      <c r="I4" s="3" t="s">
        <v>4</v>
      </c>
      <c r="K4" s="2" t="s">
        <v>2</v>
      </c>
      <c r="L4" s="3" t="s">
        <v>4</v>
      </c>
      <c r="N4" s="2" t="s">
        <v>2</v>
      </c>
      <c r="O4" s="15" t="s">
        <v>4</v>
      </c>
    </row>
    <row r="5" spans="2:16" x14ac:dyDescent="0.35">
      <c r="B5" s="44" t="s">
        <v>47</v>
      </c>
      <c r="C5" s="5">
        <v>6</v>
      </c>
      <c r="E5" s="44" t="s">
        <v>47</v>
      </c>
      <c r="F5" s="5">
        <v>6</v>
      </c>
      <c r="H5" s="43" t="s">
        <v>47</v>
      </c>
      <c r="I5" s="42" t="s">
        <v>34</v>
      </c>
      <c r="K5" s="14" t="s">
        <v>44</v>
      </c>
      <c r="L5" s="8">
        <v>3</v>
      </c>
      <c r="N5" s="44" t="s">
        <v>58</v>
      </c>
      <c r="O5" s="11">
        <v>3.5</v>
      </c>
    </row>
    <row r="6" spans="2:16" x14ac:dyDescent="0.35">
      <c r="B6" s="14" t="s">
        <v>45</v>
      </c>
      <c r="C6" s="8">
        <v>4</v>
      </c>
      <c r="E6" s="14" t="s">
        <v>45</v>
      </c>
      <c r="F6" s="8">
        <v>4</v>
      </c>
      <c r="H6" s="14" t="s">
        <v>44</v>
      </c>
      <c r="I6" s="8">
        <v>3</v>
      </c>
      <c r="K6" s="14" t="s">
        <v>42</v>
      </c>
      <c r="L6" s="8">
        <v>3</v>
      </c>
      <c r="N6" s="14" t="s">
        <v>59</v>
      </c>
      <c r="O6" s="11">
        <v>5</v>
      </c>
    </row>
    <row r="7" spans="2:16" x14ac:dyDescent="0.35">
      <c r="B7" s="14" t="s">
        <v>43</v>
      </c>
      <c r="C7" s="8">
        <v>6</v>
      </c>
      <c r="E7" s="14" t="s">
        <v>43</v>
      </c>
      <c r="F7" s="8">
        <v>6</v>
      </c>
      <c r="H7" s="14" t="s">
        <v>42</v>
      </c>
      <c r="I7" s="8">
        <v>3</v>
      </c>
      <c r="K7" s="10" t="s">
        <v>40</v>
      </c>
      <c r="L7" s="8">
        <v>4</v>
      </c>
      <c r="N7" s="14" t="s">
        <v>60</v>
      </c>
      <c r="O7" s="11">
        <v>5</v>
      </c>
    </row>
    <row r="8" spans="2:16" x14ac:dyDescent="0.35">
      <c r="B8" s="10" t="s">
        <v>41</v>
      </c>
      <c r="C8" s="8">
        <v>4</v>
      </c>
      <c r="E8" s="47" t="s">
        <v>41</v>
      </c>
      <c r="F8" s="46">
        <v>4</v>
      </c>
      <c r="H8" s="10" t="s">
        <v>40</v>
      </c>
      <c r="I8" s="8">
        <v>4</v>
      </c>
      <c r="K8" s="10" t="s">
        <v>38</v>
      </c>
      <c r="L8" s="8">
        <v>5</v>
      </c>
      <c r="N8" s="10" t="s">
        <v>61</v>
      </c>
      <c r="O8" s="11">
        <v>4</v>
      </c>
    </row>
    <row r="9" spans="2:16" x14ac:dyDescent="0.35">
      <c r="B9" s="10" t="s">
        <v>39</v>
      </c>
      <c r="C9" s="8">
        <v>7</v>
      </c>
      <c r="E9" s="49" t="s">
        <v>39</v>
      </c>
      <c r="F9" s="51">
        <v>7</v>
      </c>
      <c r="H9" s="10" t="s">
        <v>38</v>
      </c>
      <c r="I9" s="8">
        <v>5</v>
      </c>
      <c r="K9" s="49" t="s">
        <v>36</v>
      </c>
      <c r="L9" s="51">
        <v>3</v>
      </c>
      <c r="N9" s="47" t="s">
        <v>62</v>
      </c>
      <c r="O9" s="48">
        <v>5</v>
      </c>
    </row>
    <row r="10" spans="2:16" x14ac:dyDescent="0.35">
      <c r="B10" s="10" t="s">
        <v>37</v>
      </c>
      <c r="C10" s="8">
        <v>5</v>
      </c>
      <c r="E10" s="10" t="s">
        <v>37</v>
      </c>
      <c r="F10" s="8">
        <v>5</v>
      </c>
      <c r="H10" s="10" t="s">
        <v>36</v>
      </c>
      <c r="I10" s="8">
        <v>3</v>
      </c>
      <c r="K10" s="49" t="s">
        <v>33</v>
      </c>
      <c r="L10" s="51">
        <v>1</v>
      </c>
      <c r="N10" s="47" t="s">
        <v>63</v>
      </c>
      <c r="O10" s="48">
        <v>3</v>
      </c>
    </row>
    <row r="11" spans="2:16" x14ac:dyDescent="0.35">
      <c r="B11" s="40" t="s">
        <v>35</v>
      </c>
      <c r="C11" s="39" t="s">
        <v>34</v>
      </c>
      <c r="E11" s="47" t="s">
        <v>32</v>
      </c>
      <c r="F11" s="46">
        <v>2</v>
      </c>
      <c r="H11" s="10" t="s">
        <v>33</v>
      </c>
      <c r="I11" s="8">
        <v>1</v>
      </c>
      <c r="K11" s="49" t="s">
        <v>31</v>
      </c>
      <c r="L11" s="51">
        <v>1</v>
      </c>
      <c r="N11" s="10" t="s">
        <v>64</v>
      </c>
      <c r="O11" s="12" t="s">
        <v>5</v>
      </c>
      <c r="P11" t="s">
        <v>76</v>
      </c>
    </row>
    <row r="12" spans="2:16" x14ac:dyDescent="0.35">
      <c r="B12" s="10" t="s">
        <v>32</v>
      </c>
      <c r="C12" s="8">
        <v>2</v>
      </c>
      <c r="E12" s="47" t="s">
        <v>30</v>
      </c>
      <c r="F12" s="46">
        <v>8</v>
      </c>
      <c r="H12" s="10" t="s">
        <v>31</v>
      </c>
      <c r="I12" s="8">
        <v>1</v>
      </c>
      <c r="K12" s="49" t="s">
        <v>29</v>
      </c>
      <c r="L12" s="51">
        <v>3</v>
      </c>
      <c r="N12" s="47" t="s">
        <v>65</v>
      </c>
      <c r="O12" s="48">
        <v>5</v>
      </c>
    </row>
    <row r="13" spans="2:16" x14ac:dyDescent="0.35">
      <c r="B13" s="10" t="s">
        <v>30</v>
      </c>
      <c r="C13" s="8">
        <v>8</v>
      </c>
      <c r="H13" s="10" t="s">
        <v>29</v>
      </c>
      <c r="I13" s="8">
        <v>3</v>
      </c>
      <c r="K13" s="10" t="s">
        <v>27</v>
      </c>
      <c r="L13" s="8">
        <v>3</v>
      </c>
      <c r="N13" s="49" t="s">
        <v>66</v>
      </c>
      <c r="O13" s="50">
        <v>2</v>
      </c>
    </row>
    <row r="14" spans="2:16" x14ac:dyDescent="0.35">
      <c r="B14" s="40" t="s">
        <v>28</v>
      </c>
      <c r="C14" s="39" t="s">
        <v>34</v>
      </c>
      <c r="E14" s="45"/>
      <c r="F14" s="1"/>
      <c r="H14" s="10" t="s">
        <v>27</v>
      </c>
      <c r="I14" s="8">
        <v>3</v>
      </c>
      <c r="K14" s="45"/>
      <c r="L14" s="1"/>
      <c r="N14" s="49" t="s">
        <v>67</v>
      </c>
      <c r="O14" s="50">
        <v>1</v>
      </c>
    </row>
    <row r="18" spans="6:16" x14ac:dyDescent="0.35">
      <c r="F18" s="56" t="s">
        <v>52</v>
      </c>
      <c r="G18" s="56"/>
      <c r="H18" s="1"/>
      <c r="I18" s="1"/>
      <c r="J18" s="1"/>
      <c r="K18" s="1"/>
      <c r="L18" s="56" t="s">
        <v>51</v>
      </c>
      <c r="M18" s="56"/>
      <c r="O18" s="56" t="s">
        <v>69</v>
      </c>
      <c r="P18" s="56"/>
    </row>
    <row r="19" spans="6:16" x14ac:dyDescent="0.35">
      <c r="F19" s="7" t="s">
        <v>70</v>
      </c>
      <c r="G19" s="9">
        <f>AVERAGE(F5:F7,F10)</f>
        <v>5.25</v>
      </c>
      <c r="H19" s="1"/>
      <c r="I19" s="1"/>
      <c r="J19" s="1"/>
      <c r="K19" s="1"/>
      <c r="L19" s="7" t="s">
        <v>70</v>
      </c>
      <c r="M19" s="9">
        <f>AVERAGE(L5:L8,L13)</f>
        <v>3.6</v>
      </c>
      <c r="O19" s="7" t="s">
        <v>70</v>
      </c>
      <c r="P19" s="9">
        <f>AVERAGE(O5:O8,1)</f>
        <v>3.7</v>
      </c>
    </row>
    <row r="20" spans="6:16" x14ac:dyDescent="0.35">
      <c r="F20" s="7" t="s">
        <v>50</v>
      </c>
      <c r="G20" s="9">
        <f>AVERAGE(F8:F9,F11:F12)</f>
        <v>5.25</v>
      </c>
      <c r="H20" s="1"/>
      <c r="I20" s="1"/>
      <c r="J20" s="1"/>
      <c r="K20" s="1"/>
      <c r="L20" s="7" t="s">
        <v>50</v>
      </c>
      <c r="M20" s="9">
        <f>AVERAGE(L9:L12)</f>
        <v>2</v>
      </c>
      <c r="O20" s="7" t="s">
        <v>50</v>
      </c>
      <c r="P20" s="9">
        <f>AVERAGE(O9:O12)</f>
        <v>4.333333333333333</v>
      </c>
    </row>
    <row r="21" spans="6:16" x14ac:dyDescent="0.35">
      <c r="F21" s="52" t="s">
        <v>6</v>
      </c>
      <c r="G21" s="53">
        <f>AVERAGE(F8,F11:F12)</f>
        <v>4.666666666666667</v>
      </c>
      <c r="L21" s="52" t="s">
        <v>6</v>
      </c>
      <c r="M21" s="53">
        <v>0</v>
      </c>
      <c r="O21" s="52" t="s">
        <v>6</v>
      </c>
      <c r="P21" s="53">
        <f>AVERAGE(O9:O10,O12)</f>
        <v>4.333333333333333</v>
      </c>
    </row>
    <row r="22" spans="6:16" x14ac:dyDescent="0.35">
      <c r="F22" s="52" t="s">
        <v>71</v>
      </c>
      <c r="G22" s="53">
        <f>AVERAGE(F9)</f>
        <v>7</v>
      </c>
      <c r="L22" s="52" t="s">
        <v>71</v>
      </c>
      <c r="M22" s="53">
        <f>AVERAGE(L9:L12)</f>
        <v>2</v>
      </c>
      <c r="O22" s="52" t="s">
        <v>71</v>
      </c>
      <c r="P22" s="53">
        <f>AVERAGE(O13:O14)</f>
        <v>1.5</v>
      </c>
    </row>
  </sheetData>
  <mergeCells count="4">
    <mergeCell ref="B1:G1"/>
    <mergeCell ref="F18:G18"/>
    <mergeCell ref="L18:M18"/>
    <mergeCell ref="O18:P1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3AA7-4135-4F1C-80D4-4CEE87E12F0A}">
  <dimension ref="B1:L24"/>
  <sheetViews>
    <sheetView topLeftCell="A6" workbookViewId="0">
      <selection activeCell="D25" sqref="D25"/>
    </sheetView>
  </sheetViews>
  <sheetFormatPr defaultRowHeight="14.5" x14ac:dyDescent="0.35"/>
  <cols>
    <col min="3" max="3" width="13.81640625" customWidth="1"/>
    <col min="4" max="4" width="14.08984375" customWidth="1"/>
    <col min="7" max="7" width="16.1796875" customWidth="1"/>
    <col min="8" max="8" width="15" customWidth="1"/>
    <col min="11" max="11" width="14.7265625" customWidth="1"/>
    <col min="12" max="12" width="13.1796875" customWidth="1"/>
  </cols>
  <sheetData>
    <row r="1" spans="2:12" x14ac:dyDescent="0.35">
      <c r="B1" s="55" t="s">
        <v>57</v>
      </c>
      <c r="C1" s="55"/>
      <c r="D1" s="55"/>
      <c r="E1" s="55"/>
      <c r="F1" s="55"/>
      <c r="G1" s="55"/>
    </row>
    <row r="3" spans="2:12" x14ac:dyDescent="0.35">
      <c r="B3" s="13" t="s">
        <v>49</v>
      </c>
      <c r="C3" s="1"/>
      <c r="D3" s="1"/>
      <c r="F3" s="13" t="s">
        <v>48</v>
      </c>
      <c r="G3" s="1"/>
      <c r="H3" s="1"/>
      <c r="J3" s="13" t="s">
        <v>3</v>
      </c>
    </row>
    <row r="4" spans="2:12" x14ac:dyDescent="0.35">
      <c r="B4" s="1"/>
      <c r="C4" s="1"/>
      <c r="D4" s="1"/>
      <c r="F4" s="1"/>
      <c r="G4" s="1"/>
      <c r="H4" s="1"/>
    </row>
    <row r="5" spans="2:12" ht="15" thickBot="1" x14ac:dyDescent="0.4">
      <c r="B5" s="2" t="s">
        <v>2</v>
      </c>
      <c r="C5" s="3" t="s">
        <v>0</v>
      </c>
      <c r="D5" s="4" t="s">
        <v>1</v>
      </c>
      <c r="F5" s="2" t="s">
        <v>2</v>
      </c>
      <c r="G5" s="3" t="s">
        <v>0</v>
      </c>
      <c r="H5" s="4" t="s">
        <v>1</v>
      </c>
      <c r="J5" s="2" t="s">
        <v>2</v>
      </c>
      <c r="K5" s="3" t="s">
        <v>0</v>
      </c>
      <c r="L5" s="4" t="s">
        <v>1</v>
      </c>
    </row>
    <row r="6" spans="2:12" x14ac:dyDescent="0.35">
      <c r="B6" s="44" t="s">
        <v>47</v>
      </c>
      <c r="C6" s="5">
        <v>0</v>
      </c>
      <c r="D6" s="6">
        <v>0</v>
      </c>
      <c r="F6" s="43" t="s">
        <v>46</v>
      </c>
      <c r="G6" s="42" t="s">
        <v>34</v>
      </c>
      <c r="H6" s="41" t="s">
        <v>34</v>
      </c>
      <c r="J6" s="44" t="s">
        <v>58</v>
      </c>
      <c r="K6" s="5">
        <v>0</v>
      </c>
      <c r="L6" s="6">
        <v>0</v>
      </c>
    </row>
    <row r="7" spans="2:12" x14ac:dyDescent="0.35">
      <c r="B7" s="14" t="s">
        <v>45</v>
      </c>
      <c r="C7" s="8">
        <v>0</v>
      </c>
      <c r="D7" s="9">
        <v>0</v>
      </c>
      <c r="F7" s="14" t="s">
        <v>44</v>
      </c>
      <c r="G7" s="8">
        <v>0</v>
      </c>
      <c r="H7" s="9">
        <v>0</v>
      </c>
      <c r="J7" s="14" t="s">
        <v>59</v>
      </c>
      <c r="K7" s="8">
        <v>0</v>
      </c>
      <c r="L7" s="9">
        <v>0</v>
      </c>
    </row>
    <row r="8" spans="2:12" x14ac:dyDescent="0.35">
      <c r="B8" s="14" t="s">
        <v>43</v>
      </c>
      <c r="C8" s="8">
        <v>0</v>
      </c>
      <c r="D8" s="9">
        <v>0</v>
      </c>
      <c r="F8" s="14" t="s">
        <v>42</v>
      </c>
      <c r="G8" s="8">
        <v>0</v>
      </c>
      <c r="H8" s="9">
        <v>0</v>
      </c>
      <c r="J8" s="14" t="s">
        <v>60</v>
      </c>
      <c r="K8" s="8">
        <v>0</v>
      </c>
      <c r="L8" s="9">
        <v>0</v>
      </c>
    </row>
    <row r="9" spans="2:12" x14ac:dyDescent="0.35">
      <c r="B9" s="10" t="s">
        <v>41</v>
      </c>
      <c r="C9" s="8">
        <v>2</v>
      </c>
      <c r="D9" s="9">
        <v>0</v>
      </c>
      <c r="F9" s="10" t="s">
        <v>40</v>
      </c>
      <c r="G9" s="8">
        <v>0</v>
      </c>
      <c r="H9" s="9">
        <v>0</v>
      </c>
      <c r="J9" s="10" t="s">
        <v>61</v>
      </c>
      <c r="K9" s="8">
        <v>0</v>
      </c>
      <c r="L9" s="9">
        <v>0</v>
      </c>
    </row>
    <row r="10" spans="2:12" x14ac:dyDescent="0.35">
      <c r="B10" s="10" t="s">
        <v>39</v>
      </c>
      <c r="C10" s="8">
        <v>0</v>
      </c>
      <c r="D10" s="9">
        <v>1</v>
      </c>
      <c r="F10" s="10" t="s">
        <v>38</v>
      </c>
      <c r="G10" s="8">
        <v>0</v>
      </c>
      <c r="H10" s="9">
        <v>0</v>
      </c>
      <c r="J10" s="10" t="s">
        <v>62</v>
      </c>
      <c r="K10" s="8">
        <v>1</v>
      </c>
      <c r="L10" s="9">
        <v>6</v>
      </c>
    </row>
    <row r="11" spans="2:12" x14ac:dyDescent="0.35">
      <c r="B11" s="10" t="s">
        <v>37</v>
      </c>
      <c r="C11" s="8">
        <v>0</v>
      </c>
      <c r="D11" s="9">
        <v>0</v>
      </c>
      <c r="F11" s="10" t="s">
        <v>36</v>
      </c>
      <c r="G11" s="8">
        <v>0</v>
      </c>
      <c r="H11" s="9">
        <v>10</v>
      </c>
      <c r="J11" s="10" t="s">
        <v>63</v>
      </c>
      <c r="K11" s="8">
        <v>4</v>
      </c>
      <c r="L11" s="9">
        <v>5</v>
      </c>
    </row>
    <row r="12" spans="2:12" x14ac:dyDescent="0.35">
      <c r="B12" s="40" t="s">
        <v>35</v>
      </c>
      <c r="C12" s="39" t="s">
        <v>34</v>
      </c>
      <c r="D12" s="38" t="s">
        <v>34</v>
      </c>
      <c r="F12" s="10" t="s">
        <v>33</v>
      </c>
      <c r="G12" s="8">
        <v>0</v>
      </c>
      <c r="H12" s="9">
        <v>10</v>
      </c>
      <c r="J12" s="10" t="s">
        <v>64</v>
      </c>
      <c r="K12" s="8">
        <v>0</v>
      </c>
      <c r="L12" s="9">
        <v>0</v>
      </c>
    </row>
    <row r="13" spans="2:12" x14ac:dyDescent="0.35">
      <c r="B13" s="10" t="s">
        <v>32</v>
      </c>
      <c r="C13" s="8">
        <v>0</v>
      </c>
      <c r="D13" s="9">
        <v>0</v>
      </c>
      <c r="F13" s="10" t="s">
        <v>31</v>
      </c>
      <c r="G13" s="8">
        <v>0</v>
      </c>
      <c r="H13" s="9">
        <v>26</v>
      </c>
      <c r="J13" s="10" t="s">
        <v>65</v>
      </c>
      <c r="K13" s="8">
        <v>3</v>
      </c>
      <c r="L13" s="9">
        <v>1</v>
      </c>
    </row>
    <row r="14" spans="2:12" x14ac:dyDescent="0.35">
      <c r="B14" s="10" t="s">
        <v>30</v>
      </c>
      <c r="C14" s="8">
        <v>2</v>
      </c>
      <c r="D14" s="9">
        <v>0</v>
      </c>
      <c r="F14" s="10" t="s">
        <v>29</v>
      </c>
      <c r="G14" s="8">
        <v>0</v>
      </c>
      <c r="H14" s="9">
        <v>9</v>
      </c>
      <c r="J14" s="10" t="s">
        <v>66</v>
      </c>
      <c r="K14" s="8">
        <v>0</v>
      </c>
      <c r="L14" s="9">
        <v>3</v>
      </c>
    </row>
    <row r="15" spans="2:12" x14ac:dyDescent="0.35">
      <c r="B15" s="10" t="s">
        <v>28</v>
      </c>
      <c r="C15" s="8">
        <v>1</v>
      </c>
      <c r="D15" s="9">
        <v>2</v>
      </c>
      <c r="F15" s="10" t="s">
        <v>27</v>
      </c>
      <c r="G15" s="8">
        <v>0</v>
      </c>
      <c r="H15" s="9">
        <v>0</v>
      </c>
      <c r="J15" s="10" t="s">
        <v>67</v>
      </c>
      <c r="K15" s="8">
        <v>0</v>
      </c>
      <c r="L15" s="9">
        <v>1</v>
      </c>
    </row>
    <row r="18" spans="2:6" x14ac:dyDescent="0.35">
      <c r="D18" t="s">
        <v>56</v>
      </c>
      <c r="E18" t="s">
        <v>54</v>
      </c>
      <c r="F18" s="12" t="s">
        <v>68</v>
      </c>
    </row>
    <row r="19" spans="2:6" x14ac:dyDescent="0.35">
      <c r="B19" s="54"/>
      <c r="C19" t="s">
        <v>74</v>
      </c>
      <c r="D19">
        <f>100*3/9</f>
        <v>33.333333333333336</v>
      </c>
      <c r="E19">
        <v>0</v>
      </c>
      <c r="F19">
        <f>100*3/9</f>
        <v>33.333333333333336</v>
      </c>
    </row>
    <row r="20" spans="2:6" x14ac:dyDescent="0.35">
      <c r="B20" s="54"/>
      <c r="C20" t="s">
        <v>75</v>
      </c>
      <c r="D20">
        <f>100*2/9</f>
        <v>22.222222222222221</v>
      </c>
      <c r="E20">
        <f>100*4/9</f>
        <v>44.444444444444443</v>
      </c>
      <c r="F20">
        <f>100*5/9</f>
        <v>55.555555555555557</v>
      </c>
    </row>
    <row r="21" spans="2:6" x14ac:dyDescent="0.35">
      <c r="C21" t="s">
        <v>72</v>
      </c>
      <c r="D21">
        <f>AVERAGE(C9,C14:C15)</f>
        <v>1.6666666666666667</v>
      </c>
      <c r="E21">
        <v>0</v>
      </c>
      <c r="F21">
        <f>AVERAGE(K10:K11,K13)</f>
        <v>2.6666666666666665</v>
      </c>
    </row>
    <row r="22" spans="2:6" x14ac:dyDescent="0.35">
      <c r="C22" t="s">
        <v>73</v>
      </c>
      <c r="D22">
        <f>AVERAGE(D10,D15)</f>
        <v>1.5</v>
      </c>
      <c r="E22">
        <f>AVERAGE(H11:H14)</f>
        <v>13.75</v>
      </c>
      <c r="F22">
        <f>AVERAGE(L10:L11,L13:L15)</f>
        <v>3.2</v>
      </c>
    </row>
    <row r="24" spans="2:6" x14ac:dyDescent="0.35">
      <c r="C24" t="s">
        <v>77</v>
      </c>
      <c r="D24">
        <f>100*5/9</f>
        <v>55.555555555555557</v>
      </c>
      <c r="E24">
        <f>E20</f>
        <v>44.444444444444443</v>
      </c>
      <c r="F24">
        <f>100*8/9</f>
        <v>88.888888888888886</v>
      </c>
    </row>
  </sheetData>
  <mergeCells count="1">
    <mergeCell ref="B1:G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7790-833C-4144-90A0-AB3E155E1C96}">
  <dimension ref="B1:O11"/>
  <sheetViews>
    <sheetView tabSelected="1" workbookViewId="0">
      <selection activeCell="H15" sqref="H15"/>
    </sheetView>
  </sheetViews>
  <sheetFormatPr defaultRowHeight="14.5" x14ac:dyDescent="0.35"/>
  <cols>
    <col min="2" max="2" width="14.54296875" customWidth="1"/>
    <col min="5" max="6" width="8.7265625" customWidth="1"/>
    <col min="8" max="8" width="14.54296875" customWidth="1"/>
    <col min="14" max="14" width="10.90625" customWidth="1"/>
    <col min="15" max="15" width="14.1796875" customWidth="1"/>
  </cols>
  <sheetData>
    <row r="1" spans="2:15" x14ac:dyDescent="0.35">
      <c r="B1" t="s">
        <v>20</v>
      </c>
      <c r="H1" t="s">
        <v>21</v>
      </c>
    </row>
    <row r="2" spans="2:15" x14ac:dyDescent="0.35">
      <c r="C2" s="55" t="s">
        <v>16</v>
      </c>
      <c r="D2" s="55"/>
      <c r="E2" s="55"/>
      <c r="F2" s="55"/>
      <c r="H2" s="24"/>
      <c r="I2" s="57" t="s">
        <v>16</v>
      </c>
      <c r="J2" s="57"/>
      <c r="K2" s="57"/>
      <c r="L2" s="57"/>
    </row>
    <row r="3" spans="2:15" ht="29.5" customHeight="1" x14ac:dyDescent="0.35">
      <c r="B3" s="21" t="s">
        <v>13</v>
      </c>
      <c r="C3" s="22" t="s">
        <v>14</v>
      </c>
      <c r="D3" s="22">
        <v>17857</v>
      </c>
      <c r="E3" s="22">
        <v>17641</v>
      </c>
      <c r="F3" s="23" t="s">
        <v>15</v>
      </c>
      <c r="H3" s="25" t="s">
        <v>13</v>
      </c>
      <c r="I3" s="26" t="s">
        <v>14</v>
      </c>
      <c r="J3" s="26">
        <v>17857</v>
      </c>
      <c r="K3" s="26">
        <v>17641</v>
      </c>
      <c r="L3" s="27" t="s">
        <v>15</v>
      </c>
    </row>
    <row r="4" spans="2:15" ht="18" customHeight="1" x14ac:dyDescent="0.35">
      <c r="B4" s="16">
        <v>1</v>
      </c>
      <c r="C4" s="17">
        <v>0.8</v>
      </c>
      <c r="D4" s="17">
        <v>0.8</v>
      </c>
      <c r="E4" s="17">
        <v>0.8</v>
      </c>
      <c r="F4" s="18">
        <v>0.8</v>
      </c>
      <c r="H4" s="29" t="s">
        <v>26</v>
      </c>
      <c r="I4" s="30" t="s">
        <v>19</v>
      </c>
      <c r="J4" s="30" t="s">
        <v>19</v>
      </c>
      <c r="K4" s="30" t="s">
        <v>18</v>
      </c>
      <c r="L4" s="31" t="s">
        <v>19</v>
      </c>
      <c r="N4" s="34" t="s">
        <v>16</v>
      </c>
      <c r="O4" s="35" t="s">
        <v>24</v>
      </c>
    </row>
    <row r="5" spans="2:15" ht="18" customHeight="1" x14ac:dyDescent="0.35">
      <c r="B5" s="19">
        <v>4.8611111111111112E-2</v>
      </c>
      <c r="C5" s="17">
        <v>0.8</v>
      </c>
      <c r="D5" s="17">
        <v>0.8</v>
      </c>
      <c r="E5" s="17">
        <v>0.8</v>
      </c>
      <c r="F5" s="18">
        <v>0.8</v>
      </c>
      <c r="H5" s="28">
        <v>4.8611111111111112E-2</v>
      </c>
      <c r="I5" s="30" t="s">
        <v>18</v>
      </c>
      <c r="J5" s="30" t="s">
        <v>19</v>
      </c>
      <c r="K5" s="30" t="s">
        <v>18</v>
      </c>
      <c r="L5" s="32" t="s">
        <v>19</v>
      </c>
      <c r="N5" s="36" t="s">
        <v>14</v>
      </c>
      <c r="O5" s="37">
        <v>0.6</v>
      </c>
    </row>
    <row r="6" spans="2:15" ht="18" customHeight="1" x14ac:dyDescent="0.35">
      <c r="B6" s="20" t="s">
        <v>7</v>
      </c>
      <c r="C6" s="17">
        <v>0.8</v>
      </c>
      <c r="D6" s="17">
        <v>0.8</v>
      </c>
      <c r="E6" s="17">
        <v>0.8</v>
      </c>
      <c r="F6" s="18">
        <v>0.8</v>
      </c>
      <c r="H6" s="29" t="s">
        <v>7</v>
      </c>
      <c r="I6" s="30" t="s">
        <v>18</v>
      </c>
      <c r="J6" s="30" t="s">
        <v>19</v>
      </c>
      <c r="K6" s="30" t="s">
        <v>18</v>
      </c>
      <c r="L6" s="32" t="s">
        <v>18</v>
      </c>
      <c r="N6" s="36">
        <v>17578</v>
      </c>
      <c r="O6" s="37">
        <v>0.3</v>
      </c>
    </row>
    <row r="7" spans="2:15" ht="18" customHeight="1" x14ac:dyDescent="0.35">
      <c r="B7" s="20" t="s">
        <v>8</v>
      </c>
      <c r="C7" s="17">
        <v>0.8</v>
      </c>
      <c r="D7" s="17">
        <v>0.8</v>
      </c>
      <c r="E7" s="17">
        <v>0.8</v>
      </c>
      <c r="F7" s="18">
        <v>0.8</v>
      </c>
      <c r="H7" s="29" t="s">
        <v>8</v>
      </c>
      <c r="I7" s="30" t="s">
        <v>18</v>
      </c>
      <c r="J7" s="30" t="s">
        <v>19</v>
      </c>
      <c r="K7" s="30" t="s">
        <v>18</v>
      </c>
      <c r="L7" s="32" t="s">
        <v>18</v>
      </c>
      <c r="N7" s="36">
        <v>17641</v>
      </c>
      <c r="O7" s="37">
        <v>0</v>
      </c>
    </row>
    <row r="8" spans="2:15" ht="18" customHeight="1" x14ac:dyDescent="0.35">
      <c r="B8" s="20" t="s">
        <v>9</v>
      </c>
      <c r="C8" s="17">
        <v>0.8</v>
      </c>
      <c r="D8" s="17">
        <v>0.8</v>
      </c>
      <c r="E8" s="17">
        <v>0.8</v>
      </c>
      <c r="F8" s="18">
        <v>0.8</v>
      </c>
      <c r="H8" s="29" t="s">
        <v>9</v>
      </c>
      <c r="I8" s="30" t="s">
        <v>18</v>
      </c>
      <c r="J8" s="30" t="s">
        <v>19</v>
      </c>
      <c r="K8" s="30" t="s">
        <v>18</v>
      </c>
      <c r="L8" s="32" t="s">
        <v>18</v>
      </c>
      <c r="N8" s="36" t="s">
        <v>15</v>
      </c>
      <c r="O8" s="37">
        <v>0.3</v>
      </c>
    </row>
    <row r="9" spans="2:15" ht="18" customHeight="1" x14ac:dyDescent="0.35">
      <c r="B9" s="20" t="s">
        <v>10</v>
      </c>
      <c r="C9" s="17">
        <v>0.8</v>
      </c>
      <c r="D9" s="17">
        <v>0.8</v>
      </c>
      <c r="E9" s="17">
        <v>0.8</v>
      </c>
      <c r="F9" s="18">
        <v>0.8</v>
      </c>
      <c r="H9" s="29" t="s">
        <v>10</v>
      </c>
      <c r="I9" s="30" t="s">
        <v>17</v>
      </c>
      <c r="J9" s="30" t="s">
        <v>18</v>
      </c>
      <c r="K9" s="30" t="s">
        <v>18</v>
      </c>
      <c r="L9" s="32" t="s">
        <v>18</v>
      </c>
    </row>
    <row r="10" spans="2:15" ht="18" customHeight="1" x14ac:dyDescent="0.35">
      <c r="B10" s="20" t="s">
        <v>11</v>
      </c>
      <c r="C10" s="17">
        <v>0.8</v>
      </c>
      <c r="D10" s="17">
        <v>0.8</v>
      </c>
      <c r="E10" s="17">
        <v>0.8</v>
      </c>
      <c r="F10" s="18">
        <v>0.8</v>
      </c>
      <c r="H10" s="29" t="s">
        <v>11</v>
      </c>
      <c r="I10" s="30" t="s">
        <v>17</v>
      </c>
      <c r="J10" s="30" t="s">
        <v>18</v>
      </c>
      <c r="K10" s="30" t="s">
        <v>23</v>
      </c>
      <c r="L10" s="32" t="s">
        <v>18</v>
      </c>
      <c r="O10" s="33" t="s">
        <v>25</v>
      </c>
    </row>
    <row r="11" spans="2:15" ht="18" customHeight="1" x14ac:dyDescent="0.35">
      <c r="B11" s="20" t="s">
        <v>12</v>
      </c>
      <c r="C11" s="17">
        <v>0.8</v>
      </c>
      <c r="D11" s="17">
        <v>0.8</v>
      </c>
      <c r="E11" s="17">
        <v>0.8</v>
      </c>
      <c r="F11" s="18">
        <v>0.8</v>
      </c>
      <c r="H11" s="29" t="s">
        <v>12</v>
      </c>
      <c r="I11" s="30" t="s">
        <v>17</v>
      </c>
      <c r="J11" s="30" t="s">
        <v>22</v>
      </c>
      <c r="K11" s="30" t="s">
        <v>23</v>
      </c>
      <c r="L11" s="32" t="s">
        <v>22</v>
      </c>
    </row>
  </sheetData>
  <mergeCells count="2">
    <mergeCell ref="C2:F2"/>
    <mergeCell ref="I2:L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weights</vt:lpstr>
      <vt:lpstr>nodules</vt:lpstr>
      <vt:lpstr>Cu 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Isaak Salami</dc:creator>
  <cp:lastModifiedBy>Isaak Salami</cp:lastModifiedBy>
  <dcterms:created xsi:type="dcterms:W3CDTF">2025-03-24T00:32:49Z</dcterms:created>
  <dcterms:modified xsi:type="dcterms:W3CDTF">2025-04-18T08:03:37Z</dcterms:modified>
</cp:coreProperties>
</file>