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c7ff4ddf78e125/Jeeves/PaymentsScript/"/>
    </mc:Choice>
  </mc:AlternateContent>
  <xr:revisionPtr revIDLastSave="15979" documentId="8_{5AB22C25-B2A0-DD40-A5A6-69778BFB15CE}" xr6:coauthVersionLast="47" xr6:coauthVersionMax="47" xr10:uidLastSave="{BEE333AE-1ACD-284A-9ECC-CE8032DC4CDB}"/>
  <bookViews>
    <workbookView xWindow="0" yWindow="500" windowWidth="25080" windowHeight="16060" activeTab="1" xr2:uid="{8E9B3780-922E-674B-93BB-2766C2EB05DD}"/>
  </bookViews>
  <sheets>
    <sheet name="Consolidated SPEI" sheetId="45" state="hidden" r:id="rId1"/>
    <sheet name="RBC" sheetId="61" r:id="rId2"/>
  </sheets>
  <definedNames>
    <definedName name="_xlnm._FilterDatabase" localSheetId="0" hidden="1">'Consolidated SPEI'!$A$1:$X$999</definedName>
    <definedName name="_xlnm._FilterDatabase" localSheetId="1" hidden="1">RBC!$A$1:$N$400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0" i="45" l="1"/>
  <c r="Q71" i="45"/>
  <c r="Q72" i="45"/>
  <c r="Q73" i="45"/>
  <c r="Q74" i="45"/>
  <c r="Q69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D74" i="45" l="1"/>
  <c r="E74" i="45" s="1"/>
  <c r="F74" i="45" s="1"/>
  <c r="D70" i="45"/>
  <c r="E70" i="45" s="1"/>
  <c r="F70" i="45" s="1"/>
  <c r="D80" i="45"/>
  <c r="E80" i="45" s="1"/>
  <c r="F80" i="45" s="1"/>
  <c r="D77" i="45"/>
  <c r="E77" i="45" s="1"/>
  <c r="F77" i="45" s="1"/>
  <c r="D76" i="45"/>
  <c r="E76" i="45" s="1"/>
  <c r="F76" i="45" s="1"/>
  <c r="D71" i="45"/>
  <c r="E71" i="45" s="1"/>
  <c r="F71" i="45" s="1"/>
  <c r="D73" i="45"/>
  <c r="E73" i="45" s="1"/>
  <c r="F73" i="45" s="1"/>
  <c r="D79" i="45"/>
  <c r="E79" i="45" s="1"/>
  <c r="F79" i="45" s="1"/>
  <c r="L44" i="45"/>
  <c r="L33" i="45"/>
  <c r="L31" i="45"/>
  <c r="L41" i="45"/>
  <c r="L43" i="45"/>
  <c r="L39" i="45"/>
  <c r="L57" i="45"/>
  <c r="J57" i="45"/>
  <c r="L28" i="45"/>
  <c r="J28" i="45"/>
  <c r="L56" i="45" l="1"/>
  <c r="L60" i="45"/>
  <c r="L71" i="45"/>
  <c r="J71" i="45"/>
  <c r="L32" i="45"/>
  <c r="L42" i="45"/>
  <c r="L46" i="45"/>
  <c r="L49" i="45"/>
  <c r="L54" i="45"/>
  <c r="L70" i="45"/>
  <c r="J70" i="45"/>
  <c r="L34" i="45"/>
  <c r="L38" i="45"/>
  <c r="L35" i="45"/>
  <c r="L40" i="45"/>
  <c r="L47" i="45"/>
  <c r="J45" i="45"/>
  <c r="L45" i="45"/>
  <c r="L52" i="45"/>
  <c r="L58" i="45"/>
  <c r="J73" i="45"/>
  <c r="L73" i="45"/>
  <c r="L48" i="45"/>
  <c r="L69" i="45"/>
  <c r="L37" i="45"/>
  <c r="J74" i="45"/>
  <c r="L74" i="45"/>
  <c r="L51" i="45"/>
  <c r="J51" i="45"/>
  <c r="J53" i="45"/>
  <c r="L53" i="45"/>
  <c r="L72" i="45"/>
  <c r="L36" i="45"/>
  <c r="L59" i="45"/>
  <c r="J59" i="45"/>
  <c r="L50" i="45"/>
  <c r="J50" i="45"/>
  <c r="L55" i="45"/>
  <c r="L61" i="45"/>
  <c r="L63" i="45"/>
  <c r="L67" i="45"/>
  <c r="L62" i="45"/>
  <c r="L65" i="45"/>
  <c r="L66" i="45"/>
  <c r="D69" i="45" l="1"/>
  <c r="E69" i="45" s="1"/>
  <c r="F69" i="45" s="1"/>
  <c r="D75" i="45"/>
  <c r="E75" i="45" s="1"/>
  <c r="F75" i="45" s="1"/>
  <c r="D72" i="45"/>
  <c r="E72" i="45" s="1"/>
  <c r="F72" i="45" s="1"/>
  <c r="D78" i="45"/>
  <c r="E78" i="45" s="1"/>
  <c r="F78" i="45" s="1"/>
  <c r="J60" i="45"/>
  <c r="L13" i="45"/>
  <c r="J80" i="45"/>
  <c r="L80" i="45"/>
  <c r="J55" i="45"/>
  <c r="J37" i="45"/>
  <c r="J58" i="45"/>
  <c r="J40" i="45"/>
  <c r="J32" i="45"/>
  <c r="J4" i="45"/>
  <c r="J33" i="45"/>
  <c r="J41" i="45"/>
  <c r="J39" i="45"/>
  <c r="J54" i="45"/>
  <c r="J52" i="45"/>
  <c r="J35" i="45"/>
  <c r="J69" i="45"/>
  <c r="J49" i="45"/>
  <c r="J56" i="45"/>
  <c r="J48" i="45"/>
  <c r="J38" i="45"/>
  <c r="J46" i="45"/>
  <c r="J36" i="45"/>
  <c r="J31" i="45"/>
  <c r="J44" i="45"/>
  <c r="J47" i="45"/>
  <c r="J34" i="45"/>
  <c r="J42" i="45"/>
  <c r="J43" i="45"/>
  <c r="J76" i="45"/>
  <c r="L76" i="45"/>
  <c r="J72" i="45"/>
  <c r="J20" i="45"/>
  <c r="L20" i="45"/>
  <c r="J8" i="45"/>
  <c r="L8" i="45"/>
  <c r="J30" i="45"/>
  <c r="L30" i="45"/>
  <c r="J17" i="45"/>
  <c r="L17" i="45"/>
  <c r="J13" i="45"/>
  <c r="J24" i="45"/>
  <c r="L24" i="45"/>
  <c r="J16" i="45"/>
  <c r="L16" i="45"/>
  <c r="J21" i="45"/>
  <c r="L21" i="45"/>
  <c r="J62" i="45"/>
  <c r="J65" i="45"/>
  <c r="J68" i="45"/>
  <c r="L68" i="45"/>
  <c r="L64" i="45"/>
  <c r="J64" i="45"/>
  <c r="J67" i="45"/>
  <c r="J63" i="45"/>
  <c r="J66" i="45"/>
  <c r="J61" i="45"/>
  <c r="V83" i="45" l="1"/>
  <c r="L4" i="45"/>
  <c r="J78" i="45"/>
  <c r="L78" i="45"/>
  <c r="J79" i="45"/>
  <c r="L79" i="45"/>
  <c r="J75" i="45"/>
  <c r="L75" i="45"/>
  <c r="J77" i="45"/>
  <c r="L77" i="45"/>
  <c r="J7" i="45"/>
  <c r="L7" i="45"/>
  <c r="J6" i="45"/>
  <c r="L6" i="45"/>
  <c r="J3" i="45"/>
  <c r="L3" i="45"/>
  <c r="J25" i="45"/>
  <c r="L25" i="45"/>
  <c r="J14" i="45"/>
  <c r="L14" i="45"/>
  <c r="J19" i="45"/>
  <c r="L19" i="45"/>
  <c r="J12" i="45"/>
  <c r="L12" i="45"/>
  <c r="J9" i="45"/>
  <c r="L9" i="45"/>
  <c r="J27" i="45"/>
  <c r="L27" i="45"/>
  <c r="J11" i="45"/>
  <c r="L11" i="45"/>
  <c r="J26" i="45"/>
  <c r="L26" i="45"/>
  <c r="J29" i="45"/>
  <c r="L29" i="45"/>
  <c r="J23" i="45"/>
  <c r="L23" i="45"/>
  <c r="J18" i="45"/>
  <c r="L18" i="45"/>
  <c r="J22" i="45"/>
  <c r="L22" i="45"/>
  <c r="J5" i="45"/>
  <c r="L5" i="45"/>
  <c r="J10" i="45"/>
  <c r="L10" i="45"/>
  <c r="J15" i="45"/>
  <c r="L15" i="45"/>
  <c r="J2" i="45"/>
  <c r="L2" i="45"/>
  <c r="V84" i="45" l="1"/>
  <c r="V85" i="45" s="1"/>
</calcChain>
</file>

<file path=xl/sharedStrings.xml><?xml version="1.0" encoding="utf-8"?>
<sst xmlns="http://schemas.openxmlformats.org/spreadsheetml/2006/main" count="2882" uniqueCount="530">
  <si>
    <t>Org ID</t>
  </si>
  <si>
    <t>Name</t>
  </si>
  <si>
    <t>Email</t>
  </si>
  <si>
    <t>Pending DateTime in ET</t>
  </si>
  <si>
    <t>Posted DateTime in ET</t>
  </si>
  <si>
    <t>Fecha corta</t>
  </si>
  <si>
    <t>Transaction Status</t>
  </si>
  <si>
    <t>Transaction Type</t>
  </si>
  <si>
    <t>Currency</t>
  </si>
  <si>
    <t>Amount</t>
  </si>
  <si>
    <t>Original Currency ISO</t>
  </si>
  <si>
    <t>Original Currency Amount</t>
  </si>
  <si>
    <t>Payment Type</t>
  </si>
  <si>
    <t>CLABE</t>
  </si>
  <si>
    <t>Beneficiary Account Number</t>
  </si>
  <si>
    <t>Beneficiary Bank</t>
  </si>
  <si>
    <t>Reference Number</t>
  </si>
  <si>
    <t>Account Owner</t>
  </si>
  <si>
    <t>Description</t>
  </si>
  <si>
    <t>Internal Description</t>
  </si>
  <si>
    <t>Andres Villarraga</t>
  </si>
  <si>
    <t>andres@muncher.com.co</t>
  </si>
  <si>
    <t>completed</t>
  </si>
  <si>
    <t>debit</t>
  </si>
  <si>
    <t>US</t>
  </si>
  <si>
    <t>MX</t>
  </si>
  <si>
    <t>Adjustment</t>
  </si>
  <si>
    <t>MUNCHER SAPI DE CV</t>
  </si>
  <si>
    <t>Interest + VAT</t>
  </si>
  <si>
    <t>Adan Fragoso</t>
  </si>
  <si>
    <t>gerencia@colordryfruit.com</t>
  </si>
  <si>
    <t>COLOR DRY FRUIT</t>
  </si>
  <si>
    <t>Cesar Spinoso</t>
  </si>
  <si>
    <t>cesar.spinosoh@cele.mx</t>
  </si>
  <si>
    <t>Ganprover SPR de RL</t>
  </si>
  <si>
    <t>Carolina Fernandez</t>
  </si>
  <si>
    <t>Carolina.fernandez@lotufe.com</t>
  </si>
  <si>
    <t>Global Lotufe SA de Cv</t>
  </si>
  <si>
    <t>Juan Pablo Carranza</t>
  </si>
  <si>
    <t>jpcarranza@alimentosdelagranja.com.mx</t>
  </si>
  <si>
    <t>ARG</t>
  </si>
  <si>
    <t>Ari Sainz de la Pena</t>
  </si>
  <si>
    <t>grupospdelcaribe@gmail.com</t>
  </si>
  <si>
    <t>Grupo Sp del Caribe S de Rl de Cv</t>
  </si>
  <si>
    <t>Eduardo Henkel Rojas</t>
  </si>
  <si>
    <t>gerardo.lara@exalta.com.mx</t>
  </si>
  <si>
    <t>Exalta Hero SAPI de CV</t>
  </si>
  <si>
    <t>Jose Antonio Lopez Suarez</t>
  </si>
  <si>
    <t>direccion@jjvfilm.com</t>
  </si>
  <si>
    <t>JJV Film Services &amp; Tools S de RL de CV</t>
  </si>
  <si>
    <t>Coni Riveros</t>
  </si>
  <si>
    <t>coni@santacarmen.mx</t>
  </si>
  <si>
    <t>MEDICA SANTA CARMEN</t>
  </si>
  <si>
    <t>Guillermina Chavez Delgado</t>
  </si>
  <si>
    <t>gchavez@adelsa.com</t>
  </si>
  <si>
    <t>Adetronics S.A. de C.V.</t>
  </si>
  <si>
    <t>Marco Zendejas</t>
  </si>
  <si>
    <t>gapsimaq@gmail.com</t>
  </si>
  <si>
    <t>GESTION AMBIENTAL PROYECTOS Y SERVICIOS INTEGRADOS SA DE CV</t>
  </si>
  <si>
    <t>Rodrigo Lazcano</t>
  </si>
  <si>
    <t>rodrigo@metal.mx</t>
  </si>
  <si>
    <t>METALURGICA LAZCANO SA DE CV</t>
  </si>
  <si>
    <t>Jorge Espino</t>
  </si>
  <si>
    <t>jespino@ibayes.com.mx</t>
  </si>
  <si>
    <t>Soluciones Logisticas Ibayes , SA de CV</t>
  </si>
  <si>
    <t>Manuel Reyes</t>
  </si>
  <si>
    <t>blaredo@greensky.com.mx</t>
  </si>
  <si>
    <t>GREEN SKY SERVICE, S.A. DE C.V.</t>
  </si>
  <si>
    <t>Gabriel Ganem</t>
  </si>
  <si>
    <t>gabriel.ganem@caborentacar.com.mx</t>
  </si>
  <si>
    <t>Cabo</t>
  </si>
  <si>
    <t>Carlos Antonio Kuri</t>
  </si>
  <si>
    <t>akuri@dwait.com.mx</t>
  </si>
  <si>
    <t>Dwait, sa de cv</t>
  </si>
  <si>
    <t>Juan Javier Rivera Coca</t>
  </si>
  <si>
    <t>bradfordirecciongral@hotmail.com</t>
  </si>
  <si>
    <t>Constructora Y Operaciones Bradford Sa de CV</t>
  </si>
  <si>
    <t>Damiel Mauricio Rojas Gonzalez</t>
  </si>
  <si>
    <t>daniel@rocket.la</t>
  </si>
  <si>
    <t>ROCKET DINARIUS SAPI DE CV</t>
  </si>
  <si>
    <t>Luis Garcia</t>
  </si>
  <si>
    <t>direccion@garuza.com.mx</t>
  </si>
  <si>
    <t>FN2 SOLUCIONES FINANCIERAS SAPI DE CV</t>
  </si>
  <si>
    <t>Jose Antonio Lopez Zorrero Rodriguez</t>
  </si>
  <si>
    <t>antonio@assetmx.com</t>
  </si>
  <si>
    <t>RHINNO SMART</t>
  </si>
  <si>
    <t>Daniel de la Cruz</t>
  </si>
  <si>
    <t>danieldelacruz@99minutos.com</t>
  </si>
  <si>
    <t>99minutos</t>
  </si>
  <si>
    <t>Guillermo Noriega</t>
  </si>
  <si>
    <t>gng2912@hotmail.com</t>
  </si>
  <si>
    <t>seguridad y proteccion industrial y ejecutiva sa de cv</t>
  </si>
  <si>
    <t>Jorge Vazquez</t>
  </si>
  <si>
    <t>Jorge@ordenatucafe.com</t>
  </si>
  <si>
    <t>OrdenaTuCafe.com</t>
  </si>
  <si>
    <t>Maria Larisa Gonzalez Campos</t>
  </si>
  <si>
    <t>pcdfinanzas@gmail.com</t>
  </si>
  <si>
    <t>LOGISTICS INTEROCEANICA DE CARGA SA DE CV</t>
  </si>
  <si>
    <t>Vicente Hernandez Lopez</t>
  </si>
  <si>
    <t>e.hernandez@chersa.com</t>
  </si>
  <si>
    <t>servicios Chersa Industrial sa de cv</t>
  </si>
  <si>
    <t>Olga Herrera Bravo</t>
  </si>
  <si>
    <t>olga.h@fogawgroup.com.mx</t>
  </si>
  <si>
    <t>FOGA W GROUP, S.A. DE C.V.</t>
  </si>
  <si>
    <t>Jorge Bernal</t>
  </si>
  <si>
    <t>direccion@jbgroupfa.com</t>
  </si>
  <si>
    <t>Bmex Company SA de CV</t>
  </si>
  <si>
    <t>Cedric Trantoul</t>
  </si>
  <si>
    <t>ctrantoul@morganphilips.com</t>
  </si>
  <si>
    <t>Morgan Philips</t>
  </si>
  <si>
    <t>Angelica Silva</t>
  </si>
  <si>
    <t>a.silva@multivalle.com.mx</t>
  </si>
  <si>
    <t>MULTISERVICIOS VALLE DEL TANGAMANGA SA DE CV</t>
  </si>
  <si>
    <t>SPEI</t>
  </si>
  <si>
    <t>BBVA</t>
  </si>
  <si>
    <t>Loan</t>
  </si>
  <si>
    <t>HSBC México</t>
  </si>
  <si>
    <t>Banco Ve Por Mas</t>
  </si>
  <si>
    <t>Banco Santander</t>
  </si>
  <si>
    <t>Banco del Bajío</t>
  </si>
  <si>
    <t>BANAMEX</t>
  </si>
  <si>
    <t>Banco Base</t>
  </si>
  <si>
    <t>BANREGIO</t>
  </si>
  <si>
    <t>Banco Monex</t>
  </si>
  <si>
    <t>Scotiabank Inverlat</t>
  </si>
  <si>
    <t>Opening fee for new line of credit + VAT</t>
  </si>
  <si>
    <t>Blanca Cervantes Denis</t>
  </si>
  <si>
    <t>blanca.cervantes@visionaria.com</t>
  </si>
  <si>
    <t>Axeleratum</t>
  </si>
  <si>
    <t>Mariano Villalobos</t>
  </si>
  <si>
    <t>Mariano@jetmx.com</t>
  </si>
  <si>
    <t>Integradora de servicios Punch SA de CV</t>
  </si>
  <si>
    <t>Juan Vega</t>
  </si>
  <si>
    <t>Juanv@spimpresores.com</t>
  </si>
  <si>
    <t>SOLUCIONES PARA IMPRESORES SA DE CV</t>
  </si>
  <si>
    <t>Sebastian Gerardo</t>
  </si>
  <si>
    <t>sebastian@atratopago.com</t>
  </si>
  <si>
    <t>Atrato</t>
  </si>
  <si>
    <t>Miguel Rodríguez Arana Avila</t>
  </si>
  <si>
    <t>miguelrodriguezarana@gmail.com</t>
  </si>
  <si>
    <t>RODAR PLASTICS</t>
  </si>
  <si>
    <t>Carlos Jalife Daher</t>
  </si>
  <si>
    <t>cjalife56@hotmail.com</t>
  </si>
  <si>
    <t>Grupo Impactum 2015 SAPI de CV</t>
  </si>
  <si>
    <t>Revenue + VAT</t>
  </si>
  <si>
    <t>Date</t>
  </si>
  <si>
    <t>FLASHBOX INC.</t>
  </si>
  <si>
    <t>Jeeves Inc.</t>
  </si>
  <si>
    <t>WALNUT INSURANCE INC.</t>
  </si>
  <si>
    <t>Trionaire inc</t>
  </si>
  <si>
    <t>BREE TECHNOLOGIES LTD.</t>
  </si>
  <si>
    <t>JEEVES INC.</t>
  </si>
  <si>
    <t>NA</t>
  </si>
  <si>
    <t>USD</t>
  </si>
  <si>
    <t/>
  </si>
  <si>
    <t>Account Type</t>
  </si>
  <si>
    <t>Account Number</t>
  </si>
  <si>
    <t>Transaction Date</t>
  </si>
  <si>
    <t>Cheque Number</t>
  </si>
  <si>
    <t>Description 1</t>
  </si>
  <si>
    <t>Description 2</t>
  </si>
  <si>
    <t>CAD$</t>
  </si>
  <si>
    <t>Chequing</t>
  </si>
  <si>
    <t>07120-1038785</t>
  </si>
  <si>
    <t>e-Transfer - Autodeposit</t>
  </si>
  <si>
    <t>The Polar Adventure Company Ltd.</t>
  </si>
  <si>
    <t>Web payment</t>
  </si>
  <si>
    <t>WIRE7124404384</t>
  </si>
  <si>
    <t>Monthly fee</t>
  </si>
  <si>
    <t>BOW TIE PIZZA (KILLARNEY) LTD.</t>
  </si>
  <si>
    <t>PROPEL HQ INC.</t>
  </si>
  <si>
    <t>MICHAEL WILLEMS PHOTO INC</t>
  </si>
  <si>
    <t>SOFTDRIVE TECHNOLOGIES INC.</t>
  </si>
  <si>
    <t>1222460 B.C. LTD.</t>
  </si>
  <si>
    <t>Parlay Holdings Ltd</t>
  </si>
  <si>
    <t>GIVNGO CAPITAL MANAGEMENT INC.</t>
  </si>
  <si>
    <t>10311669 CANADA CORP.</t>
  </si>
  <si>
    <t>Misc Payment</t>
  </si>
  <si>
    <t>Tech Futures In</t>
  </si>
  <si>
    <t>Account Payable Pmt</t>
  </si>
  <si>
    <t>DROPP CAD</t>
  </si>
  <si>
    <t>Online transfer received - 5792</t>
  </si>
  <si>
    <t>Online transfer received - 9795</t>
  </si>
  <si>
    <t>ELEMENTARY VENTURES LTD.</t>
  </si>
  <si>
    <t>FINAL BLUEPRINT INC.</t>
  </si>
  <si>
    <t>STARR HOLDINGS CORP.</t>
  </si>
  <si>
    <t>EKPLATEBIRYANI</t>
  </si>
  <si>
    <t>11779834 CANADA LTD.</t>
  </si>
  <si>
    <t>TACTILE DESIGN COMPANY LTD.</t>
  </si>
  <si>
    <t>DOING A THING INC.</t>
  </si>
  <si>
    <t>MAKEUP FRIDGE INC.</t>
  </si>
  <si>
    <t>WILLIAM KOUCH</t>
  </si>
  <si>
    <t>JASON'S MOVING INC</t>
  </si>
  <si>
    <t>MR MANMEET MAGGU</t>
  </si>
  <si>
    <t>Activity fee</t>
  </si>
  <si>
    <t>Bill Payment</t>
  </si>
  <si>
    <t>Convictional</t>
  </si>
  <si>
    <t>Business PAD</t>
  </si>
  <si>
    <t>Follow the Lead</t>
  </si>
  <si>
    <t>MOTIONPIX GAMES</t>
  </si>
  <si>
    <t>FRIST FUND VENT</t>
  </si>
  <si>
    <t>MUHAMMED SAMIL CILECI</t>
  </si>
  <si>
    <t>MIXRONLINE INC.</t>
  </si>
  <si>
    <t>TYLT TECHNOLOGIES INC.</t>
  </si>
  <si>
    <t>Funds transfer fee</t>
  </si>
  <si>
    <t>TT 1983283 ONTA</t>
  </si>
  <si>
    <t>Funds transfer credit</t>
  </si>
  <si>
    <t>MERIDIANTECH CONSULTING INC.</t>
  </si>
  <si>
    <t>Manifest Labs, Inc.</t>
  </si>
  <si>
    <t>FEY LABS INC.</t>
  </si>
  <si>
    <t>LEADENGIN, INC.</t>
  </si>
  <si>
    <t>LAYER DEVOPS INC.</t>
  </si>
  <si>
    <t>9/13/2021</t>
  </si>
  <si>
    <t>RH LAW PROFESSIONAL CORPORATION</t>
  </si>
  <si>
    <t>MARIO FURGIUELE</t>
  </si>
  <si>
    <t>GOMAE</t>
  </si>
  <si>
    <t>TT 12174634 CAN</t>
  </si>
  <si>
    <t>9/14/2021</t>
  </si>
  <si>
    <t>DELPHI TECHNOLOGY CORP.</t>
  </si>
  <si>
    <t>11167898 CANADA INC.</t>
  </si>
  <si>
    <t>SP NORTH AMERIC</t>
  </si>
  <si>
    <t>9/16/2021</t>
  </si>
  <si>
    <t>POCKET FINANCE INC.</t>
  </si>
  <si>
    <t>Ripple Manager</t>
  </si>
  <si>
    <t>9/17/2021</t>
  </si>
  <si>
    <t>AMAR J CHAWLA</t>
  </si>
  <si>
    <t>HYIVY HEALTH INC.</t>
  </si>
  <si>
    <t>9/20/2021</t>
  </si>
  <si>
    <t>ADRIAN MARQUEZ</t>
  </si>
  <si>
    <t>RALLY TECHNOLOGIES INC.</t>
  </si>
  <si>
    <t>9/21/2021</t>
  </si>
  <si>
    <t>9/22/2021</t>
  </si>
  <si>
    <t>9/23/2021</t>
  </si>
  <si>
    <t>MADE IN 3D CANA</t>
  </si>
  <si>
    <t>9/28/2021</t>
  </si>
  <si>
    <t>DENA TECHNOLOGIES INC.</t>
  </si>
  <si>
    <t>9/29/2021</t>
  </si>
  <si>
    <t>Expense Payment</t>
  </si>
  <si>
    <t>Aurora</t>
  </si>
  <si>
    <t>07120-1038786</t>
  </si>
  <si>
    <t>9/30/2021</t>
  </si>
  <si>
    <t>GIVINGO CAPITAL MANAGEMENT INC.</t>
  </si>
  <si>
    <t>07120-1038787</t>
  </si>
  <si>
    <t>REVIVE ORGANICS</t>
  </si>
  <si>
    <t>Online transfer received - 6391</t>
  </si>
  <si>
    <t>Over Time Beer Works Ltd.</t>
  </si>
  <si>
    <t>e-Transfer sent</t>
  </si>
  <si>
    <t>Cheryl Woodhouse</t>
  </si>
  <si>
    <t>TRIONAIRE INC</t>
  </si>
  <si>
    <t>TT TAMVOES HEAL</t>
  </si>
  <si>
    <t>Project Beneficent</t>
  </si>
  <si>
    <t>WAVO.ME INC.</t>
  </si>
  <si>
    <t>EVOLVE HEALTH AND FITNESS STUDIOS INC.</t>
  </si>
  <si>
    <t>TICKET ACTION INC.</t>
  </si>
  <si>
    <t>PURPLOC CONSULTING INC.</t>
  </si>
  <si>
    <t>Agility Forex</t>
  </si>
  <si>
    <t>BR TO BR - 7702</t>
  </si>
  <si>
    <t>TT DARKROAST DE</t>
  </si>
  <si>
    <t>STERNA ROBOTICS INC.</t>
  </si>
  <si>
    <t>COMM ACCOUNTS PAY</t>
  </si>
  <si>
    <t>RoyalCastle</t>
  </si>
  <si>
    <t>Voiceflow, Inc.</t>
  </si>
  <si>
    <t>BIG WHALE LABS INC.</t>
  </si>
  <si>
    <t>SAVVYY Technolo</t>
  </si>
  <si>
    <t>Online transfer received - 8330</t>
  </si>
  <si>
    <t>Online transfer received - 9412</t>
  </si>
  <si>
    <t>EDI payment</t>
  </si>
  <si>
    <t>VOLATUS AEROSPA</t>
  </si>
  <si>
    <t>10/13/2021</t>
  </si>
  <si>
    <t>10/14/2021</t>
  </si>
  <si>
    <t>TT 2602010 ONTA</t>
  </si>
  <si>
    <t>10/15/2021</t>
  </si>
  <si>
    <t>10/18/2021</t>
  </si>
  <si>
    <t>REVOLVE SURGICAL INC.</t>
  </si>
  <si>
    <t>corey</t>
  </si>
  <si>
    <t>10/19/2021</t>
  </si>
  <si>
    <t>10/20/2021</t>
  </si>
  <si>
    <t>NEXUS DEVELOPMENT CORPORATION</t>
  </si>
  <si>
    <t>ACOUTERA INC</t>
  </si>
  <si>
    <t>10/21/2021</t>
  </si>
  <si>
    <t>10/22/2021</t>
  </si>
  <si>
    <t>WIRE7129503411</t>
  </si>
  <si>
    <t>10/26/2021</t>
  </si>
  <si>
    <t>5005416 ONTARIO INC</t>
  </si>
  <si>
    <t>10/27/2021</t>
  </si>
  <si>
    <t>12504987 CANADA CORPORATION</t>
  </si>
  <si>
    <t>PHOENIX DIGITAL HEALTH INC.</t>
  </si>
  <si>
    <t>10/28/2021</t>
  </si>
  <si>
    <t>10/29/2021</t>
  </si>
  <si>
    <t>Online transfer received - 3983</t>
  </si>
  <si>
    <t>10767310 CANADA INC.</t>
  </si>
  <si>
    <t>DATAKITE INC.</t>
  </si>
  <si>
    <t>Africhange Technologies LTD</t>
  </si>
  <si>
    <t>ROOKS BOOKKEEPING INC.</t>
  </si>
  <si>
    <t>SAMIN YASAR</t>
  </si>
  <si>
    <t>WIRE7130501827</t>
  </si>
  <si>
    <t>Regular transaction fee</t>
  </si>
  <si>
    <t>1  Cr  @  2.50</t>
  </si>
  <si>
    <t>Online transfer received - 8831</t>
  </si>
  <si>
    <t>BRIDGING BORDERS</t>
  </si>
  <si>
    <t>VENA MEDICAL HOLDINGS CORP</t>
  </si>
  <si>
    <t>ISOMER ARTIFICIAL INTELLIGENCE INC.</t>
  </si>
  <si>
    <t>TT VANHACK TECH</t>
  </si>
  <si>
    <t>TT RYSE INC</t>
  </si>
  <si>
    <t>Walnut Insuranc</t>
  </si>
  <si>
    <t>BR TO BR - Credit Memo  2931</t>
  </si>
  <si>
    <t>3rd party Deposit 2600999 Ontario Inc.</t>
  </si>
  <si>
    <t>ATHENA CLOUD LIMITED</t>
  </si>
  <si>
    <t>AREA 51 SPORTS APPAREL LTD.</t>
  </si>
  <si>
    <t>BIRCH ACCOUNTIN</t>
  </si>
  <si>
    <t>CIOC</t>
  </si>
  <si>
    <t>BR TO BR - 7712</t>
  </si>
  <si>
    <t>VOLATUS UNMANNE</t>
  </si>
  <si>
    <t>WAVO.ME INC</t>
  </si>
  <si>
    <t>Online transfer received - 7234</t>
  </si>
  <si>
    <t>ALTFEE SOLUTIONS INC.</t>
  </si>
  <si>
    <t>Mehar Pratap Singh</t>
  </si>
  <si>
    <t>Makeup Fridge Inc.</t>
  </si>
  <si>
    <t>LEGIBLE MEDIA INC.</t>
  </si>
  <si>
    <t>INTELLINE INC.</t>
  </si>
  <si>
    <t>TT ZUVA INC.</t>
  </si>
  <si>
    <t>CA8dm8fV</t>
  </si>
  <si>
    <t>SIGNAL LAWYERS</t>
  </si>
  <si>
    <t>Planleaf, Inc.</t>
  </si>
  <si>
    <t>AYA PAYMENTS IN</t>
  </si>
  <si>
    <t>NE</t>
  </si>
  <si>
    <t>C</t>
  </si>
  <si>
    <t>DINE WILD INC</t>
  </si>
  <si>
    <t>11/15/2021</t>
  </si>
  <si>
    <t>e-Transfer received</t>
  </si>
  <si>
    <t>DELPHI AERONAUTICS INC.</t>
  </si>
  <si>
    <t>Ticket Action</t>
  </si>
  <si>
    <t>TT BIG WHALE LA</t>
  </si>
  <si>
    <t>TT HYIVY HEALTH</t>
  </si>
  <si>
    <t>11/16/2021</t>
  </si>
  <si>
    <t>FINAL BLUEPRINT</t>
  </si>
  <si>
    <t>11/17/2021</t>
  </si>
  <si>
    <t>11/18/2021</t>
  </si>
  <si>
    <t>ASHARE TECHNOLOGIES INC.</t>
  </si>
  <si>
    <t>11/19/2021</t>
  </si>
  <si>
    <t>11/22/2021</t>
  </si>
  <si>
    <t>Revolve Surgical Inc.</t>
  </si>
  <si>
    <t>MESHROAD MARKETING INC.</t>
  </si>
  <si>
    <t>11/24/2021</t>
  </si>
  <si>
    <t>FX</t>
  </si>
  <si>
    <t>DARKROAST DESIGN INC.</t>
  </si>
  <si>
    <t>11/25/2021</t>
  </si>
  <si>
    <t>OneVest</t>
  </si>
  <si>
    <t>LayerCI</t>
  </si>
  <si>
    <t>Vena Medical</t>
  </si>
  <si>
    <t>Flint</t>
  </si>
  <si>
    <t>Trexo Robotics</t>
  </si>
  <si>
    <t>Gather Coliving</t>
  </si>
  <si>
    <t>Aya Payments Inc.</t>
  </si>
  <si>
    <t>Elementary Ventures</t>
  </si>
  <si>
    <t>Walnut Insurance</t>
  </si>
  <si>
    <t>Pocket Finance</t>
  </si>
  <si>
    <t>Rally Technologies Inc</t>
  </si>
  <si>
    <t>Evolve Health and Fitness Studios Inc.</t>
  </si>
  <si>
    <t>First Fund Ventures Inc.</t>
  </si>
  <si>
    <t>Acoutera Inc.</t>
  </si>
  <si>
    <t>Willful</t>
  </si>
  <si>
    <t>Parlay Holdings</t>
  </si>
  <si>
    <t>Phoenix Health Inc</t>
  </si>
  <si>
    <t>Tech Futures</t>
  </si>
  <si>
    <t>KnowHow</t>
  </si>
  <si>
    <t>Joyride</t>
  </si>
  <si>
    <t>Mixronline</t>
  </si>
  <si>
    <t>WILL K LTD</t>
  </si>
  <si>
    <t>Fluent</t>
  </si>
  <si>
    <t>Co.Lab</t>
  </si>
  <si>
    <t>The Polar Adventure Company</t>
  </si>
  <si>
    <t>MeridianTech Consulting Inc</t>
  </si>
  <si>
    <t>Givngo Capital Management Inc.</t>
  </si>
  <si>
    <t>SimplyBorrowed</t>
  </si>
  <si>
    <t>Bree Technologies Ltd.</t>
  </si>
  <si>
    <t>11167898 Canada Inc</t>
  </si>
  <si>
    <t>Secure Digital Markets</t>
  </si>
  <si>
    <t>Kinside Canada</t>
  </si>
  <si>
    <t>Bridging Borders</t>
  </si>
  <si>
    <t>FlashBox Inc</t>
  </si>
  <si>
    <t>LeadEngin</t>
  </si>
  <si>
    <t>EkPlateBiryani</t>
  </si>
  <si>
    <t>Hyivy Health Inc.</t>
  </si>
  <si>
    <t>Ashare Inc</t>
  </si>
  <si>
    <t>Tactile Design Co</t>
  </si>
  <si>
    <t>Agaru</t>
  </si>
  <si>
    <t>STARR ECOMMERCE</t>
  </si>
  <si>
    <t>SP North America Corporation</t>
  </si>
  <si>
    <t>11779834 Canada Ltd.</t>
  </si>
  <si>
    <t>Athena Cloud Limited</t>
  </si>
  <si>
    <t>Ripple Manager Inc.</t>
  </si>
  <si>
    <t>AXIS LABS USA INC.</t>
  </si>
  <si>
    <t>Voiceflow</t>
  </si>
  <si>
    <t>Jason's Moving Inc.</t>
  </si>
  <si>
    <t>Uride</t>
  </si>
  <si>
    <t>Delphi Technology Corp</t>
  </si>
  <si>
    <t>Aurora Aerial Inc</t>
  </si>
  <si>
    <t>Revive Superfoods</t>
  </si>
  <si>
    <t>Prosper Media Inc</t>
  </si>
  <si>
    <t>MotionPix Games Studio Inc.</t>
  </si>
  <si>
    <t>Dena Technologies Inc.</t>
  </si>
  <si>
    <t>Revolve Surgical</t>
  </si>
  <si>
    <t>Propel</t>
  </si>
  <si>
    <t>Softdrive</t>
  </si>
  <si>
    <t>Fey</t>
  </si>
  <si>
    <t>Over Time Beer Works</t>
  </si>
  <si>
    <t>STERNA ROBOTICS INC</t>
  </si>
  <si>
    <t>made in 3d canada inc</t>
  </si>
  <si>
    <t>Wavo.me Inc.</t>
  </si>
  <si>
    <t>2600999 Ontario Inc.</t>
  </si>
  <si>
    <t>2602010 Ontario Inc</t>
  </si>
  <si>
    <t>Ridewrap Protection Inc.</t>
  </si>
  <si>
    <t>Darkroast Design</t>
  </si>
  <si>
    <t>Savvyy Studio Inc.</t>
  </si>
  <si>
    <t>Purplo Consulting Inc.</t>
  </si>
  <si>
    <t>Rooks Bookkeeping</t>
  </si>
  <si>
    <t>2eighteen Holding Corp</t>
  </si>
  <si>
    <t>Tamvoes Health Inc.</t>
  </si>
  <si>
    <t>Volatus Aerospace Corp</t>
  </si>
  <si>
    <t>Dine Wild Inc.</t>
  </si>
  <si>
    <t>Big Whale Labs Inc</t>
  </si>
  <si>
    <t>PCS Cosmetics</t>
  </si>
  <si>
    <t>Volatus Unmanned Services</t>
  </si>
  <si>
    <t>VanHack Technologies Inc</t>
  </si>
  <si>
    <t>Ticket Action Inc</t>
  </si>
  <si>
    <t>Procogia</t>
  </si>
  <si>
    <t>Prospect</t>
  </si>
  <si>
    <t>Dropbase</t>
  </si>
  <si>
    <t>Zuva Inc.</t>
  </si>
  <si>
    <t>Isomer</t>
  </si>
  <si>
    <t>Calgary Institute of Counselling</t>
  </si>
  <si>
    <t>Birch Accounting &amp; Tax Services Ltd.</t>
  </si>
  <si>
    <t>Sinistar inc.</t>
  </si>
  <si>
    <t>Blake's Detailing &amp; Upholstery services</t>
  </si>
  <si>
    <t>Nexus Development Group</t>
  </si>
  <si>
    <t>Meshroad Marketing Inc.</t>
  </si>
  <si>
    <t>Ujulus</t>
  </si>
  <si>
    <t>Legible Inc</t>
  </si>
  <si>
    <t>Boost Collective</t>
  </si>
  <si>
    <t>Area 51 Sports LTD.</t>
  </si>
  <si>
    <t>Intelline Inc.</t>
  </si>
  <si>
    <t>OneVest Management Inc.</t>
  </si>
  <si>
    <t>Dingus and Zazzy</t>
  </si>
  <si>
    <t>Polar Window of Canada Ltd.</t>
  </si>
  <si>
    <t>E.C PIVA CONTRACTING LTD</t>
  </si>
  <si>
    <t>Limitless Solutions Financial Group Inc</t>
  </si>
  <si>
    <t>Ellerca Health Corp.</t>
  </si>
  <si>
    <t>Royals Touch Inc.</t>
  </si>
  <si>
    <t>SpadinaBus</t>
  </si>
  <si>
    <t>Sociavore</t>
  </si>
  <si>
    <t>22091306 Ontario Inc. O/A Adept Food and Beverage</t>
  </si>
  <si>
    <t>Moon Spirits Inc</t>
  </si>
  <si>
    <t>mahikan Medical Services</t>
  </si>
  <si>
    <t>NLPatent</t>
  </si>
  <si>
    <t>2698074 Ontario Inc.</t>
  </si>
  <si>
    <t>clearview servicesa</t>
  </si>
  <si>
    <t>2179770 ALBERTA LIMITED</t>
  </si>
  <si>
    <t>EverLine Coatings and Services</t>
  </si>
  <si>
    <t>11636057 Canada Inc</t>
  </si>
  <si>
    <t>2734466 Ontario Inc.</t>
  </si>
  <si>
    <t>Conkrite Capital Corporation</t>
  </si>
  <si>
    <t>Beneficent</t>
  </si>
  <si>
    <t>CLAC INC.</t>
  </si>
  <si>
    <t>The New Business</t>
  </si>
  <si>
    <t>Bow Tie Pizza (Killarney) Ltd</t>
  </si>
  <si>
    <t>Techintern.io</t>
  </si>
  <si>
    <t>11/26/2021</t>
  </si>
  <si>
    <t>COMM EXPENSE PMT</t>
  </si>
  <si>
    <t>Delphi</t>
  </si>
  <si>
    <t>11/29/2021</t>
  </si>
  <si>
    <t>11/30/2021</t>
  </si>
  <si>
    <t>11636057 CANADA INC.</t>
  </si>
  <si>
    <t>TT BOOST COLLEC</t>
  </si>
  <si>
    <t>WIRE7133501773</t>
  </si>
  <si>
    <t>SINISTAR INC</t>
  </si>
  <si>
    <t>JOYRIDE TECHNOLOGIES INC.</t>
  </si>
  <si>
    <t>10680753 CANADA CORPORATION</t>
  </si>
  <si>
    <t>ARCTIC FOX CAPITAL INC.</t>
  </si>
  <si>
    <t>2734466 ONTARIO INC.</t>
  </si>
  <si>
    <t>SpadinaBus Solutions Inc</t>
  </si>
  <si>
    <t>WIRE7133701783</t>
  </si>
  <si>
    <t>CONKRITE CAPITAL CORPORATION</t>
  </si>
  <si>
    <t>ELLERCA HEALTH CORP.</t>
  </si>
  <si>
    <t>TT 10767310 CAN</t>
  </si>
  <si>
    <t>TT MANIFEST LAB</t>
  </si>
  <si>
    <t>COMM BILL PAYMENT</t>
  </si>
  <si>
    <t>E.C PIVA CONTRA</t>
  </si>
  <si>
    <t>CLEARVIEWPLUMBING</t>
  </si>
  <si>
    <t>07120-1038788</t>
  </si>
  <si>
    <t>07120-1038790</t>
  </si>
  <si>
    <t>07120-1038791</t>
  </si>
  <si>
    <t>07120-1038792</t>
  </si>
  <si>
    <t>07120-1038793</t>
  </si>
  <si>
    <t>07120-1038794</t>
  </si>
  <si>
    <t>07120-1038795</t>
  </si>
  <si>
    <t>07120-1038796</t>
  </si>
  <si>
    <t>Incoming WIRE PAYMENT</t>
  </si>
  <si>
    <t>DEPOSIT</t>
  </si>
  <si>
    <t>ALBERTA LIMITED</t>
  </si>
  <si>
    <t>WEB PAYMENT</t>
  </si>
  <si>
    <t>DAVID RHODD</t>
  </si>
  <si>
    <t>C / S</t>
  </si>
  <si>
    <t xml:space="preserve">AltFee </t>
  </si>
  <si>
    <t>S</t>
  </si>
  <si>
    <t>MR DANIEL YEBOAH</t>
  </si>
  <si>
    <t>KENT METAL FABRICATIONS</t>
  </si>
  <si>
    <t>Credit memo</t>
  </si>
  <si>
    <t>MAHIKAN MEDICAL SERVICES</t>
  </si>
  <si>
    <t>Tylt Technologies  Inc</t>
  </si>
  <si>
    <t xml:space="preserve">Michael Willems Photo Inc. </t>
  </si>
  <si>
    <t xml:space="preserve">RH Law Professional Corporation </t>
  </si>
  <si>
    <t xml:space="preserve">Follow The Leader Distribution Company </t>
  </si>
  <si>
    <t xml:space="preserve">Africhange </t>
  </si>
  <si>
    <t xml:space="preserve">C &amp; C Candle Company Inc </t>
  </si>
  <si>
    <t>07120-1038789</t>
  </si>
  <si>
    <t>e-Transfer - Autodeposit 2698074 ONTARIO INC</t>
  </si>
  <si>
    <t>e-Transfer - Autodeposit ROYALS TOUCH INC.</t>
  </si>
  <si>
    <t>Org name</t>
  </si>
  <si>
    <t>Application date</t>
  </si>
  <si>
    <t>TT MOON SPIRITS</t>
  </si>
  <si>
    <t>I</t>
  </si>
  <si>
    <t>S&amp;C</t>
  </si>
  <si>
    <t>12/13/2021</t>
  </si>
  <si>
    <t>TT EVERLINE FRA</t>
  </si>
  <si>
    <t>MAHIKAN MEDICAL SERVICES INC.</t>
  </si>
  <si>
    <t>TT C   C CANDLE</t>
  </si>
  <si>
    <t>12/14/2021</t>
  </si>
  <si>
    <t>DINGUS AND ZAZZY LTD.</t>
  </si>
  <si>
    <t xml:space="preserve">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</si>
</sst>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_);\(#,##0\);\-_)"/>
    <numFmt numFmtId="165" formatCode="_(* #,##0_);_(* \(#,##0\);_(* &quot;-&quot;??_);_(@_)"/>
    <numFmt numFmtId="166" formatCode="0.00000"/>
    <numFmt numFmtId="167" formatCode="[$-409]d\-mmm\-yy;@"/>
  </numFmts>
  <fonts count="12">
    <font>
      <sz val="12"/>
      <color theme="1"/>
      <name val="Sen"/>
      <family val="2"/>
    </font>
    <font>
      <sz val="12"/>
      <color theme="1"/>
      <name val="Sen"/>
      <family val="2"/>
    </font>
    <font>
      <b/>
      <sz val="12"/>
      <color rgb="FFD4BB6C"/>
      <name val="Sen Regular"/>
    </font>
    <font>
      <sz val="8"/>
      <name val="Sen"/>
      <family val="2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sz val="10"/>
      <color rgb="FF000000"/>
      <name val="Arial"/>
      <family val="2"/>
    </font>
    <font>
      <u/>
      <sz val="12"/>
      <color theme="10"/>
      <name val="Sen"/>
      <family val="2"/>
    </font>
    <font>
      <b/>
      <sz val="10"/>
      <color theme="1"/>
      <name val="Arial"/>
      <family val="2"/>
    </font>
    <font>
      <b/>
      <sz val="12"/>
      <color theme="1"/>
      <name val="Sen"/>
      <family val="2"/>
    </font>
    <font>
      <b/>
      <sz val="12"/>
      <color theme="1"/>
      <name val="Sen"/>
    </font>
    <font>
      <b/>
      <sz val="12"/>
      <color theme="1"/>
      <name val="Sen Regula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/>
  </cellStyleXfs>
  <cellXfs count="40">
    <xf numFmtId="0" fontId="0" fillId="0" borderId="0" xfId="0"/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15" fontId="5" fillId="0" borderId="0" xfId="0" applyNumberFormat="1" applyFont="1"/>
    <xf numFmtId="0" fontId="7" fillId="0" borderId="0" xfId="2"/>
    <xf numFmtId="0" fontId="6" fillId="0" borderId="0" xfId="0" applyFont="1"/>
    <xf numFmtId="15" fontId="6" fillId="0" borderId="0" xfId="0" applyNumberFormat="1" applyFont="1"/>
    <xf numFmtId="0" fontId="4" fillId="2" borderId="0" xfId="0" applyFont="1" applyFill="1"/>
    <xf numFmtId="3" fontId="4" fillId="3" borderId="0" xfId="0" applyNumberFormat="1" applyFont="1" applyFill="1"/>
    <xf numFmtId="3" fontId="4" fillId="4" borderId="0" xfId="0" applyNumberFormat="1" applyFont="1" applyFill="1"/>
    <xf numFmtId="0" fontId="4" fillId="5" borderId="0" xfId="0" applyFont="1" applyFill="1"/>
    <xf numFmtId="15" fontId="6" fillId="5" borderId="0" xfId="0" applyNumberFormat="1" applyFont="1" applyFill="1"/>
    <xf numFmtId="15" fontId="4" fillId="5" borderId="0" xfId="0" applyNumberFormat="1" applyFont="1" applyFill="1"/>
    <xf numFmtId="0" fontId="8" fillId="0" borderId="0" xfId="0" applyFont="1"/>
    <xf numFmtId="165" fontId="4" fillId="0" borderId="0" xfId="1" applyNumberFormat="1" applyFont="1"/>
    <xf numFmtId="165" fontId="8" fillId="0" borderId="0" xfId="0" applyNumberFormat="1" applyFont="1"/>
    <xf numFmtId="43" fontId="0" fillId="0" borderId="0" xfId="1" applyFont="1" applyFill="1" applyAlignment="1">
      <alignment horizontal="right"/>
    </xf>
    <xf numFmtId="15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/>
    <xf numFmtId="166" fontId="0" fillId="0" borderId="0" xfId="0" applyNumberFormat="1" applyFont="1" applyFill="1" applyAlignment="1">
      <alignment horizontal="right"/>
    </xf>
    <xf numFmtId="15" fontId="0" fillId="0" borderId="0" xfId="0" applyNumberFormat="1" applyFont="1" applyFill="1"/>
    <xf numFmtId="14" fontId="0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0" fillId="0" borderId="0" xfId="0" applyFont="1" applyFill="1"/>
    <xf numFmtId="14" fontId="10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right"/>
    </xf>
    <xf numFmtId="164" fontId="11" fillId="0" borderId="0" xfId="0" applyNumberFormat="1" applyFont="1" applyFill="1" applyAlignment="1">
      <alignment horizontal="right" wrapText="1"/>
    </xf>
    <xf numFmtId="14" fontId="0" fillId="0" borderId="0" xfId="0" applyNumberFormat="1" applyFont="1" applyFill="1" applyAlignment="1">
      <alignment horizontal="center"/>
    </xf>
    <xf numFmtId="0" fontId="0" fillId="0" borderId="0" xfId="1" applyNumberFormat="1" applyFont="1" applyFill="1" applyAlignment="1">
      <alignment horizontal="right"/>
    </xf>
    <xf numFmtId="167" fontId="0" fillId="0" borderId="0" xfId="0" applyNumberFormat="1" applyFont="1" applyFill="1" applyAlignment="1">
      <alignment horizontal="right"/>
    </xf>
    <xf numFmtId="14" fontId="0" fillId="0" borderId="0" xfId="0" applyNumberFormat="1" applyFont="1" applyFill="1"/>
    <xf numFmtId="43" fontId="0" fillId="0" borderId="0" xfId="0" applyNumberFormat="1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/>
    </xf>
    <xf numFmtId="0" fontId="10" fillId="0" borderId="0" xfId="1" applyNumberFormat="1" applyFont="1" applyFill="1"/>
    <xf numFmtId="0" fontId="0" fillId="0" borderId="0" xfId="1" applyNumberFormat="1" applyFont="1" applyFill="1"/>
    <xf numFmtId="0" fontId="0" fillId="0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 2" xfId="3" xr:uid="{C92D9CAB-DF2F-43A2-86C1-7D8603E7D9E9}"/>
  </cellStyles>
  <dxfs count="0"/>
  <tableStyles count="0" defaultTableStyle="TableStyleMedium2" defaultPivotStyle="PivotStyleLight16"/>
  <colors>
    <mruColors>
      <color rgb="FF0432FF"/>
      <color rgb="FFFFFED6"/>
      <color rgb="FFA7E2FF"/>
      <color rgb="FFD4BB6C"/>
      <color rgb="FF66CCFF"/>
      <color rgb="FFFFFFA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ordenatucafe.com/" TargetMode="External"/><Relationship Id="rId1" Type="http://schemas.openxmlformats.org/officeDocument/2006/relationships/hyperlink" Target="http://ordenatucaf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59E0-C87B-C447-8428-3855B209FF3E}">
  <sheetPr>
    <tabColor rgb="FFFFFF00"/>
  </sheetPr>
  <dimension ref="A1:AC999"/>
  <sheetViews>
    <sheetView showGridLines="0" workbookViewId="0">
      <pane xSplit="3" ySplit="1" topLeftCell="O66" activePane="bottomRight" state="frozen"/>
      <selection pane="topRight" activeCell="D1" sqref="D1"/>
      <selection pane="bottomLeft" activeCell="A2" sqref="A2"/>
      <selection pane="bottomRight" activeCell="R70" sqref="R70"/>
    </sheetView>
  </sheetViews>
  <sheetFormatPr baseColWidth="10" defaultColWidth="11.5" defaultRowHeight="16"/>
  <cols>
    <col min="2" max="2" width="31.5" bestFit="1" customWidth="1"/>
    <col min="3" max="3" width="32" bestFit="1" customWidth="1"/>
    <col min="17" max="18" width="11" customWidth="1"/>
    <col min="21" max="21" width="34.5" customWidth="1"/>
  </cols>
  <sheetData>
    <row r="1" spans="1:29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9"/>
      <c r="N1" s="9"/>
      <c r="O1" s="9"/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9"/>
      <c r="Y1" s="9"/>
      <c r="Z1" s="9"/>
      <c r="AA1" s="9"/>
      <c r="AB1" s="9"/>
      <c r="AC1" s="9"/>
    </row>
    <row r="2" spans="1:29">
      <c r="A2" s="4">
        <v>321</v>
      </c>
      <c r="B2" s="4" t="s">
        <v>20</v>
      </c>
      <c r="C2" s="4" t="s">
        <v>21</v>
      </c>
      <c r="D2" s="5">
        <v>44379</v>
      </c>
      <c r="E2" s="5">
        <v>44379</v>
      </c>
      <c r="F2" s="5">
        <v>44379</v>
      </c>
      <c r="G2" s="4" t="s">
        <v>22</v>
      </c>
      <c r="H2" s="3" t="s">
        <v>23</v>
      </c>
      <c r="I2" s="4" t="s">
        <v>24</v>
      </c>
      <c r="J2" s="10" t="e">
        <f>SUMIFS(#REF!,#REF!,'Consolidated SPEI'!U2)</f>
        <v>#REF!</v>
      </c>
      <c r="K2" s="4" t="s">
        <v>25</v>
      </c>
      <c r="L2" s="10" t="e">
        <f>SUMIFS(#REF!,#REF!,'Consolidated SPEI'!U2)</f>
        <v>#REF!</v>
      </c>
      <c r="M2" s="3"/>
      <c r="N2" s="3"/>
      <c r="O2" s="3"/>
      <c r="P2" s="4" t="s">
        <v>26</v>
      </c>
      <c r="Q2" s="4"/>
      <c r="R2" s="4"/>
      <c r="S2" s="3"/>
      <c r="T2" s="3"/>
      <c r="U2" s="4" t="s">
        <v>27</v>
      </c>
      <c r="V2" s="4" t="s">
        <v>28</v>
      </c>
      <c r="W2" s="4"/>
      <c r="X2" s="3"/>
      <c r="Y2" s="3">
        <v>1</v>
      </c>
      <c r="Z2" s="3"/>
      <c r="AA2" s="3"/>
      <c r="AB2" s="3"/>
      <c r="AC2" s="3"/>
    </row>
    <row r="3" spans="1:29">
      <c r="A3" s="4">
        <v>219</v>
      </c>
      <c r="B3" s="4" t="s">
        <v>29</v>
      </c>
      <c r="C3" s="4" t="s">
        <v>30</v>
      </c>
      <c r="D3" s="5">
        <v>44383</v>
      </c>
      <c r="E3" s="5">
        <v>44383</v>
      </c>
      <c r="F3" s="5">
        <v>44383</v>
      </c>
      <c r="G3" s="4" t="s">
        <v>22</v>
      </c>
      <c r="H3" s="3" t="s">
        <v>23</v>
      </c>
      <c r="I3" s="4" t="s">
        <v>24</v>
      </c>
      <c r="J3" s="10" t="e">
        <f>SUMIFS(#REF!,#REF!,'Consolidated SPEI'!U3)</f>
        <v>#REF!</v>
      </c>
      <c r="K3" s="4" t="s">
        <v>25</v>
      </c>
      <c r="L3" s="10" t="e">
        <f>SUMIFS(#REF!,#REF!,'Consolidated SPEI'!U3)</f>
        <v>#REF!</v>
      </c>
      <c r="M3" s="3"/>
      <c r="N3" s="3"/>
      <c r="O3" s="3"/>
      <c r="P3" s="4" t="s">
        <v>26</v>
      </c>
      <c r="Q3" s="4"/>
      <c r="R3" s="4"/>
      <c r="S3" s="3"/>
      <c r="T3" s="3"/>
      <c r="U3" s="4" t="s">
        <v>31</v>
      </c>
      <c r="V3" s="4" t="s">
        <v>28</v>
      </c>
      <c r="W3" s="4"/>
      <c r="X3" s="3"/>
      <c r="Y3" s="3">
        <v>1</v>
      </c>
      <c r="Z3" s="3"/>
      <c r="AA3" s="3"/>
      <c r="AB3" s="3"/>
      <c r="AC3" s="3"/>
    </row>
    <row r="4" spans="1:29">
      <c r="A4" s="4">
        <v>306</v>
      </c>
      <c r="B4" s="4" t="s">
        <v>32</v>
      </c>
      <c r="C4" s="4" t="s">
        <v>33</v>
      </c>
      <c r="D4" s="5">
        <v>44383</v>
      </c>
      <c r="E4" s="5">
        <v>44383</v>
      </c>
      <c r="F4" s="5">
        <v>44383</v>
      </c>
      <c r="G4" s="4" t="s">
        <v>22</v>
      </c>
      <c r="H4" s="3" t="s">
        <v>23</v>
      </c>
      <c r="I4" s="4" t="s">
        <v>24</v>
      </c>
      <c r="J4" s="10" t="e">
        <f>SUMIFS(#REF!,#REF!,'Consolidated SPEI'!U4)</f>
        <v>#REF!</v>
      </c>
      <c r="K4" s="4" t="s">
        <v>25</v>
      </c>
      <c r="L4" s="10" t="e">
        <f>SUMIFS(#REF!,#REF!,'Consolidated SPEI'!U4)</f>
        <v>#REF!</v>
      </c>
      <c r="M4" s="3"/>
      <c r="N4" s="3"/>
      <c r="O4" s="3"/>
      <c r="P4" s="4" t="s">
        <v>26</v>
      </c>
      <c r="Q4" s="4"/>
      <c r="R4" s="4"/>
      <c r="S4" s="3"/>
      <c r="T4" s="3"/>
      <c r="U4" s="4" t="s">
        <v>34</v>
      </c>
      <c r="V4" s="4" t="s">
        <v>28</v>
      </c>
      <c r="W4" s="4"/>
      <c r="X4" s="3"/>
      <c r="Y4" s="3">
        <v>1</v>
      </c>
      <c r="Z4" s="3"/>
      <c r="AA4" s="3"/>
      <c r="AB4" s="3"/>
      <c r="AC4" s="3"/>
    </row>
    <row r="5" spans="1:29">
      <c r="A5" s="4">
        <v>364</v>
      </c>
      <c r="B5" s="4" t="s">
        <v>35</v>
      </c>
      <c r="C5" s="4" t="s">
        <v>36</v>
      </c>
      <c r="D5" s="5">
        <v>44383</v>
      </c>
      <c r="E5" s="5">
        <v>44383</v>
      </c>
      <c r="F5" s="5">
        <v>44383</v>
      </c>
      <c r="G5" s="4" t="s">
        <v>22</v>
      </c>
      <c r="H5" s="3" t="s">
        <v>23</v>
      </c>
      <c r="I5" s="4" t="s">
        <v>24</v>
      </c>
      <c r="J5" s="10" t="e">
        <f>SUMIFS(#REF!,#REF!,'Consolidated SPEI'!U5)</f>
        <v>#REF!</v>
      </c>
      <c r="K5" s="4" t="s">
        <v>25</v>
      </c>
      <c r="L5" s="10" t="e">
        <f>SUMIFS(#REF!,#REF!,'Consolidated SPEI'!U5)</f>
        <v>#REF!</v>
      </c>
      <c r="M5" s="3"/>
      <c r="N5" s="3"/>
      <c r="O5" s="3"/>
      <c r="P5" s="4" t="s">
        <v>26</v>
      </c>
      <c r="Q5" s="4"/>
      <c r="R5" s="4"/>
      <c r="S5" s="3"/>
      <c r="T5" s="3"/>
      <c r="U5" s="4" t="s">
        <v>37</v>
      </c>
      <c r="V5" s="4" t="s">
        <v>28</v>
      </c>
      <c r="W5" s="4"/>
      <c r="X5" s="3"/>
      <c r="Y5" s="3">
        <v>1</v>
      </c>
      <c r="Z5" s="3"/>
      <c r="AA5" s="3"/>
      <c r="AB5" s="3"/>
      <c r="AC5" s="3"/>
    </row>
    <row r="6" spans="1:29">
      <c r="A6" s="4">
        <v>254</v>
      </c>
      <c r="B6" s="4" t="s">
        <v>38</v>
      </c>
      <c r="C6" s="4" t="s">
        <v>39</v>
      </c>
      <c r="D6" s="5">
        <v>44383</v>
      </c>
      <c r="E6" s="5">
        <v>44383</v>
      </c>
      <c r="F6" s="5">
        <v>44383</v>
      </c>
      <c r="G6" s="4" t="s">
        <v>22</v>
      </c>
      <c r="H6" s="3" t="s">
        <v>23</v>
      </c>
      <c r="I6" s="4" t="s">
        <v>24</v>
      </c>
      <c r="J6" s="10" t="e">
        <f>SUMIFS(#REF!,#REF!,'Consolidated SPEI'!U6)</f>
        <v>#REF!</v>
      </c>
      <c r="K6" s="4" t="s">
        <v>25</v>
      </c>
      <c r="L6" s="10" t="e">
        <f>SUMIFS(#REF!,#REF!,'Consolidated SPEI'!U6)</f>
        <v>#REF!</v>
      </c>
      <c r="M6" s="3"/>
      <c r="N6" s="3"/>
      <c r="O6" s="3"/>
      <c r="P6" s="4" t="s">
        <v>26</v>
      </c>
      <c r="Q6" s="4"/>
      <c r="R6" s="4"/>
      <c r="S6" s="3"/>
      <c r="T6" s="3"/>
      <c r="U6" s="4" t="s">
        <v>40</v>
      </c>
      <c r="V6" s="4" t="s">
        <v>28</v>
      </c>
      <c r="W6" s="4"/>
      <c r="X6" s="3"/>
      <c r="Y6" s="3">
        <v>1</v>
      </c>
      <c r="Z6" s="3"/>
      <c r="AA6" s="3"/>
      <c r="AB6" s="3"/>
      <c r="AC6" s="3"/>
    </row>
    <row r="7" spans="1:29">
      <c r="A7" s="4">
        <v>288</v>
      </c>
      <c r="B7" s="4" t="s">
        <v>41</v>
      </c>
      <c r="C7" s="4" t="s">
        <v>42</v>
      </c>
      <c r="D7" s="5">
        <v>44383</v>
      </c>
      <c r="E7" s="5">
        <v>44383</v>
      </c>
      <c r="F7" s="5">
        <v>44383</v>
      </c>
      <c r="G7" s="4" t="s">
        <v>22</v>
      </c>
      <c r="H7" s="3" t="s">
        <v>23</v>
      </c>
      <c r="I7" s="4" t="s">
        <v>24</v>
      </c>
      <c r="J7" s="10" t="e">
        <f>SUMIFS(#REF!,#REF!,'Consolidated SPEI'!U7)</f>
        <v>#REF!</v>
      </c>
      <c r="K7" s="4" t="s">
        <v>25</v>
      </c>
      <c r="L7" s="10" t="e">
        <f>SUMIFS(#REF!,#REF!,'Consolidated SPEI'!U7)</f>
        <v>#REF!</v>
      </c>
      <c r="M7" s="3"/>
      <c r="N7" s="3"/>
      <c r="O7" s="3"/>
      <c r="P7" s="4" t="s">
        <v>26</v>
      </c>
      <c r="Q7" s="4"/>
      <c r="R7" s="4"/>
      <c r="S7" s="3"/>
      <c r="T7" s="3"/>
      <c r="U7" s="4" t="s">
        <v>43</v>
      </c>
      <c r="V7" s="4" t="s">
        <v>28</v>
      </c>
      <c r="W7" s="4"/>
      <c r="X7" s="3"/>
      <c r="Y7" s="3">
        <v>1</v>
      </c>
      <c r="Z7" s="3"/>
      <c r="AA7" s="3"/>
      <c r="AB7" s="3"/>
      <c r="AC7" s="3"/>
    </row>
    <row r="8" spans="1:29">
      <c r="A8" s="4">
        <v>330</v>
      </c>
      <c r="B8" s="4" t="s">
        <v>44</v>
      </c>
      <c r="C8" s="4" t="s">
        <v>45</v>
      </c>
      <c r="D8" s="5">
        <v>44383</v>
      </c>
      <c r="E8" s="5">
        <v>44383</v>
      </c>
      <c r="F8" s="5">
        <v>44383</v>
      </c>
      <c r="G8" s="4" t="s">
        <v>22</v>
      </c>
      <c r="H8" s="3" t="s">
        <v>23</v>
      </c>
      <c r="I8" s="4" t="s">
        <v>24</v>
      </c>
      <c r="J8" s="10" t="e">
        <f>SUMIFS(#REF!,#REF!,'Consolidated SPEI'!U8)</f>
        <v>#REF!</v>
      </c>
      <c r="K8" s="4" t="s">
        <v>25</v>
      </c>
      <c r="L8" s="10" t="e">
        <f>SUMIFS(#REF!,#REF!,'Consolidated SPEI'!U8)</f>
        <v>#REF!</v>
      </c>
      <c r="M8" s="3"/>
      <c r="N8" s="3"/>
      <c r="O8" s="3"/>
      <c r="P8" s="4" t="s">
        <v>26</v>
      </c>
      <c r="Q8" s="4"/>
      <c r="R8" s="4"/>
      <c r="S8" s="3"/>
      <c r="T8" s="3"/>
      <c r="U8" s="4" t="s">
        <v>46</v>
      </c>
      <c r="V8" s="4" t="s">
        <v>28</v>
      </c>
      <c r="W8" s="4"/>
      <c r="X8" s="3"/>
      <c r="Y8" s="3">
        <v>1</v>
      </c>
      <c r="Z8" s="3"/>
      <c r="AA8" s="3"/>
      <c r="AB8" s="3"/>
      <c r="AC8" s="3"/>
    </row>
    <row r="9" spans="1:29">
      <c r="A9" s="4">
        <v>349</v>
      </c>
      <c r="B9" s="4" t="s">
        <v>47</v>
      </c>
      <c r="C9" s="4" t="s">
        <v>48</v>
      </c>
      <c r="D9" s="5">
        <v>44383</v>
      </c>
      <c r="E9" s="5">
        <v>44383</v>
      </c>
      <c r="F9" s="5">
        <v>44383</v>
      </c>
      <c r="G9" s="4" t="s">
        <v>22</v>
      </c>
      <c r="H9" s="3" t="s">
        <v>23</v>
      </c>
      <c r="I9" s="4" t="s">
        <v>24</v>
      </c>
      <c r="J9" s="10" t="e">
        <f>SUMIFS(#REF!,#REF!,'Consolidated SPEI'!U9)</f>
        <v>#REF!</v>
      </c>
      <c r="K9" s="4" t="s">
        <v>25</v>
      </c>
      <c r="L9" s="10" t="e">
        <f>SUMIFS(#REF!,#REF!,'Consolidated SPEI'!U9)</f>
        <v>#REF!</v>
      </c>
      <c r="M9" s="3"/>
      <c r="N9" s="3"/>
      <c r="O9" s="3"/>
      <c r="P9" s="4" t="s">
        <v>26</v>
      </c>
      <c r="Q9" s="4"/>
      <c r="R9" s="4"/>
      <c r="S9" s="3"/>
      <c r="T9" s="3"/>
      <c r="U9" s="4" t="s">
        <v>49</v>
      </c>
      <c r="V9" s="4" t="s">
        <v>28</v>
      </c>
      <c r="W9" s="4"/>
      <c r="X9" s="3"/>
      <c r="Y9" s="3">
        <v>1</v>
      </c>
      <c r="Z9" s="3"/>
      <c r="AA9" s="3"/>
      <c r="AB9" s="3"/>
      <c r="AC9" s="3"/>
    </row>
    <row r="10" spans="1:29">
      <c r="A10" s="4">
        <v>430</v>
      </c>
      <c r="B10" s="4" t="s">
        <v>50</v>
      </c>
      <c r="C10" s="4" t="s">
        <v>51</v>
      </c>
      <c r="D10" s="5">
        <v>44384</v>
      </c>
      <c r="E10" s="5">
        <v>44384</v>
      </c>
      <c r="F10" s="5">
        <v>44384</v>
      </c>
      <c r="G10" s="4" t="s">
        <v>22</v>
      </c>
      <c r="H10" s="3" t="s">
        <v>23</v>
      </c>
      <c r="I10" s="4" t="s">
        <v>24</v>
      </c>
      <c r="J10" s="10" t="e">
        <f>SUMIFS(#REF!,#REF!,'Consolidated SPEI'!U10)</f>
        <v>#REF!</v>
      </c>
      <c r="K10" s="4" t="s">
        <v>25</v>
      </c>
      <c r="L10" s="10" t="e">
        <f>SUMIFS(#REF!,#REF!,'Consolidated SPEI'!U10)</f>
        <v>#REF!</v>
      </c>
      <c r="M10" s="3"/>
      <c r="N10" s="3"/>
      <c r="O10" s="3"/>
      <c r="P10" s="4" t="s">
        <v>26</v>
      </c>
      <c r="Q10" s="4"/>
      <c r="R10" s="4"/>
      <c r="S10" s="3"/>
      <c r="T10" s="3"/>
      <c r="U10" s="4" t="s">
        <v>52</v>
      </c>
      <c r="V10" s="4" t="s">
        <v>28</v>
      </c>
      <c r="W10" s="4"/>
      <c r="X10" s="3"/>
      <c r="Y10" s="3">
        <v>1</v>
      </c>
      <c r="Z10" s="3"/>
      <c r="AA10" s="3"/>
      <c r="AB10" s="3"/>
      <c r="AC10" s="3"/>
    </row>
    <row r="11" spans="1:29">
      <c r="A11" s="4">
        <v>238</v>
      </c>
      <c r="B11" s="4" t="s">
        <v>53</v>
      </c>
      <c r="C11" s="4" t="s">
        <v>54</v>
      </c>
      <c r="D11" s="5">
        <v>44384</v>
      </c>
      <c r="E11" s="5">
        <v>44384</v>
      </c>
      <c r="F11" s="5">
        <v>44384</v>
      </c>
      <c r="G11" s="4" t="s">
        <v>22</v>
      </c>
      <c r="H11" s="3" t="s">
        <v>23</v>
      </c>
      <c r="I11" s="4" t="s">
        <v>24</v>
      </c>
      <c r="J11" s="10" t="e">
        <f>SUMIFS(#REF!,#REF!,'Consolidated SPEI'!U11)</f>
        <v>#REF!</v>
      </c>
      <c r="K11" s="4" t="s">
        <v>25</v>
      </c>
      <c r="L11" s="10" t="e">
        <f>SUMIFS(#REF!,#REF!,'Consolidated SPEI'!U11)</f>
        <v>#REF!</v>
      </c>
      <c r="M11" s="3"/>
      <c r="N11" s="3"/>
      <c r="O11" s="3"/>
      <c r="P11" s="4" t="s">
        <v>26</v>
      </c>
      <c r="Q11" s="4"/>
      <c r="R11" s="4"/>
      <c r="S11" s="3"/>
      <c r="T11" s="3"/>
      <c r="U11" s="4" t="s">
        <v>55</v>
      </c>
      <c r="V11" s="4" t="s">
        <v>28</v>
      </c>
      <c r="W11" s="4"/>
      <c r="X11" s="3"/>
      <c r="Y11" s="3">
        <v>1</v>
      </c>
      <c r="Z11" s="3"/>
      <c r="AA11" s="3"/>
      <c r="AB11" s="3"/>
      <c r="AC11" s="3"/>
    </row>
    <row r="12" spans="1:29">
      <c r="A12" s="4">
        <v>384</v>
      </c>
      <c r="B12" s="4" t="s">
        <v>56</v>
      </c>
      <c r="C12" s="4" t="s">
        <v>57</v>
      </c>
      <c r="D12" s="5">
        <v>44385</v>
      </c>
      <c r="E12" s="5">
        <v>44385</v>
      </c>
      <c r="F12" s="5">
        <v>44385</v>
      </c>
      <c r="G12" s="4" t="s">
        <v>22</v>
      </c>
      <c r="H12" s="3" t="s">
        <v>23</v>
      </c>
      <c r="I12" s="4" t="s">
        <v>24</v>
      </c>
      <c r="J12" s="10" t="e">
        <f>SUMIFS(#REF!,#REF!,'Consolidated SPEI'!U12)</f>
        <v>#REF!</v>
      </c>
      <c r="K12" s="4" t="s">
        <v>25</v>
      </c>
      <c r="L12" s="10" t="e">
        <f>SUMIFS(#REF!,#REF!,'Consolidated SPEI'!U12)</f>
        <v>#REF!</v>
      </c>
      <c r="M12" s="3"/>
      <c r="N12" s="3"/>
      <c r="O12" s="3"/>
      <c r="P12" s="4" t="s">
        <v>26</v>
      </c>
      <c r="Q12" s="4"/>
      <c r="R12" s="4"/>
      <c r="S12" s="3"/>
      <c r="T12" s="3"/>
      <c r="U12" s="4" t="s">
        <v>58</v>
      </c>
      <c r="V12" s="4" t="s">
        <v>28</v>
      </c>
      <c r="W12" s="4"/>
      <c r="X12" s="3"/>
      <c r="Y12" s="3">
        <v>1</v>
      </c>
      <c r="Z12" s="3"/>
      <c r="AA12" s="3"/>
      <c r="AB12" s="3"/>
      <c r="AC12" s="3"/>
    </row>
    <row r="13" spans="1:29">
      <c r="A13" s="4">
        <v>442</v>
      </c>
      <c r="B13" s="4" t="s">
        <v>59</v>
      </c>
      <c r="C13" s="4" t="s">
        <v>60</v>
      </c>
      <c r="D13" s="5">
        <v>44385</v>
      </c>
      <c r="E13" s="5">
        <v>44385</v>
      </c>
      <c r="F13" s="5">
        <v>44385</v>
      </c>
      <c r="G13" s="4" t="s">
        <v>22</v>
      </c>
      <c r="H13" s="3" t="s">
        <v>23</v>
      </c>
      <c r="I13" s="4" t="s">
        <v>24</v>
      </c>
      <c r="J13" s="10" t="e">
        <f>SUMIFS(#REF!,#REF!,'Consolidated SPEI'!U13)</f>
        <v>#REF!</v>
      </c>
      <c r="K13" s="4" t="s">
        <v>25</v>
      </c>
      <c r="L13" s="10" t="e">
        <f>SUMIFS(#REF!,#REF!,'Consolidated SPEI'!U13)</f>
        <v>#REF!</v>
      </c>
      <c r="M13" s="3"/>
      <c r="N13" s="3"/>
      <c r="O13" s="3"/>
      <c r="P13" s="4" t="s">
        <v>26</v>
      </c>
      <c r="Q13" s="4"/>
      <c r="R13" s="4"/>
      <c r="S13" s="3"/>
      <c r="T13" s="3"/>
      <c r="U13" s="4" t="s">
        <v>61</v>
      </c>
      <c r="V13" s="4" t="s">
        <v>28</v>
      </c>
      <c r="W13" s="4"/>
      <c r="X13" s="3"/>
      <c r="Y13" s="3">
        <v>1</v>
      </c>
      <c r="Z13" s="3"/>
      <c r="AA13" s="3"/>
      <c r="AB13" s="3"/>
      <c r="AC13" s="3"/>
    </row>
    <row r="14" spans="1:29">
      <c r="A14" s="4">
        <v>311</v>
      </c>
      <c r="B14" s="4" t="s">
        <v>62</v>
      </c>
      <c r="C14" s="4" t="s">
        <v>63</v>
      </c>
      <c r="D14" s="5">
        <v>44385</v>
      </c>
      <c r="E14" s="5">
        <v>44385</v>
      </c>
      <c r="F14" s="5">
        <v>44385</v>
      </c>
      <c r="G14" s="4" t="s">
        <v>22</v>
      </c>
      <c r="H14" s="3" t="s">
        <v>23</v>
      </c>
      <c r="I14" s="4" t="s">
        <v>24</v>
      </c>
      <c r="J14" s="10" t="e">
        <f>SUMIFS(#REF!,#REF!,'Consolidated SPEI'!U14)</f>
        <v>#REF!</v>
      </c>
      <c r="K14" s="4" t="s">
        <v>25</v>
      </c>
      <c r="L14" s="10" t="e">
        <f>SUMIFS(#REF!,#REF!,'Consolidated SPEI'!U14)</f>
        <v>#REF!</v>
      </c>
      <c r="M14" s="3"/>
      <c r="N14" s="3"/>
      <c r="O14" s="3"/>
      <c r="P14" s="4" t="s">
        <v>26</v>
      </c>
      <c r="Q14" s="4"/>
      <c r="R14" s="4"/>
      <c r="S14" s="3"/>
      <c r="T14" s="3"/>
      <c r="U14" s="4" t="s">
        <v>64</v>
      </c>
      <c r="V14" s="4" t="s">
        <v>28</v>
      </c>
      <c r="W14" s="4"/>
      <c r="X14" s="3"/>
      <c r="Y14" s="3">
        <v>1</v>
      </c>
      <c r="Z14" s="3"/>
      <c r="AA14" s="3"/>
      <c r="AB14" s="3"/>
      <c r="AC14" s="3"/>
    </row>
    <row r="15" spans="1:29">
      <c r="A15" s="4">
        <v>399</v>
      </c>
      <c r="B15" s="4" t="s">
        <v>65</v>
      </c>
      <c r="C15" s="4" t="s">
        <v>66</v>
      </c>
      <c r="D15" s="5">
        <v>44385</v>
      </c>
      <c r="E15" s="5">
        <v>44385</v>
      </c>
      <c r="F15" s="5">
        <v>44385</v>
      </c>
      <c r="G15" s="4" t="s">
        <v>22</v>
      </c>
      <c r="H15" s="3" t="s">
        <v>23</v>
      </c>
      <c r="I15" s="4" t="s">
        <v>24</v>
      </c>
      <c r="J15" s="10" t="e">
        <f>SUMIFS(#REF!,#REF!,'Consolidated SPEI'!U15)</f>
        <v>#REF!</v>
      </c>
      <c r="K15" s="4" t="s">
        <v>25</v>
      </c>
      <c r="L15" s="10" t="e">
        <f>SUMIFS(#REF!,#REF!,'Consolidated SPEI'!U15)</f>
        <v>#REF!</v>
      </c>
      <c r="M15" s="3"/>
      <c r="N15" s="3"/>
      <c r="O15" s="3"/>
      <c r="P15" s="4" t="s">
        <v>26</v>
      </c>
      <c r="Q15" s="4"/>
      <c r="R15" s="4"/>
      <c r="S15" s="3"/>
      <c r="T15" s="3"/>
      <c r="U15" s="4" t="s">
        <v>67</v>
      </c>
      <c r="V15" s="4" t="s">
        <v>28</v>
      </c>
      <c r="W15" s="4"/>
      <c r="X15" s="3"/>
      <c r="Y15" s="3">
        <v>1</v>
      </c>
      <c r="Z15" s="3"/>
      <c r="AA15" s="3"/>
      <c r="AB15" s="3"/>
      <c r="AC15" s="3"/>
    </row>
    <row r="16" spans="1:29">
      <c r="A16" s="4">
        <v>215</v>
      </c>
      <c r="B16" s="4" t="s">
        <v>68</v>
      </c>
      <c r="C16" s="4" t="s">
        <v>69</v>
      </c>
      <c r="D16" s="5">
        <v>44385</v>
      </c>
      <c r="E16" s="5">
        <v>44385</v>
      </c>
      <c r="F16" s="5">
        <v>44385</v>
      </c>
      <c r="G16" s="4" t="s">
        <v>22</v>
      </c>
      <c r="H16" s="3" t="s">
        <v>23</v>
      </c>
      <c r="I16" s="4" t="s">
        <v>24</v>
      </c>
      <c r="J16" s="10" t="e">
        <f>SUMIFS(#REF!,#REF!,'Consolidated SPEI'!U16)</f>
        <v>#REF!</v>
      </c>
      <c r="K16" s="4" t="s">
        <v>25</v>
      </c>
      <c r="L16" s="10" t="e">
        <f>SUMIFS(#REF!,#REF!,'Consolidated SPEI'!U16)</f>
        <v>#REF!</v>
      </c>
      <c r="M16" s="3"/>
      <c r="N16" s="3"/>
      <c r="O16" s="3"/>
      <c r="P16" s="4" t="s">
        <v>26</v>
      </c>
      <c r="Q16" s="4"/>
      <c r="R16" s="4"/>
      <c r="S16" s="3"/>
      <c r="T16" s="3"/>
      <c r="U16" s="4" t="s">
        <v>70</v>
      </c>
      <c r="V16" s="4" t="s">
        <v>28</v>
      </c>
      <c r="W16" s="4"/>
      <c r="X16" s="3"/>
      <c r="Y16" s="3">
        <v>1</v>
      </c>
      <c r="Z16" s="3"/>
      <c r="AA16" s="3"/>
      <c r="AB16" s="3"/>
      <c r="AC16" s="3"/>
    </row>
    <row r="17" spans="1:29">
      <c r="A17" s="4">
        <v>531</v>
      </c>
      <c r="B17" s="4" t="s">
        <v>71</v>
      </c>
      <c r="C17" s="4" t="s">
        <v>72</v>
      </c>
      <c r="D17" s="5">
        <v>44385</v>
      </c>
      <c r="E17" s="5">
        <v>44385</v>
      </c>
      <c r="F17" s="5">
        <v>44385</v>
      </c>
      <c r="G17" s="4" t="s">
        <v>22</v>
      </c>
      <c r="H17" s="3" t="s">
        <v>23</v>
      </c>
      <c r="I17" s="4" t="s">
        <v>24</v>
      </c>
      <c r="J17" s="10" t="e">
        <f>SUMIFS(#REF!,#REF!,'Consolidated SPEI'!U17)</f>
        <v>#REF!</v>
      </c>
      <c r="K17" s="4" t="s">
        <v>25</v>
      </c>
      <c r="L17" s="10" t="e">
        <f>SUMIFS(#REF!,#REF!,'Consolidated SPEI'!U17)</f>
        <v>#REF!</v>
      </c>
      <c r="M17" s="3"/>
      <c r="N17" s="3"/>
      <c r="O17" s="3"/>
      <c r="P17" s="4" t="s">
        <v>26</v>
      </c>
      <c r="Q17" s="4"/>
      <c r="R17" s="4"/>
      <c r="S17" s="3"/>
      <c r="T17" s="3"/>
      <c r="U17" s="4" t="s">
        <v>73</v>
      </c>
      <c r="V17" s="4" t="s">
        <v>28</v>
      </c>
      <c r="W17" s="4"/>
      <c r="X17" s="3"/>
      <c r="Y17" s="3">
        <v>1</v>
      </c>
      <c r="Z17" s="3"/>
      <c r="AA17" s="3"/>
      <c r="AB17" s="3"/>
      <c r="AC17" s="3"/>
    </row>
    <row r="18" spans="1:29">
      <c r="A18" s="4">
        <v>413</v>
      </c>
      <c r="B18" s="4" t="s">
        <v>74</v>
      </c>
      <c r="C18" s="4" t="s">
        <v>75</v>
      </c>
      <c r="D18" s="5">
        <v>44385</v>
      </c>
      <c r="E18" s="5">
        <v>44385</v>
      </c>
      <c r="F18" s="5">
        <v>44385</v>
      </c>
      <c r="G18" s="4" t="s">
        <v>22</v>
      </c>
      <c r="H18" s="3" t="s">
        <v>23</v>
      </c>
      <c r="I18" s="4" t="s">
        <v>24</v>
      </c>
      <c r="J18" s="10" t="e">
        <f>SUMIFS(#REF!,#REF!,'Consolidated SPEI'!U18)</f>
        <v>#REF!</v>
      </c>
      <c r="K18" s="4" t="s">
        <v>25</v>
      </c>
      <c r="L18" s="10" t="e">
        <f>SUMIFS(#REF!,#REF!,'Consolidated SPEI'!U18)</f>
        <v>#REF!</v>
      </c>
      <c r="M18" s="3"/>
      <c r="N18" s="3"/>
      <c r="O18" s="3"/>
      <c r="P18" s="4" t="s">
        <v>26</v>
      </c>
      <c r="Q18" s="4"/>
      <c r="R18" s="4"/>
      <c r="S18" s="3"/>
      <c r="T18" s="3"/>
      <c r="U18" s="4" t="s">
        <v>76</v>
      </c>
      <c r="V18" s="4" t="s">
        <v>28</v>
      </c>
      <c r="W18" s="4"/>
      <c r="X18" s="3"/>
      <c r="Y18" s="3">
        <v>1</v>
      </c>
      <c r="Z18" s="3"/>
      <c r="AA18" s="3"/>
      <c r="AB18" s="3"/>
      <c r="AC18" s="3"/>
    </row>
    <row r="19" spans="1:29">
      <c r="A19" s="4">
        <v>100</v>
      </c>
      <c r="B19" s="4" t="s">
        <v>77</v>
      </c>
      <c r="C19" s="4" t="s">
        <v>78</v>
      </c>
      <c r="D19" s="5">
        <v>44386</v>
      </c>
      <c r="E19" s="5">
        <v>44386</v>
      </c>
      <c r="F19" s="5">
        <v>44386</v>
      </c>
      <c r="G19" s="4" t="s">
        <v>22</v>
      </c>
      <c r="H19" s="3" t="s">
        <v>23</v>
      </c>
      <c r="I19" s="4" t="s">
        <v>24</v>
      </c>
      <c r="J19" s="10" t="e">
        <f>SUMIFS(#REF!,#REF!,'Consolidated SPEI'!U19)</f>
        <v>#REF!</v>
      </c>
      <c r="K19" s="4" t="s">
        <v>25</v>
      </c>
      <c r="L19" s="10" t="e">
        <f>SUMIFS(#REF!,#REF!,'Consolidated SPEI'!U19)</f>
        <v>#REF!</v>
      </c>
      <c r="M19" s="3"/>
      <c r="N19" s="3"/>
      <c r="O19" s="3"/>
      <c r="P19" s="4" t="s">
        <v>26</v>
      </c>
      <c r="Q19" s="4"/>
      <c r="R19" s="4"/>
      <c r="S19" s="3"/>
      <c r="T19" s="3"/>
      <c r="U19" s="4" t="s">
        <v>79</v>
      </c>
      <c r="V19" s="4" t="s">
        <v>28</v>
      </c>
      <c r="W19" s="4"/>
      <c r="X19" s="3"/>
      <c r="Y19" s="3">
        <v>1</v>
      </c>
      <c r="Z19" s="3"/>
      <c r="AA19" s="3"/>
      <c r="AB19" s="3"/>
      <c r="AC19" s="3"/>
    </row>
    <row r="20" spans="1:29">
      <c r="A20" s="4">
        <v>337</v>
      </c>
      <c r="B20" s="4" t="s">
        <v>80</v>
      </c>
      <c r="C20" s="4" t="s">
        <v>81</v>
      </c>
      <c r="D20" s="5">
        <v>44386</v>
      </c>
      <c r="E20" s="5">
        <v>44386</v>
      </c>
      <c r="F20" s="5">
        <v>44386</v>
      </c>
      <c r="G20" s="4" t="s">
        <v>22</v>
      </c>
      <c r="H20" s="3" t="s">
        <v>23</v>
      </c>
      <c r="I20" s="4" t="s">
        <v>24</v>
      </c>
      <c r="J20" s="10" t="e">
        <f>SUMIFS(#REF!,#REF!,'Consolidated SPEI'!U20)</f>
        <v>#REF!</v>
      </c>
      <c r="K20" s="4" t="s">
        <v>25</v>
      </c>
      <c r="L20" s="10" t="e">
        <f>SUMIFS(#REF!,#REF!,'Consolidated SPEI'!U20)</f>
        <v>#REF!</v>
      </c>
      <c r="M20" s="3"/>
      <c r="N20" s="3"/>
      <c r="O20" s="3"/>
      <c r="P20" s="4" t="s">
        <v>26</v>
      </c>
      <c r="Q20" s="4"/>
      <c r="R20" s="4"/>
      <c r="S20" s="3"/>
      <c r="T20" s="3"/>
      <c r="U20" s="4" t="s">
        <v>82</v>
      </c>
      <c r="V20" s="4" t="s">
        <v>28</v>
      </c>
      <c r="W20" s="4"/>
      <c r="X20" s="3"/>
      <c r="Y20" s="3">
        <v>1</v>
      </c>
      <c r="Z20" s="3"/>
      <c r="AA20" s="3"/>
      <c r="AB20" s="3"/>
      <c r="AC20" s="3"/>
    </row>
    <row r="21" spans="1:29">
      <c r="A21" s="4">
        <v>280</v>
      </c>
      <c r="B21" s="4" t="s">
        <v>83</v>
      </c>
      <c r="C21" s="4" t="s">
        <v>84</v>
      </c>
      <c r="D21" s="5">
        <v>44386</v>
      </c>
      <c r="E21" s="5">
        <v>44386</v>
      </c>
      <c r="F21" s="5">
        <v>44386</v>
      </c>
      <c r="G21" s="4" t="s">
        <v>22</v>
      </c>
      <c r="H21" s="3" t="s">
        <v>23</v>
      </c>
      <c r="I21" s="4" t="s">
        <v>24</v>
      </c>
      <c r="J21" s="10" t="e">
        <f>SUMIFS(#REF!,#REF!,'Consolidated SPEI'!U21)</f>
        <v>#REF!</v>
      </c>
      <c r="K21" s="4" t="s">
        <v>25</v>
      </c>
      <c r="L21" s="10" t="e">
        <f>SUMIFS(#REF!,#REF!,'Consolidated SPEI'!U21)</f>
        <v>#REF!</v>
      </c>
      <c r="M21" s="3"/>
      <c r="N21" s="3"/>
      <c r="O21" s="3"/>
      <c r="P21" s="4" t="s">
        <v>26</v>
      </c>
      <c r="Q21" s="4"/>
      <c r="R21" s="4"/>
      <c r="S21" s="3"/>
      <c r="T21" s="3"/>
      <c r="U21" s="4" t="s">
        <v>85</v>
      </c>
      <c r="V21" s="4" t="s">
        <v>28</v>
      </c>
      <c r="W21" s="4"/>
      <c r="X21" s="3"/>
      <c r="Y21" s="3">
        <v>1</v>
      </c>
      <c r="Z21" s="3"/>
      <c r="AA21" s="3"/>
      <c r="AB21" s="3"/>
      <c r="AC21" s="3"/>
    </row>
    <row r="22" spans="1:29">
      <c r="A22" s="4">
        <v>51</v>
      </c>
      <c r="B22" s="3" t="s">
        <v>86</v>
      </c>
      <c r="C22" s="3" t="s">
        <v>87</v>
      </c>
      <c r="D22" s="5">
        <v>44391</v>
      </c>
      <c r="E22" s="5">
        <v>44391</v>
      </c>
      <c r="F22" s="5">
        <v>44391</v>
      </c>
      <c r="G22" s="4" t="s">
        <v>22</v>
      </c>
      <c r="H22" s="3" t="s">
        <v>23</v>
      </c>
      <c r="I22" s="4" t="s">
        <v>24</v>
      </c>
      <c r="J22" s="10" t="e">
        <f>SUMIFS(#REF!,#REF!,'Consolidated SPEI'!U22)</f>
        <v>#REF!</v>
      </c>
      <c r="K22" s="4" t="s">
        <v>25</v>
      </c>
      <c r="L22" s="10" t="e">
        <f>SUMIFS(#REF!,#REF!,'Consolidated SPEI'!U22)</f>
        <v>#REF!</v>
      </c>
      <c r="M22" s="3"/>
      <c r="N22" s="3"/>
      <c r="O22" s="3"/>
      <c r="P22" s="4" t="s">
        <v>26</v>
      </c>
      <c r="Q22" s="4"/>
      <c r="R22" s="4"/>
      <c r="S22" s="3"/>
      <c r="T22" s="3"/>
      <c r="U22" s="4" t="s">
        <v>88</v>
      </c>
      <c r="V22" s="4" t="s">
        <v>28</v>
      </c>
      <c r="W22" s="4"/>
      <c r="X22" s="3"/>
      <c r="Y22" s="3">
        <v>1</v>
      </c>
      <c r="Z22" s="3"/>
      <c r="AA22" s="3"/>
      <c r="AB22" s="3"/>
      <c r="AC22" s="3"/>
    </row>
    <row r="23" spans="1:29">
      <c r="A23" s="4">
        <v>315</v>
      </c>
      <c r="B23" s="4" t="s">
        <v>89</v>
      </c>
      <c r="C23" s="4" t="s">
        <v>90</v>
      </c>
      <c r="D23" s="5">
        <v>44391</v>
      </c>
      <c r="E23" s="5">
        <v>44391</v>
      </c>
      <c r="F23" s="5">
        <v>44391</v>
      </c>
      <c r="G23" s="4" t="s">
        <v>22</v>
      </c>
      <c r="H23" s="3" t="s">
        <v>23</v>
      </c>
      <c r="I23" s="4" t="s">
        <v>24</v>
      </c>
      <c r="J23" s="10" t="e">
        <f>SUMIFS(#REF!,#REF!,'Consolidated SPEI'!U23)</f>
        <v>#REF!</v>
      </c>
      <c r="K23" s="4" t="s">
        <v>25</v>
      </c>
      <c r="L23" s="10" t="e">
        <f>SUMIFS(#REF!,#REF!,'Consolidated SPEI'!U23)</f>
        <v>#REF!</v>
      </c>
      <c r="M23" s="3"/>
      <c r="N23" s="3"/>
      <c r="O23" s="3"/>
      <c r="P23" s="4" t="s">
        <v>26</v>
      </c>
      <c r="Q23" s="4"/>
      <c r="R23" s="4"/>
      <c r="S23" s="3"/>
      <c r="T23" s="3"/>
      <c r="U23" s="4" t="s">
        <v>91</v>
      </c>
      <c r="V23" s="4" t="s">
        <v>28</v>
      </c>
      <c r="W23" s="4"/>
      <c r="X23" s="3"/>
      <c r="Y23" s="3">
        <v>1</v>
      </c>
      <c r="Z23" s="3"/>
      <c r="AA23" s="3"/>
      <c r="AB23" s="3"/>
      <c r="AC23" s="3"/>
    </row>
    <row r="24" spans="1:29">
      <c r="A24" s="4">
        <v>241</v>
      </c>
      <c r="B24" s="4" t="s">
        <v>92</v>
      </c>
      <c r="C24" s="4" t="s">
        <v>93</v>
      </c>
      <c r="D24" s="5">
        <v>44392</v>
      </c>
      <c r="E24" s="5">
        <v>44392</v>
      </c>
      <c r="F24" s="5">
        <v>44392</v>
      </c>
      <c r="G24" s="4" t="s">
        <v>22</v>
      </c>
      <c r="H24" s="3" t="s">
        <v>23</v>
      </c>
      <c r="I24" s="4" t="s">
        <v>24</v>
      </c>
      <c r="J24" s="10" t="e">
        <f>SUMIFS(#REF!,#REF!,'Consolidated SPEI'!U24)</f>
        <v>#REF!</v>
      </c>
      <c r="K24" s="4" t="s">
        <v>25</v>
      </c>
      <c r="L24" s="10" t="e">
        <f>SUMIFS(#REF!,#REF!,'Consolidated SPEI'!U24)</f>
        <v>#REF!</v>
      </c>
      <c r="M24" s="3"/>
      <c r="N24" s="3"/>
      <c r="O24" s="3"/>
      <c r="P24" s="4" t="s">
        <v>26</v>
      </c>
      <c r="Q24" s="4"/>
      <c r="R24" s="4"/>
      <c r="S24" s="3"/>
      <c r="T24" s="3"/>
      <c r="U24" s="6" t="s">
        <v>94</v>
      </c>
      <c r="V24" s="4" t="s">
        <v>28</v>
      </c>
      <c r="W24" s="4"/>
      <c r="X24" s="3"/>
      <c r="Y24" s="3">
        <v>1</v>
      </c>
      <c r="Z24" s="3"/>
      <c r="AA24" s="3"/>
      <c r="AB24" s="3"/>
      <c r="AC24" s="3"/>
    </row>
    <row r="25" spans="1:29">
      <c r="A25" s="4">
        <v>526</v>
      </c>
      <c r="B25" s="4" t="s">
        <v>95</v>
      </c>
      <c r="C25" s="4" t="s">
        <v>96</v>
      </c>
      <c r="D25" s="5">
        <v>44393</v>
      </c>
      <c r="E25" s="5">
        <v>44393</v>
      </c>
      <c r="F25" s="5">
        <v>44393</v>
      </c>
      <c r="G25" s="4" t="s">
        <v>22</v>
      </c>
      <c r="H25" s="3" t="s">
        <v>23</v>
      </c>
      <c r="I25" s="4" t="s">
        <v>24</v>
      </c>
      <c r="J25" s="10" t="e">
        <f>SUMIFS(#REF!,#REF!,'Consolidated SPEI'!U25)</f>
        <v>#REF!</v>
      </c>
      <c r="K25" s="4" t="s">
        <v>25</v>
      </c>
      <c r="L25" s="10" t="e">
        <f>SUMIFS(#REF!,#REF!,'Consolidated SPEI'!U25)</f>
        <v>#REF!</v>
      </c>
      <c r="M25" s="3"/>
      <c r="N25" s="3"/>
      <c r="O25" s="3"/>
      <c r="P25" s="4" t="s">
        <v>26</v>
      </c>
      <c r="Q25" s="4"/>
      <c r="R25" s="4"/>
      <c r="S25" s="3"/>
      <c r="T25" s="3"/>
      <c r="U25" s="4" t="s">
        <v>97</v>
      </c>
      <c r="V25" s="4" t="s">
        <v>28</v>
      </c>
      <c r="W25" s="4"/>
      <c r="X25" s="3"/>
      <c r="Y25" s="3">
        <v>1</v>
      </c>
      <c r="Z25" s="3"/>
      <c r="AA25" s="3"/>
      <c r="AB25" s="3"/>
      <c r="AC25" s="3"/>
    </row>
    <row r="26" spans="1:29">
      <c r="A26" s="4">
        <v>444</v>
      </c>
      <c r="B26" s="4" t="s">
        <v>98</v>
      </c>
      <c r="C26" s="4" t="s">
        <v>99</v>
      </c>
      <c r="D26" s="5">
        <v>44397</v>
      </c>
      <c r="E26" s="5">
        <v>44397</v>
      </c>
      <c r="F26" s="5">
        <v>44397</v>
      </c>
      <c r="G26" s="4" t="s">
        <v>22</v>
      </c>
      <c r="H26" s="3" t="s">
        <v>23</v>
      </c>
      <c r="I26" s="4" t="s">
        <v>24</v>
      </c>
      <c r="J26" s="10" t="e">
        <f>SUMIFS(#REF!,#REF!,'Consolidated SPEI'!U26)</f>
        <v>#REF!</v>
      </c>
      <c r="K26" s="4" t="s">
        <v>25</v>
      </c>
      <c r="L26" s="10" t="e">
        <f>SUMIFS(#REF!,#REF!,'Consolidated SPEI'!U26)</f>
        <v>#REF!</v>
      </c>
      <c r="M26" s="3"/>
      <c r="N26" s="3"/>
      <c r="O26" s="3"/>
      <c r="P26" s="4" t="s">
        <v>26</v>
      </c>
      <c r="Q26" s="4"/>
      <c r="R26" s="4"/>
      <c r="S26" s="3"/>
      <c r="T26" s="3"/>
      <c r="U26" s="4" t="s">
        <v>100</v>
      </c>
      <c r="V26" s="4" t="s">
        <v>28</v>
      </c>
      <c r="W26" s="4"/>
      <c r="X26" s="3"/>
      <c r="Y26" s="3">
        <v>1</v>
      </c>
      <c r="Z26" s="3"/>
      <c r="AA26" s="3"/>
      <c r="AB26" s="3"/>
      <c r="AC26" s="3"/>
    </row>
    <row r="27" spans="1:29">
      <c r="A27" s="4">
        <v>533</v>
      </c>
      <c r="B27" s="4" t="s">
        <v>101</v>
      </c>
      <c r="C27" s="4" t="s">
        <v>102</v>
      </c>
      <c r="D27" s="5">
        <v>44398</v>
      </c>
      <c r="E27" s="5">
        <v>44398</v>
      </c>
      <c r="F27" s="5">
        <v>44398</v>
      </c>
      <c r="G27" s="4" t="s">
        <v>22</v>
      </c>
      <c r="H27" s="3" t="s">
        <v>23</v>
      </c>
      <c r="I27" s="4" t="s">
        <v>24</v>
      </c>
      <c r="J27" s="10" t="e">
        <f>SUMIFS(#REF!,#REF!,'Consolidated SPEI'!U27)</f>
        <v>#REF!</v>
      </c>
      <c r="K27" s="4" t="s">
        <v>25</v>
      </c>
      <c r="L27" s="10" t="e">
        <f>SUMIFS(#REF!,#REF!,'Consolidated SPEI'!U27)</f>
        <v>#REF!</v>
      </c>
      <c r="M27" s="3"/>
      <c r="N27" s="3"/>
      <c r="O27" s="3"/>
      <c r="P27" s="4" t="s">
        <v>26</v>
      </c>
      <c r="Q27" s="4"/>
      <c r="R27" s="4"/>
      <c r="S27" s="3"/>
      <c r="T27" s="3"/>
      <c r="U27" s="4" t="s">
        <v>103</v>
      </c>
      <c r="V27" s="4" t="s">
        <v>28</v>
      </c>
      <c r="W27" s="4"/>
      <c r="X27" s="3"/>
      <c r="Y27" s="3">
        <v>1</v>
      </c>
      <c r="Z27" s="3"/>
      <c r="AA27" s="3"/>
      <c r="AB27" s="3"/>
      <c r="AC27" s="3"/>
    </row>
    <row r="28" spans="1:29">
      <c r="A28" s="4">
        <v>345</v>
      </c>
      <c r="B28" s="4" t="s">
        <v>104</v>
      </c>
      <c r="C28" s="4" t="s">
        <v>105</v>
      </c>
      <c r="D28" s="5">
        <v>44399</v>
      </c>
      <c r="E28" s="5">
        <v>44399</v>
      </c>
      <c r="F28" s="5">
        <v>44399</v>
      </c>
      <c r="G28" s="4" t="s">
        <v>22</v>
      </c>
      <c r="H28" s="3" t="s">
        <v>23</v>
      </c>
      <c r="I28" s="4" t="s">
        <v>24</v>
      </c>
      <c r="J28" s="10" t="e">
        <f>SUMIFS(#REF!,#REF!,'Consolidated SPEI'!U28)</f>
        <v>#REF!</v>
      </c>
      <c r="K28" s="4" t="s">
        <v>25</v>
      </c>
      <c r="L28" s="10" t="e">
        <f>SUMIFS(#REF!,#REF!,'Consolidated SPEI'!U28)</f>
        <v>#REF!</v>
      </c>
      <c r="M28" s="3"/>
      <c r="N28" s="3"/>
      <c r="O28" s="3"/>
      <c r="P28" s="4" t="s">
        <v>26</v>
      </c>
      <c r="Q28" s="4"/>
      <c r="R28" s="4"/>
      <c r="S28" s="3"/>
      <c r="T28" s="3"/>
      <c r="U28" s="4" t="s">
        <v>106</v>
      </c>
      <c r="V28" s="4" t="s">
        <v>28</v>
      </c>
      <c r="W28" s="4"/>
      <c r="X28" s="3"/>
      <c r="Y28" s="3">
        <v>1</v>
      </c>
      <c r="Z28" s="3"/>
      <c r="AA28" s="3"/>
      <c r="AB28" s="3"/>
      <c r="AC28" s="3"/>
    </row>
    <row r="29" spans="1:29">
      <c r="A29" s="4">
        <v>429</v>
      </c>
      <c r="B29" s="4" t="s">
        <v>107</v>
      </c>
      <c r="C29" s="4" t="s">
        <v>108</v>
      </c>
      <c r="D29" s="5">
        <v>44400</v>
      </c>
      <c r="E29" s="5">
        <v>44400</v>
      </c>
      <c r="F29" s="5">
        <v>44400</v>
      </c>
      <c r="G29" s="4" t="s">
        <v>22</v>
      </c>
      <c r="H29" s="3" t="s">
        <v>23</v>
      </c>
      <c r="I29" s="4" t="s">
        <v>24</v>
      </c>
      <c r="J29" s="10" t="e">
        <f>SUMIFS(#REF!,#REF!,'Consolidated SPEI'!U29)</f>
        <v>#REF!</v>
      </c>
      <c r="K29" s="4" t="s">
        <v>25</v>
      </c>
      <c r="L29" s="10" t="e">
        <f>SUMIFS(#REF!,#REF!,'Consolidated SPEI'!U29)</f>
        <v>#REF!</v>
      </c>
      <c r="M29" s="3"/>
      <c r="N29" s="3"/>
      <c r="O29" s="3"/>
      <c r="P29" s="4" t="s">
        <v>26</v>
      </c>
      <c r="Q29" s="4"/>
      <c r="R29" s="4"/>
      <c r="S29" s="3"/>
      <c r="T29" s="3"/>
      <c r="U29" s="4" t="s">
        <v>109</v>
      </c>
      <c r="V29" s="4" t="s">
        <v>28</v>
      </c>
      <c r="W29" s="4"/>
      <c r="X29" s="3"/>
      <c r="Y29" s="3">
        <v>1</v>
      </c>
      <c r="Z29" s="3"/>
      <c r="AA29" s="3"/>
      <c r="AB29" s="3"/>
      <c r="AC29" s="3"/>
    </row>
    <row r="30" spans="1:29">
      <c r="A30" s="4">
        <v>391</v>
      </c>
      <c r="B30" s="4" t="s">
        <v>110</v>
      </c>
      <c r="C30" s="4" t="s">
        <v>111</v>
      </c>
      <c r="D30" s="5">
        <v>44403</v>
      </c>
      <c r="E30" s="5">
        <v>44403</v>
      </c>
      <c r="F30" s="5">
        <v>44403</v>
      </c>
      <c r="G30" s="4" t="s">
        <v>22</v>
      </c>
      <c r="H30" s="3" t="s">
        <v>23</v>
      </c>
      <c r="I30" s="4" t="s">
        <v>24</v>
      </c>
      <c r="J30" s="10" t="e">
        <f>SUMIFS(#REF!,#REF!,'Consolidated SPEI'!U30)</f>
        <v>#REF!</v>
      </c>
      <c r="K30" s="4" t="s">
        <v>25</v>
      </c>
      <c r="L30" s="10" t="e">
        <f>SUMIFS(#REF!,#REF!,'Consolidated SPEI'!U30)</f>
        <v>#REF!</v>
      </c>
      <c r="M30" s="3"/>
      <c r="N30" s="3"/>
      <c r="O30" s="3"/>
      <c r="P30" s="4" t="s">
        <v>26</v>
      </c>
      <c r="Q30" s="4"/>
      <c r="R30" s="4"/>
      <c r="S30" s="3"/>
      <c r="T30" s="3"/>
      <c r="U30" s="4" t="s">
        <v>112</v>
      </c>
      <c r="V30" s="4" t="s">
        <v>28</v>
      </c>
      <c r="W30" s="4"/>
      <c r="X30" s="3"/>
      <c r="Y30" s="3">
        <v>1</v>
      </c>
      <c r="Z30" s="3"/>
      <c r="AA30" s="3"/>
      <c r="AB30" s="3"/>
      <c r="AC30" s="3"/>
    </row>
    <row r="31" spans="1:29">
      <c r="A31" s="4">
        <v>321</v>
      </c>
      <c r="B31" s="4" t="s">
        <v>20</v>
      </c>
      <c r="C31" s="4" t="s">
        <v>21</v>
      </c>
      <c r="D31" s="5">
        <v>44379</v>
      </c>
      <c r="E31" s="5">
        <v>44379</v>
      </c>
      <c r="F31" s="5">
        <v>44379</v>
      </c>
      <c r="G31" s="4" t="s">
        <v>22</v>
      </c>
      <c r="H31" s="3" t="s">
        <v>23</v>
      </c>
      <c r="I31" s="4" t="s">
        <v>24</v>
      </c>
      <c r="J31" s="11" t="e">
        <f>SUMIFS(#REF!,#REF!,'Consolidated SPEI'!U31)</f>
        <v>#REF!</v>
      </c>
      <c r="K31" s="4" t="s">
        <v>25</v>
      </c>
      <c r="L31" s="11" t="e">
        <f>SUMIFS(#REF!,#REF!,'Consolidated SPEI'!U31)</f>
        <v>#REF!</v>
      </c>
      <c r="M31" s="3"/>
      <c r="N31" s="3"/>
      <c r="O31" s="3"/>
      <c r="P31" s="4" t="s">
        <v>113</v>
      </c>
      <c r="Q31" s="4">
        <v>1.21800011345275E+16</v>
      </c>
      <c r="R31" s="4">
        <v>1.21800011345275E+16</v>
      </c>
      <c r="S31" s="3" t="s">
        <v>114</v>
      </c>
      <c r="T31" s="3"/>
      <c r="U31" s="4" t="s">
        <v>27</v>
      </c>
      <c r="V31" s="4" t="s">
        <v>115</v>
      </c>
      <c r="W31" s="4"/>
      <c r="X31" s="3"/>
      <c r="Y31" s="3"/>
      <c r="Z31" s="3"/>
      <c r="AA31" s="3"/>
      <c r="AB31" s="3"/>
      <c r="AC31" s="3"/>
    </row>
    <row r="32" spans="1:29">
      <c r="A32" s="4">
        <v>219</v>
      </c>
      <c r="B32" s="4" t="s">
        <v>29</v>
      </c>
      <c r="C32" s="4" t="s">
        <v>30</v>
      </c>
      <c r="D32" s="5">
        <v>44383</v>
      </c>
      <c r="E32" s="5">
        <v>44383</v>
      </c>
      <c r="F32" s="5">
        <v>44383</v>
      </c>
      <c r="G32" s="4" t="s">
        <v>22</v>
      </c>
      <c r="H32" s="3" t="s">
        <v>23</v>
      </c>
      <c r="I32" s="4" t="s">
        <v>24</v>
      </c>
      <c r="J32" s="11" t="e">
        <f>SUMIFS(#REF!,#REF!,'Consolidated SPEI'!U32)</f>
        <v>#REF!</v>
      </c>
      <c r="K32" s="4" t="s">
        <v>25</v>
      </c>
      <c r="L32" s="11" t="e">
        <f>SUMIFS(#REF!,#REF!,'Consolidated SPEI'!U32)</f>
        <v>#REF!</v>
      </c>
      <c r="M32" s="3"/>
      <c r="N32" s="3"/>
      <c r="O32" s="3"/>
      <c r="P32" s="4" t="s">
        <v>113</v>
      </c>
      <c r="Q32" s="4">
        <v>2.17600406471647E+16</v>
      </c>
      <c r="R32" s="4">
        <v>2.17600406471647E+16</v>
      </c>
      <c r="S32" s="3" t="s">
        <v>116</v>
      </c>
      <c r="T32" s="3"/>
      <c r="U32" s="4" t="s">
        <v>31</v>
      </c>
      <c r="V32" s="4" t="s">
        <v>115</v>
      </c>
      <c r="W32" s="4"/>
      <c r="X32" s="3"/>
      <c r="Y32" s="3"/>
      <c r="Z32" s="3"/>
      <c r="AA32" s="3"/>
      <c r="AB32" s="3"/>
      <c r="AC32" s="3"/>
    </row>
    <row r="33" spans="1:29">
      <c r="A33" s="4">
        <v>306</v>
      </c>
      <c r="B33" s="4" t="s">
        <v>32</v>
      </c>
      <c r="C33" s="4" t="s">
        <v>33</v>
      </c>
      <c r="D33" s="5">
        <v>44383</v>
      </c>
      <c r="E33" s="5">
        <v>44383</v>
      </c>
      <c r="F33" s="5">
        <v>44383</v>
      </c>
      <c r="G33" s="4" t="s">
        <v>22</v>
      </c>
      <c r="H33" s="3" t="s">
        <v>23</v>
      </c>
      <c r="I33" s="4" t="s">
        <v>24</v>
      </c>
      <c r="J33" s="11" t="e">
        <f>SUMIFS(#REF!,#REF!,'Consolidated SPEI'!U33)</f>
        <v>#REF!</v>
      </c>
      <c r="K33" s="4" t="s">
        <v>25</v>
      </c>
      <c r="L33" s="11" t="e">
        <f>SUMIFS(#REF!,#REF!,'Consolidated SPEI'!U33)</f>
        <v>#REF!</v>
      </c>
      <c r="M33" s="3"/>
      <c r="N33" s="3"/>
      <c r="O33" s="3"/>
      <c r="P33" s="4" t="s">
        <v>113</v>
      </c>
      <c r="Q33" s="4">
        <v>1.13180000003392E+17</v>
      </c>
      <c r="R33" s="4">
        <v>1.13180000003392E+17</v>
      </c>
      <c r="S33" s="3" t="s">
        <v>117</v>
      </c>
      <c r="T33" s="3"/>
      <c r="U33" s="4" t="s">
        <v>34</v>
      </c>
      <c r="V33" s="4" t="s">
        <v>115</v>
      </c>
      <c r="W33" s="4"/>
      <c r="X33" s="3"/>
      <c r="Y33" s="3"/>
      <c r="Z33" s="3"/>
      <c r="AA33" s="3"/>
      <c r="AB33" s="3"/>
      <c r="AC33" s="3"/>
    </row>
    <row r="34" spans="1:29">
      <c r="A34" s="4">
        <v>364</v>
      </c>
      <c r="B34" s="4" t="s">
        <v>35</v>
      </c>
      <c r="C34" s="4" t="s">
        <v>36</v>
      </c>
      <c r="D34" s="5">
        <v>44383</v>
      </c>
      <c r="E34" s="5">
        <v>44383</v>
      </c>
      <c r="F34" s="5">
        <v>44383</v>
      </c>
      <c r="G34" s="4" t="s">
        <v>22</v>
      </c>
      <c r="H34" s="3" t="s">
        <v>23</v>
      </c>
      <c r="I34" s="4" t="s">
        <v>24</v>
      </c>
      <c r="J34" s="11" t="e">
        <f>SUMIFS(#REF!,#REF!,'Consolidated SPEI'!U34)</f>
        <v>#REF!</v>
      </c>
      <c r="K34" s="4" t="s">
        <v>25</v>
      </c>
      <c r="L34" s="11" t="e">
        <f>SUMIFS(#REF!,#REF!,'Consolidated SPEI'!U34)</f>
        <v>#REF!</v>
      </c>
      <c r="M34" s="3"/>
      <c r="N34" s="3"/>
      <c r="O34" s="3"/>
      <c r="P34" s="4" t="s">
        <v>113</v>
      </c>
      <c r="Q34" s="4">
        <v>1.41806550743254E+16</v>
      </c>
      <c r="R34" s="4">
        <v>1.41806550743254E+16</v>
      </c>
      <c r="S34" s="3" t="s">
        <v>118</v>
      </c>
      <c r="T34" s="3"/>
      <c r="U34" s="4" t="s">
        <v>37</v>
      </c>
      <c r="V34" s="4" t="s">
        <v>115</v>
      </c>
      <c r="W34" s="4"/>
      <c r="X34" s="3"/>
      <c r="Y34" s="3"/>
      <c r="Z34" s="3"/>
      <c r="AA34" s="3"/>
      <c r="AB34" s="3"/>
      <c r="AC34" s="3"/>
    </row>
    <row r="35" spans="1:29">
      <c r="A35" s="4">
        <v>254</v>
      </c>
      <c r="B35" s="4" t="s">
        <v>38</v>
      </c>
      <c r="C35" s="4" t="s">
        <v>39</v>
      </c>
      <c r="D35" s="5">
        <v>44383</v>
      </c>
      <c r="E35" s="5">
        <v>44383</v>
      </c>
      <c r="F35" s="5">
        <v>44383</v>
      </c>
      <c r="G35" s="4" t="s">
        <v>22</v>
      </c>
      <c r="H35" s="3" t="s">
        <v>23</v>
      </c>
      <c r="I35" s="4" t="s">
        <v>24</v>
      </c>
      <c r="J35" s="11" t="e">
        <f>SUMIFS(#REF!,#REF!,'Consolidated SPEI'!U35)</f>
        <v>#REF!</v>
      </c>
      <c r="K35" s="3"/>
      <c r="L35" s="11" t="e">
        <f>SUMIFS(#REF!,#REF!,'Consolidated SPEI'!U35)</f>
        <v>#REF!</v>
      </c>
      <c r="M35" s="3"/>
      <c r="N35" s="3"/>
      <c r="O35" s="3"/>
      <c r="P35" s="4" t="s">
        <v>113</v>
      </c>
      <c r="Q35" s="4">
        <v>1.21800018780364E+16</v>
      </c>
      <c r="R35" s="4">
        <v>1.21800018780364E+16</v>
      </c>
      <c r="S35" s="3" t="s">
        <v>114</v>
      </c>
      <c r="T35" s="3"/>
      <c r="U35" s="4" t="s">
        <v>40</v>
      </c>
      <c r="V35" s="4" t="s">
        <v>115</v>
      </c>
      <c r="W35" s="4"/>
      <c r="X35" s="3"/>
      <c r="Y35" s="3"/>
      <c r="Z35" s="3"/>
      <c r="AA35" s="3"/>
      <c r="AB35" s="3"/>
      <c r="AC35" s="3"/>
    </row>
    <row r="36" spans="1:29">
      <c r="A36" s="4">
        <v>288</v>
      </c>
      <c r="B36" s="4" t="s">
        <v>41</v>
      </c>
      <c r="C36" s="4" t="s">
        <v>42</v>
      </c>
      <c r="D36" s="5">
        <v>44383</v>
      </c>
      <c r="E36" s="5">
        <v>44383</v>
      </c>
      <c r="F36" s="5">
        <v>44383</v>
      </c>
      <c r="G36" s="4" t="s">
        <v>22</v>
      </c>
      <c r="H36" s="3" t="s">
        <v>23</v>
      </c>
      <c r="I36" s="4" t="s">
        <v>24</v>
      </c>
      <c r="J36" s="11" t="e">
        <f>SUMIFS(#REF!,#REF!,'Consolidated SPEI'!U36)</f>
        <v>#REF!</v>
      </c>
      <c r="K36" s="4" t="s">
        <v>25</v>
      </c>
      <c r="L36" s="11" t="e">
        <f>SUMIFS(#REF!,#REF!,'Consolidated SPEI'!U36)</f>
        <v>#REF!</v>
      </c>
      <c r="M36" s="3"/>
      <c r="N36" s="3"/>
      <c r="O36" s="3"/>
      <c r="P36" s="4" t="s">
        <v>113</v>
      </c>
      <c r="Q36" s="4">
        <v>1.46916550762098E+16</v>
      </c>
      <c r="R36" s="4">
        <v>1.46916550762098E+16</v>
      </c>
      <c r="S36" s="3" t="s">
        <v>118</v>
      </c>
      <c r="T36" s="3"/>
      <c r="U36" s="4" t="s">
        <v>43</v>
      </c>
      <c r="V36" s="4" t="s">
        <v>115</v>
      </c>
      <c r="W36" s="4"/>
      <c r="X36" s="3"/>
      <c r="Y36" s="3"/>
      <c r="Z36" s="3"/>
      <c r="AA36" s="3"/>
      <c r="AB36" s="3"/>
      <c r="AC36" s="3"/>
    </row>
    <row r="37" spans="1:29">
      <c r="A37" s="4">
        <v>330</v>
      </c>
      <c r="B37" s="4" t="s">
        <v>44</v>
      </c>
      <c r="C37" s="4" t="s">
        <v>45</v>
      </c>
      <c r="D37" s="5">
        <v>44383</v>
      </c>
      <c r="E37" s="5">
        <v>44383</v>
      </c>
      <c r="F37" s="5">
        <v>44383</v>
      </c>
      <c r="G37" s="4" t="s">
        <v>22</v>
      </c>
      <c r="H37" s="3" t="s">
        <v>23</v>
      </c>
      <c r="I37" s="4" t="s">
        <v>24</v>
      </c>
      <c r="J37" s="11" t="e">
        <f>SUMIFS(#REF!,#REF!,'Consolidated SPEI'!U37)</f>
        <v>#REF!</v>
      </c>
      <c r="K37" s="4" t="s">
        <v>25</v>
      </c>
      <c r="L37" s="11" t="e">
        <f>SUMIFS(#REF!,#REF!,'Consolidated SPEI'!U37)</f>
        <v>#REF!</v>
      </c>
      <c r="M37" s="3"/>
      <c r="N37" s="3"/>
      <c r="O37" s="3"/>
      <c r="P37" s="4" t="s">
        <v>113</v>
      </c>
      <c r="Q37" s="4">
        <v>1.21800011525816E+16</v>
      </c>
      <c r="R37" s="4">
        <v>1.21800011525816E+16</v>
      </c>
      <c r="S37" s="3" t="s">
        <v>114</v>
      </c>
      <c r="T37" s="3"/>
      <c r="U37" s="4" t="s">
        <v>46</v>
      </c>
      <c r="V37" s="4" t="s">
        <v>115</v>
      </c>
      <c r="W37" s="4"/>
      <c r="X37" s="3"/>
      <c r="Y37" s="3"/>
      <c r="Z37" s="3"/>
      <c r="AA37" s="3"/>
      <c r="AB37" s="3"/>
      <c r="AC37" s="3"/>
    </row>
    <row r="38" spans="1:29">
      <c r="A38" s="4">
        <v>349</v>
      </c>
      <c r="B38" s="4" t="s">
        <v>47</v>
      </c>
      <c r="C38" s="4" t="s">
        <v>48</v>
      </c>
      <c r="D38" s="5">
        <v>44383</v>
      </c>
      <c r="E38" s="5">
        <v>44383</v>
      </c>
      <c r="F38" s="5">
        <v>44383</v>
      </c>
      <c r="G38" s="4" t="s">
        <v>22</v>
      </c>
      <c r="H38" s="3" t="s">
        <v>23</v>
      </c>
      <c r="I38" s="4" t="s">
        <v>24</v>
      </c>
      <c r="J38" s="11" t="e">
        <f>SUMIFS(#REF!,#REF!,'Consolidated SPEI'!U38)</f>
        <v>#REF!</v>
      </c>
      <c r="K38" s="4" t="s">
        <v>25</v>
      </c>
      <c r="L38" s="11" t="e">
        <f>SUMIFS(#REF!,#REF!,'Consolidated SPEI'!U38)</f>
        <v>#REF!</v>
      </c>
      <c r="M38" s="3"/>
      <c r="N38" s="3"/>
      <c r="O38" s="3"/>
      <c r="P38" s="4" t="s">
        <v>113</v>
      </c>
      <c r="Q38" s="4">
        <v>3.01809000235884E+16</v>
      </c>
      <c r="R38" s="4">
        <v>3.01809000235884E+16</v>
      </c>
      <c r="S38" s="3" t="s">
        <v>119</v>
      </c>
      <c r="T38" s="3"/>
      <c r="U38" s="4" t="s">
        <v>49</v>
      </c>
      <c r="V38" s="4" t="s">
        <v>115</v>
      </c>
      <c r="W38" s="4"/>
      <c r="X38" s="3"/>
      <c r="Y38" s="3"/>
      <c r="Z38" s="3"/>
      <c r="AA38" s="3"/>
      <c r="AB38" s="3"/>
      <c r="AC38" s="3"/>
    </row>
    <row r="39" spans="1:29">
      <c r="A39" s="4">
        <v>430</v>
      </c>
      <c r="B39" s="4" t="s">
        <v>50</v>
      </c>
      <c r="C39" s="4" t="s">
        <v>51</v>
      </c>
      <c r="D39" s="5">
        <v>44384</v>
      </c>
      <c r="E39" s="5">
        <v>44384</v>
      </c>
      <c r="F39" s="5">
        <v>44384</v>
      </c>
      <c r="G39" s="4" t="s">
        <v>22</v>
      </c>
      <c r="H39" s="3" t="s">
        <v>23</v>
      </c>
      <c r="I39" s="4" t="s">
        <v>24</v>
      </c>
      <c r="J39" s="11" t="e">
        <f>SUMIFS(#REF!,#REF!,'Consolidated SPEI'!U39)</f>
        <v>#REF!</v>
      </c>
      <c r="K39" s="4" t="s">
        <v>25</v>
      </c>
      <c r="L39" s="11" t="e">
        <f>SUMIFS(#REF!,#REF!,'Consolidated SPEI'!U39)</f>
        <v>#REF!</v>
      </c>
      <c r="M39" s="3"/>
      <c r="N39" s="3"/>
      <c r="O39" s="3"/>
      <c r="P39" s="4" t="s">
        <v>113</v>
      </c>
      <c r="Q39" s="4">
        <v>1.26800018261964E+16</v>
      </c>
      <c r="R39" s="4">
        <v>1.26800018261964E+16</v>
      </c>
      <c r="S39" s="3" t="s">
        <v>114</v>
      </c>
      <c r="T39" s="3"/>
      <c r="U39" s="4" t="s">
        <v>52</v>
      </c>
      <c r="V39" s="4" t="s">
        <v>115</v>
      </c>
      <c r="W39" s="4"/>
      <c r="X39" s="3"/>
      <c r="Y39" s="3"/>
      <c r="Z39" s="3"/>
      <c r="AA39" s="3"/>
      <c r="AB39" s="3"/>
      <c r="AC39" s="3"/>
    </row>
    <row r="40" spans="1:29">
      <c r="A40" s="4">
        <v>238</v>
      </c>
      <c r="B40" s="4" t="s">
        <v>53</v>
      </c>
      <c r="C40" s="4" t="s">
        <v>54</v>
      </c>
      <c r="D40" s="5">
        <v>44384</v>
      </c>
      <c r="E40" s="5">
        <v>44384</v>
      </c>
      <c r="F40" s="5">
        <v>44384</v>
      </c>
      <c r="G40" s="4" t="s">
        <v>22</v>
      </c>
      <c r="H40" s="3" t="s">
        <v>23</v>
      </c>
      <c r="I40" s="4" t="s">
        <v>24</v>
      </c>
      <c r="J40" s="11" t="e">
        <f>SUMIFS(#REF!,#REF!,'Consolidated SPEI'!U40)</f>
        <v>#REF!</v>
      </c>
      <c r="K40" s="4" t="s">
        <v>25</v>
      </c>
      <c r="L40" s="11" t="e">
        <f>SUMIFS(#REF!,#REF!,'Consolidated SPEI'!U40)</f>
        <v>#REF!</v>
      </c>
      <c r="M40" s="3"/>
      <c r="N40" s="3"/>
      <c r="O40" s="3"/>
      <c r="P40" s="4" t="s">
        <v>113</v>
      </c>
      <c r="Q40" s="4">
        <v>2180057379021040</v>
      </c>
      <c r="R40" s="4">
        <v>2180057379021040</v>
      </c>
      <c r="S40" s="3" t="s">
        <v>120</v>
      </c>
      <c r="T40" s="3"/>
      <c r="U40" s="4" t="s">
        <v>55</v>
      </c>
      <c r="V40" s="4" t="s">
        <v>115</v>
      </c>
      <c r="W40" s="4"/>
      <c r="X40" s="3"/>
      <c r="Y40" s="3"/>
      <c r="Z40" s="3"/>
      <c r="AA40" s="3"/>
      <c r="AB40" s="3"/>
      <c r="AC40" s="3"/>
    </row>
    <row r="41" spans="1:29">
      <c r="A41" s="4">
        <v>384</v>
      </c>
      <c r="B41" s="4" t="s">
        <v>56</v>
      </c>
      <c r="C41" s="4" t="s">
        <v>57</v>
      </c>
      <c r="D41" s="5">
        <v>44385</v>
      </c>
      <c r="E41" s="5">
        <v>44385</v>
      </c>
      <c r="F41" s="5">
        <v>44385</v>
      </c>
      <c r="G41" s="4" t="s">
        <v>22</v>
      </c>
      <c r="H41" s="3" t="s">
        <v>23</v>
      </c>
      <c r="I41" s="4" t="s">
        <v>24</v>
      </c>
      <c r="J41" s="11" t="e">
        <f>SUMIFS(#REF!,#REF!,'Consolidated SPEI'!U41)</f>
        <v>#REF!</v>
      </c>
      <c r="K41" s="4" t="s">
        <v>25</v>
      </c>
      <c r="L41" s="11" t="e">
        <f>SUMIFS(#REF!,#REF!,'Consolidated SPEI'!U41)</f>
        <v>#REF!</v>
      </c>
      <c r="M41" s="3"/>
      <c r="N41" s="3"/>
      <c r="O41" s="3"/>
      <c r="P41" s="4" t="s">
        <v>113</v>
      </c>
      <c r="Q41" s="4">
        <v>1.27900019621901E+16</v>
      </c>
      <c r="R41" s="4">
        <v>1.27900019621901E+16</v>
      </c>
      <c r="S41" s="3" t="s">
        <v>114</v>
      </c>
      <c r="T41" s="3"/>
      <c r="U41" s="4" t="s">
        <v>58</v>
      </c>
      <c r="V41" s="4" t="s">
        <v>115</v>
      </c>
      <c r="W41" s="4"/>
      <c r="X41" s="3"/>
      <c r="Y41" s="3"/>
      <c r="Z41" s="3"/>
      <c r="AA41" s="3"/>
      <c r="AB41" s="3"/>
      <c r="AC41" s="3"/>
    </row>
    <row r="42" spans="1:29">
      <c r="A42" s="4">
        <v>442</v>
      </c>
      <c r="B42" s="4" t="s">
        <v>59</v>
      </c>
      <c r="C42" s="4" t="s">
        <v>60</v>
      </c>
      <c r="D42" s="5">
        <v>44385</v>
      </c>
      <c r="E42" s="5">
        <v>44385</v>
      </c>
      <c r="F42" s="5">
        <v>44385</v>
      </c>
      <c r="G42" s="4" t="s">
        <v>22</v>
      </c>
      <c r="H42" s="3" t="s">
        <v>23</v>
      </c>
      <c r="I42" s="4" t="s">
        <v>24</v>
      </c>
      <c r="J42" s="11" t="e">
        <f>SUMIFS(#REF!,#REF!,'Consolidated SPEI'!U42)</f>
        <v>#REF!</v>
      </c>
      <c r="K42" s="4" t="s">
        <v>25</v>
      </c>
      <c r="L42" s="11" t="e">
        <f>SUMIFS(#REF!,#REF!,'Consolidated SPEI'!U42)</f>
        <v>#REF!</v>
      </c>
      <c r="M42" s="3"/>
      <c r="N42" s="3"/>
      <c r="O42" s="3"/>
      <c r="P42" s="4" t="s">
        <v>113</v>
      </c>
      <c r="Q42" s="4">
        <v>1.4518008766000099E+17</v>
      </c>
      <c r="R42" s="4">
        <v>1.4518008766000099E+17</v>
      </c>
      <c r="S42" s="3" t="s">
        <v>121</v>
      </c>
      <c r="T42" s="3"/>
      <c r="U42" s="4" t="s">
        <v>61</v>
      </c>
      <c r="V42" s="4" t="s">
        <v>115</v>
      </c>
      <c r="W42" s="4"/>
      <c r="X42" s="3"/>
      <c r="Y42" s="3"/>
      <c r="Z42" s="3"/>
      <c r="AA42" s="3"/>
      <c r="AB42" s="3"/>
      <c r="AC42" s="3"/>
    </row>
    <row r="43" spans="1:29">
      <c r="A43" s="4">
        <v>311</v>
      </c>
      <c r="B43" s="4" t="s">
        <v>62</v>
      </c>
      <c r="C43" s="4" t="s">
        <v>63</v>
      </c>
      <c r="D43" s="5">
        <v>44385</v>
      </c>
      <c r="E43" s="5">
        <v>44385</v>
      </c>
      <c r="F43" s="5">
        <v>44385</v>
      </c>
      <c r="G43" s="4" t="s">
        <v>22</v>
      </c>
      <c r="H43" s="3" t="s">
        <v>23</v>
      </c>
      <c r="I43" s="4" t="s">
        <v>24</v>
      </c>
      <c r="J43" s="11" t="e">
        <f>SUMIFS(#REF!,#REF!,'Consolidated SPEI'!U43)</f>
        <v>#REF!</v>
      </c>
      <c r="K43" s="4" t="s">
        <v>25</v>
      </c>
      <c r="L43" s="11" t="e">
        <f>SUMIFS(#REF!,#REF!,'Consolidated SPEI'!U43)</f>
        <v>#REF!</v>
      </c>
      <c r="M43" s="3"/>
      <c r="N43" s="3"/>
      <c r="O43" s="3"/>
      <c r="P43" s="4" t="s">
        <v>113</v>
      </c>
      <c r="Q43" s="4">
        <v>1.26500019400302E+16</v>
      </c>
      <c r="R43" s="4">
        <v>1.26500019400302E+16</v>
      </c>
      <c r="S43" s="3" t="s">
        <v>114</v>
      </c>
      <c r="T43" s="3"/>
      <c r="U43" s="4" t="s">
        <v>64</v>
      </c>
      <c r="V43" s="4" t="s">
        <v>115</v>
      </c>
      <c r="W43" s="4"/>
      <c r="X43" s="3"/>
      <c r="Y43" s="3"/>
      <c r="Z43" s="3"/>
      <c r="AA43" s="3"/>
      <c r="AB43" s="3"/>
      <c r="AC43" s="3"/>
    </row>
    <row r="44" spans="1:29">
      <c r="A44" s="4">
        <v>399</v>
      </c>
      <c r="B44" s="4" t="s">
        <v>65</v>
      </c>
      <c r="C44" s="4" t="s">
        <v>66</v>
      </c>
      <c r="D44" s="5">
        <v>44385</v>
      </c>
      <c r="E44" s="5">
        <v>44385</v>
      </c>
      <c r="F44" s="5">
        <v>44385</v>
      </c>
      <c r="G44" s="4" t="s">
        <v>22</v>
      </c>
      <c r="H44" s="3" t="s">
        <v>23</v>
      </c>
      <c r="I44" s="4" t="s">
        <v>24</v>
      </c>
      <c r="J44" s="11" t="e">
        <f>SUMIFS(#REF!,#REF!,'Consolidated SPEI'!U44)</f>
        <v>#REF!</v>
      </c>
      <c r="K44" s="4" t="s">
        <v>25</v>
      </c>
      <c r="L44" s="11" t="e">
        <f>SUMIFS(#REF!,#REF!,'Consolidated SPEI'!U44)</f>
        <v>#REF!</v>
      </c>
      <c r="M44" s="3"/>
      <c r="N44" s="3"/>
      <c r="O44" s="3"/>
      <c r="P44" s="4" t="s">
        <v>113</v>
      </c>
      <c r="Q44" s="4">
        <v>2180418200097870</v>
      </c>
      <c r="R44" s="4">
        <v>2180418200097870</v>
      </c>
      <c r="S44" s="3" t="s">
        <v>120</v>
      </c>
      <c r="T44" s="3"/>
      <c r="U44" s="4" t="s">
        <v>67</v>
      </c>
      <c r="V44" s="4" t="s">
        <v>115</v>
      </c>
      <c r="W44" s="4"/>
      <c r="X44" s="3"/>
      <c r="Y44" s="3"/>
      <c r="Z44" s="3"/>
      <c r="AA44" s="3"/>
      <c r="AB44" s="3"/>
      <c r="AC44" s="3"/>
    </row>
    <row r="45" spans="1:29">
      <c r="A45" s="4">
        <v>215</v>
      </c>
      <c r="B45" s="4" t="s">
        <v>68</v>
      </c>
      <c r="C45" s="4" t="s">
        <v>69</v>
      </c>
      <c r="D45" s="5">
        <v>44385</v>
      </c>
      <c r="E45" s="5">
        <v>44385</v>
      </c>
      <c r="F45" s="5">
        <v>44385</v>
      </c>
      <c r="G45" s="4" t="s">
        <v>22</v>
      </c>
      <c r="H45" s="3" t="s">
        <v>23</v>
      </c>
      <c r="I45" s="4" t="s">
        <v>24</v>
      </c>
      <c r="J45" s="11" t="e">
        <f>SUMIFS(#REF!,#REF!,'Consolidated SPEI'!U45)</f>
        <v>#REF!</v>
      </c>
      <c r="K45" s="4" t="s">
        <v>25</v>
      </c>
      <c r="L45" s="11" t="e">
        <f>SUMIFS(#REF!,#REF!,'Consolidated SPEI'!U45)</f>
        <v>#REF!</v>
      </c>
      <c r="M45" s="3"/>
      <c r="N45" s="3"/>
      <c r="O45" s="3"/>
      <c r="P45" s="4" t="s">
        <v>113</v>
      </c>
      <c r="Q45" s="4">
        <v>1.46806550514919E+16</v>
      </c>
      <c r="R45" s="4">
        <v>1.46806550514919E+16</v>
      </c>
      <c r="S45" s="3" t="s">
        <v>118</v>
      </c>
      <c r="T45" s="3"/>
      <c r="U45" s="4" t="s">
        <v>70</v>
      </c>
      <c r="V45" s="4" t="s">
        <v>115</v>
      </c>
      <c r="W45" s="4"/>
      <c r="X45" s="3"/>
      <c r="Y45" s="3"/>
      <c r="Z45" s="3"/>
      <c r="AA45" s="3"/>
      <c r="AB45" s="3"/>
      <c r="AC45" s="3"/>
    </row>
    <row r="46" spans="1:29">
      <c r="A46" s="4">
        <v>531</v>
      </c>
      <c r="B46" s="4" t="s">
        <v>71</v>
      </c>
      <c r="C46" s="4" t="s">
        <v>72</v>
      </c>
      <c r="D46" s="5">
        <v>44385</v>
      </c>
      <c r="E46" s="5">
        <v>44385</v>
      </c>
      <c r="F46" s="5">
        <v>44385</v>
      </c>
      <c r="G46" s="4" t="s">
        <v>22</v>
      </c>
      <c r="H46" s="3" t="s">
        <v>23</v>
      </c>
      <c r="I46" s="4" t="s">
        <v>24</v>
      </c>
      <c r="J46" s="11" t="e">
        <f>SUMIFS(#REF!,#REF!,'Consolidated SPEI'!U46)</f>
        <v>#REF!</v>
      </c>
      <c r="K46" s="4" t="s">
        <v>25</v>
      </c>
      <c r="L46" s="11" t="e">
        <f>SUMIFS(#REF!,#REF!,'Consolidated SPEI'!U46)</f>
        <v>#REF!</v>
      </c>
      <c r="M46" s="3"/>
      <c r="N46" s="3"/>
      <c r="O46" s="3"/>
      <c r="P46" s="4" t="s">
        <v>113</v>
      </c>
      <c r="Q46" s="4">
        <v>1.21800019189408E+16</v>
      </c>
      <c r="R46" s="4">
        <v>1.21800019189408E+16</v>
      </c>
      <c r="S46" s="3" t="s">
        <v>114</v>
      </c>
      <c r="T46" s="3"/>
      <c r="U46" s="4" t="s">
        <v>73</v>
      </c>
      <c r="V46" s="4" t="s">
        <v>115</v>
      </c>
      <c r="W46" s="4"/>
      <c r="X46" s="3"/>
      <c r="Y46" s="3"/>
      <c r="Z46" s="3"/>
      <c r="AA46" s="3"/>
      <c r="AB46" s="3"/>
      <c r="AC46" s="3"/>
    </row>
    <row r="47" spans="1:29">
      <c r="A47" s="4">
        <v>413</v>
      </c>
      <c r="B47" s="4" t="s">
        <v>74</v>
      </c>
      <c r="C47" s="4" t="s">
        <v>75</v>
      </c>
      <c r="D47" s="5">
        <v>44385</v>
      </c>
      <c r="E47" s="5">
        <v>44385</v>
      </c>
      <c r="F47" s="5">
        <v>44385</v>
      </c>
      <c r="G47" s="4" t="s">
        <v>22</v>
      </c>
      <c r="H47" s="3" t="s">
        <v>23</v>
      </c>
      <c r="I47" s="4" t="s">
        <v>24</v>
      </c>
      <c r="J47" s="11" t="e">
        <f>SUMIFS(#REF!,#REF!,'Consolidated SPEI'!U47)</f>
        <v>#REF!</v>
      </c>
      <c r="K47" s="4" t="s">
        <v>25</v>
      </c>
      <c r="L47" s="11" t="e">
        <f>SUMIFS(#REF!,#REF!,'Consolidated SPEI'!U47)</f>
        <v>#REF!</v>
      </c>
      <c r="M47" s="3"/>
      <c r="N47" s="3"/>
      <c r="O47" s="3"/>
      <c r="P47" s="4" t="s">
        <v>113</v>
      </c>
      <c r="Q47" s="4">
        <v>5.86500000066428E+16</v>
      </c>
      <c r="R47" s="4">
        <v>5.86500000066428E+16</v>
      </c>
      <c r="S47" s="3" t="s">
        <v>122</v>
      </c>
      <c r="T47" s="3"/>
      <c r="U47" s="4" t="s">
        <v>76</v>
      </c>
      <c r="V47" s="4" t="s">
        <v>115</v>
      </c>
      <c r="W47" s="4"/>
      <c r="X47" s="3"/>
      <c r="Y47" s="3"/>
      <c r="Z47" s="3"/>
      <c r="AA47" s="3"/>
      <c r="AB47" s="3"/>
      <c r="AC47" s="3"/>
    </row>
    <row r="48" spans="1:29">
      <c r="A48" s="4">
        <v>100</v>
      </c>
      <c r="B48" s="4" t="s">
        <v>77</v>
      </c>
      <c r="C48" s="4" t="s">
        <v>78</v>
      </c>
      <c r="D48" s="5">
        <v>44386</v>
      </c>
      <c r="E48" s="5">
        <v>44386</v>
      </c>
      <c r="F48" s="5">
        <v>44386</v>
      </c>
      <c r="G48" s="4" t="s">
        <v>22</v>
      </c>
      <c r="H48" s="3" t="s">
        <v>23</v>
      </c>
      <c r="I48" s="4" t="s">
        <v>24</v>
      </c>
      <c r="J48" s="11" t="e">
        <f>SUMIFS(#REF!,#REF!,'Consolidated SPEI'!U48)</f>
        <v>#REF!</v>
      </c>
      <c r="K48" s="4" t="s">
        <v>25</v>
      </c>
      <c r="L48" s="11" t="e">
        <f>SUMIFS(#REF!,#REF!,'Consolidated SPEI'!U48)</f>
        <v>#REF!</v>
      </c>
      <c r="M48" s="3"/>
      <c r="N48" s="3"/>
      <c r="O48" s="3"/>
      <c r="P48" s="4" t="s">
        <v>113</v>
      </c>
      <c r="Q48" s="4">
        <v>1.41809200196437E+16</v>
      </c>
      <c r="R48" s="4">
        <v>1.41809200196437E+16</v>
      </c>
      <c r="S48" s="3" t="s">
        <v>118</v>
      </c>
      <c r="T48" s="3"/>
      <c r="U48" s="4" t="s">
        <v>79</v>
      </c>
      <c r="V48" s="4" t="s">
        <v>115</v>
      </c>
      <c r="W48" s="4"/>
      <c r="X48" s="3"/>
      <c r="Y48" s="3"/>
      <c r="Z48" s="3"/>
      <c r="AA48" s="3"/>
      <c r="AB48" s="3"/>
      <c r="AC48" s="3"/>
    </row>
    <row r="49" spans="1:29">
      <c r="A49" s="4">
        <v>337</v>
      </c>
      <c r="B49" s="4" t="s">
        <v>80</v>
      </c>
      <c r="C49" s="4" t="s">
        <v>81</v>
      </c>
      <c r="D49" s="5">
        <v>44386</v>
      </c>
      <c r="E49" s="5">
        <v>44386</v>
      </c>
      <c r="F49" s="5">
        <v>44386</v>
      </c>
      <c r="G49" s="4" t="s">
        <v>22</v>
      </c>
      <c r="H49" s="3" t="s">
        <v>23</v>
      </c>
      <c r="I49" s="4" t="s">
        <v>24</v>
      </c>
      <c r="J49" s="11" t="e">
        <f>SUMIFS(#REF!,#REF!,'Consolidated SPEI'!U49)</f>
        <v>#REF!</v>
      </c>
      <c r="K49" s="4" t="s">
        <v>25</v>
      </c>
      <c r="L49" s="11" t="e">
        <f>SUMIFS(#REF!,#REF!,'Consolidated SPEI'!U49)</f>
        <v>#REF!</v>
      </c>
      <c r="M49" s="3"/>
      <c r="N49" s="3"/>
      <c r="O49" s="3"/>
      <c r="P49" s="4" t="s">
        <v>113</v>
      </c>
      <c r="Q49" s="4">
        <v>1.26800011132794E+16</v>
      </c>
      <c r="R49" s="4">
        <v>1.26800011132794E+16</v>
      </c>
      <c r="S49" s="3" t="s">
        <v>114</v>
      </c>
      <c r="T49" s="3"/>
      <c r="U49" s="4" t="s">
        <v>82</v>
      </c>
      <c r="V49" s="4" t="s">
        <v>115</v>
      </c>
      <c r="W49" s="4"/>
      <c r="X49" s="3"/>
      <c r="Y49" s="3"/>
      <c r="Z49" s="3"/>
      <c r="AA49" s="3"/>
      <c r="AB49" s="3"/>
      <c r="AC49" s="3"/>
    </row>
    <row r="50" spans="1:29">
      <c r="A50" s="4">
        <v>280</v>
      </c>
      <c r="B50" s="4" t="s">
        <v>83</v>
      </c>
      <c r="C50" s="4" t="s">
        <v>84</v>
      </c>
      <c r="D50" s="5">
        <v>44386</v>
      </c>
      <c r="E50" s="5">
        <v>44386</v>
      </c>
      <c r="F50" s="5">
        <v>44386</v>
      </c>
      <c r="G50" s="4" t="s">
        <v>22</v>
      </c>
      <c r="H50" s="3" t="s">
        <v>23</v>
      </c>
      <c r="I50" s="4" t="s">
        <v>24</v>
      </c>
      <c r="J50" s="11" t="e">
        <f>SUMIFS(#REF!,#REF!,'Consolidated SPEI'!U50)</f>
        <v>#REF!</v>
      </c>
      <c r="K50" s="4" t="s">
        <v>25</v>
      </c>
      <c r="L50" s="11" t="e">
        <f>SUMIFS(#REF!,#REF!,'Consolidated SPEI'!U50)</f>
        <v>#REF!</v>
      </c>
      <c r="M50" s="3"/>
      <c r="N50" s="3"/>
      <c r="O50" s="3"/>
      <c r="P50" s="4" t="s">
        <v>113</v>
      </c>
      <c r="Q50" s="4">
        <v>3.0320900015849E+16</v>
      </c>
      <c r="R50" s="4">
        <v>3.0320900015849E+16</v>
      </c>
      <c r="S50" s="3" t="s">
        <v>119</v>
      </c>
      <c r="T50" s="3"/>
      <c r="U50" s="4" t="s">
        <v>85</v>
      </c>
      <c r="V50" s="4" t="s">
        <v>115</v>
      </c>
      <c r="W50" s="4"/>
      <c r="X50" s="3"/>
      <c r="Y50" s="3"/>
      <c r="Z50" s="3"/>
      <c r="AA50" s="3"/>
      <c r="AB50" s="3"/>
      <c r="AC50" s="3"/>
    </row>
    <row r="51" spans="1:29">
      <c r="A51" s="4">
        <v>51</v>
      </c>
      <c r="B51" s="3" t="s">
        <v>86</v>
      </c>
      <c r="C51" s="4" t="s">
        <v>87</v>
      </c>
      <c r="D51" s="5">
        <v>44391</v>
      </c>
      <c r="E51" s="5">
        <v>44391</v>
      </c>
      <c r="F51" s="5">
        <v>44391</v>
      </c>
      <c r="G51" s="4" t="s">
        <v>22</v>
      </c>
      <c r="H51" s="3" t="s">
        <v>23</v>
      </c>
      <c r="I51" s="4" t="s">
        <v>24</v>
      </c>
      <c r="J51" s="11" t="e">
        <f>SUMIFS(#REF!,#REF!,'Consolidated SPEI'!U51)</f>
        <v>#REF!</v>
      </c>
      <c r="K51" s="4" t="s">
        <v>25</v>
      </c>
      <c r="L51" s="11" t="e">
        <f>SUMIFS(#REF!,#REF!,'Consolidated SPEI'!U51)</f>
        <v>#REF!</v>
      </c>
      <c r="M51" s="3"/>
      <c r="N51" s="3"/>
      <c r="O51" s="3"/>
      <c r="P51" s="4" t="s">
        <v>113</v>
      </c>
      <c r="Q51" s="4">
        <v>1.1218000003123101E+17</v>
      </c>
      <c r="R51" s="4">
        <v>1.1218000003123101E+17</v>
      </c>
      <c r="S51" s="3" t="s">
        <v>123</v>
      </c>
      <c r="T51" s="3"/>
      <c r="U51" s="4" t="s">
        <v>88</v>
      </c>
      <c r="V51" s="4" t="s">
        <v>115</v>
      </c>
      <c r="W51" s="4"/>
      <c r="X51" s="3"/>
      <c r="Y51" s="3"/>
      <c r="Z51" s="3"/>
      <c r="AA51" s="3"/>
      <c r="AB51" s="3"/>
      <c r="AC51" s="3"/>
    </row>
    <row r="52" spans="1:29">
      <c r="A52" s="4">
        <v>315</v>
      </c>
      <c r="B52" s="4" t="s">
        <v>89</v>
      </c>
      <c r="C52" s="4" t="s">
        <v>90</v>
      </c>
      <c r="D52" s="5">
        <v>44391</v>
      </c>
      <c r="E52" s="5">
        <v>44391</v>
      </c>
      <c r="F52" s="5">
        <v>44391</v>
      </c>
      <c r="G52" s="4" t="s">
        <v>22</v>
      </c>
      <c r="H52" s="3" t="s">
        <v>23</v>
      </c>
      <c r="I52" s="4" t="s">
        <v>24</v>
      </c>
      <c r="J52" s="11" t="e">
        <f>SUMIFS(#REF!,#REF!,'Consolidated SPEI'!U52)</f>
        <v>#REF!</v>
      </c>
      <c r="K52" s="4" t="s">
        <v>25</v>
      </c>
      <c r="L52" s="11" t="e">
        <f>SUMIFS(#REF!,#REF!,'Consolidated SPEI'!U52)</f>
        <v>#REF!</v>
      </c>
      <c r="M52" s="3"/>
      <c r="N52" s="3"/>
      <c r="O52" s="3"/>
      <c r="P52" s="4" t="s">
        <v>113</v>
      </c>
      <c r="Q52" s="4">
        <v>1.4650655039664E+16</v>
      </c>
      <c r="R52" s="4">
        <v>1.4650655039664E+16</v>
      </c>
      <c r="S52" s="3" t="s">
        <v>118</v>
      </c>
      <c r="T52" s="3"/>
      <c r="U52" s="4" t="s">
        <v>91</v>
      </c>
      <c r="V52" s="4" t="s">
        <v>115</v>
      </c>
      <c r="W52" s="4"/>
      <c r="X52" s="3"/>
      <c r="Y52" s="3"/>
      <c r="Z52" s="3"/>
      <c r="AA52" s="3"/>
      <c r="AB52" s="3"/>
      <c r="AC52" s="3"/>
    </row>
    <row r="53" spans="1:29">
      <c r="A53" s="4">
        <v>241</v>
      </c>
      <c r="B53" s="4" t="s">
        <v>92</v>
      </c>
      <c r="C53" s="4" t="s">
        <v>93</v>
      </c>
      <c r="D53" s="5">
        <v>44392</v>
      </c>
      <c r="E53" s="5">
        <v>44392</v>
      </c>
      <c r="F53" s="5">
        <v>44392</v>
      </c>
      <c r="G53" s="4" t="s">
        <v>22</v>
      </c>
      <c r="H53" s="3" t="s">
        <v>23</v>
      </c>
      <c r="I53" s="4" t="s">
        <v>24</v>
      </c>
      <c r="J53" s="11" t="e">
        <f>SUMIFS(#REF!,#REF!,'Consolidated SPEI'!U53)</f>
        <v>#REF!</v>
      </c>
      <c r="K53" s="4" t="s">
        <v>25</v>
      </c>
      <c r="L53" s="11" t="e">
        <f>SUMIFS(#REF!,#REF!,'Consolidated SPEI'!U53)</f>
        <v>#REF!</v>
      </c>
      <c r="M53" s="3"/>
      <c r="N53" s="3"/>
      <c r="O53" s="3"/>
      <c r="P53" s="4" t="s">
        <v>113</v>
      </c>
      <c r="Q53" s="4">
        <v>4.4840256009517904E+16</v>
      </c>
      <c r="R53" s="4">
        <v>4.4840256009517904E+16</v>
      </c>
      <c r="S53" s="3" t="s">
        <v>124</v>
      </c>
      <c r="T53" s="3"/>
      <c r="U53" s="6" t="s">
        <v>94</v>
      </c>
      <c r="V53" s="4" t="s">
        <v>115</v>
      </c>
      <c r="W53" s="4"/>
      <c r="X53" s="3"/>
      <c r="Y53" s="3"/>
      <c r="Z53" s="3"/>
      <c r="AA53" s="3"/>
      <c r="AB53" s="3"/>
      <c r="AC53" s="3"/>
    </row>
    <row r="54" spans="1:29">
      <c r="A54" s="4">
        <v>526</v>
      </c>
      <c r="B54" s="4" t="s">
        <v>95</v>
      </c>
      <c r="C54" s="4" t="s">
        <v>96</v>
      </c>
      <c r="D54" s="5">
        <v>44393</v>
      </c>
      <c r="E54" s="5">
        <v>44393</v>
      </c>
      <c r="F54" s="5">
        <v>44393</v>
      </c>
      <c r="G54" s="4" t="s">
        <v>22</v>
      </c>
      <c r="H54" s="3" t="s">
        <v>23</v>
      </c>
      <c r="I54" s="4" t="s">
        <v>24</v>
      </c>
      <c r="J54" s="11" t="e">
        <f>SUMIFS(#REF!,#REF!,'Consolidated SPEI'!U54)</f>
        <v>#REF!</v>
      </c>
      <c r="K54" s="4" t="s">
        <v>25</v>
      </c>
      <c r="L54" s="11" t="e">
        <f>SUMIFS(#REF!,#REF!,'Consolidated SPEI'!U54)</f>
        <v>#REF!</v>
      </c>
      <c r="M54" s="3"/>
      <c r="N54" s="3"/>
      <c r="O54" s="3"/>
      <c r="P54" s="4" t="s">
        <v>113</v>
      </c>
      <c r="Q54" s="4">
        <v>1.22150016976895E+16</v>
      </c>
      <c r="R54" s="4">
        <v>1.22150016976895E+16</v>
      </c>
      <c r="S54" s="3" t="s">
        <v>114</v>
      </c>
      <c r="T54" s="3"/>
      <c r="U54" s="4" t="s">
        <v>97</v>
      </c>
      <c r="V54" s="4" t="s">
        <v>115</v>
      </c>
      <c r="W54" s="4"/>
      <c r="X54" s="3"/>
      <c r="Y54" s="3"/>
      <c r="Z54" s="3"/>
      <c r="AA54" s="3"/>
      <c r="AB54" s="3"/>
      <c r="AC54" s="3"/>
    </row>
    <row r="55" spans="1:29">
      <c r="A55" s="4">
        <v>444</v>
      </c>
      <c r="B55" s="4" t="s">
        <v>98</v>
      </c>
      <c r="C55" s="4" t="s">
        <v>99</v>
      </c>
      <c r="D55" s="5">
        <v>44397</v>
      </c>
      <c r="E55" s="5">
        <v>44397</v>
      </c>
      <c r="F55" s="5">
        <v>44397</v>
      </c>
      <c r="G55" s="4" t="s">
        <v>22</v>
      </c>
      <c r="H55" s="3" t="s">
        <v>23</v>
      </c>
      <c r="I55" s="4" t="s">
        <v>24</v>
      </c>
      <c r="J55" s="11" t="e">
        <f>SUMIFS(#REF!,#REF!,'Consolidated SPEI'!U55)</f>
        <v>#REF!</v>
      </c>
      <c r="K55" s="4" t="s">
        <v>25</v>
      </c>
      <c r="L55" s="11" t="e">
        <f>SUMIFS(#REF!,#REF!,'Consolidated SPEI'!U55)</f>
        <v>#REF!</v>
      </c>
      <c r="M55" s="3"/>
      <c r="N55" s="3"/>
      <c r="O55" s="3"/>
      <c r="P55" s="4" t="s">
        <v>113</v>
      </c>
      <c r="Q55" s="4">
        <v>4.46800350500418E+16</v>
      </c>
      <c r="R55" s="4">
        <v>4.46800350500418E+16</v>
      </c>
      <c r="S55" s="3" t="s">
        <v>124</v>
      </c>
      <c r="T55" s="3"/>
      <c r="U55" s="4" t="s">
        <v>100</v>
      </c>
      <c r="V55" s="4" t="s">
        <v>115</v>
      </c>
      <c r="W55" s="4"/>
      <c r="X55" s="3"/>
      <c r="Y55" s="3"/>
      <c r="Z55" s="3"/>
      <c r="AA55" s="3"/>
      <c r="AB55" s="3"/>
      <c r="AC55" s="3"/>
    </row>
    <row r="56" spans="1:29">
      <c r="A56" s="4">
        <v>533</v>
      </c>
      <c r="B56" s="4" t="s">
        <v>101</v>
      </c>
      <c r="C56" s="4" t="s">
        <v>102</v>
      </c>
      <c r="D56" s="5">
        <v>44398</v>
      </c>
      <c r="E56" s="5">
        <v>44398</v>
      </c>
      <c r="F56" s="5">
        <v>44398</v>
      </c>
      <c r="G56" s="4" t="s">
        <v>22</v>
      </c>
      <c r="H56" s="3" t="s">
        <v>23</v>
      </c>
      <c r="I56" s="4" t="s">
        <v>24</v>
      </c>
      <c r="J56" s="11" t="e">
        <f>SUMIFS(#REF!,#REF!,'Consolidated SPEI'!U56)</f>
        <v>#REF!</v>
      </c>
      <c r="K56" s="4" t="s">
        <v>25</v>
      </c>
      <c r="L56" s="11" t="e">
        <f>SUMIFS(#REF!,#REF!,'Consolidated SPEI'!U56)</f>
        <v>#REF!</v>
      </c>
      <c r="M56" s="3"/>
      <c r="N56" s="3"/>
      <c r="O56" s="3"/>
      <c r="P56" s="4" t="s">
        <v>113</v>
      </c>
      <c r="Q56" s="4">
        <v>2180700783750920</v>
      </c>
      <c r="R56" s="4">
        <v>2180700783750920</v>
      </c>
      <c r="S56" s="3" t="s">
        <v>120</v>
      </c>
      <c r="T56" s="3"/>
      <c r="U56" s="4" t="s">
        <v>103</v>
      </c>
      <c r="V56" s="4" t="s">
        <v>115</v>
      </c>
      <c r="W56" s="4"/>
      <c r="X56" s="3"/>
      <c r="Y56" s="3"/>
      <c r="Z56" s="3"/>
      <c r="AA56" s="3"/>
      <c r="AB56" s="3"/>
      <c r="AC56" s="3"/>
    </row>
    <row r="57" spans="1:29">
      <c r="A57" s="4">
        <v>345</v>
      </c>
      <c r="B57" s="4" t="s">
        <v>104</v>
      </c>
      <c r="C57" s="4" t="s">
        <v>105</v>
      </c>
      <c r="D57" s="5">
        <v>44399</v>
      </c>
      <c r="E57" s="5">
        <v>44399</v>
      </c>
      <c r="F57" s="5">
        <v>44399</v>
      </c>
      <c r="G57" s="4" t="s">
        <v>22</v>
      </c>
      <c r="H57" s="3" t="s">
        <v>23</v>
      </c>
      <c r="I57" s="4" t="s">
        <v>24</v>
      </c>
      <c r="J57" s="11" t="e">
        <f>SUMIFS(#REF!,#REF!,'Consolidated SPEI'!U57)</f>
        <v>#REF!</v>
      </c>
      <c r="K57" s="4" t="s">
        <v>25</v>
      </c>
      <c r="L57" s="11" t="e">
        <f>SUMIFS(#REF!,#REF!,'Consolidated SPEI'!U57)</f>
        <v>#REF!</v>
      </c>
      <c r="M57" s="3"/>
      <c r="N57" s="3"/>
      <c r="O57" s="3"/>
      <c r="P57" s="4" t="s">
        <v>113</v>
      </c>
      <c r="Q57" s="4">
        <v>1.21800011529154E+16</v>
      </c>
      <c r="R57" s="4">
        <v>1.21800011529154E+16</v>
      </c>
      <c r="S57" s="3" t="s">
        <v>114</v>
      </c>
      <c r="T57" s="3"/>
      <c r="U57" s="4" t="s">
        <v>106</v>
      </c>
      <c r="V57" s="4" t="s">
        <v>115</v>
      </c>
      <c r="W57" s="4"/>
      <c r="X57" s="3"/>
      <c r="Y57" s="3"/>
      <c r="Z57" s="3"/>
      <c r="AA57" s="3"/>
      <c r="AB57" s="3"/>
      <c r="AC57" s="3"/>
    </row>
    <row r="58" spans="1:29">
      <c r="A58" s="4">
        <v>429</v>
      </c>
      <c r="B58" s="4" t="s">
        <v>107</v>
      </c>
      <c r="C58" s="4" t="s">
        <v>108</v>
      </c>
      <c r="D58" s="5">
        <v>44400</v>
      </c>
      <c r="E58" s="5">
        <v>44400</v>
      </c>
      <c r="F58" s="5">
        <v>44400</v>
      </c>
      <c r="G58" s="4" t="s">
        <v>22</v>
      </c>
      <c r="H58" s="3" t="s">
        <v>23</v>
      </c>
      <c r="I58" s="4" t="s">
        <v>24</v>
      </c>
      <c r="J58" s="11" t="e">
        <f>SUMIFS(#REF!,#REF!,'Consolidated SPEI'!U58)</f>
        <v>#REF!</v>
      </c>
      <c r="K58" s="4" t="s">
        <v>25</v>
      </c>
      <c r="L58" s="11" t="e">
        <f>SUMIFS(#REF!,#REF!,'Consolidated SPEI'!U58)</f>
        <v>#REF!</v>
      </c>
      <c r="M58" s="3"/>
      <c r="N58" s="3"/>
      <c r="O58" s="3"/>
      <c r="P58" s="4" t="s">
        <v>113</v>
      </c>
      <c r="Q58" s="4">
        <v>1.5618000002447101E+17</v>
      </c>
      <c r="R58" s="4">
        <v>1.5618000002447101E+17</v>
      </c>
      <c r="S58" s="3"/>
      <c r="T58" s="3"/>
      <c r="U58" s="4" t="s">
        <v>109</v>
      </c>
      <c r="V58" s="4" t="s">
        <v>115</v>
      </c>
      <c r="W58" s="4"/>
      <c r="X58" s="3"/>
      <c r="Y58" s="3"/>
      <c r="Z58" s="3"/>
      <c r="AA58" s="3"/>
      <c r="AB58" s="3"/>
      <c r="AC58" s="3"/>
    </row>
    <row r="59" spans="1:29">
      <c r="A59" s="4">
        <v>391</v>
      </c>
      <c r="B59" s="4" t="s">
        <v>110</v>
      </c>
      <c r="C59" s="4" t="s">
        <v>111</v>
      </c>
      <c r="D59" s="5">
        <v>44403</v>
      </c>
      <c r="E59" s="5">
        <v>44403</v>
      </c>
      <c r="F59" s="5">
        <v>44403</v>
      </c>
      <c r="G59" s="4" t="s">
        <v>22</v>
      </c>
      <c r="H59" s="3" t="s">
        <v>23</v>
      </c>
      <c r="I59" s="4" t="s">
        <v>24</v>
      </c>
      <c r="J59" s="11" t="e">
        <f>SUMIFS(#REF!,#REF!,'Consolidated SPEI'!U59)</f>
        <v>#REF!</v>
      </c>
      <c r="K59" s="4" t="s">
        <v>25</v>
      </c>
      <c r="L59" s="11" t="e">
        <f>SUMIFS(#REF!,#REF!,'Consolidated SPEI'!U59)</f>
        <v>#REF!</v>
      </c>
      <c r="M59" s="3"/>
      <c r="N59" s="3"/>
      <c r="O59" s="3"/>
      <c r="P59" s="4" t="s">
        <v>113</v>
      </c>
      <c r="Q59" s="4">
        <v>1.28130011532001E+16</v>
      </c>
      <c r="R59" s="4">
        <v>1.28130011532001E+16</v>
      </c>
      <c r="S59" s="3" t="s">
        <v>114</v>
      </c>
      <c r="T59" s="3"/>
      <c r="U59" s="4" t="s">
        <v>112</v>
      </c>
      <c r="V59" s="4" t="s">
        <v>115</v>
      </c>
      <c r="W59" s="4"/>
      <c r="X59" s="3"/>
      <c r="Y59" s="3"/>
      <c r="Z59" s="3"/>
      <c r="AA59" s="3"/>
      <c r="AB59" s="3"/>
      <c r="AC59" s="3"/>
    </row>
    <row r="60" spans="1:29">
      <c r="A60" s="7">
        <v>330</v>
      </c>
      <c r="B60" s="7" t="s">
        <v>44</v>
      </c>
      <c r="C60" s="7" t="s">
        <v>45</v>
      </c>
      <c r="D60" s="8">
        <v>44383</v>
      </c>
      <c r="E60" s="8">
        <v>44383</v>
      </c>
      <c r="F60" s="8">
        <v>44383</v>
      </c>
      <c r="G60" s="7" t="s">
        <v>22</v>
      </c>
      <c r="H60" s="7" t="s">
        <v>23</v>
      </c>
      <c r="I60" s="7" t="s">
        <v>24</v>
      </c>
      <c r="J60" s="10" t="e">
        <f>SUMIFS(#REF!,#REF!,'Consolidated SPEI'!U60)</f>
        <v>#REF!</v>
      </c>
      <c r="K60" s="4" t="s">
        <v>25</v>
      </c>
      <c r="L60" s="10" t="e">
        <f>SUMIFS(#REF!,#REF!,'Consolidated SPEI'!U60)</f>
        <v>#REF!</v>
      </c>
      <c r="M60" s="3"/>
      <c r="N60" s="3"/>
      <c r="O60" s="3"/>
      <c r="P60" s="4" t="s">
        <v>26</v>
      </c>
      <c r="Q60" s="3"/>
      <c r="R60" s="3"/>
      <c r="S60" s="3"/>
      <c r="T60" s="3"/>
      <c r="U60" s="7" t="s">
        <v>46</v>
      </c>
      <c r="V60" s="3" t="s">
        <v>125</v>
      </c>
      <c r="W60" s="3"/>
      <c r="X60" s="3"/>
      <c r="Y60" s="3">
        <v>1</v>
      </c>
      <c r="Z60" s="3"/>
      <c r="AA60" s="3"/>
      <c r="AB60" s="3"/>
      <c r="AC60" s="3"/>
    </row>
    <row r="61" spans="1:29">
      <c r="A61" s="7">
        <v>349</v>
      </c>
      <c r="B61" s="7" t="s">
        <v>47</v>
      </c>
      <c r="C61" s="7" t="s">
        <v>48</v>
      </c>
      <c r="D61" s="8">
        <v>44383</v>
      </c>
      <c r="E61" s="8">
        <v>44383</v>
      </c>
      <c r="F61" s="8">
        <v>44383</v>
      </c>
      <c r="G61" s="7" t="s">
        <v>22</v>
      </c>
      <c r="H61" s="7" t="s">
        <v>23</v>
      </c>
      <c r="I61" s="7" t="s">
        <v>24</v>
      </c>
      <c r="J61" s="10" t="e">
        <f>SUMIFS(#REF!,#REF!,'Consolidated SPEI'!U61)</f>
        <v>#REF!</v>
      </c>
      <c r="K61" s="4" t="s">
        <v>25</v>
      </c>
      <c r="L61" s="10" t="e">
        <f>SUMIFS(#REF!,#REF!,'Consolidated SPEI'!U61)</f>
        <v>#REF!</v>
      </c>
      <c r="M61" s="3"/>
      <c r="N61" s="3"/>
      <c r="O61" s="3"/>
      <c r="P61" s="4" t="s">
        <v>26</v>
      </c>
      <c r="Q61" s="3"/>
      <c r="R61" s="3"/>
      <c r="S61" s="3"/>
      <c r="T61" s="3"/>
      <c r="U61" s="7" t="s">
        <v>49</v>
      </c>
      <c r="V61" s="3" t="s">
        <v>125</v>
      </c>
      <c r="W61" s="3"/>
      <c r="X61" s="3"/>
      <c r="Y61" s="3">
        <v>1</v>
      </c>
      <c r="Z61" s="3"/>
      <c r="AA61" s="3"/>
      <c r="AB61" s="3"/>
      <c r="AC61" s="3"/>
    </row>
    <row r="62" spans="1:29">
      <c r="A62" s="7">
        <v>531</v>
      </c>
      <c r="B62" s="7" t="s">
        <v>71</v>
      </c>
      <c r="C62" s="7" t="s">
        <v>72</v>
      </c>
      <c r="D62" s="8">
        <v>44385</v>
      </c>
      <c r="E62" s="8">
        <v>44385</v>
      </c>
      <c r="F62" s="8">
        <v>44385</v>
      </c>
      <c r="G62" s="7" t="s">
        <v>22</v>
      </c>
      <c r="H62" s="7" t="s">
        <v>23</v>
      </c>
      <c r="I62" s="7" t="s">
        <v>24</v>
      </c>
      <c r="J62" s="10" t="e">
        <f>SUMIFS(#REF!,#REF!,'Consolidated SPEI'!U62)</f>
        <v>#REF!</v>
      </c>
      <c r="K62" s="4" t="s">
        <v>25</v>
      </c>
      <c r="L62" s="10" t="e">
        <f>SUMIFS(#REF!,#REF!,'Consolidated SPEI'!U62)</f>
        <v>#REF!</v>
      </c>
      <c r="M62" s="3"/>
      <c r="N62" s="3"/>
      <c r="O62" s="3"/>
      <c r="P62" s="4" t="s">
        <v>26</v>
      </c>
      <c r="Q62" s="3"/>
      <c r="R62" s="3"/>
      <c r="S62" s="3"/>
      <c r="T62" s="3"/>
      <c r="U62" s="7" t="s">
        <v>73</v>
      </c>
      <c r="V62" s="3" t="s">
        <v>125</v>
      </c>
      <c r="W62" s="3"/>
      <c r="X62" s="3"/>
      <c r="Y62" s="3">
        <v>1</v>
      </c>
      <c r="Z62" s="3"/>
      <c r="AA62" s="3"/>
      <c r="AB62" s="3"/>
      <c r="AC62" s="3"/>
    </row>
    <row r="63" spans="1:29">
      <c r="A63" s="7">
        <v>413</v>
      </c>
      <c r="B63" s="7" t="s">
        <v>74</v>
      </c>
      <c r="C63" s="7" t="s">
        <v>75</v>
      </c>
      <c r="D63" s="8">
        <v>44385</v>
      </c>
      <c r="E63" s="8">
        <v>44385</v>
      </c>
      <c r="F63" s="8">
        <v>44385</v>
      </c>
      <c r="G63" s="7" t="s">
        <v>22</v>
      </c>
      <c r="H63" s="7" t="s">
        <v>23</v>
      </c>
      <c r="I63" s="7" t="s">
        <v>24</v>
      </c>
      <c r="J63" s="10" t="e">
        <f>SUMIFS(#REF!,#REF!,'Consolidated SPEI'!U63)</f>
        <v>#REF!</v>
      </c>
      <c r="K63" s="4" t="s">
        <v>25</v>
      </c>
      <c r="L63" s="10" t="e">
        <f>SUMIFS(#REF!,#REF!,'Consolidated SPEI'!U63)</f>
        <v>#REF!</v>
      </c>
      <c r="M63" s="3"/>
      <c r="N63" s="3"/>
      <c r="O63" s="3"/>
      <c r="P63" s="4" t="s">
        <v>26</v>
      </c>
      <c r="Q63" s="3"/>
      <c r="R63" s="3"/>
      <c r="S63" s="3"/>
      <c r="T63" s="3"/>
      <c r="U63" s="7" t="s">
        <v>76</v>
      </c>
      <c r="V63" s="3" t="s">
        <v>125</v>
      </c>
      <c r="W63" s="3"/>
      <c r="X63" s="3"/>
      <c r="Y63" s="3">
        <v>1</v>
      </c>
      <c r="Z63" s="3"/>
      <c r="AA63" s="3"/>
      <c r="AB63" s="3"/>
      <c r="AC63" s="3"/>
    </row>
    <row r="64" spans="1:29">
      <c r="A64" s="7">
        <v>280</v>
      </c>
      <c r="B64" s="7" t="s">
        <v>83</v>
      </c>
      <c r="C64" s="7" t="s">
        <v>84</v>
      </c>
      <c r="D64" s="8">
        <v>44386</v>
      </c>
      <c r="E64" s="8">
        <v>44386</v>
      </c>
      <c r="F64" s="8">
        <v>44386</v>
      </c>
      <c r="G64" s="7" t="s">
        <v>22</v>
      </c>
      <c r="H64" s="7" t="s">
        <v>23</v>
      </c>
      <c r="I64" s="7" t="s">
        <v>24</v>
      </c>
      <c r="J64" s="10" t="e">
        <f>SUMIFS(#REF!,#REF!,'Consolidated SPEI'!U64)</f>
        <v>#REF!</v>
      </c>
      <c r="K64" s="4" t="s">
        <v>25</v>
      </c>
      <c r="L64" s="10" t="e">
        <f>SUMIFS(#REF!,#REF!,'Consolidated SPEI'!U64)</f>
        <v>#REF!</v>
      </c>
      <c r="M64" s="3"/>
      <c r="N64" s="3"/>
      <c r="O64" s="3"/>
      <c r="P64" s="4" t="s">
        <v>26</v>
      </c>
      <c r="Q64" s="3"/>
      <c r="R64" s="3"/>
      <c r="S64" s="3"/>
      <c r="T64" s="3"/>
      <c r="U64" s="7" t="s">
        <v>85</v>
      </c>
      <c r="V64" s="3" t="s">
        <v>125</v>
      </c>
      <c r="W64" s="3"/>
      <c r="X64" s="3"/>
      <c r="Y64" s="3">
        <v>1</v>
      </c>
      <c r="Z64" s="3"/>
      <c r="AA64" s="3"/>
      <c r="AB64" s="3"/>
      <c r="AC64" s="3"/>
    </row>
    <row r="65" spans="1:29">
      <c r="A65" s="7">
        <v>526</v>
      </c>
      <c r="B65" s="7" t="s">
        <v>95</v>
      </c>
      <c r="C65" s="7" t="s">
        <v>96</v>
      </c>
      <c r="D65" s="8">
        <v>44393</v>
      </c>
      <c r="E65" s="8">
        <v>44393</v>
      </c>
      <c r="F65" s="8">
        <v>44393</v>
      </c>
      <c r="G65" s="7" t="s">
        <v>22</v>
      </c>
      <c r="H65" s="7" t="s">
        <v>23</v>
      </c>
      <c r="I65" s="7" t="s">
        <v>24</v>
      </c>
      <c r="J65" s="10" t="e">
        <f>SUMIFS(#REF!,#REF!,'Consolidated SPEI'!U65)</f>
        <v>#REF!</v>
      </c>
      <c r="K65" s="4" t="s">
        <v>25</v>
      </c>
      <c r="L65" s="10" t="e">
        <f>SUMIFS(#REF!,#REF!,'Consolidated SPEI'!U65)</f>
        <v>#REF!</v>
      </c>
      <c r="M65" s="3"/>
      <c r="N65" s="3"/>
      <c r="O65" s="3"/>
      <c r="P65" s="4" t="s">
        <v>26</v>
      </c>
      <c r="Q65" s="3"/>
      <c r="R65" s="3"/>
      <c r="S65" s="3"/>
      <c r="T65" s="3"/>
      <c r="U65" s="7" t="s">
        <v>97</v>
      </c>
      <c r="V65" s="3" t="s">
        <v>125</v>
      </c>
      <c r="W65" s="3"/>
      <c r="X65" s="3"/>
      <c r="Y65" s="3">
        <v>1</v>
      </c>
      <c r="Z65" s="3"/>
      <c r="AA65" s="3"/>
      <c r="AB65" s="3"/>
      <c r="AC65" s="3"/>
    </row>
    <row r="66" spans="1:29">
      <c r="A66" s="7">
        <v>444</v>
      </c>
      <c r="B66" s="7" t="s">
        <v>98</v>
      </c>
      <c r="C66" s="7" t="s">
        <v>99</v>
      </c>
      <c r="D66" s="8">
        <v>44397</v>
      </c>
      <c r="E66" s="8">
        <v>44397</v>
      </c>
      <c r="F66" s="8">
        <v>44397</v>
      </c>
      <c r="G66" s="7" t="s">
        <v>22</v>
      </c>
      <c r="H66" s="7" t="s">
        <v>23</v>
      </c>
      <c r="I66" s="7" t="s">
        <v>24</v>
      </c>
      <c r="J66" s="10" t="e">
        <f>SUMIFS(#REF!,#REF!,'Consolidated SPEI'!U66)</f>
        <v>#REF!</v>
      </c>
      <c r="K66" s="4" t="s">
        <v>25</v>
      </c>
      <c r="L66" s="10" t="e">
        <f>SUMIFS(#REF!,#REF!,'Consolidated SPEI'!U66)</f>
        <v>#REF!</v>
      </c>
      <c r="M66" s="3"/>
      <c r="N66" s="3"/>
      <c r="O66" s="3"/>
      <c r="P66" s="4" t="s">
        <v>26</v>
      </c>
      <c r="Q66" s="3"/>
      <c r="R66" s="3"/>
      <c r="S66" s="3"/>
      <c r="T66" s="3"/>
      <c r="U66" s="7" t="s">
        <v>100</v>
      </c>
      <c r="V66" s="3" t="s">
        <v>125</v>
      </c>
      <c r="W66" s="3"/>
      <c r="X66" s="3"/>
      <c r="Y66" s="3">
        <v>1</v>
      </c>
      <c r="Z66" s="3"/>
      <c r="AA66" s="3"/>
      <c r="AB66" s="3"/>
      <c r="AC66" s="3"/>
    </row>
    <row r="67" spans="1:29">
      <c r="A67" s="7">
        <v>533</v>
      </c>
      <c r="B67" s="7" t="s">
        <v>101</v>
      </c>
      <c r="C67" s="7" t="s">
        <v>102</v>
      </c>
      <c r="D67" s="8">
        <v>44398</v>
      </c>
      <c r="E67" s="8">
        <v>44398</v>
      </c>
      <c r="F67" s="8">
        <v>44398</v>
      </c>
      <c r="G67" s="7" t="s">
        <v>22</v>
      </c>
      <c r="H67" s="7" t="s">
        <v>23</v>
      </c>
      <c r="I67" s="7" t="s">
        <v>24</v>
      </c>
      <c r="J67" s="10" t="e">
        <f>SUMIFS(#REF!,#REF!,'Consolidated SPEI'!U67)</f>
        <v>#REF!</v>
      </c>
      <c r="K67" s="4" t="s">
        <v>25</v>
      </c>
      <c r="L67" s="10" t="e">
        <f>SUMIFS(#REF!,#REF!,'Consolidated SPEI'!U67)</f>
        <v>#REF!</v>
      </c>
      <c r="M67" s="3"/>
      <c r="N67" s="3"/>
      <c r="O67" s="3"/>
      <c r="P67" s="4" t="s">
        <v>26</v>
      </c>
      <c r="Q67" s="3"/>
      <c r="R67" s="3"/>
      <c r="S67" s="3"/>
      <c r="T67" s="3"/>
      <c r="U67" s="7" t="s">
        <v>103</v>
      </c>
      <c r="V67" s="3" t="s">
        <v>125</v>
      </c>
      <c r="W67" s="3"/>
      <c r="X67" s="3"/>
      <c r="Y67" s="3">
        <v>1</v>
      </c>
      <c r="Z67" s="3"/>
      <c r="AA67" s="3"/>
      <c r="AB67" s="3"/>
      <c r="AC67" s="3"/>
    </row>
    <row r="68" spans="1:29">
      <c r="A68" s="7">
        <v>429</v>
      </c>
      <c r="B68" s="7" t="s">
        <v>107</v>
      </c>
      <c r="C68" s="7" t="s">
        <v>108</v>
      </c>
      <c r="D68" s="8">
        <v>44400</v>
      </c>
      <c r="E68" s="8">
        <v>44400</v>
      </c>
      <c r="F68" s="8">
        <v>44400</v>
      </c>
      <c r="G68" s="7" t="s">
        <v>22</v>
      </c>
      <c r="H68" s="7" t="s">
        <v>23</v>
      </c>
      <c r="I68" s="7" t="s">
        <v>24</v>
      </c>
      <c r="J68" s="10" t="e">
        <f>SUMIFS(#REF!,#REF!,'Consolidated SPEI'!U68)</f>
        <v>#REF!</v>
      </c>
      <c r="K68" s="4" t="s">
        <v>25</v>
      </c>
      <c r="L68" s="10" t="e">
        <f>SUMIFS(#REF!,#REF!,'Consolidated SPEI'!U68)</f>
        <v>#REF!</v>
      </c>
      <c r="M68" s="3"/>
      <c r="N68" s="3"/>
      <c r="O68" s="3"/>
      <c r="P68" s="4" t="s">
        <v>26</v>
      </c>
      <c r="Q68" s="3"/>
      <c r="R68" s="3"/>
      <c r="S68" s="3"/>
      <c r="T68" s="3"/>
      <c r="U68" s="7" t="s">
        <v>109</v>
      </c>
      <c r="V68" s="3" t="s">
        <v>125</v>
      </c>
      <c r="W68" s="3"/>
      <c r="X68" s="3"/>
      <c r="Y68" s="3">
        <v>1</v>
      </c>
      <c r="Z68" s="3"/>
      <c r="AA68" s="3"/>
      <c r="AB68" s="3"/>
      <c r="AC68" s="3"/>
    </row>
    <row r="69" spans="1:29">
      <c r="A69" s="12" t="e">
        <f>_xlfn.XLOOKUP(U69,#REF!,#REF!)</f>
        <v>#REF!</v>
      </c>
      <c r="B69" s="3" t="s">
        <v>126</v>
      </c>
      <c r="C69" s="3" t="s">
        <v>127</v>
      </c>
      <c r="D69" s="13" t="e">
        <f>_xlfn.XLOOKUP(U69,#REF!,#REF!)</f>
        <v>#REF!</v>
      </c>
      <c r="E69" s="14" t="e">
        <f>D69</f>
        <v>#REF!</v>
      </c>
      <c r="F69" s="14" t="e">
        <f>E69</f>
        <v>#REF!</v>
      </c>
      <c r="G69" s="7" t="s">
        <v>22</v>
      </c>
      <c r="H69" s="7" t="s">
        <v>23</v>
      </c>
      <c r="I69" s="4" t="s">
        <v>24</v>
      </c>
      <c r="J69" s="11" t="e">
        <f>SUMIFS(#REF!,#REF!,'Consolidated SPEI'!U69)</f>
        <v>#REF!</v>
      </c>
      <c r="K69" s="4" t="s">
        <v>25</v>
      </c>
      <c r="L69" s="11" t="e">
        <f>SUMIFS(#REF!,#REF!,'Consolidated SPEI'!U69)</f>
        <v>#REF!</v>
      </c>
      <c r="M69" s="3"/>
      <c r="N69" s="3"/>
      <c r="O69" s="3"/>
      <c r="P69" s="4" t="s">
        <v>113</v>
      </c>
      <c r="Q69" s="12" t="e">
        <f>_xlfn.XLOOKUP(U69,#REF!,#REF!)</f>
        <v>#REF!</v>
      </c>
      <c r="R69" s="3"/>
      <c r="S69" s="3"/>
      <c r="T69" s="3"/>
      <c r="U69" s="3" t="s">
        <v>128</v>
      </c>
      <c r="V69" s="4" t="s">
        <v>115</v>
      </c>
      <c r="W69" s="3"/>
      <c r="X69" s="3"/>
      <c r="Y69" s="3"/>
      <c r="Z69" s="3"/>
      <c r="AA69" s="3"/>
      <c r="AB69" s="3"/>
      <c r="AC69" s="3"/>
    </row>
    <row r="70" spans="1:29">
      <c r="A70" s="12" t="e">
        <f>_xlfn.XLOOKUP(U70,#REF!,#REF!)</f>
        <v>#REF!</v>
      </c>
      <c r="B70" s="3" t="s">
        <v>129</v>
      </c>
      <c r="C70" s="3" t="s">
        <v>130</v>
      </c>
      <c r="D70" s="13" t="e">
        <f>_xlfn.XLOOKUP(U70,#REF!,#REF!)</f>
        <v>#REF!</v>
      </c>
      <c r="E70" s="14" t="e">
        <f t="shared" ref="E70:F80" si="0">D70</f>
        <v>#REF!</v>
      </c>
      <c r="F70" s="14" t="e">
        <f t="shared" si="0"/>
        <v>#REF!</v>
      </c>
      <c r="G70" s="7" t="s">
        <v>22</v>
      </c>
      <c r="H70" s="7" t="s">
        <v>23</v>
      </c>
      <c r="I70" s="4" t="s">
        <v>24</v>
      </c>
      <c r="J70" s="11" t="e">
        <f>SUMIFS(#REF!,#REF!,'Consolidated SPEI'!U70)</f>
        <v>#REF!</v>
      </c>
      <c r="K70" s="4" t="s">
        <v>25</v>
      </c>
      <c r="L70" s="11" t="e">
        <f>SUMIFS(#REF!,#REF!,'Consolidated SPEI'!U70)</f>
        <v>#REF!</v>
      </c>
      <c r="M70" s="3"/>
      <c r="N70" s="3"/>
      <c r="O70" s="3"/>
      <c r="P70" s="4" t="s">
        <v>113</v>
      </c>
      <c r="Q70" s="12" t="e">
        <f>_xlfn.XLOOKUP(U70,#REF!,#REF!)</f>
        <v>#REF!</v>
      </c>
      <c r="R70" s="3"/>
      <c r="S70" s="3"/>
      <c r="T70" s="3"/>
      <c r="U70" s="3" t="s">
        <v>131</v>
      </c>
      <c r="V70" s="4" t="s">
        <v>115</v>
      </c>
      <c r="W70" s="3"/>
      <c r="X70" s="3"/>
      <c r="Y70" s="3"/>
      <c r="Z70" s="3"/>
      <c r="AA70" s="3"/>
      <c r="AB70" s="3"/>
      <c r="AC70" s="3"/>
    </row>
    <row r="71" spans="1:29">
      <c r="A71" s="12" t="e">
        <f>_xlfn.XLOOKUP(U71,#REF!,#REF!)</f>
        <v>#REF!</v>
      </c>
      <c r="B71" s="3" t="s">
        <v>132</v>
      </c>
      <c r="C71" s="3" t="s">
        <v>133</v>
      </c>
      <c r="D71" s="13" t="e">
        <f>_xlfn.XLOOKUP(U71,#REF!,#REF!)</f>
        <v>#REF!</v>
      </c>
      <c r="E71" s="14" t="e">
        <f t="shared" si="0"/>
        <v>#REF!</v>
      </c>
      <c r="F71" s="14" t="e">
        <f t="shared" si="0"/>
        <v>#REF!</v>
      </c>
      <c r="G71" s="7" t="s">
        <v>22</v>
      </c>
      <c r="H71" s="7" t="s">
        <v>23</v>
      </c>
      <c r="I71" s="4" t="s">
        <v>24</v>
      </c>
      <c r="J71" s="11" t="e">
        <f>SUMIFS(#REF!,#REF!,'Consolidated SPEI'!U71)</f>
        <v>#REF!</v>
      </c>
      <c r="K71" s="4" t="s">
        <v>25</v>
      </c>
      <c r="L71" s="11" t="e">
        <f>SUMIFS(#REF!,#REF!,'Consolidated SPEI'!U71)</f>
        <v>#REF!</v>
      </c>
      <c r="M71" s="3"/>
      <c r="N71" s="3"/>
      <c r="O71" s="3"/>
      <c r="P71" s="4" t="s">
        <v>113</v>
      </c>
      <c r="Q71" s="12" t="e">
        <f>_xlfn.XLOOKUP(U71,#REF!,#REF!)</f>
        <v>#REF!</v>
      </c>
      <c r="R71" s="3"/>
      <c r="S71" s="3"/>
      <c r="T71" s="3"/>
      <c r="U71" s="3" t="s">
        <v>134</v>
      </c>
      <c r="V71" s="4" t="s">
        <v>115</v>
      </c>
      <c r="W71" s="3"/>
      <c r="X71" s="3"/>
      <c r="Y71" s="3"/>
      <c r="Z71" s="3"/>
      <c r="AA71" s="3"/>
      <c r="AB71" s="3"/>
      <c r="AC71" s="3"/>
    </row>
    <row r="72" spans="1:29">
      <c r="A72" s="12" t="e">
        <f>_xlfn.XLOOKUP(U72,#REF!,#REF!)</f>
        <v>#REF!</v>
      </c>
      <c r="B72" s="3" t="s">
        <v>135</v>
      </c>
      <c r="C72" s="3" t="s">
        <v>136</v>
      </c>
      <c r="D72" s="13" t="e">
        <f>_xlfn.XLOOKUP(U72,#REF!,#REF!)</f>
        <v>#REF!</v>
      </c>
      <c r="E72" s="14" t="e">
        <f t="shared" si="0"/>
        <v>#REF!</v>
      </c>
      <c r="F72" s="14" t="e">
        <f t="shared" si="0"/>
        <v>#REF!</v>
      </c>
      <c r="G72" s="7" t="s">
        <v>22</v>
      </c>
      <c r="H72" s="7" t="s">
        <v>23</v>
      </c>
      <c r="I72" s="4" t="s">
        <v>24</v>
      </c>
      <c r="J72" s="11" t="e">
        <f>SUMIFS(#REF!,#REF!,'Consolidated SPEI'!U72)</f>
        <v>#REF!</v>
      </c>
      <c r="K72" s="4" t="s">
        <v>25</v>
      </c>
      <c r="L72" s="11" t="e">
        <f>SUMIFS(#REF!,#REF!,'Consolidated SPEI'!U72)</f>
        <v>#REF!</v>
      </c>
      <c r="M72" s="3"/>
      <c r="N72" s="3"/>
      <c r="O72" s="3"/>
      <c r="P72" s="4" t="s">
        <v>113</v>
      </c>
      <c r="Q72" s="12" t="e">
        <f>_xlfn.XLOOKUP(U72,#REF!,#REF!)</f>
        <v>#REF!</v>
      </c>
      <c r="R72" s="3"/>
      <c r="S72" s="3"/>
      <c r="T72" s="3"/>
      <c r="U72" s="3" t="s">
        <v>137</v>
      </c>
      <c r="V72" s="4" t="s">
        <v>115</v>
      </c>
      <c r="W72" s="3"/>
      <c r="X72" s="3"/>
      <c r="Y72" s="3"/>
      <c r="Z72" s="3"/>
      <c r="AA72" s="3"/>
      <c r="AB72" s="3"/>
      <c r="AC72" s="3"/>
    </row>
    <row r="73" spans="1:29">
      <c r="A73" s="12" t="e">
        <f>_xlfn.XLOOKUP(U73,#REF!,#REF!)</f>
        <v>#REF!</v>
      </c>
      <c r="B73" s="3" t="s">
        <v>138</v>
      </c>
      <c r="C73" s="3" t="s">
        <v>139</v>
      </c>
      <c r="D73" s="13" t="e">
        <f>_xlfn.XLOOKUP(U73,#REF!,#REF!)</f>
        <v>#REF!</v>
      </c>
      <c r="E73" s="14" t="e">
        <f t="shared" si="0"/>
        <v>#REF!</v>
      </c>
      <c r="F73" s="14" t="e">
        <f t="shared" si="0"/>
        <v>#REF!</v>
      </c>
      <c r="G73" s="7" t="s">
        <v>22</v>
      </c>
      <c r="H73" s="7" t="s">
        <v>23</v>
      </c>
      <c r="I73" s="4" t="s">
        <v>24</v>
      </c>
      <c r="J73" s="11" t="e">
        <f>SUMIFS(#REF!,#REF!,'Consolidated SPEI'!U73)</f>
        <v>#REF!</v>
      </c>
      <c r="K73" s="4" t="s">
        <v>25</v>
      </c>
      <c r="L73" s="11" t="e">
        <f>SUMIFS(#REF!,#REF!,'Consolidated SPEI'!U73)</f>
        <v>#REF!</v>
      </c>
      <c r="M73" s="3"/>
      <c r="N73" s="3"/>
      <c r="O73" s="3"/>
      <c r="P73" s="4" t="s">
        <v>113</v>
      </c>
      <c r="Q73" s="12" t="e">
        <f>_xlfn.XLOOKUP(U73,#REF!,#REF!)</f>
        <v>#REF!</v>
      </c>
      <c r="R73" s="3"/>
      <c r="S73" s="3"/>
      <c r="T73" s="3"/>
      <c r="U73" s="3" t="s">
        <v>140</v>
      </c>
      <c r="V73" s="4" t="s">
        <v>115</v>
      </c>
      <c r="W73" s="3"/>
      <c r="X73" s="3"/>
      <c r="Y73" s="3"/>
      <c r="Z73" s="3"/>
      <c r="AA73" s="3"/>
      <c r="AB73" s="3"/>
      <c r="AC73" s="3"/>
    </row>
    <row r="74" spans="1:29">
      <c r="A74" s="12" t="e">
        <f>_xlfn.XLOOKUP(U74,#REF!,#REF!)</f>
        <v>#REF!</v>
      </c>
      <c r="B74" s="3" t="s">
        <v>141</v>
      </c>
      <c r="C74" s="3" t="s">
        <v>142</v>
      </c>
      <c r="D74" s="13" t="e">
        <f>_xlfn.XLOOKUP(U74,#REF!,#REF!)</f>
        <v>#REF!</v>
      </c>
      <c r="E74" s="14" t="e">
        <f t="shared" si="0"/>
        <v>#REF!</v>
      </c>
      <c r="F74" s="14" t="e">
        <f t="shared" si="0"/>
        <v>#REF!</v>
      </c>
      <c r="G74" s="7" t="s">
        <v>22</v>
      </c>
      <c r="H74" s="7" t="s">
        <v>23</v>
      </c>
      <c r="I74" s="4" t="s">
        <v>24</v>
      </c>
      <c r="J74" s="11" t="e">
        <f>SUMIFS(#REF!,#REF!,'Consolidated SPEI'!U74)</f>
        <v>#REF!</v>
      </c>
      <c r="K74" s="4" t="s">
        <v>25</v>
      </c>
      <c r="L74" s="11" t="e">
        <f>SUMIFS(#REF!,#REF!,'Consolidated SPEI'!U74)</f>
        <v>#REF!</v>
      </c>
      <c r="M74" s="3"/>
      <c r="N74" s="3"/>
      <c r="O74" s="3"/>
      <c r="P74" s="4" t="s">
        <v>113</v>
      </c>
      <c r="Q74" s="12" t="e">
        <f>_xlfn.XLOOKUP(U74,#REF!,#REF!)</f>
        <v>#REF!</v>
      </c>
      <c r="R74" s="3"/>
      <c r="S74" s="3"/>
      <c r="T74" s="3"/>
      <c r="U74" s="3" t="s">
        <v>143</v>
      </c>
      <c r="V74" s="4" t="s">
        <v>115</v>
      </c>
      <c r="W74" s="3"/>
      <c r="X74" s="3"/>
      <c r="Y74" s="3"/>
      <c r="Z74" s="3"/>
      <c r="AA74" s="3"/>
      <c r="AB74" s="3"/>
      <c r="AC74" s="3"/>
    </row>
    <row r="75" spans="1:29">
      <c r="A75" s="12" t="e">
        <f>_xlfn.XLOOKUP(U75,#REF!,#REF!)</f>
        <v>#REF!</v>
      </c>
      <c r="B75" s="3" t="s">
        <v>126</v>
      </c>
      <c r="C75" s="3" t="s">
        <v>127</v>
      </c>
      <c r="D75" s="13" t="e">
        <f>_xlfn.XLOOKUP(U75,#REF!,#REF!)</f>
        <v>#REF!</v>
      </c>
      <c r="E75" s="14" t="e">
        <f t="shared" si="0"/>
        <v>#REF!</v>
      </c>
      <c r="F75" s="14" t="e">
        <f t="shared" si="0"/>
        <v>#REF!</v>
      </c>
      <c r="G75" s="7" t="s">
        <v>22</v>
      </c>
      <c r="H75" s="7" t="s">
        <v>23</v>
      </c>
      <c r="I75" s="4" t="s">
        <v>24</v>
      </c>
      <c r="J75" s="10" t="e">
        <f>SUMIFS(#REF!,#REF!,'Consolidated SPEI'!U75)</f>
        <v>#REF!</v>
      </c>
      <c r="K75" s="4" t="s">
        <v>25</v>
      </c>
      <c r="L75" s="10" t="e">
        <f>SUMIFS(#REF!,#REF!,'Consolidated SPEI'!U75)</f>
        <v>#REF!</v>
      </c>
      <c r="M75" s="3"/>
      <c r="N75" s="3"/>
      <c r="O75" s="3"/>
      <c r="P75" s="4" t="s">
        <v>26</v>
      </c>
      <c r="Q75" s="3"/>
      <c r="R75" s="3"/>
      <c r="S75" s="3"/>
      <c r="T75" s="3"/>
      <c r="U75" s="3" t="s">
        <v>128</v>
      </c>
      <c r="V75" s="4" t="s">
        <v>28</v>
      </c>
      <c r="W75" s="3"/>
      <c r="X75" s="3"/>
      <c r="Y75" s="3">
        <v>1</v>
      </c>
      <c r="Z75" s="3"/>
      <c r="AA75" s="3"/>
      <c r="AB75" s="3"/>
      <c r="AC75" s="3"/>
    </row>
    <row r="76" spans="1:29">
      <c r="A76" s="12" t="e">
        <f>_xlfn.XLOOKUP(U76,#REF!,#REF!)</f>
        <v>#REF!</v>
      </c>
      <c r="B76" s="3" t="s">
        <v>129</v>
      </c>
      <c r="C76" s="3" t="s">
        <v>130</v>
      </c>
      <c r="D76" s="13" t="e">
        <f>_xlfn.XLOOKUP(U76,#REF!,#REF!)</f>
        <v>#REF!</v>
      </c>
      <c r="E76" s="14" t="e">
        <f t="shared" si="0"/>
        <v>#REF!</v>
      </c>
      <c r="F76" s="14" t="e">
        <f t="shared" si="0"/>
        <v>#REF!</v>
      </c>
      <c r="G76" s="7" t="s">
        <v>22</v>
      </c>
      <c r="H76" s="7" t="s">
        <v>23</v>
      </c>
      <c r="I76" s="4" t="s">
        <v>24</v>
      </c>
      <c r="J76" s="10" t="e">
        <f>SUMIFS(#REF!,#REF!,'Consolidated SPEI'!U76)</f>
        <v>#REF!</v>
      </c>
      <c r="K76" s="4" t="s">
        <v>25</v>
      </c>
      <c r="L76" s="10" t="e">
        <f>SUMIFS(#REF!,#REF!,'Consolidated SPEI'!U76)</f>
        <v>#REF!</v>
      </c>
      <c r="M76" s="3"/>
      <c r="N76" s="3"/>
      <c r="O76" s="3"/>
      <c r="P76" s="4" t="s">
        <v>26</v>
      </c>
      <c r="Q76" s="3"/>
      <c r="R76" s="3"/>
      <c r="S76" s="3"/>
      <c r="T76" s="3"/>
      <c r="U76" s="3" t="s">
        <v>131</v>
      </c>
      <c r="V76" s="4" t="s">
        <v>28</v>
      </c>
      <c r="W76" s="3"/>
      <c r="X76" s="3"/>
      <c r="Y76" s="3">
        <v>1</v>
      </c>
      <c r="Z76" s="3"/>
      <c r="AA76" s="3"/>
      <c r="AB76" s="3"/>
      <c r="AC76" s="3"/>
    </row>
    <row r="77" spans="1:29">
      <c r="A77" s="12" t="e">
        <f>_xlfn.XLOOKUP(U77,#REF!,#REF!)</f>
        <v>#REF!</v>
      </c>
      <c r="B77" s="3" t="s">
        <v>132</v>
      </c>
      <c r="C77" s="3" t="s">
        <v>133</v>
      </c>
      <c r="D77" s="13" t="e">
        <f>_xlfn.XLOOKUP(U77,#REF!,#REF!)</f>
        <v>#REF!</v>
      </c>
      <c r="E77" s="14" t="e">
        <f t="shared" si="0"/>
        <v>#REF!</v>
      </c>
      <c r="F77" s="14" t="e">
        <f t="shared" si="0"/>
        <v>#REF!</v>
      </c>
      <c r="G77" s="7" t="s">
        <v>22</v>
      </c>
      <c r="H77" s="7" t="s">
        <v>23</v>
      </c>
      <c r="I77" s="4" t="s">
        <v>24</v>
      </c>
      <c r="J77" s="10" t="e">
        <f>SUMIFS(#REF!,#REF!,'Consolidated SPEI'!U77)</f>
        <v>#REF!</v>
      </c>
      <c r="K77" s="4" t="s">
        <v>25</v>
      </c>
      <c r="L77" s="10" t="e">
        <f>SUMIFS(#REF!,#REF!,'Consolidated SPEI'!U77)</f>
        <v>#REF!</v>
      </c>
      <c r="M77" s="3"/>
      <c r="N77" s="3"/>
      <c r="O77" s="3"/>
      <c r="P77" s="4" t="s">
        <v>26</v>
      </c>
      <c r="Q77" s="3"/>
      <c r="R77" s="3"/>
      <c r="S77" s="3"/>
      <c r="T77" s="3"/>
      <c r="U77" s="3" t="s">
        <v>134</v>
      </c>
      <c r="V77" s="4" t="s">
        <v>28</v>
      </c>
      <c r="W77" s="3"/>
      <c r="X77" s="3"/>
      <c r="Y77" s="3">
        <v>1</v>
      </c>
      <c r="Z77" s="3"/>
      <c r="AA77" s="3"/>
      <c r="AB77" s="3"/>
      <c r="AC77" s="3"/>
    </row>
    <row r="78" spans="1:29">
      <c r="A78" s="12" t="e">
        <f>_xlfn.XLOOKUP(U78,#REF!,#REF!)</f>
        <v>#REF!</v>
      </c>
      <c r="B78" s="3" t="s">
        <v>135</v>
      </c>
      <c r="C78" s="3" t="s">
        <v>136</v>
      </c>
      <c r="D78" s="13" t="e">
        <f>_xlfn.XLOOKUP(U78,#REF!,#REF!)</f>
        <v>#REF!</v>
      </c>
      <c r="E78" s="14" t="e">
        <f t="shared" si="0"/>
        <v>#REF!</v>
      </c>
      <c r="F78" s="14" t="e">
        <f t="shared" si="0"/>
        <v>#REF!</v>
      </c>
      <c r="G78" s="7" t="s">
        <v>22</v>
      </c>
      <c r="H78" s="7" t="s">
        <v>23</v>
      </c>
      <c r="I78" s="4" t="s">
        <v>24</v>
      </c>
      <c r="J78" s="10" t="e">
        <f>SUMIFS(#REF!,#REF!,'Consolidated SPEI'!U78)</f>
        <v>#REF!</v>
      </c>
      <c r="K78" s="4" t="s">
        <v>25</v>
      </c>
      <c r="L78" s="10" t="e">
        <f>SUMIFS(#REF!,#REF!,'Consolidated SPEI'!U78)</f>
        <v>#REF!</v>
      </c>
      <c r="M78" s="3"/>
      <c r="N78" s="3"/>
      <c r="O78" s="3"/>
      <c r="P78" s="4" t="s">
        <v>26</v>
      </c>
      <c r="Q78" s="3"/>
      <c r="R78" s="3"/>
      <c r="S78" s="3"/>
      <c r="T78" s="3"/>
      <c r="U78" s="3" t="s">
        <v>137</v>
      </c>
      <c r="V78" s="4" t="s">
        <v>28</v>
      </c>
      <c r="W78" s="3"/>
      <c r="X78" s="3"/>
      <c r="Y78" s="3">
        <v>1</v>
      </c>
      <c r="Z78" s="3"/>
      <c r="AA78" s="3"/>
      <c r="AB78" s="3"/>
      <c r="AC78" s="3"/>
    </row>
    <row r="79" spans="1:29">
      <c r="A79" s="12" t="e">
        <f>_xlfn.XLOOKUP(U79,#REF!,#REF!)</f>
        <v>#REF!</v>
      </c>
      <c r="B79" s="3" t="s">
        <v>138</v>
      </c>
      <c r="C79" s="3" t="s">
        <v>139</v>
      </c>
      <c r="D79" s="13" t="e">
        <f>_xlfn.XLOOKUP(U79,#REF!,#REF!)</f>
        <v>#REF!</v>
      </c>
      <c r="E79" s="14" t="e">
        <f t="shared" si="0"/>
        <v>#REF!</v>
      </c>
      <c r="F79" s="14" t="e">
        <f t="shared" si="0"/>
        <v>#REF!</v>
      </c>
      <c r="G79" s="7" t="s">
        <v>22</v>
      </c>
      <c r="H79" s="7" t="s">
        <v>23</v>
      </c>
      <c r="I79" s="4" t="s">
        <v>24</v>
      </c>
      <c r="J79" s="10" t="e">
        <f>SUMIFS(#REF!,#REF!,'Consolidated SPEI'!U79)</f>
        <v>#REF!</v>
      </c>
      <c r="K79" s="4" t="s">
        <v>25</v>
      </c>
      <c r="L79" s="10" t="e">
        <f>SUMIFS(#REF!,#REF!,'Consolidated SPEI'!U79)</f>
        <v>#REF!</v>
      </c>
      <c r="M79" s="3"/>
      <c r="N79" s="3"/>
      <c r="O79" s="3"/>
      <c r="P79" s="4" t="s">
        <v>26</v>
      </c>
      <c r="Q79" s="3"/>
      <c r="R79" s="3"/>
      <c r="S79" s="3"/>
      <c r="T79" s="3"/>
      <c r="U79" s="3" t="s">
        <v>140</v>
      </c>
      <c r="V79" s="4" t="s">
        <v>28</v>
      </c>
      <c r="W79" s="3"/>
      <c r="X79" s="3"/>
      <c r="Y79" s="3">
        <v>1</v>
      </c>
      <c r="Z79" s="3"/>
      <c r="AA79" s="3"/>
      <c r="AB79" s="3"/>
      <c r="AC79" s="3"/>
    </row>
    <row r="80" spans="1:29">
      <c r="A80" s="12" t="e">
        <f>_xlfn.XLOOKUP(U80,#REF!,#REF!)</f>
        <v>#REF!</v>
      </c>
      <c r="B80" s="3" t="s">
        <v>141</v>
      </c>
      <c r="C80" s="3" t="s">
        <v>142</v>
      </c>
      <c r="D80" s="13" t="e">
        <f>_xlfn.XLOOKUP(U80,#REF!,#REF!)</f>
        <v>#REF!</v>
      </c>
      <c r="E80" s="14" t="e">
        <f t="shared" si="0"/>
        <v>#REF!</v>
      </c>
      <c r="F80" s="14" t="e">
        <f t="shared" si="0"/>
        <v>#REF!</v>
      </c>
      <c r="G80" s="7" t="s">
        <v>22</v>
      </c>
      <c r="H80" s="7" t="s">
        <v>23</v>
      </c>
      <c r="I80" s="4" t="s">
        <v>24</v>
      </c>
      <c r="J80" s="10" t="e">
        <f>SUMIFS(#REF!,#REF!,'Consolidated SPEI'!U80)</f>
        <v>#REF!</v>
      </c>
      <c r="K80" s="4" t="s">
        <v>25</v>
      </c>
      <c r="L80" s="10" t="e">
        <f>SUMIFS(#REF!,#REF!,'Consolidated SPEI'!U80)</f>
        <v>#REF!</v>
      </c>
      <c r="M80" s="3"/>
      <c r="N80" s="3"/>
      <c r="O80" s="3"/>
      <c r="P80" s="4" t="s">
        <v>26</v>
      </c>
      <c r="Q80" s="3"/>
      <c r="R80" s="3"/>
      <c r="S80" s="3"/>
      <c r="T80" s="3"/>
      <c r="U80" s="3" t="s">
        <v>143</v>
      </c>
      <c r="V80" s="4" t="s">
        <v>28</v>
      </c>
      <c r="W80" s="3"/>
      <c r="X80" s="3"/>
      <c r="Y80" s="3">
        <v>1</v>
      </c>
      <c r="Z80" s="3"/>
      <c r="AA80" s="3"/>
      <c r="AB80" s="3"/>
      <c r="AC80" s="3"/>
    </row>
    <row r="81" spans="1:2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 t="s">
        <v>125</v>
      </c>
      <c r="V83" s="16" t="e">
        <f>SUMIFS($J$2:$J$80,$V$2:$V$80,U83)</f>
        <v>#REF!</v>
      </c>
      <c r="W83" s="3"/>
      <c r="X83" s="3"/>
      <c r="Y83" s="3"/>
      <c r="Z83" s="3"/>
      <c r="AA83" s="3"/>
      <c r="AB83" s="3"/>
      <c r="AC83" s="3"/>
    </row>
    <row r="84" spans="1:2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 t="s">
        <v>28</v>
      </c>
      <c r="V84" s="16" t="e">
        <f>SUMIFS($J$2:$J$80,$V$2:$V$80,U84)</f>
        <v>#REF!</v>
      </c>
      <c r="W84" s="3"/>
      <c r="X84" s="3"/>
      <c r="Y84" s="3"/>
      <c r="Z84" s="3"/>
      <c r="AA84" s="3"/>
      <c r="AB84" s="3"/>
      <c r="AC84" s="3"/>
    </row>
    <row r="85" spans="1:2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15" t="s">
        <v>144</v>
      </c>
      <c r="V85" s="17" t="e">
        <f>SUM(V83:V84)</f>
        <v>#REF!</v>
      </c>
      <c r="W85" s="3"/>
      <c r="X85" s="3"/>
      <c r="Y85" s="3"/>
      <c r="Z85" s="3"/>
      <c r="AA85" s="3"/>
      <c r="AB85" s="3"/>
      <c r="AC85" s="3"/>
    </row>
    <row r="86" spans="1:2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</sheetData>
  <autoFilter ref="A1:X999" xr:uid="{A1CE59E0-C87B-C447-8428-3855B209FF3E}">
    <sortState xmlns:xlrd2="http://schemas.microsoft.com/office/spreadsheetml/2017/richdata2" ref="A2:X999">
      <sortCondition ref="V1:V999"/>
    </sortState>
  </autoFilter>
  <hyperlinks>
    <hyperlink ref="U24" r:id="rId1" display="http://ordenatucafe.com/" xr:uid="{EE70531D-090F-6649-B92E-CEA39477D2B8}"/>
    <hyperlink ref="U53" r:id="rId2" display="http://ordenatucafe.com/" xr:uid="{EC0AED30-12FB-B140-AD64-ECC379ED6D38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A0BA-B1AD-8445-BC69-00419980405C}">
  <dimension ref="A1:N410"/>
  <sheetViews>
    <sheetView showGridLines="0" tabSelected="1" zoomScale="90" zoomScaleNormal="90" workbookViewId="0">
      <pane xSplit="3" ySplit="1" topLeftCell="F386" activePane="bottomRight" state="frozen"/>
      <selection activeCell="D34" sqref="D34"/>
      <selection pane="topRight" activeCell="D34" sqref="D34"/>
      <selection pane="bottomLeft" activeCell="D34" sqref="D34"/>
      <selection pane="bottomRight" activeCell="G1" sqref="G1:G1048576"/>
    </sheetView>
  </sheetViews>
  <sheetFormatPr baseColWidth="10" defaultColWidth="10.6640625" defaultRowHeight="16" outlineLevelCol="1"/>
  <cols>
    <col min="1" max="1" width="14.1640625" style="21" bestFit="1" customWidth="1"/>
    <col min="2" max="2" width="17.33203125" style="21" bestFit="1" customWidth="1"/>
    <col min="3" max="3" width="17.6640625" style="30" hidden="1" customWidth="1" outlineLevel="1"/>
    <col min="4" max="4" width="16.6640625" style="21" hidden="1" customWidth="1" outlineLevel="1"/>
    <col min="5" max="5" width="31" style="21" hidden="1" customWidth="1" outlineLevel="1"/>
    <col min="6" max="6" width="40.5" style="21" bestFit="1" customWidth="1" collapsed="1"/>
    <col min="7" max="7" width="15.1640625" style="38" bestFit="1" customWidth="1"/>
    <col min="8" max="8" width="11.5" style="20" bestFit="1" customWidth="1"/>
    <col min="9" max="9" width="10.6640625" style="36"/>
    <col min="10" max="10" width="28.33203125" style="20" customWidth="1"/>
    <col min="11" max="11" width="9" style="20" bestFit="1" customWidth="1"/>
    <col min="12" max="12" width="15.1640625" style="20" bestFit="1" customWidth="1"/>
    <col min="13" max="13" width="16.5" style="20" customWidth="1"/>
    <col min="14" max="14" width="13.1640625" style="20" customWidth="1"/>
    <col min="15" max="16384" width="10.6640625" style="21"/>
  </cols>
  <sheetData>
    <row r="1" spans="1:14" ht="34">
      <c r="A1" s="26" t="s">
        <v>155</v>
      </c>
      <c r="B1" s="26" t="s">
        <v>156</v>
      </c>
      <c r="C1" s="27" t="s">
        <v>157</v>
      </c>
      <c r="D1" s="26" t="s">
        <v>158</v>
      </c>
      <c r="E1" s="26" t="s">
        <v>159</v>
      </c>
      <c r="F1" s="26" t="s">
        <v>160</v>
      </c>
      <c r="G1" s="37" t="s">
        <v>161</v>
      </c>
      <c r="H1" s="28" t="s">
        <v>145</v>
      </c>
      <c r="I1" s="35" t="s">
        <v>0</v>
      </c>
      <c r="J1" s="28" t="s">
        <v>518</v>
      </c>
      <c r="K1" s="28" t="s">
        <v>344</v>
      </c>
      <c r="L1" s="28" t="s">
        <v>153</v>
      </c>
      <c r="M1" s="29" t="s">
        <v>502</v>
      </c>
      <c r="N1" s="29" t="s">
        <v>519</v>
      </c>
    </row>
    <row r="2" spans="1:14">
      <c r="A2" s="21" t="s">
        <v>162</v>
      </c>
      <c r="B2" s="21" t="s">
        <v>163</v>
      </c>
      <c r="C2" s="30">
        <v>44205</v>
      </c>
      <c r="E2" s="21" t="s">
        <v>164</v>
      </c>
      <c r="F2" s="21" t="s">
        <v>165</v>
      </c>
      <c r="G2" s="38">
        <v>626.27</v>
      </c>
      <c r="H2" s="19">
        <v>44440</v>
      </c>
      <c r="I2" s="36">
        <v>467</v>
      </c>
      <c r="J2" s="20" t="s">
        <v>371</v>
      </c>
      <c r="K2" s="22">
        <v>0.79239999999999999</v>
      </c>
      <c r="L2" s="18">
        <v>496.256348</v>
      </c>
    </row>
    <row r="3" spans="1:14">
      <c r="A3" s="21" t="s">
        <v>162</v>
      </c>
      <c r="B3" s="21" t="s">
        <v>163</v>
      </c>
      <c r="C3" s="30">
        <v>44205</v>
      </c>
      <c r="E3" s="21" t="s">
        <v>166</v>
      </c>
      <c r="F3" s="21" t="s">
        <v>167</v>
      </c>
      <c r="G3" s="38">
        <v>-1300000</v>
      </c>
      <c r="H3" s="19">
        <v>44440</v>
      </c>
      <c r="I3" s="36" t="s">
        <v>325</v>
      </c>
      <c r="J3" s="20" t="s">
        <v>154</v>
      </c>
      <c r="K3" s="22">
        <v>0.79239999999999999</v>
      </c>
      <c r="L3" s="18">
        <v>-1030120</v>
      </c>
    </row>
    <row r="4" spans="1:14">
      <c r="A4" s="21" t="s">
        <v>162</v>
      </c>
      <c r="B4" s="21" t="s">
        <v>163</v>
      </c>
      <c r="C4" s="30">
        <v>44205</v>
      </c>
      <c r="E4" s="21" t="s">
        <v>168</v>
      </c>
      <c r="G4" s="38">
        <v>-5</v>
      </c>
      <c r="H4" s="19">
        <v>44440</v>
      </c>
      <c r="I4" s="36">
        <v>0</v>
      </c>
      <c r="J4" s="20" t="s">
        <v>154</v>
      </c>
      <c r="K4" s="22">
        <v>0.79239999999999999</v>
      </c>
      <c r="L4" s="18">
        <v>-3.9619999999999997</v>
      </c>
    </row>
    <row r="5" spans="1:14">
      <c r="A5" s="21" t="s">
        <v>162</v>
      </c>
      <c r="B5" s="21" t="s">
        <v>163</v>
      </c>
      <c r="C5" s="30">
        <v>44264</v>
      </c>
      <c r="E5" s="21" t="s">
        <v>164</v>
      </c>
      <c r="F5" s="21" t="s">
        <v>169</v>
      </c>
      <c r="G5" s="38">
        <v>153.29</v>
      </c>
      <c r="H5" s="19">
        <v>44442</v>
      </c>
      <c r="I5" s="36">
        <v>259</v>
      </c>
      <c r="J5" s="20" t="s">
        <v>465</v>
      </c>
      <c r="K5" s="22">
        <v>0.79820000000000002</v>
      </c>
      <c r="L5" s="18">
        <v>122.356078</v>
      </c>
    </row>
    <row r="6" spans="1:14">
      <c r="A6" s="21" t="s">
        <v>162</v>
      </c>
      <c r="B6" s="21" t="s">
        <v>163</v>
      </c>
      <c r="C6" s="30">
        <v>44264</v>
      </c>
      <c r="E6" s="21" t="s">
        <v>164</v>
      </c>
      <c r="F6" s="21" t="s">
        <v>170</v>
      </c>
      <c r="G6" s="38">
        <v>210.18</v>
      </c>
      <c r="H6" s="19">
        <v>44442</v>
      </c>
      <c r="I6" s="36">
        <v>753</v>
      </c>
      <c r="J6" s="20" t="s">
        <v>403</v>
      </c>
      <c r="K6" s="22">
        <v>0.79820000000000002</v>
      </c>
      <c r="L6" s="18">
        <v>167.76567600000001</v>
      </c>
    </row>
    <row r="7" spans="1:14">
      <c r="A7" s="21" t="s">
        <v>162</v>
      </c>
      <c r="B7" s="21" t="s">
        <v>163</v>
      </c>
      <c r="C7" s="30">
        <v>44264</v>
      </c>
      <c r="E7" s="21" t="s">
        <v>164</v>
      </c>
      <c r="F7" s="21" t="s">
        <v>171</v>
      </c>
      <c r="G7" s="38">
        <v>521.72</v>
      </c>
      <c r="H7" s="19">
        <v>44442</v>
      </c>
      <c r="I7" s="36">
        <v>497</v>
      </c>
      <c r="J7" s="20" t="s">
        <v>510</v>
      </c>
      <c r="K7" s="22">
        <v>0.79820000000000002</v>
      </c>
      <c r="L7" s="18">
        <v>416.43690400000003</v>
      </c>
    </row>
    <row r="8" spans="1:14">
      <c r="A8" s="21" t="s">
        <v>162</v>
      </c>
      <c r="B8" s="21" t="s">
        <v>163</v>
      </c>
      <c r="C8" s="30">
        <v>44264</v>
      </c>
      <c r="E8" s="21" t="s">
        <v>164</v>
      </c>
      <c r="F8" s="21" t="s">
        <v>172</v>
      </c>
      <c r="G8" s="38">
        <v>1341.68</v>
      </c>
      <c r="H8" s="19">
        <v>44442</v>
      </c>
      <c r="I8" s="36">
        <v>765</v>
      </c>
      <c r="J8" s="20" t="s">
        <v>404</v>
      </c>
      <c r="K8" s="22">
        <v>0.79820000000000002</v>
      </c>
      <c r="L8" s="18">
        <v>1070.9289760000001</v>
      </c>
    </row>
    <row r="9" spans="1:14">
      <c r="A9" s="21" t="s">
        <v>162</v>
      </c>
      <c r="B9" s="21" t="s">
        <v>163</v>
      </c>
      <c r="C9" s="30">
        <v>44264</v>
      </c>
      <c r="E9" s="21" t="s">
        <v>164</v>
      </c>
      <c r="F9" s="21" t="s">
        <v>173</v>
      </c>
      <c r="G9" s="38">
        <v>1351.54</v>
      </c>
      <c r="H9" s="19">
        <v>44442</v>
      </c>
      <c r="I9" s="36">
        <v>522</v>
      </c>
      <c r="J9" s="20" t="s">
        <v>378</v>
      </c>
      <c r="K9" s="22">
        <v>0.79820000000000002</v>
      </c>
      <c r="L9" s="18">
        <v>1078.7992280000001</v>
      </c>
    </row>
    <row r="10" spans="1:14">
      <c r="A10" s="21" t="s">
        <v>162</v>
      </c>
      <c r="B10" s="21" t="s">
        <v>163</v>
      </c>
      <c r="C10" s="30">
        <v>44264</v>
      </c>
      <c r="E10" s="21" t="s">
        <v>164</v>
      </c>
      <c r="F10" s="21" t="s">
        <v>174</v>
      </c>
      <c r="G10" s="38">
        <v>2556.73</v>
      </c>
      <c r="H10" s="19">
        <v>44442</v>
      </c>
      <c r="I10" s="36">
        <v>260</v>
      </c>
      <c r="J10" s="20" t="s">
        <v>362</v>
      </c>
      <c r="K10" s="22">
        <v>0.79820000000000002</v>
      </c>
      <c r="L10" s="18">
        <v>2040.781886</v>
      </c>
    </row>
    <row r="11" spans="1:14">
      <c r="A11" s="21" t="s">
        <v>162</v>
      </c>
      <c r="B11" s="21" t="s">
        <v>163</v>
      </c>
      <c r="C11" s="30">
        <v>44264</v>
      </c>
      <c r="E11" s="21" t="s">
        <v>164</v>
      </c>
      <c r="F11" s="21" t="s">
        <v>175</v>
      </c>
      <c r="G11" s="38">
        <v>3000</v>
      </c>
      <c r="H11" s="19">
        <v>44442</v>
      </c>
      <c r="I11" s="36">
        <v>484</v>
      </c>
      <c r="J11" s="20" t="s">
        <v>373</v>
      </c>
      <c r="K11" s="22">
        <v>0.79820000000000002</v>
      </c>
      <c r="L11" s="18">
        <v>2394.6</v>
      </c>
    </row>
    <row r="12" spans="1:14">
      <c r="A12" s="21" t="s">
        <v>162</v>
      </c>
      <c r="B12" s="21" t="s">
        <v>163</v>
      </c>
      <c r="C12" s="30">
        <v>44264</v>
      </c>
      <c r="E12" s="21" t="s">
        <v>164</v>
      </c>
      <c r="F12" s="21" t="s">
        <v>176</v>
      </c>
      <c r="G12" s="38">
        <v>8068.43</v>
      </c>
      <c r="H12" s="19">
        <v>44442</v>
      </c>
      <c r="I12" s="36">
        <v>673</v>
      </c>
      <c r="J12" s="20" t="s">
        <v>395</v>
      </c>
      <c r="K12" s="22">
        <v>0.79820000000000002</v>
      </c>
      <c r="L12" s="18">
        <v>6440.2208260000007</v>
      </c>
    </row>
    <row r="13" spans="1:14">
      <c r="A13" s="21" t="s">
        <v>162</v>
      </c>
      <c r="B13" s="21" t="s">
        <v>163</v>
      </c>
      <c r="C13" s="30">
        <v>44264</v>
      </c>
      <c r="E13" s="21" t="s">
        <v>177</v>
      </c>
      <c r="F13" s="21" t="s">
        <v>178</v>
      </c>
      <c r="G13" s="38">
        <v>102.32</v>
      </c>
      <c r="H13" s="19">
        <v>44442</v>
      </c>
      <c r="I13" s="36">
        <v>308</v>
      </c>
      <c r="J13" s="20" t="s">
        <v>364</v>
      </c>
      <c r="K13" s="22">
        <v>0.79820000000000002</v>
      </c>
      <c r="L13" s="18">
        <v>81.671824000000001</v>
      </c>
    </row>
    <row r="14" spans="1:14">
      <c r="A14" s="21" t="s">
        <v>162</v>
      </c>
      <c r="B14" s="21" t="s">
        <v>163</v>
      </c>
      <c r="C14" s="30">
        <v>44264</v>
      </c>
      <c r="E14" s="21" t="s">
        <v>179</v>
      </c>
      <c r="F14" s="21" t="s">
        <v>180</v>
      </c>
      <c r="G14" s="38">
        <v>1977.82</v>
      </c>
      <c r="H14" s="19">
        <v>44442</v>
      </c>
      <c r="I14" s="36">
        <v>0</v>
      </c>
      <c r="J14" s="20" t="s">
        <v>154</v>
      </c>
      <c r="K14" s="22">
        <v>0.79820000000000002</v>
      </c>
      <c r="L14" s="18">
        <v>1578.6959239999999</v>
      </c>
    </row>
    <row r="15" spans="1:14">
      <c r="A15" s="21" t="s">
        <v>162</v>
      </c>
      <c r="B15" s="21" t="s">
        <v>163</v>
      </c>
      <c r="C15" s="30">
        <v>44386</v>
      </c>
      <c r="E15" s="21" t="s">
        <v>181</v>
      </c>
      <c r="G15" s="38">
        <v>802.07</v>
      </c>
      <c r="H15" s="19">
        <v>44446</v>
      </c>
      <c r="I15" s="36">
        <v>0</v>
      </c>
      <c r="J15" s="20" t="s">
        <v>154</v>
      </c>
      <c r="K15" s="22">
        <v>0.79059999999999997</v>
      </c>
      <c r="L15" s="18">
        <v>634.11654199999998</v>
      </c>
    </row>
    <row r="16" spans="1:14">
      <c r="A16" s="21" t="s">
        <v>162</v>
      </c>
      <c r="B16" s="21" t="s">
        <v>163</v>
      </c>
      <c r="C16" s="30">
        <v>44386</v>
      </c>
      <c r="E16" s="21" t="s">
        <v>182</v>
      </c>
      <c r="F16" s="21" t="s">
        <v>148</v>
      </c>
      <c r="G16" s="38">
        <v>5000</v>
      </c>
      <c r="H16" s="19">
        <v>44446</v>
      </c>
      <c r="I16" s="36">
        <v>184</v>
      </c>
      <c r="J16" s="20" t="s">
        <v>355</v>
      </c>
      <c r="K16" s="22">
        <v>0.79059999999999997</v>
      </c>
      <c r="L16" s="18">
        <v>3953</v>
      </c>
    </row>
    <row r="17" spans="1:12">
      <c r="A17" s="21" t="s">
        <v>162</v>
      </c>
      <c r="B17" s="21" t="s">
        <v>163</v>
      </c>
      <c r="C17" s="30">
        <v>44386</v>
      </c>
      <c r="E17" s="21" t="s">
        <v>164</v>
      </c>
      <c r="F17" s="21" t="s">
        <v>183</v>
      </c>
      <c r="G17" s="38">
        <v>32.69</v>
      </c>
      <c r="H17" s="19">
        <v>44446</v>
      </c>
      <c r="I17" s="36">
        <v>153</v>
      </c>
      <c r="J17" s="20" t="s">
        <v>354</v>
      </c>
      <c r="K17" s="22">
        <v>0.79059999999999997</v>
      </c>
      <c r="L17" s="18">
        <v>25.844713999999996</v>
      </c>
    </row>
    <row r="18" spans="1:12">
      <c r="A18" s="21" t="s">
        <v>162</v>
      </c>
      <c r="B18" s="21" t="s">
        <v>163</v>
      </c>
      <c r="C18" s="30">
        <v>44386</v>
      </c>
      <c r="E18" s="21" t="s">
        <v>164</v>
      </c>
      <c r="F18" s="21" t="s">
        <v>184</v>
      </c>
      <c r="G18" s="38">
        <v>148.35</v>
      </c>
      <c r="H18" s="19">
        <v>44446</v>
      </c>
      <c r="I18" s="36">
        <v>227</v>
      </c>
      <c r="J18" s="20" t="s">
        <v>361</v>
      </c>
      <c r="K18" s="22">
        <v>0.79059999999999997</v>
      </c>
      <c r="L18" s="18">
        <v>117.28550999999999</v>
      </c>
    </row>
    <row r="19" spans="1:12">
      <c r="A19" s="21" t="s">
        <v>162</v>
      </c>
      <c r="B19" s="21" t="s">
        <v>163</v>
      </c>
      <c r="C19" s="30">
        <v>44386</v>
      </c>
      <c r="E19" s="21" t="s">
        <v>164</v>
      </c>
      <c r="F19" s="21" t="s">
        <v>185</v>
      </c>
      <c r="G19" s="38">
        <v>303.05</v>
      </c>
      <c r="H19" s="19">
        <v>44446</v>
      </c>
      <c r="I19" s="36">
        <v>578</v>
      </c>
      <c r="J19" s="20" t="s">
        <v>387</v>
      </c>
      <c r="K19" s="22">
        <v>0.79059999999999997</v>
      </c>
      <c r="L19" s="18">
        <v>239.59133</v>
      </c>
    </row>
    <row r="20" spans="1:12">
      <c r="A20" s="21" t="s">
        <v>162</v>
      </c>
      <c r="B20" s="21" t="s">
        <v>163</v>
      </c>
      <c r="C20" s="30">
        <v>44386</v>
      </c>
      <c r="E20" s="21" t="s">
        <v>164</v>
      </c>
      <c r="F20" s="21" t="s">
        <v>186</v>
      </c>
      <c r="G20" s="38">
        <v>1087</v>
      </c>
      <c r="H20" s="19">
        <v>44446</v>
      </c>
      <c r="I20" s="36">
        <v>557</v>
      </c>
      <c r="J20" s="20" t="s">
        <v>382</v>
      </c>
      <c r="K20" s="22">
        <v>0.79059999999999997</v>
      </c>
      <c r="L20" s="18">
        <v>859.38220000000001</v>
      </c>
    </row>
    <row r="21" spans="1:12">
      <c r="A21" s="21" t="s">
        <v>162</v>
      </c>
      <c r="B21" s="21" t="s">
        <v>163</v>
      </c>
      <c r="C21" s="30">
        <v>44386</v>
      </c>
      <c r="E21" s="21" t="s">
        <v>164</v>
      </c>
      <c r="F21" s="21" t="s">
        <v>187</v>
      </c>
      <c r="G21" s="38">
        <v>1151.1400000000001</v>
      </c>
      <c r="H21" s="19">
        <v>44446</v>
      </c>
      <c r="I21" s="36">
        <v>586</v>
      </c>
      <c r="J21" s="20" t="s">
        <v>389</v>
      </c>
      <c r="K21" s="22">
        <v>0.79059999999999997</v>
      </c>
      <c r="L21" s="18">
        <v>910.09128400000009</v>
      </c>
    </row>
    <row r="22" spans="1:12">
      <c r="A22" s="21" t="s">
        <v>162</v>
      </c>
      <c r="B22" s="21" t="s">
        <v>163</v>
      </c>
      <c r="C22" s="30">
        <v>44386</v>
      </c>
      <c r="E22" s="21" t="s">
        <v>164</v>
      </c>
      <c r="F22" s="21" t="s">
        <v>188</v>
      </c>
      <c r="G22" s="38">
        <v>1295</v>
      </c>
      <c r="H22" s="19">
        <v>44446</v>
      </c>
      <c r="I22" s="36">
        <v>576</v>
      </c>
      <c r="J22" s="20" t="s">
        <v>385</v>
      </c>
      <c r="K22" s="22">
        <v>0.79059999999999997</v>
      </c>
      <c r="L22" s="18">
        <v>1023.827</v>
      </c>
    </row>
    <row r="23" spans="1:12">
      <c r="A23" s="21" t="s">
        <v>162</v>
      </c>
      <c r="B23" s="21" t="s">
        <v>163</v>
      </c>
      <c r="C23" s="30">
        <v>44386</v>
      </c>
      <c r="E23" s="21" t="s">
        <v>164</v>
      </c>
      <c r="F23" s="21" t="s">
        <v>189</v>
      </c>
      <c r="G23" s="38">
        <v>1409.21</v>
      </c>
      <c r="H23" s="19">
        <v>44446</v>
      </c>
      <c r="I23" s="36">
        <v>464</v>
      </c>
      <c r="J23" s="20" t="s">
        <v>370</v>
      </c>
      <c r="K23" s="22">
        <v>0.79059999999999997</v>
      </c>
      <c r="L23" s="18">
        <v>1114.1214259999999</v>
      </c>
    </row>
    <row r="24" spans="1:12">
      <c r="A24" s="21" t="s">
        <v>162</v>
      </c>
      <c r="B24" s="21" t="s">
        <v>163</v>
      </c>
      <c r="C24" s="30">
        <v>44386</v>
      </c>
      <c r="E24" s="21" t="s">
        <v>164</v>
      </c>
      <c r="F24" s="21" t="s">
        <v>190</v>
      </c>
      <c r="G24" s="38">
        <v>1740.76</v>
      </c>
      <c r="H24" s="19">
        <v>44446</v>
      </c>
      <c r="I24" s="36">
        <v>556</v>
      </c>
      <c r="J24" s="20" t="s">
        <v>317</v>
      </c>
      <c r="K24" s="22">
        <v>0.79059999999999997</v>
      </c>
      <c r="L24" s="18">
        <v>1376.244856</v>
      </c>
    </row>
    <row r="25" spans="1:12">
      <c r="A25" s="21" t="s">
        <v>162</v>
      </c>
      <c r="B25" s="21" t="s">
        <v>163</v>
      </c>
      <c r="C25" s="30">
        <v>44386</v>
      </c>
      <c r="E25" s="21" t="s">
        <v>164</v>
      </c>
      <c r="F25" s="21" t="s">
        <v>186</v>
      </c>
      <c r="G25" s="38">
        <v>2000</v>
      </c>
      <c r="H25" s="19">
        <v>44446</v>
      </c>
      <c r="I25" s="36">
        <v>557</v>
      </c>
      <c r="J25" s="20" t="s">
        <v>382</v>
      </c>
      <c r="K25" s="22">
        <v>0.79059999999999997</v>
      </c>
      <c r="L25" s="18">
        <v>1581.2</v>
      </c>
    </row>
    <row r="26" spans="1:12">
      <c r="A26" s="21" t="s">
        <v>162</v>
      </c>
      <c r="B26" s="21" t="s">
        <v>163</v>
      </c>
      <c r="C26" s="30">
        <v>44386</v>
      </c>
      <c r="E26" s="21" t="s">
        <v>164</v>
      </c>
      <c r="F26" s="21" t="s">
        <v>191</v>
      </c>
      <c r="G26" s="38">
        <v>2366.6999999999998</v>
      </c>
      <c r="H26" s="19">
        <v>44446</v>
      </c>
      <c r="I26" s="36">
        <v>432</v>
      </c>
      <c r="J26" s="20" t="s">
        <v>368</v>
      </c>
      <c r="K26" s="22">
        <v>0.79059999999999997</v>
      </c>
      <c r="L26" s="18">
        <v>1871.1130199999998</v>
      </c>
    </row>
    <row r="27" spans="1:12">
      <c r="A27" s="21" t="s">
        <v>162</v>
      </c>
      <c r="B27" s="21" t="s">
        <v>163</v>
      </c>
      <c r="C27" s="30">
        <v>44386</v>
      </c>
      <c r="E27" s="21" t="s">
        <v>164</v>
      </c>
      <c r="F27" s="21" t="s">
        <v>192</v>
      </c>
      <c r="G27" s="38">
        <v>5000</v>
      </c>
      <c r="H27" s="19">
        <v>44446</v>
      </c>
      <c r="I27" s="36">
        <v>651</v>
      </c>
      <c r="J27" s="20" t="s">
        <v>394</v>
      </c>
      <c r="K27" s="22">
        <v>0.79059999999999997</v>
      </c>
      <c r="L27" s="18">
        <v>3953</v>
      </c>
    </row>
    <row r="28" spans="1:12">
      <c r="A28" s="21" t="s">
        <v>162</v>
      </c>
      <c r="B28" s="21" t="s">
        <v>163</v>
      </c>
      <c r="C28" s="30">
        <v>44386</v>
      </c>
      <c r="E28" s="21" t="s">
        <v>164</v>
      </c>
      <c r="F28" s="21" t="s">
        <v>193</v>
      </c>
      <c r="G28" s="38">
        <v>10000</v>
      </c>
      <c r="H28" s="19">
        <v>44446</v>
      </c>
      <c r="I28" s="36">
        <v>43</v>
      </c>
      <c r="J28" s="20" t="s">
        <v>351</v>
      </c>
      <c r="K28" s="22">
        <v>0.79059999999999997</v>
      </c>
      <c r="L28" s="18">
        <v>7906</v>
      </c>
    </row>
    <row r="29" spans="1:12">
      <c r="A29" s="21" t="s">
        <v>162</v>
      </c>
      <c r="B29" s="21" t="s">
        <v>163</v>
      </c>
      <c r="C29" s="30">
        <v>44386</v>
      </c>
      <c r="E29" s="21" t="s">
        <v>194</v>
      </c>
      <c r="G29" s="38">
        <v>-30</v>
      </c>
      <c r="H29" s="19">
        <v>44446</v>
      </c>
      <c r="I29" s="36">
        <v>0</v>
      </c>
      <c r="J29" s="20" t="s">
        <v>154</v>
      </c>
      <c r="K29" s="22">
        <v>0.79059999999999997</v>
      </c>
      <c r="L29" s="18">
        <v>-23.718</v>
      </c>
    </row>
    <row r="30" spans="1:12">
      <c r="A30" s="21" t="s">
        <v>162</v>
      </c>
      <c r="B30" s="21" t="s">
        <v>163</v>
      </c>
      <c r="C30" s="30">
        <v>44386</v>
      </c>
      <c r="E30" s="21" t="s">
        <v>195</v>
      </c>
      <c r="F30" s="21" t="s">
        <v>196</v>
      </c>
      <c r="G30" s="38">
        <v>13835.26</v>
      </c>
      <c r="H30" s="19">
        <v>44446</v>
      </c>
      <c r="I30" s="36">
        <v>128</v>
      </c>
      <c r="J30" s="20" t="s">
        <v>196</v>
      </c>
      <c r="K30" s="22">
        <v>0.79059999999999997</v>
      </c>
      <c r="L30" s="18">
        <v>10938.156556</v>
      </c>
    </row>
    <row r="31" spans="1:12">
      <c r="A31" s="21" t="s">
        <v>162</v>
      </c>
      <c r="B31" s="21" t="s">
        <v>163</v>
      </c>
      <c r="C31" s="30">
        <v>44386</v>
      </c>
      <c r="E31" s="21" t="s">
        <v>197</v>
      </c>
      <c r="F31" s="21" t="s">
        <v>198</v>
      </c>
      <c r="G31" s="38">
        <v>16105.79</v>
      </c>
      <c r="H31" s="19">
        <v>44446</v>
      </c>
      <c r="I31" s="36">
        <v>591</v>
      </c>
      <c r="J31" s="20" t="s">
        <v>512</v>
      </c>
      <c r="K31" s="22">
        <v>0.79059999999999997</v>
      </c>
      <c r="L31" s="18">
        <v>12733.237574000001</v>
      </c>
    </row>
    <row r="32" spans="1:12">
      <c r="A32" s="21" t="s">
        <v>162</v>
      </c>
      <c r="B32" s="21" t="s">
        <v>163</v>
      </c>
      <c r="C32" s="30">
        <v>44417</v>
      </c>
      <c r="E32" s="21" t="s">
        <v>166</v>
      </c>
      <c r="F32" s="21" t="s">
        <v>199</v>
      </c>
      <c r="G32" s="38">
        <v>273.27999999999997</v>
      </c>
      <c r="H32" s="19">
        <v>44447</v>
      </c>
      <c r="I32" s="36">
        <v>705</v>
      </c>
      <c r="J32" s="20" t="s">
        <v>400</v>
      </c>
      <c r="K32" s="22">
        <v>0.78790000000000004</v>
      </c>
      <c r="L32" s="18">
        <v>215.31731199999999</v>
      </c>
    </row>
    <row r="33" spans="1:12">
      <c r="A33" s="21" t="s">
        <v>162</v>
      </c>
      <c r="B33" s="21" t="s">
        <v>163</v>
      </c>
      <c r="C33" s="30">
        <v>44417</v>
      </c>
      <c r="E33" s="21" t="s">
        <v>166</v>
      </c>
      <c r="F33" s="21" t="s">
        <v>200</v>
      </c>
      <c r="G33" s="38">
        <v>29470.06</v>
      </c>
      <c r="H33" s="19">
        <v>44447</v>
      </c>
      <c r="I33" s="36">
        <v>214</v>
      </c>
      <c r="J33" s="20" t="s">
        <v>359</v>
      </c>
      <c r="K33" s="22">
        <v>0.78790000000000004</v>
      </c>
      <c r="L33" s="18">
        <v>23219.460274000001</v>
      </c>
    </row>
    <row r="34" spans="1:12">
      <c r="A34" s="21" t="s">
        <v>162</v>
      </c>
      <c r="B34" s="21" t="s">
        <v>163</v>
      </c>
      <c r="C34" s="30">
        <v>44417</v>
      </c>
      <c r="E34" s="21" t="s">
        <v>164</v>
      </c>
      <c r="F34" s="21" t="s">
        <v>201</v>
      </c>
      <c r="G34" s="38">
        <v>804.89</v>
      </c>
      <c r="H34" s="19">
        <v>44447</v>
      </c>
      <c r="I34" s="36">
        <v>701</v>
      </c>
      <c r="J34" s="20" t="s">
        <v>399</v>
      </c>
      <c r="K34" s="22">
        <v>0.78790000000000004</v>
      </c>
      <c r="L34" s="18">
        <v>634.17283099999997</v>
      </c>
    </row>
    <row r="35" spans="1:12">
      <c r="A35" s="21" t="s">
        <v>162</v>
      </c>
      <c r="B35" s="21" t="s">
        <v>163</v>
      </c>
      <c r="C35" s="30">
        <v>44417</v>
      </c>
      <c r="E35" s="21" t="s">
        <v>164</v>
      </c>
      <c r="F35" s="21" t="s">
        <v>188</v>
      </c>
      <c r="G35" s="38">
        <v>1150</v>
      </c>
      <c r="H35" s="19">
        <v>44447</v>
      </c>
      <c r="I35" s="36">
        <v>576</v>
      </c>
      <c r="J35" s="20" t="s">
        <v>385</v>
      </c>
      <c r="K35" s="22">
        <v>0.78790000000000004</v>
      </c>
      <c r="L35" s="18">
        <v>906.08500000000004</v>
      </c>
    </row>
    <row r="36" spans="1:12">
      <c r="A36" s="21" t="s">
        <v>162</v>
      </c>
      <c r="B36" s="21" t="s">
        <v>163</v>
      </c>
      <c r="C36" s="30">
        <v>44417</v>
      </c>
      <c r="E36" s="21" t="s">
        <v>164</v>
      </c>
      <c r="F36" s="21" t="s">
        <v>202</v>
      </c>
      <c r="G36" s="38">
        <v>1851.91</v>
      </c>
      <c r="H36" s="19">
        <v>44447</v>
      </c>
      <c r="I36" s="36">
        <v>415</v>
      </c>
      <c r="J36" s="20" t="s">
        <v>367</v>
      </c>
      <c r="K36" s="22">
        <v>0.78790000000000004</v>
      </c>
      <c r="L36" s="18">
        <v>1459.1198890000001</v>
      </c>
    </row>
    <row r="37" spans="1:12">
      <c r="A37" s="21" t="s">
        <v>162</v>
      </c>
      <c r="B37" s="21" t="s">
        <v>163</v>
      </c>
      <c r="C37" s="30">
        <v>44417</v>
      </c>
      <c r="E37" s="21" t="s">
        <v>164</v>
      </c>
      <c r="F37" s="21" t="s">
        <v>192</v>
      </c>
      <c r="G37" s="38">
        <v>5000</v>
      </c>
      <c r="H37" s="19">
        <v>44447</v>
      </c>
      <c r="I37" s="36">
        <v>651</v>
      </c>
      <c r="J37" s="20" t="s">
        <v>394</v>
      </c>
      <c r="K37" s="22">
        <v>0.78790000000000004</v>
      </c>
      <c r="L37" s="18">
        <v>3939.5</v>
      </c>
    </row>
    <row r="38" spans="1:12">
      <c r="A38" s="21" t="s">
        <v>162</v>
      </c>
      <c r="B38" s="21" t="s">
        <v>163</v>
      </c>
      <c r="C38" s="30">
        <v>44417</v>
      </c>
      <c r="E38" s="21" t="s">
        <v>164</v>
      </c>
      <c r="F38" s="21" t="s">
        <v>203</v>
      </c>
      <c r="G38" s="38">
        <v>10000</v>
      </c>
      <c r="H38" s="19">
        <v>44447</v>
      </c>
      <c r="I38" s="36">
        <v>31</v>
      </c>
      <c r="J38" s="20" t="s">
        <v>509</v>
      </c>
      <c r="K38" s="22">
        <v>0.78790000000000004</v>
      </c>
      <c r="L38" s="18">
        <v>7879</v>
      </c>
    </row>
    <row r="39" spans="1:12">
      <c r="A39" s="21" t="s">
        <v>162</v>
      </c>
      <c r="B39" s="21" t="s">
        <v>163</v>
      </c>
      <c r="C39" s="30">
        <v>44417</v>
      </c>
      <c r="E39" s="21" t="s">
        <v>204</v>
      </c>
      <c r="F39" s="21" t="s">
        <v>205</v>
      </c>
      <c r="G39" s="38">
        <v>-17</v>
      </c>
      <c r="H39" s="19">
        <v>44447</v>
      </c>
      <c r="I39" s="36">
        <v>521</v>
      </c>
      <c r="J39" s="20" t="s">
        <v>377</v>
      </c>
      <c r="K39" s="22">
        <v>0.78790000000000004</v>
      </c>
      <c r="L39" s="18">
        <v>-13.394300000000001</v>
      </c>
    </row>
    <row r="40" spans="1:12">
      <c r="A40" s="21" t="s">
        <v>162</v>
      </c>
      <c r="B40" s="21" t="s">
        <v>163</v>
      </c>
      <c r="C40" s="30">
        <v>44417</v>
      </c>
      <c r="E40" s="21" t="s">
        <v>206</v>
      </c>
      <c r="F40" s="21" t="s">
        <v>205</v>
      </c>
      <c r="G40" s="38">
        <v>6501.02</v>
      </c>
      <c r="H40" s="19">
        <v>44447</v>
      </c>
      <c r="I40" s="36">
        <v>521</v>
      </c>
      <c r="J40" s="20" t="s">
        <v>377</v>
      </c>
      <c r="K40" s="22">
        <v>0.78790000000000004</v>
      </c>
      <c r="L40" s="18">
        <v>5122.1536580000011</v>
      </c>
    </row>
    <row r="41" spans="1:12">
      <c r="A41" s="21" t="s">
        <v>162</v>
      </c>
      <c r="B41" s="21" t="s">
        <v>163</v>
      </c>
      <c r="C41" s="30">
        <v>44448</v>
      </c>
      <c r="E41" s="21" t="s">
        <v>164</v>
      </c>
      <c r="F41" s="21" t="s">
        <v>207</v>
      </c>
      <c r="G41" s="38">
        <v>198.87</v>
      </c>
      <c r="H41" s="19">
        <v>44448</v>
      </c>
      <c r="I41" s="36">
        <v>478</v>
      </c>
      <c r="J41" s="20" t="s">
        <v>372</v>
      </c>
      <c r="K41" s="22">
        <v>0.78959999999999997</v>
      </c>
      <c r="L41" s="18">
        <v>157.02775199999999</v>
      </c>
    </row>
    <row r="42" spans="1:12">
      <c r="A42" s="21" t="s">
        <v>162</v>
      </c>
      <c r="B42" s="21" t="s">
        <v>163</v>
      </c>
      <c r="C42" s="30">
        <v>44448</v>
      </c>
      <c r="E42" s="21" t="s">
        <v>164</v>
      </c>
      <c r="F42" s="21" t="s">
        <v>192</v>
      </c>
      <c r="G42" s="38">
        <v>555</v>
      </c>
      <c r="H42" s="19">
        <v>44448</v>
      </c>
      <c r="I42" s="36">
        <v>651</v>
      </c>
      <c r="J42" s="20" t="s">
        <v>394</v>
      </c>
      <c r="K42" s="22">
        <v>0.78959999999999997</v>
      </c>
      <c r="L42" s="18">
        <v>438.22800000000001</v>
      </c>
    </row>
    <row r="43" spans="1:12">
      <c r="A43" s="21" t="s">
        <v>162</v>
      </c>
      <c r="B43" s="21" t="s">
        <v>163</v>
      </c>
      <c r="C43" s="30">
        <v>44448</v>
      </c>
      <c r="E43" s="21" t="s">
        <v>164</v>
      </c>
      <c r="F43" s="21" t="s">
        <v>208</v>
      </c>
      <c r="G43" s="38">
        <v>9446.9599999999991</v>
      </c>
      <c r="H43" s="19">
        <v>44448</v>
      </c>
      <c r="I43" s="36">
        <v>333</v>
      </c>
      <c r="J43" s="20" t="s">
        <v>365</v>
      </c>
      <c r="K43" s="22">
        <v>0.78959999999999997</v>
      </c>
      <c r="L43" s="18">
        <v>7459.3196159999989</v>
      </c>
    </row>
    <row r="44" spans="1:12">
      <c r="A44" s="21" t="s">
        <v>162</v>
      </c>
      <c r="B44" s="21" t="s">
        <v>163</v>
      </c>
      <c r="C44" s="30">
        <v>44448</v>
      </c>
      <c r="E44" s="21" t="s">
        <v>164</v>
      </c>
      <c r="F44" s="21" t="s">
        <v>203</v>
      </c>
      <c r="G44" s="38">
        <v>10000</v>
      </c>
      <c r="H44" s="19">
        <v>44448</v>
      </c>
      <c r="I44" s="36">
        <v>31</v>
      </c>
      <c r="J44" s="20" t="s">
        <v>509</v>
      </c>
      <c r="K44" s="22">
        <v>0.78959999999999997</v>
      </c>
      <c r="L44" s="18">
        <v>7896</v>
      </c>
    </row>
    <row r="45" spans="1:12">
      <c r="A45" s="21" t="s">
        <v>162</v>
      </c>
      <c r="B45" s="21" t="s">
        <v>163</v>
      </c>
      <c r="C45" s="30">
        <v>44448</v>
      </c>
      <c r="E45" s="21" t="s">
        <v>206</v>
      </c>
      <c r="F45" s="21" t="s">
        <v>209</v>
      </c>
      <c r="G45" s="38">
        <v>15036.77</v>
      </c>
      <c r="H45" s="19">
        <v>44448</v>
      </c>
      <c r="I45" s="36">
        <v>786</v>
      </c>
      <c r="J45" s="20" t="s">
        <v>405</v>
      </c>
      <c r="K45" s="22">
        <v>0.78959999999999997</v>
      </c>
      <c r="L45" s="18">
        <v>11873.033592</v>
      </c>
    </row>
    <row r="46" spans="1:12">
      <c r="A46" s="21" t="s">
        <v>162</v>
      </c>
      <c r="B46" s="21" t="s">
        <v>163</v>
      </c>
      <c r="C46" s="30">
        <v>44478</v>
      </c>
      <c r="E46" s="21" t="s">
        <v>164</v>
      </c>
      <c r="F46" s="21" t="s">
        <v>203</v>
      </c>
      <c r="G46" s="38">
        <v>370.79</v>
      </c>
      <c r="H46" s="19">
        <v>44449</v>
      </c>
      <c r="I46" s="36">
        <v>31</v>
      </c>
      <c r="J46" s="20" t="s">
        <v>509</v>
      </c>
      <c r="K46" s="22">
        <v>0.78779999999999994</v>
      </c>
      <c r="L46" s="18">
        <v>292.108362</v>
      </c>
    </row>
    <row r="47" spans="1:12">
      <c r="A47" s="21" t="s">
        <v>162</v>
      </c>
      <c r="B47" s="21" t="s">
        <v>163</v>
      </c>
      <c r="C47" s="30">
        <v>44478</v>
      </c>
      <c r="E47" s="21" t="s">
        <v>164</v>
      </c>
      <c r="F47" s="21" t="s">
        <v>210</v>
      </c>
      <c r="G47" s="38">
        <v>1057.79</v>
      </c>
      <c r="H47" s="19">
        <v>44449</v>
      </c>
      <c r="I47" s="36">
        <v>552</v>
      </c>
      <c r="J47" s="20" t="s">
        <v>381</v>
      </c>
      <c r="K47" s="22">
        <v>0.78779999999999994</v>
      </c>
      <c r="L47" s="18">
        <v>833.32696199999987</v>
      </c>
    </row>
    <row r="48" spans="1:12">
      <c r="A48" s="21" t="s">
        <v>162</v>
      </c>
      <c r="B48" s="21" t="s">
        <v>163</v>
      </c>
      <c r="C48" s="30">
        <v>44478</v>
      </c>
      <c r="E48" s="21" t="s">
        <v>164</v>
      </c>
      <c r="F48" s="21" t="s">
        <v>211</v>
      </c>
      <c r="G48" s="38">
        <v>5384.17</v>
      </c>
      <c r="H48" s="19">
        <v>44449</v>
      </c>
      <c r="I48" s="36">
        <v>36</v>
      </c>
      <c r="J48" s="20" t="s">
        <v>348</v>
      </c>
      <c r="K48" s="22">
        <v>0.78779999999999994</v>
      </c>
      <c r="L48" s="18">
        <v>4241.6491259999993</v>
      </c>
    </row>
    <row r="49" spans="1:12">
      <c r="A49" s="21" t="s">
        <v>162</v>
      </c>
      <c r="B49" s="21" t="s">
        <v>163</v>
      </c>
      <c r="C49" s="30" t="s">
        <v>212</v>
      </c>
      <c r="E49" s="21" t="s">
        <v>164</v>
      </c>
      <c r="F49" s="21" t="s">
        <v>213</v>
      </c>
      <c r="G49" s="38">
        <v>2211.9</v>
      </c>
      <c r="H49" s="19" t="e">
        <v>#VALUE!</v>
      </c>
      <c r="I49" s="36">
        <v>563</v>
      </c>
      <c r="J49" s="20" t="s">
        <v>511</v>
      </c>
      <c r="K49" s="22" t="e">
        <v>#DIV/0!</v>
      </c>
      <c r="L49" s="18" t="e">
        <v>#DIV/0!</v>
      </c>
    </row>
    <row r="50" spans="1:12">
      <c r="A50" s="21" t="s">
        <v>162</v>
      </c>
      <c r="B50" s="21" t="s">
        <v>163</v>
      </c>
      <c r="C50" s="30" t="s">
        <v>212</v>
      </c>
      <c r="E50" s="21" t="s">
        <v>164</v>
      </c>
      <c r="F50" s="21" t="s">
        <v>175</v>
      </c>
      <c r="G50" s="38">
        <v>3000</v>
      </c>
      <c r="H50" s="19" t="e">
        <v>#VALUE!</v>
      </c>
      <c r="I50" s="36">
        <v>484</v>
      </c>
      <c r="J50" s="20" t="s">
        <v>373</v>
      </c>
      <c r="K50" s="22" t="e">
        <v>#DIV/0!</v>
      </c>
      <c r="L50" s="18" t="e">
        <v>#DIV/0!</v>
      </c>
    </row>
    <row r="51" spans="1:12">
      <c r="A51" s="21" t="s">
        <v>162</v>
      </c>
      <c r="B51" s="21" t="s">
        <v>163</v>
      </c>
      <c r="C51" s="30" t="s">
        <v>212</v>
      </c>
      <c r="E51" s="21" t="s">
        <v>164</v>
      </c>
      <c r="F51" s="21" t="s">
        <v>214</v>
      </c>
      <c r="G51" s="38">
        <v>10000</v>
      </c>
      <c r="H51" s="19" t="e">
        <v>#VALUE!</v>
      </c>
      <c r="I51" s="36">
        <v>134</v>
      </c>
      <c r="J51" s="20" t="s">
        <v>353</v>
      </c>
      <c r="K51" s="22" t="e">
        <v>#DIV/0!</v>
      </c>
      <c r="L51" s="18" t="e">
        <v>#DIV/0!</v>
      </c>
    </row>
    <row r="52" spans="1:12">
      <c r="A52" s="21" t="s">
        <v>162</v>
      </c>
      <c r="B52" s="21" t="s">
        <v>163</v>
      </c>
      <c r="C52" s="30" t="s">
        <v>212</v>
      </c>
      <c r="E52" s="21" t="s">
        <v>177</v>
      </c>
      <c r="F52" s="21" t="s">
        <v>215</v>
      </c>
      <c r="G52" s="38">
        <v>6649.99</v>
      </c>
      <c r="H52" s="19" t="e">
        <v>#VALUE!</v>
      </c>
      <c r="I52" s="36">
        <v>41</v>
      </c>
      <c r="J52" s="20" t="s">
        <v>350</v>
      </c>
      <c r="K52" s="22" t="e">
        <v>#DIV/0!</v>
      </c>
      <c r="L52" s="18" t="e">
        <v>#DIV/0!</v>
      </c>
    </row>
    <row r="53" spans="1:12">
      <c r="A53" s="21" t="s">
        <v>162</v>
      </c>
      <c r="B53" s="21" t="s">
        <v>163</v>
      </c>
      <c r="C53" s="30" t="s">
        <v>212</v>
      </c>
      <c r="E53" s="21" t="s">
        <v>179</v>
      </c>
      <c r="F53" s="21" t="s">
        <v>180</v>
      </c>
      <c r="G53" s="38">
        <v>89764.7</v>
      </c>
      <c r="H53" s="19" t="e">
        <v>#VALUE!</v>
      </c>
      <c r="I53" s="36">
        <v>0</v>
      </c>
      <c r="J53" s="20" t="s">
        <v>154</v>
      </c>
      <c r="K53" s="22" t="e">
        <v>#DIV/0!</v>
      </c>
      <c r="L53" s="18" t="e">
        <v>#DIV/0!</v>
      </c>
    </row>
    <row r="54" spans="1:12">
      <c r="A54" s="21" t="s">
        <v>162</v>
      </c>
      <c r="B54" s="21" t="s">
        <v>163</v>
      </c>
      <c r="C54" s="30" t="s">
        <v>212</v>
      </c>
      <c r="E54" s="21" t="s">
        <v>206</v>
      </c>
      <c r="F54" s="21" t="s">
        <v>216</v>
      </c>
      <c r="G54" s="38">
        <v>10000</v>
      </c>
      <c r="H54" s="19" t="e">
        <v>#VALUE!</v>
      </c>
      <c r="I54" s="36">
        <v>463</v>
      </c>
      <c r="J54" s="20" t="s">
        <v>369</v>
      </c>
      <c r="K54" s="22" t="e">
        <v>#DIV/0!</v>
      </c>
      <c r="L54" s="18" t="e">
        <v>#DIV/0!</v>
      </c>
    </row>
    <row r="55" spans="1:12">
      <c r="A55" s="21" t="s">
        <v>162</v>
      </c>
      <c r="B55" s="21" t="s">
        <v>163</v>
      </c>
      <c r="C55" s="30" t="s">
        <v>217</v>
      </c>
      <c r="E55" s="21" t="s">
        <v>164</v>
      </c>
      <c r="F55" s="21" t="s">
        <v>218</v>
      </c>
      <c r="G55" s="38">
        <v>120.22</v>
      </c>
      <c r="H55" s="19" t="e">
        <v>#VALUE!</v>
      </c>
      <c r="I55" s="36">
        <v>675</v>
      </c>
      <c r="J55" s="20" t="s">
        <v>396</v>
      </c>
      <c r="K55" s="22" t="e">
        <v>#DIV/0!</v>
      </c>
      <c r="L55" s="18" t="e">
        <v>#DIV/0!</v>
      </c>
    </row>
    <row r="56" spans="1:12">
      <c r="A56" s="21" t="s">
        <v>162</v>
      </c>
      <c r="B56" s="21" t="s">
        <v>163</v>
      </c>
      <c r="C56" s="30" t="s">
        <v>217</v>
      </c>
      <c r="E56" s="21" t="s">
        <v>164</v>
      </c>
      <c r="F56" s="21" t="s">
        <v>214</v>
      </c>
      <c r="G56" s="38">
        <v>10000</v>
      </c>
      <c r="H56" s="19" t="e">
        <v>#VALUE!</v>
      </c>
      <c r="I56" s="36">
        <v>134</v>
      </c>
      <c r="J56" s="20" t="s">
        <v>353</v>
      </c>
      <c r="K56" s="22" t="e">
        <v>#DIV/0!</v>
      </c>
      <c r="L56" s="18" t="e">
        <v>#DIV/0!</v>
      </c>
    </row>
    <row r="57" spans="1:12">
      <c r="A57" s="21" t="s">
        <v>162</v>
      </c>
      <c r="B57" s="21" t="s">
        <v>163</v>
      </c>
      <c r="C57" s="30" t="s">
        <v>217</v>
      </c>
      <c r="E57" s="21" t="s">
        <v>164</v>
      </c>
      <c r="F57" s="21" t="s">
        <v>219</v>
      </c>
      <c r="G57" s="38">
        <v>22749.8</v>
      </c>
      <c r="H57" s="19" t="e">
        <v>#VALUE!</v>
      </c>
      <c r="I57" s="36">
        <v>503</v>
      </c>
      <c r="J57" s="20" t="s">
        <v>376</v>
      </c>
      <c r="K57" s="22" t="e">
        <v>#DIV/0!</v>
      </c>
      <c r="L57" s="18" t="e">
        <v>#DIV/0!</v>
      </c>
    </row>
    <row r="58" spans="1:12">
      <c r="A58" s="21" t="s">
        <v>162</v>
      </c>
      <c r="B58" s="21" t="s">
        <v>163</v>
      </c>
      <c r="C58" s="30" t="s">
        <v>217</v>
      </c>
      <c r="E58" s="21" t="s">
        <v>177</v>
      </c>
      <c r="F58" s="21" t="s">
        <v>220</v>
      </c>
      <c r="G58" s="38">
        <v>3001.62</v>
      </c>
      <c r="H58" s="19" t="e">
        <v>#VALUE!</v>
      </c>
      <c r="I58" s="36">
        <v>583</v>
      </c>
      <c r="J58" s="20" t="s">
        <v>388</v>
      </c>
      <c r="K58" s="22" t="e">
        <v>#DIV/0!</v>
      </c>
      <c r="L58" s="18" t="e">
        <v>#DIV/0!</v>
      </c>
    </row>
    <row r="59" spans="1:12">
      <c r="A59" s="21" t="s">
        <v>162</v>
      </c>
      <c r="B59" s="21" t="s">
        <v>163</v>
      </c>
      <c r="C59" s="30" t="s">
        <v>217</v>
      </c>
      <c r="E59" s="21" t="s">
        <v>206</v>
      </c>
      <c r="F59" s="21" t="s">
        <v>216</v>
      </c>
      <c r="G59" s="38">
        <v>4124.59</v>
      </c>
      <c r="H59" s="19" t="e">
        <v>#VALUE!</v>
      </c>
      <c r="I59" s="36">
        <v>463</v>
      </c>
      <c r="J59" s="20" t="s">
        <v>369</v>
      </c>
      <c r="K59" s="22" t="e">
        <v>#DIV/0!</v>
      </c>
      <c r="L59" s="18" t="e">
        <v>#DIV/0!</v>
      </c>
    </row>
    <row r="60" spans="1:12">
      <c r="A60" s="21" t="s">
        <v>162</v>
      </c>
      <c r="B60" s="21" t="s">
        <v>163</v>
      </c>
      <c r="C60" s="30" t="s">
        <v>221</v>
      </c>
      <c r="E60" s="21" t="s">
        <v>164</v>
      </c>
      <c r="F60" s="21" t="s">
        <v>187</v>
      </c>
      <c r="G60" s="38">
        <v>296</v>
      </c>
      <c r="H60" s="19" t="e">
        <v>#VALUE!</v>
      </c>
      <c r="I60" s="36">
        <v>586</v>
      </c>
      <c r="J60" s="20" t="s">
        <v>389</v>
      </c>
      <c r="K60" s="22" t="e">
        <v>#DIV/0!</v>
      </c>
      <c r="L60" s="18" t="e">
        <v>#DIV/0!</v>
      </c>
    </row>
    <row r="61" spans="1:12">
      <c r="A61" s="21" t="s">
        <v>162</v>
      </c>
      <c r="B61" s="21" t="s">
        <v>163</v>
      </c>
      <c r="C61" s="30" t="s">
        <v>221</v>
      </c>
      <c r="E61" s="21" t="s">
        <v>164</v>
      </c>
      <c r="F61" s="21" t="s">
        <v>222</v>
      </c>
      <c r="G61" s="38">
        <v>528.4</v>
      </c>
      <c r="H61" s="19" t="e">
        <v>#VALUE!</v>
      </c>
      <c r="I61" s="36">
        <v>189</v>
      </c>
      <c r="J61" s="20" t="s">
        <v>356</v>
      </c>
      <c r="K61" s="22" t="e">
        <v>#DIV/0!</v>
      </c>
      <c r="L61" s="18" t="e">
        <v>#DIV/0!</v>
      </c>
    </row>
    <row r="62" spans="1:12">
      <c r="A62" s="21" t="s">
        <v>162</v>
      </c>
      <c r="B62" s="21" t="s">
        <v>163</v>
      </c>
      <c r="C62" s="30" t="s">
        <v>221</v>
      </c>
      <c r="E62" s="21" t="s">
        <v>164</v>
      </c>
      <c r="F62" s="21" t="s">
        <v>214</v>
      </c>
      <c r="G62" s="38">
        <v>7589.43</v>
      </c>
      <c r="H62" s="19" t="e">
        <v>#VALUE!</v>
      </c>
      <c r="I62" s="36">
        <v>134</v>
      </c>
      <c r="J62" s="20" t="s">
        <v>353</v>
      </c>
      <c r="K62" s="22" t="e">
        <v>#DIV/0!</v>
      </c>
      <c r="L62" s="18" t="e">
        <v>#DIV/0!</v>
      </c>
    </row>
    <row r="63" spans="1:12">
      <c r="A63" s="21" t="s">
        <v>162</v>
      </c>
      <c r="B63" s="21" t="s">
        <v>163</v>
      </c>
      <c r="C63" s="30" t="s">
        <v>221</v>
      </c>
      <c r="E63" s="21" t="s">
        <v>177</v>
      </c>
      <c r="F63" s="21" t="s">
        <v>223</v>
      </c>
      <c r="G63" s="38">
        <v>4249.59</v>
      </c>
      <c r="H63" s="19" t="e">
        <v>#VALUE!</v>
      </c>
      <c r="I63" s="36">
        <v>606</v>
      </c>
      <c r="J63" s="20" t="s">
        <v>391</v>
      </c>
      <c r="K63" s="22" t="e">
        <v>#DIV/0!</v>
      </c>
      <c r="L63" s="18" t="e">
        <v>#DIV/0!</v>
      </c>
    </row>
    <row r="64" spans="1:12">
      <c r="A64" s="21" t="s">
        <v>162</v>
      </c>
      <c r="B64" s="21" t="s">
        <v>163</v>
      </c>
      <c r="C64" s="30" t="s">
        <v>224</v>
      </c>
      <c r="E64" s="21" t="s">
        <v>164</v>
      </c>
      <c r="F64" s="21" t="s">
        <v>191</v>
      </c>
      <c r="G64" s="38">
        <v>180</v>
      </c>
      <c r="H64" s="19" t="e">
        <v>#VALUE!</v>
      </c>
      <c r="I64" s="36">
        <v>432</v>
      </c>
      <c r="J64" s="20" t="s">
        <v>368</v>
      </c>
      <c r="K64" s="22" t="e">
        <v>#DIV/0!</v>
      </c>
      <c r="L64" s="18" t="e">
        <v>#DIV/0!</v>
      </c>
    </row>
    <row r="65" spans="1:12">
      <c r="A65" s="21" t="s">
        <v>162</v>
      </c>
      <c r="B65" s="21" t="s">
        <v>163</v>
      </c>
      <c r="C65" s="30" t="s">
        <v>224</v>
      </c>
      <c r="E65" s="21" t="s">
        <v>164</v>
      </c>
      <c r="F65" s="21" t="s">
        <v>225</v>
      </c>
      <c r="G65" s="38">
        <v>2385.96</v>
      </c>
      <c r="H65" s="19" t="e">
        <v>#VALUE!</v>
      </c>
      <c r="I65" s="36">
        <v>112</v>
      </c>
      <c r="J65" s="20" t="s">
        <v>352</v>
      </c>
      <c r="K65" s="22" t="e">
        <v>#DIV/0!</v>
      </c>
      <c r="L65" s="18" t="e">
        <v>#DIV/0!</v>
      </c>
    </row>
    <row r="66" spans="1:12">
      <c r="A66" s="21" t="s">
        <v>162</v>
      </c>
      <c r="B66" s="21" t="s">
        <v>163</v>
      </c>
      <c r="C66" s="30" t="s">
        <v>224</v>
      </c>
      <c r="E66" s="21" t="s">
        <v>164</v>
      </c>
      <c r="F66" s="21" t="s">
        <v>226</v>
      </c>
      <c r="G66" s="38">
        <v>3495.39</v>
      </c>
      <c r="H66" s="19" t="e">
        <v>#VALUE!</v>
      </c>
      <c r="I66" s="36">
        <v>573</v>
      </c>
      <c r="J66" s="20" t="s">
        <v>383</v>
      </c>
      <c r="K66" s="22" t="e">
        <v>#DIV/0!</v>
      </c>
      <c r="L66" s="18" t="e">
        <v>#DIV/0!</v>
      </c>
    </row>
    <row r="67" spans="1:12">
      <c r="A67" s="21" t="s">
        <v>162</v>
      </c>
      <c r="B67" s="21" t="s">
        <v>163</v>
      </c>
      <c r="C67" s="30" t="s">
        <v>224</v>
      </c>
      <c r="E67" s="21" t="s">
        <v>164</v>
      </c>
      <c r="F67" s="21" t="s">
        <v>193</v>
      </c>
      <c r="G67" s="38">
        <v>9000</v>
      </c>
      <c r="H67" s="19" t="e">
        <v>#VALUE!</v>
      </c>
      <c r="I67" s="36">
        <v>43</v>
      </c>
      <c r="J67" s="20" t="s">
        <v>351</v>
      </c>
      <c r="K67" s="22" t="e">
        <v>#DIV/0!</v>
      </c>
      <c r="L67" s="18" t="e">
        <v>#DIV/0!</v>
      </c>
    </row>
    <row r="68" spans="1:12">
      <c r="A68" s="21" t="s">
        <v>162</v>
      </c>
      <c r="B68" s="21" t="s">
        <v>163</v>
      </c>
      <c r="C68" s="30" t="s">
        <v>227</v>
      </c>
      <c r="E68" s="21" t="s">
        <v>164</v>
      </c>
      <c r="F68" s="21" t="s">
        <v>228</v>
      </c>
      <c r="G68" s="38">
        <v>500</v>
      </c>
      <c r="H68" s="19" t="e">
        <v>#VALUE!</v>
      </c>
      <c r="I68" s="36">
        <v>577</v>
      </c>
      <c r="J68" s="20" t="s">
        <v>386</v>
      </c>
      <c r="K68" s="22" t="e">
        <v>#DIV/0!</v>
      </c>
      <c r="L68" s="18" t="e">
        <v>#DIV/0!</v>
      </c>
    </row>
    <row r="69" spans="1:12">
      <c r="A69" s="21" t="s">
        <v>162</v>
      </c>
      <c r="B69" s="21" t="s">
        <v>163</v>
      </c>
      <c r="C69" s="30" t="s">
        <v>227</v>
      </c>
      <c r="E69" s="21" t="s">
        <v>164</v>
      </c>
      <c r="F69" s="21" t="s">
        <v>229</v>
      </c>
      <c r="G69" s="38">
        <v>2249.36</v>
      </c>
      <c r="H69" s="19" t="e">
        <v>#VALUE!</v>
      </c>
      <c r="I69" s="36">
        <v>200</v>
      </c>
      <c r="J69" s="20" t="s">
        <v>357</v>
      </c>
      <c r="K69" s="22" t="e">
        <v>#DIV/0!</v>
      </c>
      <c r="L69" s="18" t="e">
        <v>#DIV/0!</v>
      </c>
    </row>
    <row r="70" spans="1:12">
      <c r="A70" s="21" t="s">
        <v>162</v>
      </c>
      <c r="B70" s="21" t="s">
        <v>163</v>
      </c>
      <c r="C70" s="30" t="s">
        <v>227</v>
      </c>
      <c r="E70" s="21" t="s">
        <v>164</v>
      </c>
      <c r="F70" s="21" t="s">
        <v>193</v>
      </c>
      <c r="G70" s="38">
        <v>9000</v>
      </c>
      <c r="H70" s="19" t="e">
        <v>#VALUE!</v>
      </c>
      <c r="I70" s="36">
        <v>43</v>
      </c>
      <c r="J70" s="20" t="s">
        <v>351</v>
      </c>
      <c r="K70" s="22" t="e">
        <v>#DIV/0!</v>
      </c>
      <c r="L70" s="18" t="e">
        <v>#DIV/0!</v>
      </c>
    </row>
    <row r="71" spans="1:12">
      <c r="A71" s="21" t="s">
        <v>162</v>
      </c>
      <c r="B71" s="21" t="s">
        <v>163</v>
      </c>
      <c r="C71" s="30" t="s">
        <v>230</v>
      </c>
      <c r="E71" s="21" t="s">
        <v>164</v>
      </c>
      <c r="F71" s="21" t="s">
        <v>193</v>
      </c>
      <c r="G71" s="38">
        <v>9000</v>
      </c>
      <c r="H71" s="19" t="e">
        <v>#VALUE!</v>
      </c>
      <c r="I71" s="36">
        <v>43</v>
      </c>
      <c r="J71" s="20" t="s">
        <v>351</v>
      </c>
      <c r="K71" s="22" t="e">
        <v>#DIV/0!</v>
      </c>
      <c r="L71" s="18" t="e">
        <v>#DIV/0!</v>
      </c>
    </row>
    <row r="72" spans="1:12">
      <c r="A72" s="21" t="s">
        <v>162</v>
      </c>
      <c r="B72" s="21" t="s">
        <v>163</v>
      </c>
      <c r="C72" s="30" t="s">
        <v>231</v>
      </c>
      <c r="E72" s="21" t="s">
        <v>164</v>
      </c>
      <c r="F72" s="21" t="s">
        <v>191</v>
      </c>
      <c r="G72" s="38">
        <v>500</v>
      </c>
      <c r="H72" s="19" t="e">
        <v>#VALUE!</v>
      </c>
      <c r="I72" s="36">
        <v>432</v>
      </c>
      <c r="J72" s="20" t="s">
        <v>368</v>
      </c>
      <c r="K72" s="22" t="e">
        <v>#DIV/0!</v>
      </c>
      <c r="L72" s="18" t="e">
        <v>#DIV/0!</v>
      </c>
    </row>
    <row r="73" spans="1:12">
      <c r="A73" s="21" t="s">
        <v>162</v>
      </c>
      <c r="B73" s="21" t="s">
        <v>163</v>
      </c>
      <c r="C73" s="30" t="s">
        <v>232</v>
      </c>
      <c r="E73" s="21" t="s">
        <v>164</v>
      </c>
      <c r="F73" s="21" t="s">
        <v>191</v>
      </c>
      <c r="G73" s="38">
        <v>900</v>
      </c>
      <c r="H73" s="19" t="e">
        <v>#VALUE!</v>
      </c>
      <c r="I73" s="36">
        <v>432</v>
      </c>
      <c r="J73" s="20" t="s">
        <v>368</v>
      </c>
      <c r="K73" s="22" t="e">
        <v>#DIV/0!</v>
      </c>
      <c r="L73" s="18" t="e">
        <v>#DIV/0!</v>
      </c>
    </row>
    <row r="74" spans="1:12">
      <c r="A74" s="21" t="s">
        <v>162</v>
      </c>
      <c r="B74" s="21" t="s">
        <v>163</v>
      </c>
      <c r="C74" s="30" t="s">
        <v>232</v>
      </c>
      <c r="E74" s="21" t="s">
        <v>164</v>
      </c>
      <c r="F74" s="21" t="s">
        <v>193</v>
      </c>
      <c r="G74" s="38">
        <v>9000</v>
      </c>
      <c r="H74" s="19" t="e">
        <v>#VALUE!</v>
      </c>
      <c r="I74" s="36">
        <v>43</v>
      </c>
      <c r="J74" s="20" t="s">
        <v>351</v>
      </c>
      <c r="K74" s="22" t="e">
        <v>#DIV/0!</v>
      </c>
      <c r="L74" s="18" t="e">
        <v>#DIV/0!</v>
      </c>
    </row>
    <row r="75" spans="1:12">
      <c r="A75" s="21" t="s">
        <v>162</v>
      </c>
      <c r="B75" s="21" t="s">
        <v>163</v>
      </c>
      <c r="C75" s="30" t="s">
        <v>232</v>
      </c>
      <c r="E75" s="21" t="s">
        <v>179</v>
      </c>
      <c r="F75" s="21" t="s">
        <v>146</v>
      </c>
      <c r="G75" s="38">
        <v>76.739999999999995</v>
      </c>
      <c r="H75" s="19" t="e">
        <v>#VALUE!</v>
      </c>
      <c r="I75" s="36">
        <v>537</v>
      </c>
      <c r="J75" s="20" t="s">
        <v>380</v>
      </c>
      <c r="K75" s="22" t="e">
        <v>#DIV/0!</v>
      </c>
      <c r="L75" s="18" t="e">
        <v>#DIV/0!</v>
      </c>
    </row>
    <row r="76" spans="1:12">
      <c r="A76" s="21" t="s">
        <v>162</v>
      </c>
      <c r="B76" s="21" t="s">
        <v>163</v>
      </c>
      <c r="C76" s="30" t="s">
        <v>232</v>
      </c>
      <c r="E76" s="21" t="s">
        <v>179</v>
      </c>
      <c r="F76" s="21" t="s">
        <v>233</v>
      </c>
      <c r="G76" s="38">
        <v>554.70000000000005</v>
      </c>
      <c r="H76" s="19" t="e">
        <v>#VALUE!</v>
      </c>
      <c r="I76" s="36">
        <v>882</v>
      </c>
      <c r="J76" s="20" t="s">
        <v>408</v>
      </c>
      <c r="K76" s="22" t="e">
        <v>#DIV/0!</v>
      </c>
      <c r="L76" s="18" t="e">
        <v>#DIV/0!</v>
      </c>
    </row>
    <row r="77" spans="1:12">
      <c r="A77" s="21" t="s">
        <v>162</v>
      </c>
      <c r="B77" s="21" t="s">
        <v>163</v>
      </c>
      <c r="C77" s="30" t="s">
        <v>234</v>
      </c>
      <c r="E77" s="21" t="s">
        <v>164</v>
      </c>
      <c r="F77" s="21" t="s">
        <v>235</v>
      </c>
      <c r="G77" s="38">
        <v>3000</v>
      </c>
      <c r="H77" s="19" t="e">
        <v>#VALUE!</v>
      </c>
      <c r="I77" s="36">
        <v>713</v>
      </c>
      <c r="J77" s="20" t="s">
        <v>401</v>
      </c>
      <c r="K77" s="22" t="e">
        <v>#DIV/0!</v>
      </c>
      <c r="L77" s="18" t="e">
        <v>#DIV/0!</v>
      </c>
    </row>
    <row r="78" spans="1:12">
      <c r="A78" s="21" t="s">
        <v>162</v>
      </c>
      <c r="B78" s="21" t="s">
        <v>163</v>
      </c>
      <c r="C78" s="30" t="s">
        <v>236</v>
      </c>
      <c r="E78" s="21" t="s">
        <v>164</v>
      </c>
      <c r="F78" s="21" t="s">
        <v>175</v>
      </c>
      <c r="G78" s="38">
        <v>3000</v>
      </c>
      <c r="H78" s="19" t="e">
        <v>#VALUE!</v>
      </c>
      <c r="I78" s="36">
        <v>484</v>
      </c>
      <c r="J78" s="20" t="s">
        <v>373</v>
      </c>
      <c r="K78" s="22" t="e">
        <v>#DIV/0!</v>
      </c>
      <c r="L78" s="18" t="e">
        <v>#DIV/0!</v>
      </c>
    </row>
    <row r="79" spans="1:12">
      <c r="A79" s="21" t="s">
        <v>162</v>
      </c>
      <c r="B79" s="21" t="s">
        <v>163</v>
      </c>
      <c r="C79" s="30" t="s">
        <v>236</v>
      </c>
      <c r="E79" s="21" t="s">
        <v>164</v>
      </c>
      <c r="F79" s="21" t="s">
        <v>235</v>
      </c>
      <c r="G79" s="38">
        <v>3000</v>
      </c>
      <c r="H79" s="19" t="e">
        <v>#VALUE!</v>
      </c>
      <c r="I79" s="36">
        <v>713</v>
      </c>
      <c r="J79" s="20" t="s">
        <v>401</v>
      </c>
      <c r="K79" s="22" t="e">
        <v>#DIV/0!</v>
      </c>
      <c r="L79" s="18" t="e">
        <v>#DIV/0!</v>
      </c>
    </row>
    <row r="80" spans="1:12">
      <c r="A80" s="21" t="s">
        <v>162</v>
      </c>
      <c r="B80" s="21" t="s">
        <v>163</v>
      </c>
      <c r="C80" s="30" t="s">
        <v>236</v>
      </c>
      <c r="E80" s="21" t="s">
        <v>237</v>
      </c>
      <c r="F80" s="21" t="s">
        <v>238</v>
      </c>
      <c r="G80" s="38">
        <v>6056.2</v>
      </c>
      <c r="H80" s="19" t="e">
        <v>#VALUE!</v>
      </c>
      <c r="I80" s="36">
        <v>678</v>
      </c>
      <c r="J80" s="20" t="s">
        <v>397</v>
      </c>
      <c r="K80" s="22" t="e">
        <v>#DIV/0!</v>
      </c>
      <c r="L80" s="18" t="e">
        <v>#DIV/0!</v>
      </c>
    </row>
    <row r="81" spans="1:12">
      <c r="A81" s="21" t="s">
        <v>162</v>
      </c>
      <c r="B81" s="21" t="s">
        <v>239</v>
      </c>
      <c r="C81" s="30" t="s">
        <v>240</v>
      </c>
      <c r="E81" s="21" t="s">
        <v>164</v>
      </c>
      <c r="F81" s="21" t="s">
        <v>241</v>
      </c>
      <c r="G81" s="38">
        <v>3000</v>
      </c>
      <c r="H81" s="19" t="e">
        <v>#VALUE!</v>
      </c>
      <c r="I81" s="36">
        <v>484</v>
      </c>
      <c r="J81" s="20" t="s">
        <v>373</v>
      </c>
      <c r="K81" s="22" t="e">
        <v>#DIV/0!</v>
      </c>
      <c r="L81" s="18" t="e">
        <v>#DIV/0!</v>
      </c>
    </row>
    <row r="82" spans="1:12">
      <c r="A82" s="21" t="s">
        <v>162</v>
      </c>
      <c r="B82" s="21" t="s">
        <v>242</v>
      </c>
      <c r="C82" s="30" t="s">
        <v>240</v>
      </c>
      <c r="E82" s="21" t="s">
        <v>164</v>
      </c>
      <c r="F82" s="21" t="s">
        <v>213</v>
      </c>
      <c r="G82" s="38">
        <v>3000</v>
      </c>
      <c r="H82" s="19" t="e">
        <v>#VALUE!</v>
      </c>
      <c r="I82" s="36">
        <v>563</v>
      </c>
      <c r="J82" s="20" t="s">
        <v>511</v>
      </c>
      <c r="K82" s="22" t="e">
        <v>#DIV/0!</v>
      </c>
      <c r="L82" s="18" t="e">
        <v>#DIV/0!</v>
      </c>
    </row>
    <row r="83" spans="1:12">
      <c r="A83" s="21" t="s">
        <v>162</v>
      </c>
      <c r="B83" s="21" t="s">
        <v>163</v>
      </c>
      <c r="C83" s="30">
        <v>44206</v>
      </c>
      <c r="E83" s="21" t="s">
        <v>166</v>
      </c>
      <c r="F83" s="21" t="s">
        <v>243</v>
      </c>
      <c r="G83" s="38">
        <v>137500</v>
      </c>
      <c r="H83" s="19">
        <v>44470</v>
      </c>
      <c r="I83" s="36">
        <v>685</v>
      </c>
      <c r="J83" s="20" t="s">
        <v>398</v>
      </c>
      <c r="K83" s="22">
        <v>0.79145231499802138</v>
      </c>
      <c r="L83" s="18">
        <v>108824.69331222794</v>
      </c>
    </row>
    <row r="84" spans="1:12">
      <c r="A84" s="21" t="s">
        <v>162</v>
      </c>
      <c r="B84" s="21" t="s">
        <v>163</v>
      </c>
      <c r="C84" s="30">
        <v>44206</v>
      </c>
      <c r="E84" s="21" t="s">
        <v>164</v>
      </c>
      <c r="F84" s="21" t="s">
        <v>183</v>
      </c>
      <c r="G84" s="38">
        <v>1533.87</v>
      </c>
      <c r="H84" s="19">
        <v>44470</v>
      </c>
      <c r="I84" s="36">
        <v>153</v>
      </c>
      <c r="J84" s="20" t="s">
        <v>354</v>
      </c>
      <c r="K84" s="22">
        <v>0.79145231499802138</v>
      </c>
      <c r="L84" s="18">
        <v>1213.984962406015</v>
      </c>
    </row>
    <row r="85" spans="1:12" collapsed="1">
      <c r="A85" s="21" t="s">
        <v>162</v>
      </c>
      <c r="B85" s="21" t="s">
        <v>163</v>
      </c>
      <c r="C85" s="30">
        <v>44206</v>
      </c>
      <c r="E85" s="21" t="s">
        <v>164</v>
      </c>
      <c r="F85" s="21" t="s">
        <v>175</v>
      </c>
      <c r="G85" s="38">
        <v>3000</v>
      </c>
      <c r="H85" s="19">
        <v>44470</v>
      </c>
      <c r="I85" s="36">
        <v>484</v>
      </c>
      <c r="J85" s="20" t="s">
        <v>373</v>
      </c>
      <c r="K85" s="22">
        <v>0.79145231499802138</v>
      </c>
      <c r="L85" s="18">
        <v>2374.3569449940642</v>
      </c>
    </row>
    <row r="86" spans="1:12" collapsed="1">
      <c r="A86" s="21" t="s">
        <v>162</v>
      </c>
      <c r="B86" s="21" t="s">
        <v>163</v>
      </c>
      <c r="C86" s="30">
        <v>44206</v>
      </c>
      <c r="E86" s="21" t="s">
        <v>164</v>
      </c>
      <c r="F86" s="21" t="s">
        <v>213</v>
      </c>
      <c r="G86" s="38">
        <v>3000</v>
      </c>
      <c r="H86" s="19">
        <v>44470</v>
      </c>
      <c r="I86" s="36">
        <v>563</v>
      </c>
      <c r="J86" s="20" t="s">
        <v>511</v>
      </c>
      <c r="K86" s="22">
        <v>0.79145231499802138</v>
      </c>
      <c r="L86" s="18">
        <v>2374.3569449940642</v>
      </c>
    </row>
    <row r="87" spans="1:12" collapsed="1">
      <c r="A87" s="21" t="s">
        <v>162</v>
      </c>
      <c r="B87" s="21" t="s">
        <v>163</v>
      </c>
      <c r="C87" s="30">
        <v>44206</v>
      </c>
      <c r="E87" s="21" t="s">
        <v>168</v>
      </c>
      <c r="G87" s="38">
        <v>-5</v>
      </c>
      <c r="H87" s="19">
        <v>44470</v>
      </c>
      <c r="I87" s="36" t="e">
        <v>#N/A</v>
      </c>
      <c r="J87" s="20" t="s">
        <v>154</v>
      </c>
      <c r="K87" s="22">
        <v>0.79145231499802138</v>
      </c>
      <c r="L87" s="18">
        <v>-3.957261574990107</v>
      </c>
    </row>
    <row r="88" spans="1:12" collapsed="1">
      <c r="A88" s="21" t="s">
        <v>162</v>
      </c>
      <c r="B88" s="21" t="s">
        <v>163</v>
      </c>
      <c r="C88" s="30">
        <v>44296</v>
      </c>
      <c r="E88" s="21" t="s">
        <v>244</v>
      </c>
      <c r="F88" s="21" t="s">
        <v>209</v>
      </c>
      <c r="G88" s="38">
        <v>10</v>
      </c>
      <c r="H88" s="19">
        <v>44473</v>
      </c>
      <c r="I88" s="36">
        <v>786</v>
      </c>
      <c r="J88" s="20" t="s">
        <v>405</v>
      </c>
      <c r="K88" s="22">
        <v>0.79420000000000002</v>
      </c>
      <c r="L88" s="18">
        <v>7.9420000000000002</v>
      </c>
    </row>
    <row r="89" spans="1:12" collapsed="1">
      <c r="A89" s="21" t="s">
        <v>162</v>
      </c>
      <c r="B89" s="21" t="s">
        <v>163</v>
      </c>
      <c r="C89" s="30">
        <v>44296</v>
      </c>
      <c r="E89" s="21" t="s">
        <v>177</v>
      </c>
      <c r="F89" s="21" t="s">
        <v>151</v>
      </c>
      <c r="G89" s="38">
        <v>1158562.5</v>
      </c>
      <c r="H89" s="19">
        <v>44473</v>
      </c>
      <c r="I89" s="36">
        <v>6</v>
      </c>
      <c r="J89" s="20" t="s">
        <v>147</v>
      </c>
      <c r="K89" s="22">
        <v>0.79420000000000002</v>
      </c>
      <c r="L89" s="18">
        <v>920130.33750000002</v>
      </c>
    </row>
    <row r="90" spans="1:12" collapsed="1">
      <c r="A90" s="21" t="s">
        <v>162</v>
      </c>
      <c r="B90" s="21" t="s">
        <v>163</v>
      </c>
      <c r="C90" s="30">
        <v>44326</v>
      </c>
      <c r="E90" s="21" t="s">
        <v>166</v>
      </c>
      <c r="F90" s="21" t="s">
        <v>199</v>
      </c>
      <c r="G90" s="38">
        <v>31.43</v>
      </c>
      <c r="H90" s="19">
        <v>44474</v>
      </c>
      <c r="I90" s="36">
        <v>705</v>
      </c>
      <c r="J90" s="20" t="s">
        <v>400</v>
      </c>
      <c r="K90" s="22">
        <v>0.79459999999999997</v>
      </c>
      <c r="L90" s="18">
        <v>24.974277999999998</v>
      </c>
    </row>
    <row r="91" spans="1:12" collapsed="1">
      <c r="A91" s="21" t="s">
        <v>162</v>
      </c>
      <c r="B91" s="21" t="s">
        <v>163</v>
      </c>
      <c r="C91" s="30">
        <v>44326</v>
      </c>
      <c r="E91" s="21" t="s">
        <v>164</v>
      </c>
      <c r="F91" s="21" t="s">
        <v>222</v>
      </c>
      <c r="G91" s="38">
        <v>300.39999999999998</v>
      </c>
      <c r="H91" s="19">
        <v>44474</v>
      </c>
      <c r="I91" s="36">
        <v>189</v>
      </c>
      <c r="J91" s="20" t="s">
        <v>356</v>
      </c>
      <c r="K91" s="22">
        <v>0.79459999999999997</v>
      </c>
      <c r="L91" s="18">
        <v>238.69783999999999</v>
      </c>
    </row>
    <row r="92" spans="1:12" collapsed="1">
      <c r="A92" s="21" t="s">
        <v>162</v>
      </c>
      <c r="B92" s="21" t="s">
        <v>163</v>
      </c>
      <c r="C92" s="30">
        <v>44326</v>
      </c>
      <c r="E92" s="21" t="s">
        <v>164</v>
      </c>
      <c r="F92" s="21" t="s">
        <v>150</v>
      </c>
      <c r="G92" s="38">
        <v>584.89</v>
      </c>
      <c r="H92" s="19">
        <v>44474</v>
      </c>
      <c r="I92" s="36">
        <v>495</v>
      </c>
      <c r="J92" s="20" t="s">
        <v>375</v>
      </c>
      <c r="K92" s="22">
        <v>0.79459999999999997</v>
      </c>
      <c r="L92" s="18">
        <v>464.75359399999996</v>
      </c>
    </row>
    <row r="93" spans="1:12" collapsed="1">
      <c r="A93" s="21" t="s">
        <v>162</v>
      </c>
      <c r="B93" s="21" t="s">
        <v>163</v>
      </c>
      <c r="C93" s="30">
        <v>44326</v>
      </c>
      <c r="E93" s="21" t="s">
        <v>164</v>
      </c>
      <c r="F93" s="21" t="s">
        <v>225</v>
      </c>
      <c r="G93" s="38">
        <v>738.91</v>
      </c>
      <c r="H93" s="19">
        <v>44474</v>
      </c>
      <c r="I93" s="36">
        <v>112</v>
      </c>
      <c r="J93" s="20" t="s">
        <v>352</v>
      </c>
      <c r="K93" s="22">
        <v>0.79459999999999997</v>
      </c>
      <c r="L93" s="18">
        <v>587.13788599999998</v>
      </c>
    </row>
    <row r="94" spans="1:12" collapsed="1">
      <c r="A94" s="21" t="s">
        <v>162</v>
      </c>
      <c r="B94" s="21" t="s">
        <v>163</v>
      </c>
      <c r="C94" s="30">
        <v>44326</v>
      </c>
      <c r="E94" s="21" t="s">
        <v>164</v>
      </c>
      <c r="F94" s="21" t="s">
        <v>171</v>
      </c>
      <c r="G94" s="38">
        <v>787.88</v>
      </c>
      <c r="H94" s="19">
        <v>44474</v>
      </c>
      <c r="I94" s="36">
        <v>497</v>
      </c>
      <c r="J94" s="20" t="s">
        <v>510</v>
      </c>
      <c r="K94" s="22">
        <v>0.79459999999999997</v>
      </c>
      <c r="L94" s="18">
        <v>626.04944799999998</v>
      </c>
    </row>
    <row r="95" spans="1:12" collapsed="1">
      <c r="A95" s="21" t="s">
        <v>162</v>
      </c>
      <c r="B95" s="21" t="s">
        <v>163</v>
      </c>
      <c r="C95" s="30">
        <v>44326</v>
      </c>
      <c r="E95" s="21" t="s">
        <v>164</v>
      </c>
      <c r="F95" s="21" t="s">
        <v>229</v>
      </c>
      <c r="G95" s="38">
        <v>1478.02</v>
      </c>
      <c r="H95" s="19">
        <v>44474</v>
      </c>
      <c r="I95" s="36">
        <v>200</v>
      </c>
      <c r="J95" s="20" t="s">
        <v>357</v>
      </c>
      <c r="K95" s="22">
        <v>0.79459999999999997</v>
      </c>
      <c r="L95" s="18">
        <v>1174.434692</v>
      </c>
    </row>
    <row r="96" spans="1:12" collapsed="1">
      <c r="A96" s="21" t="s">
        <v>162</v>
      </c>
      <c r="B96" s="21" t="s">
        <v>163</v>
      </c>
      <c r="C96" s="30">
        <v>44326</v>
      </c>
      <c r="E96" s="21" t="s">
        <v>164</v>
      </c>
      <c r="F96" s="21" t="s">
        <v>188</v>
      </c>
      <c r="G96" s="38">
        <v>1779.05</v>
      </c>
      <c r="H96" s="19">
        <v>44474</v>
      </c>
      <c r="I96" s="36">
        <v>576</v>
      </c>
      <c r="J96" s="20" t="s">
        <v>385</v>
      </c>
      <c r="K96" s="22">
        <v>0.79459999999999997</v>
      </c>
      <c r="L96" s="18">
        <v>1413.6331299999999</v>
      </c>
    </row>
    <row r="97" spans="1:12" collapsed="1">
      <c r="A97" s="21" t="s">
        <v>162</v>
      </c>
      <c r="B97" s="21" t="s">
        <v>163</v>
      </c>
      <c r="C97" s="30">
        <v>44326</v>
      </c>
      <c r="E97" s="21" t="s">
        <v>164</v>
      </c>
      <c r="F97" s="21" t="s">
        <v>173</v>
      </c>
      <c r="G97" s="38">
        <v>2047.05</v>
      </c>
      <c r="H97" s="19">
        <v>44474</v>
      </c>
      <c r="I97" s="36">
        <v>522</v>
      </c>
      <c r="J97" s="20" t="s">
        <v>378</v>
      </c>
      <c r="K97" s="22">
        <v>0.79459999999999997</v>
      </c>
      <c r="L97" s="18">
        <v>1626.58593</v>
      </c>
    </row>
    <row r="98" spans="1:12" collapsed="1">
      <c r="A98" s="21" t="s">
        <v>162</v>
      </c>
      <c r="B98" s="21" t="s">
        <v>163</v>
      </c>
      <c r="C98" s="30">
        <v>44326</v>
      </c>
      <c r="E98" s="21" t="s">
        <v>164</v>
      </c>
      <c r="F98" s="21" t="s">
        <v>190</v>
      </c>
      <c r="G98" s="38">
        <v>2621.2600000000002</v>
      </c>
      <c r="H98" s="19">
        <v>44474</v>
      </c>
      <c r="I98" s="36">
        <v>556</v>
      </c>
      <c r="J98" s="20" t="s">
        <v>317</v>
      </c>
      <c r="K98" s="22">
        <v>0.79459999999999997</v>
      </c>
      <c r="L98" s="18">
        <v>2082.853196</v>
      </c>
    </row>
    <row r="99" spans="1:12" collapsed="1">
      <c r="A99" s="21" t="s">
        <v>162</v>
      </c>
      <c r="B99" s="21" t="s">
        <v>163</v>
      </c>
      <c r="C99" s="30">
        <v>44326</v>
      </c>
      <c r="E99" s="21" t="s">
        <v>164</v>
      </c>
      <c r="F99" s="21" t="s">
        <v>245</v>
      </c>
      <c r="G99" s="38">
        <v>2958.35</v>
      </c>
      <c r="H99" s="19">
        <v>44474</v>
      </c>
      <c r="I99" s="36">
        <v>822</v>
      </c>
      <c r="J99" s="20" t="s">
        <v>406</v>
      </c>
      <c r="K99" s="22">
        <v>0.79459999999999997</v>
      </c>
      <c r="L99" s="18">
        <v>2350.7049099999999</v>
      </c>
    </row>
    <row r="100" spans="1:12" collapsed="1">
      <c r="A100" s="21" t="s">
        <v>162</v>
      </c>
      <c r="B100" s="21" t="s">
        <v>163</v>
      </c>
      <c r="C100" s="30">
        <v>44326</v>
      </c>
      <c r="E100" s="21" t="s">
        <v>164</v>
      </c>
      <c r="F100" s="21" t="s">
        <v>186</v>
      </c>
      <c r="G100" s="38">
        <v>5371</v>
      </c>
      <c r="H100" s="19">
        <v>44474</v>
      </c>
      <c r="I100" s="36">
        <v>557</v>
      </c>
      <c r="J100" s="20" t="s">
        <v>382</v>
      </c>
      <c r="K100" s="22">
        <v>0.79459999999999997</v>
      </c>
      <c r="L100" s="18">
        <v>4267.7965999999997</v>
      </c>
    </row>
    <row r="101" spans="1:12">
      <c r="A101" s="21" t="s">
        <v>162</v>
      </c>
      <c r="B101" s="21" t="s">
        <v>163</v>
      </c>
      <c r="C101" s="30">
        <v>44326</v>
      </c>
      <c r="E101" s="21" t="s">
        <v>246</v>
      </c>
      <c r="F101" s="21" t="s">
        <v>247</v>
      </c>
      <c r="G101" s="38">
        <v>-5000</v>
      </c>
      <c r="H101" s="19">
        <v>44474</v>
      </c>
      <c r="I101" s="36" t="e">
        <v>#N/A</v>
      </c>
      <c r="J101" s="20" t="s">
        <v>154</v>
      </c>
      <c r="K101" s="22">
        <v>0.79459999999999997</v>
      </c>
      <c r="L101" s="18">
        <v>-3973</v>
      </c>
    </row>
    <row r="102" spans="1:12">
      <c r="A102" s="21" t="s">
        <v>162</v>
      </c>
      <c r="B102" s="21" t="s">
        <v>163</v>
      </c>
      <c r="C102" s="30">
        <v>44326</v>
      </c>
      <c r="E102" s="21" t="s">
        <v>177</v>
      </c>
      <c r="F102" s="21" t="s">
        <v>248</v>
      </c>
      <c r="G102" s="38">
        <v>5675.9</v>
      </c>
      <c r="H102" s="19">
        <v>44474</v>
      </c>
      <c r="I102" s="36">
        <v>884</v>
      </c>
      <c r="J102" s="20" t="s">
        <v>149</v>
      </c>
      <c r="K102" s="22">
        <v>0.79459999999999997</v>
      </c>
      <c r="L102" s="18">
        <v>4510.0701399999998</v>
      </c>
    </row>
    <row r="103" spans="1:12">
      <c r="A103" s="21" t="s">
        <v>162</v>
      </c>
      <c r="B103" s="21" t="s">
        <v>163</v>
      </c>
      <c r="C103" s="30">
        <v>44326</v>
      </c>
      <c r="E103" s="21" t="s">
        <v>206</v>
      </c>
      <c r="F103" s="21" t="s">
        <v>249</v>
      </c>
      <c r="G103" s="38">
        <v>3656.92</v>
      </c>
      <c r="H103" s="19">
        <v>44474</v>
      </c>
      <c r="I103" s="36">
        <v>1066</v>
      </c>
      <c r="J103" s="20" t="s">
        <v>418</v>
      </c>
      <c r="K103" s="22">
        <v>0.79459999999999997</v>
      </c>
      <c r="L103" s="18">
        <v>2905.7886319999998</v>
      </c>
    </row>
    <row r="104" spans="1:12">
      <c r="A104" s="21" t="s">
        <v>162</v>
      </c>
      <c r="B104" s="21" t="s">
        <v>163</v>
      </c>
      <c r="C104" s="30">
        <v>44357</v>
      </c>
      <c r="E104" s="21" t="s">
        <v>164</v>
      </c>
      <c r="F104" s="21" t="s">
        <v>185</v>
      </c>
      <c r="G104" s="38">
        <v>2.79</v>
      </c>
      <c r="H104" s="19">
        <v>44475</v>
      </c>
      <c r="I104" s="36">
        <v>578</v>
      </c>
      <c r="J104" s="20" t="s">
        <v>387</v>
      </c>
      <c r="K104" s="22">
        <v>0.79420000000000002</v>
      </c>
      <c r="L104" s="18">
        <v>2.2158180000000001</v>
      </c>
    </row>
    <row r="105" spans="1:12">
      <c r="A105" s="21" t="s">
        <v>162</v>
      </c>
      <c r="B105" s="21" t="s">
        <v>163</v>
      </c>
      <c r="C105" s="30">
        <v>44357</v>
      </c>
      <c r="E105" s="21" t="s">
        <v>164</v>
      </c>
      <c r="F105" s="21" t="s">
        <v>250</v>
      </c>
      <c r="G105" s="38">
        <v>143.68</v>
      </c>
      <c r="H105" s="19">
        <v>44475</v>
      </c>
      <c r="I105" s="36">
        <v>1029</v>
      </c>
      <c r="J105" s="20" t="s">
        <v>462</v>
      </c>
      <c r="K105" s="22">
        <v>0.79420000000000002</v>
      </c>
      <c r="L105" s="18">
        <v>114.11065600000001</v>
      </c>
    </row>
    <row r="106" spans="1:12">
      <c r="A106" s="21" t="s">
        <v>162</v>
      </c>
      <c r="B106" s="21" t="s">
        <v>163</v>
      </c>
      <c r="C106" s="30">
        <v>44357</v>
      </c>
      <c r="E106" s="21" t="s">
        <v>164</v>
      </c>
      <c r="F106" s="21" t="s">
        <v>184</v>
      </c>
      <c r="G106" s="38">
        <v>177.35</v>
      </c>
      <c r="H106" s="19">
        <v>44475</v>
      </c>
      <c r="I106" s="36">
        <v>227</v>
      </c>
      <c r="J106" s="20" t="s">
        <v>361</v>
      </c>
      <c r="K106" s="22">
        <v>0.79420000000000002</v>
      </c>
      <c r="L106" s="18">
        <v>140.85137</v>
      </c>
    </row>
    <row r="107" spans="1:12">
      <c r="A107" s="21" t="s">
        <v>162</v>
      </c>
      <c r="B107" s="21" t="s">
        <v>163</v>
      </c>
      <c r="C107" s="30">
        <v>44357</v>
      </c>
      <c r="E107" s="21" t="s">
        <v>164</v>
      </c>
      <c r="F107" s="21" t="s">
        <v>251</v>
      </c>
      <c r="G107" s="38">
        <v>439.04</v>
      </c>
      <c r="H107" s="19">
        <v>44475</v>
      </c>
      <c r="I107" s="36">
        <v>914</v>
      </c>
      <c r="J107" s="20" t="s">
        <v>409</v>
      </c>
      <c r="K107" s="22">
        <v>0.79420000000000002</v>
      </c>
      <c r="L107" s="18">
        <v>348.68556800000005</v>
      </c>
    </row>
    <row r="108" spans="1:12">
      <c r="A108" s="21" t="s">
        <v>162</v>
      </c>
      <c r="B108" s="21" t="s">
        <v>163</v>
      </c>
      <c r="C108" s="30">
        <v>44357</v>
      </c>
      <c r="E108" s="21" t="s">
        <v>164</v>
      </c>
      <c r="F108" s="21" t="s">
        <v>252</v>
      </c>
      <c r="G108" s="38">
        <v>513.80999999999995</v>
      </c>
      <c r="H108" s="19">
        <v>44475</v>
      </c>
      <c r="I108" s="36">
        <v>209</v>
      </c>
      <c r="J108" s="20" t="s">
        <v>358</v>
      </c>
      <c r="K108" s="22">
        <v>0.79420000000000002</v>
      </c>
      <c r="L108" s="18">
        <v>408.06790199999995</v>
      </c>
    </row>
    <row r="109" spans="1:12">
      <c r="A109" s="21" t="s">
        <v>162</v>
      </c>
      <c r="B109" s="21" t="s">
        <v>163</v>
      </c>
      <c r="C109" s="30">
        <v>44357</v>
      </c>
      <c r="E109" s="21" t="s">
        <v>164</v>
      </c>
      <c r="F109" s="21" t="s">
        <v>174</v>
      </c>
      <c r="G109" s="38">
        <v>1022.31</v>
      </c>
      <c r="H109" s="19">
        <v>44475</v>
      </c>
      <c r="I109" s="36">
        <v>260</v>
      </c>
      <c r="J109" s="20" t="s">
        <v>362</v>
      </c>
      <c r="K109" s="22">
        <v>0.79420000000000002</v>
      </c>
      <c r="L109" s="18">
        <v>811.91860199999996</v>
      </c>
    </row>
    <row r="110" spans="1:12">
      <c r="A110" s="21" t="s">
        <v>162</v>
      </c>
      <c r="B110" s="21" t="s">
        <v>163</v>
      </c>
      <c r="C110" s="30">
        <v>44357</v>
      </c>
      <c r="E110" s="21" t="s">
        <v>164</v>
      </c>
      <c r="F110" s="21" t="s">
        <v>202</v>
      </c>
      <c r="G110" s="38">
        <v>1388.03</v>
      </c>
      <c r="H110" s="19">
        <v>44475</v>
      </c>
      <c r="I110" s="36">
        <v>415</v>
      </c>
      <c r="J110" s="20" t="s">
        <v>367</v>
      </c>
      <c r="K110" s="22">
        <v>0.79420000000000002</v>
      </c>
      <c r="L110" s="18">
        <v>1102.3734260000001</v>
      </c>
    </row>
    <row r="111" spans="1:12">
      <c r="A111" s="21" t="s">
        <v>162</v>
      </c>
      <c r="B111" s="21" t="s">
        <v>163</v>
      </c>
      <c r="C111" s="30">
        <v>44357</v>
      </c>
      <c r="E111" s="21" t="s">
        <v>164</v>
      </c>
      <c r="F111" s="21" t="s">
        <v>253</v>
      </c>
      <c r="G111" s="38">
        <v>1918.7</v>
      </c>
      <c r="H111" s="19">
        <v>44475</v>
      </c>
      <c r="I111" s="36">
        <v>1217</v>
      </c>
      <c r="J111" s="20" t="s">
        <v>425</v>
      </c>
      <c r="K111" s="22">
        <v>0.79420000000000002</v>
      </c>
      <c r="L111" s="18">
        <v>1523.8315400000001</v>
      </c>
    </row>
    <row r="112" spans="1:12">
      <c r="A112" s="21" t="s">
        <v>162</v>
      </c>
      <c r="B112" s="21" t="s">
        <v>163</v>
      </c>
      <c r="C112" s="30">
        <v>44357</v>
      </c>
      <c r="E112" s="21" t="s">
        <v>164</v>
      </c>
      <c r="F112" s="21" t="s">
        <v>170</v>
      </c>
      <c r="G112" s="38">
        <v>6602.21</v>
      </c>
      <c r="H112" s="19">
        <v>44475</v>
      </c>
      <c r="I112" s="36">
        <v>753</v>
      </c>
      <c r="J112" s="20" t="s">
        <v>403</v>
      </c>
      <c r="K112" s="22">
        <v>0.79420000000000002</v>
      </c>
      <c r="L112" s="18">
        <v>5243.4751820000001</v>
      </c>
    </row>
    <row r="113" spans="1:12">
      <c r="A113" s="21" t="s">
        <v>162</v>
      </c>
      <c r="B113" s="21" t="s">
        <v>163</v>
      </c>
      <c r="C113" s="30">
        <v>44357</v>
      </c>
      <c r="E113" s="21" t="s">
        <v>164</v>
      </c>
      <c r="F113" s="21" t="s">
        <v>254</v>
      </c>
      <c r="G113" s="38">
        <v>6679.76</v>
      </c>
      <c r="H113" s="19">
        <v>44475</v>
      </c>
      <c r="I113" s="36">
        <v>1024</v>
      </c>
      <c r="J113" s="20" t="s">
        <v>415</v>
      </c>
      <c r="K113" s="22">
        <v>0.79420000000000002</v>
      </c>
      <c r="L113" s="18">
        <v>5305.0653920000004</v>
      </c>
    </row>
    <row r="114" spans="1:12">
      <c r="A114" s="21" t="s">
        <v>162</v>
      </c>
      <c r="B114" s="21" t="s">
        <v>163</v>
      </c>
      <c r="C114" s="30">
        <v>44357</v>
      </c>
      <c r="E114" s="21" t="s">
        <v>164</v>
      </c>
      <c r="F114" s="21" t="s">
        <v>175</v>
      </c>
      <c r="G114" s="38">
        <v>7000</v>
      </c>
      <c r="H114" s="19">
        <v>44475</v>
      </c>
      <c r="I114" s="36">
        <v>484</v>
      </c>
      <c r="J114" s="20" t="s">
        <v>373</v>
      </c>
      <c r="K114" s="22">
        <v>0.79420000000000002</v>
      </c>
      <c r="L114" s="18">
        <v>5559.4000000000005</v>
      </c>
    </row>
    <row r="115" spans="1:12">
      <c r="A115" s="21" t="s">
        <v>162</v>
      </c>
      <c r="B115" s="21" t="s">
        <v>163</v>
      </c>
      <c r="C115" s="30">
        <v>44357</v>
      </c>
      <c r="E115" s="21" t="s">
        <v>164</v>
      </c>
      <c r="F115" s="21" t="s">
        <v>208</v>
      </c>
      <c r="G115" s="38">
        <v>10000</v>
      </c>
      <c r="H115" s="19">
        <v>44475</v>
      </c>
      <c r="I115" s="36">
        <v>333</v>
      </c>
      <c r="J115" s="20" t="s">
        <v>365</v>
      </c>
      <c r="K115" s="22">
        <v>0.79420000000000002</v>
      </c>
      <c r="L115" s="18">
        <v>7942</v>
      </c>
    </row>
    <row r="116" spans="1:12">
      <c r="A116" s="21" t="s">
        <v>162</v>
      </c>
      <c r="B116" s="21" t="s">
        <v>163</v>
      </c>
      <c r="C116" s="30">
        <v>44357</v>
      </c>
      <c r="E116" s="21" t="s">
        <v>164</v>
      </c>
      <c r="F116" s="21" t="s">
        <v>214</v>
      </c>
      <c r="G116" s="38">
        <v>10000</v>
      </c>
      <c r="H116" s="19">
        <v>44475</v>
      </c>
      <c r="I116" s="36">
        <v>134</v>
      </c>
      <c r="J116" s="20" t="s">
        <v>353</v>
      </c>
      <c r="K116" s="22">
        <v>0.79420000000000002</v>
      </c>
      <c r="L116" s="18">
        <v>7942</v>
      </c>
    </row>
    <row r="117" spans="1:12">
      <c r="A117" s="21" t="s">
        <v>162</v>
      </c>
      <c r="B117" s="21" t="s">
        <v>163</v>
      </c>
      <c r="C117" s="30">
        <v>44357</v>
      </c>
      <c r="E117" s="21" t="s">
        <v>197</v>
      </c>
      <c r="F117" s="21" t="s">
        <v>198</v>
      </c>
      <c r="G117" s="38">
        <v>13532.88</v>
      </c>
      <c r="H117" s="19">
        <v>44475</v>
      </c>
      <c r="I117" s="36">
        <v>591</v>
      </c>
      <c r="J117" s="20" t="s">
        <v>512</v>
      </c>
      <c r="K117" s="22">
        <v>0.79420000000000002</v>
      </c>
      <c r="L117" s="18">
        <v>10747.813296</v>
      </c>
    </row>
    <row r="118" spans="1:12">
      <c r="A118" s="21" t="s">
        <v>162</v>
      </c>
      <c r="B118" s="21" t="s">
        <v>163</v>
      </c>
      <c r="C118" s="30">
        <v>44357</v>
      </c>
      <c r="E118" s="21" t="s">
        <v>197</v>
      </c>
      <c r="F118" s="21" t="s">
        <v>255</v>
      </c>
      <c r="G118" s="38">
        <v>20675</v>
      </c>
      <c r="H118" s="19">
        <v>44475</v>
      </c>
      <c r="I118" s="36">
        <v>980</v>
      </c>
      <c r="J118" s="20" t="s">
        <v>412</v>
      </c>
      <c r="K118" s="22">
        <v>0.79420000000000002</v>
      </c>
      <c r="L118" s="18">
        <v>16420.084999999999</v>
      </c>
    </row>
    <row r="119" spans="1:12">
      <c r="A119" s="21" t="s">
        <v>162</v>
      </c>
      <c r="B119" s="21" t="s">
        <v>163</v>
      </c>
      <c r="C119" s="30">
        <v>44357</v>
      </c>
      <c r="E119" s="21" t="s">
        <v>256</v>
      </c>
      <c r="G119" s="38">
        <v>13281.93</v>
      </c>
      <c r="H119" s="19">
        <v>44475</v>
      </c>
      <c r="I119" s="36" t="e">
        <v>#N/A</v>
      </c>
      <c r="J119" s="20" t="s">
        <v>154</v>
      </c>
      <c r="K119" s="22">
        <v>0.79420000000000002</v>
      </c>
      <c r="L119" s="18">
        <v>10548.508806</v>
      </c>
    </row>
    <row r="120" spans="1:12">
      <c r="A120" s="21" t="s">
        <v>162</v>
      </c>
      <c r="B120" s="21" t="s">
        <v>163</v>
      </c>
      <c r="C120" s="30">
        <v>44357</v>
      </c>
      <c r="E120" s="21" t="s">
        <v>206</v>
      </c>
      <c r="F120" s="21" t="s">
        <v>257</v>
      </c>
      <c r="G120" s="38">
        <v>8007.5</v>
      </c>
      <c r="H120" s="19">
        <v>44475</v>
      </c>
      <c r="I120" s="36">
        <v>990</v>
      </c>
      <c r="J120" s="20" t="s">
        <v>413</v>
      </c>
      <c r="K120" s="22">
        <v>0.79420000000000002</v>
      </c>
      <c r="L120" s="18">
        <v>6359.5564999999997</v>
      </c>
    </row>
    <row r="121" spans="1:12">
      <c r="A121" s="21" t="s">
        <v>162</v>
      </c>
      <c r="B121" s="21" t="s">
        <v>163</v>
      </c>
      <c r="C121" s="30">
        <v>44387</v>
      </c>
      <c r="E121" s="21" t="s">
        <v>164</v>
      </c>
      <c r="F121" s="21" t="s">
        <v>207</v>
      </c>
      <c r="G121" s="38">
        <v>153.59</v>
      </c>
      <c r="H121" s="19">
        <v>44476</v>
      </c>
      <c r="I121" s="36">
        <v>478</v>
      </c>
      <c r="J121" s="20" t="s">
        <v>372</v>
      </c>
      <c r="K121" s="22">
        <v>0.79679999999999995</v>
      </c>
      <c r="L121" s="18">
        <v>122.380512</v>
      </c>
    </row>
    <row r="122" spans="1:12">
      <c r="A122" s="21" t="s">
        <v>162</v>
      </c>
      <c r="B122" s="21" t="s">
        <v>163</v>
      </c>
      <c r="C122" s="30">
        <v>44387</v>
      </c>
      <c r="E122" s="21" t="s">
        <v>164</v>
      </c>
      <c r="F122" s="21" t="s">
        <v>258</v>
      </c>
      <c r="G122" s="38">
        <v>523.44000000000005</v>
      </c>
      <c r="H122" s="19">
        <v>44476</v>
      </c>
      <c r="I122" s="36">
        <v>824</v>
      </c>
      <c r="J122" s="20" t="s">
        <v>407</v>
      </c>
      <c r="K122" s="22">
        <v>0.79679999999999995</v>
      </c>
      <c r="L122" s="18">
        <v>417.07699200000002</v>
      </c>
    </row>
    <row r="123" spans="1:12">
      <c r="A123" s="21" t="s">
        <v>162</v>
      </c>
      <c r="B123" s="21" t="s">
        <v>163</v>
      </c>
      <c r="C123" s="30">
        <v>44387</v>
      </c>
      <c r="E123" s="21" t="s">
        <v>164</v>
      </c>
      <c r="F123" s="21" t="s">
        <v>191</v>
      </c>
      <c r="G123" s="38">
        <v>1200</v>
      </c>
      <c r="H123" s="19">
        <v>44476</v>
      </c>
      <c r="I123" s="36">
        <v>432</v>
      </c>
      <c r="J123" s="20" t="s">
        <v>368</v>
      </c>
      <c r="K123" s="22">
        <v>0.79679999999999995</v>
      </c>
      <c r="L123" s="18">
        <v>956.16</v>
      </c>
    </row>
    <row r="124" spans="1:12">
      <c r="A124" s="21" t="s">
        <v>162</v>
      </c>
      <c r="B124" s="21" t="s">
        <v>163</v>
      </c>
      <c r="C124" s="30">
        <v>44387</v>
      </c>
      <c r="E124" s="21" t="s">
        <v>164</v>
      </c>
      <c r="F124" s="21" t="s">
        <v>214</v>
      </c>
      <c r="G124" s="38">
        <v>10000</v>
      </c>
      <c r="H124" s="19">
        <v>44476</v>
      </c>
      <c r="I124" s="36">
        <v>134</v>
      </c>
      <c r="J124" s="20" t="s">
        <v>353</v>
      </c>
      <c r="K124" s="22">
        <v>0.79679999999999995</v>
      </c>
      <c r="L124" s="18">
        <v>7967.9999999999991</v>
      </c>
    </row>
    <row r="125" spans="1:12">
      <c r="A125" s="21" t="s">
        <v>162</v>
      </c>
      <c r="B125" s="21" t="s">
        <v>163</v>
      </c>
      <c r="C125" s="30">
        <v>44387</v>
      </c>
      <c r="E125" s="21" t="s">
        <v>204</v>
      </c>
      <c r="F125" s="21" t="s">
        <v>205</v>
      </c>
      <c r="G125" s="38">
        <v>-17</v>
      </c>
      <c r="H125" s="19">
        <v>44476</v>
      </c>
      <c r="I125" s="36">
        <v>521</v>
      </c>
      <c r="J125" s="20" t="s">
        <v>377</v>
      </c>
      <c r="K125" s="22">
        <v>0.79679999999999995</v>
      </c>
      <c r="L125" s="18">
        <v>-13.545599999999999</v>
      </c>
    </row>
    <row r="126" spans="1:12">
      <c r="A126" s="21" t="s">
        <v>162</v>
      </c>
      <c r="B126" s="21" t="s">
        <v>163</v>
      </c>
      <c r="C126" s="30">
        <v>44387</v>
      </c>
      <c r="E126" s="21" t="s">
        <v>194</v>
      </c>
      <c r="G126" s="38">
        <v>-56</v>
      </c>
      <c r="H126" s="19">
        <v>44476</v>
      </c>
      <c r="I126" s="36" t="e">
        <v>#N/A</v>
      </c>
      <c r="J126" s="20" t="s">
        <v>154</v>
      </c>
      <c r="K126" s="22">
        <v>0.79679999999999995</v>
      </c>
      <c r="L126" s="18">
        <v>-44.620799999999996</v>
      </c>
    </row>
    <row r="127" spans="1:12">
      <c r="A127" s="21" t="s">
        <v>162</v>
      </c>
      <c r="B127" s="21" t="s">
        <v>163</v>
      </c>
      <c r="C127" s="30">
        <v>44387</v>
      </c>
      <c r="E127" s="21" t="s">
        <v>259</v>
      </c>
      <c r="F127" s="21" t="s">
        <v>260</v>
      </c>
      <c r="G127" s="38">
        <v>108.47</v>
      </c>
      <c r="H127" s="19">
        <v>44476</v>
      </c>
      <c r="I127" s="36">
        <v>1123</v>
      </c>
      <c r="J127" s="20" t="s">
        <v>260</v>
      </c>
      <c r="K127" s="22">
        <v>0.79679999999999995</v>
      </c>
      <c r="L127" s="18">
        <v>86.428895999999995</v>
      </c>
    </row>
    <row r="128" spans="1:12">
      <c r="A128" s="21" t="s">
        <v>162</v>
      </c>
      <c r="B128" s="21" t="s">
        <v>163</v>
      </c>
      <c r="C128" s="30">
        <v>44387</v>
      </c>
      <c r="E128" s="21" t="s">
        <v>177</v>
      </c>
      <c r="F128" s="21" t="s">
        <v>261</v>
      </c>
      <c r="G128" s="38">
        <v>7648.24</v>
      </c>
      <c r="H128" s="19">
        <v>44476</v>
      </c>
      <c r="I128" s="36">
        <v>627</v>
      </c>
      <c r="J128" s="20" t="s">
        <v>393</v>
      </c>
      <c r="K128" s="22">
        <v>0.79679999999999995</v>
      </c>
      <c r="L128" s="18">
        <v>6094.1176319999995</v>
      </c>
    </row>
    <row r="129" spans="1:12">
      <c r="A129" s="21" t="s">
        <v>162</v>
      </c>
      <c r="B129" s="21" t="s">
        <v>163</v>
      </c>
      <c r="C129" s="30">
        <v>44387</v>
      </c>
      <c r="E129" s="21" t="s">
        <v>206</v>
      </c>
      <c r="F129" s="21" t="s">
        <v>205</v>
      </c>
      <c r="G129" s="38">
        <v>33790.6</v>
      </c>
      <c r="H129" s="19">
        <v>44476</v>
      </c>
      <c r="I129" s="36">
        <v>521</v>
      </c>
      <c r="J129" s="20" t="s">
        <v>377</v>
      </c>
      <c r="K129" s="22">
        <v>0.79679999999999995</v>
      </c>
      <c r="L129" s="18">
        <v>26924.350079999997</v>
      </c>
    </row>
    <row r="130" spans="1:12">
      <c r="A130" s="21" t="s">
        <v>162</v>
      </c>
      <c r="B130" s="21" t="s">
        <v>163</v>
      </c>
      <c r="C130" s="30">
        <v>44418</v>
      </c>
      <c r="E130" s="21" t="s">
        <v>164</v>
      </c>
      <c r="F130" s="21" t="s">
        <v>262</v>
      </c>
      <c r="G130" s="38">
        <v>370.13</v>
      </c>
      <c r="H130" s="19">
        <v>44477</v>
      </c>
      <c r="I130" s="36">
        <v>1128</v>
      </c>
      <c r="J130" s="20" t="s">
        <v>421</v>
      </c>
      <c r="K130" s="22">
        <v>0.80200000000000016</v>
      </c>
      <c r="L130" s="18">
        <v>296.84426000000008</v>
      </c>
    </row>
    <row r="131" spans="1:12">
      <c r="A131" s="21" t="s">
        <v>162</v>
      </c>
      <c r="B131" s="21" t="s">
        <v>163</v>
      </c>
      <c r="C131" s="30">
        <v>44418</v>
      </c>
      <c r="E131" s="21" t="s">
        <v>164</v>
      </c>
      <c r="F131" s="21" t="s">
        <v>172</v>
      </c>
      <c r="G131" s="38">
        <v>1984.53</v>
      </c>
      <c r="H131" s="19">
        <v>44477</v>
      </c>
      <c r="I131" s="36">
        <v>765</v>
      </c>
      <c r="J131" s="20" t="s">
        <v>404</v>
      </c>
      <c r="K131" s="22">
        <v>0.80200000000000016</v>
      </c>
      <c r="L131" s="18">
        <v>1591.5930600000004</v>
      </c>
    </row>
    <row r="132" spans="1:12">
      <c r="A132" s="21" t="s">
        <v>162</v>
      </c>
      <c r="B132" s="21" t="s">
        <v>163</v>
      </c>
      <c r="C132" s="30">
        <v>44418</v>
      </c>
      <c r="E132" s="21" t="s">
        <v>164</v>
      </c>
      <c r="F132" s="21" t="s">
        <v>148</v>
      </c>
      <c r="G132" s="38">
        <v>5000</v>
      </c>
      <c r="H132" s="19">
        <v>44477</v>
      </c>
      <c r="I132" s="36">
        <v>184</v>
      </c>
      <c r="J132" s="20" t="s">
        <v>355</v>
      </c>
      <c r="K132" s="22">
        <v>0.80200000000000016</v>
      </c>
      <c r="L132" s="18">
        <v>4010.0000000000009</v>
      </c>
    </row>
    <row r="133" spans="1:12">
      <c r="A133" s="21" t="s">
        <v>162</v>
      </c>
      <c r="B133" s="21" t="s">
        <v>163</v>
      </c>
      <c r="C133" s="30">
        <v>44418</v>
      </c>
      <c r="E133" s="21" t="s">
        <v>164</v>
      </c>
      <c r="F133" s="21" t="s">
        <v>192</v>
      </c>
      <c r="G133" s="38">
        <v>5000</v>
      </c>
      <c r="H133" s="19">
        <v>44477</v>
      </c>
      <c r="I133" s="36">
        <v>651</v>
      </c>
      <c r="J133" s="20" t="s">
        <v>394</v>
      </c>
      <c r="K133" s="22">
        <v>0.80200000000000016</v>
      </c>
      <c r="L133" s="18">
        <v>4010.0000000000009</v>
      </c>
    </row>
    <row r="134" spans="1:12">
      <c r="A134" s="21" t="s">
        <v>162</v>
      </c>
      <c r="B134" s="21" t="s">
        <v>163</v>
      </c>
      <c r="C134" s="30">
        <v>44418</v>
      </c>
      <c r="E134" s="21" t="s">
        <v>164</v>
      </c>
      <c r="F134" s="21" t="s">
        <v>175</v>
      </c>
      <c r="G134" s="38">
        <v>10000</v>
      </c>
      <c r="H134" s="19">
        <v>44477</v>
      </c>
      <c r="I134" s="36">
        <v>484</v>
      </c>
      <c r="J134" s="20" t="s">
        <v>373</v>
      </c>
      <c r="K134" s="22">
        <v>0.80200000000000016</v>
      </c>
      <c r="L134" s="18">
        <v>8020.0000000000018</v>
      </c>
    </row>
    <row r="135" spans="1:12">
      <c r="A135" s="21" t="s">
        <v>162</v>
      </c>
      <c r="B135" s="21" t="s">
        <v>163</v>
      </c>
      <c r="C135" s="30">
        <v>44418</v>
      </c>
      <c r="E135" s="21" t="s">
        <v>246</v>
      </c>
      <c r="F135" s="21" t="s">
        <v>247</v>
      </c>
      <c r="G135" s="38">
        <v>-250</v>
      </c>
      <c r="H135" s="19">
        <v>44477</v>
      </c>
      <c r="I135" s="36" t="e">
        <v>#N/A</v>
      </c>
      <c r="J135" s="20" t="s">
        <v>154</v>
      </c>
      <c r="K135" s="22">
        <v>0.80200000000000016</v>
      </c>
      <c r="L135" s="18">
        <v>-200.50000000000003</v>
      </c>
    </row>
    <row r="136" spans="1:12">
      <c r="A136" s="21" t="s">
        <v>162</v>
      </c>
      <c r="B136" s="21" t="s">
        <v>163</v>
      </c>
      <c r="C136" s="30">
        <v>44418</v>
      </c>
      <c r="E136" s="21" t="s">
        <v>177</v>
      </c>
      <c r="F136" s="21" t="s">
        <v>263</v>
      </c>
      <c r="G136" s="38">
        <v>214.98</v>
      </c>
      <c r="H136" s="19">
        <v>44477</v>
      </c>
      <c r="I136" s="36">
        <v>1015</v>
      </c>
      <c r="J136" s="20" t="s">
        <v>414</v>
      </c>
      <c r="K136" s="22">
        <v>0.80200000000000016</v>
      </c>
      <c r="L136" s="18">
        <v>172.41396000000003</v>
      </c>
    </row>
    <row r="137" spans="1:12">
      <c r="A137" s="21" t="s">
        <v>162</v>
      </c>
      <c r="B137" s="21" t="s">
        <v>163</v>
      </c>
      <c r="C137" s="30">
        <v>44540</v>
      </c>
      <c r="E137" s="21" t="s">
        <v>264</v>
      </c>
      <c r="G137" s="38">
        <v>1232.7</v>
      </c>
      <c r="H137" s="19">
        <v>44481</v>
      </c>
      <c r="I137" s="36" t="e">
        <v>#N/A</v>
      </c>
      <c r="J137" s="20" t="s">
        <v>154</v>
      </c>
      <c r="K137" s="22">
        <v>0.80259999999999998</v>
      </c>
      <c r="L137" s="18">
        <v>989.36501999999996</v>
      </c>
    </row>
    <row r="138" spans="1:12">
      <c r="A138" s="21" t="s">
        <v>162</v>
      </c>
      <c r="B138" s="21" t="s">
        <v>163</v>
      </c>
      <c r="C138" s="30">
        <v>44540</v>
      </c>
      <c r="E138" s="21" t="s">
        <v>265</v>
      </c>
      <c r="F138" s="21" t="s">
        <v>148</v>
      </c>
      <c r="G138" s="38">
        <v>4000</v>
      </c>
      <c r="H138" s="19">
        <v>44481</v>
      </c>
      <c r="I138" s="36">
        <v>184</v>
      </c>
      <c r="J138" s="20" t="s">
        <v>355</v>
      </c>
      <c r="K138" s="22">
        <v>0.80259999999999998</v>
      </c>
      <c r="L138" s="18">
        <v>3210.4</v>
      </c>
    </row>
    <row r="139" spans="1:12">
      <c r="A139" s="21" t="s">
        <v>162</v>
      </c>
      <c r="B139" s="21" t="s">
        <v>163</v>
      </c>
      <c r="C139" s="30">
        <v>44540</v>
      </c>
      <c r="E139" s="21" t="s">
        <v>164</v>
      </c>
      <c r="F139" s="21" t="s">
        <v>176</v>
      </c>
      <c r="G139" s="38">
        <v>10000</v>
      </c>
      <c r="H139" s="19">
        <v>44481</v>
      </c>
      <c r="I139" s="36">
        <v>673</v>
      </c>
      <c r="J139" s="20" t="s">
        <v>395</v>
      </c>
      <c r="K139" s="22">
        <v>0.80259999999999998</v>
      </c>
      <c r="L139" s="18">
        <v>8026</v>
      </c>
    </row>
    <row r="140" spans="1:12">
      <c r="A140" s="21" t="s">
        <v>162</v>
      </c>
      <c r="B140" s="21" t="s">
        <v>163</v>
      </c>
      <c r="C140" s="30">
        <v>44540</v>
      </c>
      <c r="E140" s="21" t="s">
        <v>164</v>
      </c>
      <c r="F140" s="21" t="s">
        <v>176</v>
      </c>
      <c r="G140" s="38">
        <v>10000</v>
      </c>
      <c r="H140" s="19">
        <v>44481</v>
      </c>
      <c r="I140" s="36">
        <v>673</v>
      </c>
      <c r="J140" s="20" t="s">
        <v>395</v>
      </c>
      <c r="K140" s="22">
        <v>0.80259999999999998</v>
      </c>
      <c r="L140" s="18">
        <v>8026</v>
      </c>
    </row>
    <row r="141" spans="1:12">
      <c r="A141" s="21" t="s">
        <v>162</v>
      </c>
      <c r="B141" s="21" t="s">
        <v>163</v>
      </c>
      <c r="C141" s="30">
        <v>44540</v>
      </c>
      <c r="E141" s="21" t="s">
        <v>164</v>
      </c>
      <c r="F141" s="21" t="s">
        <v>203</v>
      </c>
      <c r="G141" s="38">
        <v>10000</v>
      </c>
      <c r="H141" s="19">
        <v>44481</v>
      </c>
      <c r="I141" s="36">
        <v>31</v>
      </c>
      <c r="J141" s="20" t="s">
        <v>509</v>
      </c>
      <c r="K141" s="22">
        <v>0.80259999999999998</v>
      </c>
      <c r="L141" s="18">
        <v>8026</v>
      </c>
    </row>
    <row r="142" spans="1:12">
      <c r="A142" s="21" t="s">
        <v>162</v>
      </c>
      <c r="B142" s="21" t="s">
        <v>163</v>
      </c>
      <c r="C142" s="30">
        <v>44540</v>
      </c>
      <c r="E142" s="21" t="s">
        <v>177</v>
      </c>
      <c r="F142" s="21" t="s">
        <v>261</v>
      </c>
      <c r="G142" s="38">
        <v>26853.88</v>
      </c>
      <c r="H142" s="19">
        <v>44481</v>
      </c>
      <c r="I142" s="36">
        <v>627</v>
      </c>
      <c r="J142" s="20" t="s">
        <v>393</v>
      </c>
      <c r="K142" s="22">
        <v>0.80259999999999998</v>
      </c>
      <c r="L142" s="18">
        <v>21552.924088</v>
      </c>
    </row>
    <row r="143" spans="1:12">
      <c r="A143" s="21" t="s">
        <v>162</v>
      </c>
      <c r="B143" s="21" t="s">
        <v>163</v>
      </c>
      <c r="C143" s="30">
        <v>44540</v>
      </c>
      <c r="E143" s="21" t="s">
        <v>266</v>
      </c>
      <c r="F143" s="21" t="s">
        <v>267</v>
      </c>
      <c r="G143" s="38">
        <v>22982.77</v>
      </c>
      <c r="H143" s="19">
        <v>44481</v>
      </c>
      <c r="I143" s="36">
        <v>1069</v>
      </c>
      <c r="J143" s="20" t="s">
        <v>419</v>
      </c>
      <c r="K143" s="22">
        <v>0.80259999999999998</v>
      </c>
      <c r="L143" s="18">
        <v>18445.971202000001</v>
      </c>
    </row>
    <row r="144" spans="1:12">
      <c r="A144" s="21" t="s">
        <v>162</v>
      </c>
      <c r="B144" s="21" t="s">
        <v>163</v>
      </c>
      <c r="C144" s="30" t="s">
        <v>268</v>
      </c>
      <c r="E144" s="21" t="s">
        <v>164</v>
      </c>
      <c r="F144" s="21" t="s">
        <v>192</v>
      </c>
      <c r="G144" s="38">
        <v>1200</v>
      </c>
      <c r="H144" s="19">
        <v>44482</v>
      </c>
      <c r="I144" s="36">
        <v>651</v>
      </c>
      <c r="J144" s="20" t="s">
        <v>394</v>
      </c>
      <c r="K144" s="22">
        <v>0.80210000000000004</v>
      </c>
      <c r="L144" s="18">
        <v>962.5200000000001</v>
      </c>
    </row>
    <row r="145" spans="1:12">
      <c r="A145" s="21" t="s">
        <v>162</v>
      </c>
      <c r="B145" s="21" t="s">
        <v>163</v>
      </c>
      <c r="C145" s="30" t="s">
        <v>268</v>
      </c>
      <c r="E145" s="21" t="s">
        <v>164</v>
      </c>
      <c r="F145" s="21" t="s">
        <v>208</v>
      </c>
      <c r="G145" s="38">
        <v>10000</v>
      </c>
      <c r="H145" s="19">
        <v>44482</v>
      </c>
      <c r="I145" s="36">
        <v>333</v>
      </c>
      <c r="J145" s="20" t="s">
        <v>365</v>
      </c>
      <c r="K145" s="22">
        <v>0.80210000000000004</v>
      </c>
      <c r="L145" s="18">
        <v>8021</v>
      </c>
    </row>
    <row r="146" spans="1:12">
      <c r="A146" s="21" t="s">
        <v>162</v>
      </c>
      <c r="B146" s="21" t="s">
        <v>163</v>
      </c>
      <c r="C146" s="30" t="s">
        <v>268</v>
      </c>
      <c r="E146" s="21" t="s">
        <v>237</v>
      </c>
      <c r="F146" s="21" t="s">
        <v>238</v>
      </c>
      <c r="G146" s="38">
        <v>1999.72</v>
      </c>
      <c r="H146" s="19">
        <v>44482</v>
      </c>
      <c r="I146" s="36">
        <v>678</v>
      </c>
      <c r="J146" s="20" t="s">
        <v>397</v>
      </c>
      <c r="K146" s="22">
        <v>0.80210000000000004</v>
      </c>
      <c r="L146" s="18">
        <v>1603.975412</v>
      </c>
    </row>
    <row r="147" spans="1:12">
      <c r="A147" s="21" t="s">
        <v>162</v>
      </c>
      <c r="B147" s="21" t="s">
        <v>163</v>
      </c>
      <c r="C147" s="30" t="s">
        <v>268</v>
      </c>
      <c r="E147" s="21" t="s">
        <v>177</v>
      </c>
      <c r="F147" s="21" t="s">
        <v>223</v>
      </c>
      <c r="G147" s="38">
        <v>15056.92</v>
      </c>
      <c r="H147" s="19">
        <v>44482</v>
      </c>
      <c r="I147" s="36">
        <v>606</v>
      </c>
      <c r="J147" s="20" t="s">
        <v>391</v>
      </c>
      <c r="K147" s="22">
        <v>0.80210000000000004</v>
      </c>
      <c r="L147" s="18">
        <v>12077.155532000001</v>
      </c>
    </row>
    <row r="148" spans="1:12">
      <c r="A148" s="21" t="s">
        <v>162</v>
      </c>
      <c r="B148" s="21" t="s">
        <v>163</v>
      </c>
      <c r="C148" s="30" t="s">
        <v>268</v>
      </c>
      <c r="E148" s="21" t="s">
        <v>195</v>
      </c>
      <c r="F148" s="21" t="s">
        <v>196</v>
      </c>
      <c r="G148" s="38">
        <v>33234.97</v>
      </c>
      <c r="H148" s="19">
        <v>44482</v>
      </c>
      <c r="I148" s="36">
        <v>128</v>
      </c>
      <c r="J148" s="20" t="s">
        <v>196</v>
      </c>
      <c r="K148" s="22">
        <v>0.80210000000000004</v>
      </c>
      <c r="L148" s="18">
        <v>26657.769437000003</v>
      </c>
    </row>
    <row r="149" spans="1:12">
      <c r="A149" s="21" t="s">
        <v>162</v>
      </c>
      <c r="B149" s="21" t="s">
        <v>163</v>
      </c>
      <c r="C149" s="30" t="s">
        <v>269</v>
      </c>
      <c r="E149" s="21" t="s">
        <v>164</v>
      </c>
      <c r="F149" s="21" t="s">
        <v>192</v>
      </c>
      <c r="G149" s="38">
        <v>1000</v>
      </c>
      <c r="H149" s="19">
        <v>44483</v>
      </c>
      <c r="I149" s="36">
        <v>651</v>
      </c>
      <c r="J149" s="20" t="s">
        <v>394</v>
      </c>
      <c r="K149" s="22">
        <v>0.8085</v>
      </c>
      <c r="L149" s="18">
        <v>808.5</v>
      </c>
    </row>
    <row r="150" spans="1:12">
      <c r="A150" s="21" t="s">
        <v>162</v>
      </c>
      <c r="B150" s="21" t="s">
        <v>163</v>
      </c>
      <c r="C150" s="30" t="s">
        <v>269</v>
      </c>
      <c r="E150" s="21" t="s">
        <v>164</v>
      </c>
      <c r="F150" s="21" t="s">
        <v>176</v>
      </c>
      <c r="G150" s="38">
        <v>10000</v>
      </c>
      <c r="H150" s="19">
        <v>44483</v>
      </c>
      <c r="I150" s="36">
        <v>673</v>
      </c>
      <c r="J150" s="20" t="s">
        <v>395</v>
      </c>
      <c r="K150" s="22">
        <v>0.8085</v>
      </c>
      <c r="L150" s="18">
        <v>8085</v>
      </c>
    </row>
    <row r="151" spans="1:12">
      <c r="A151" s="21" t="s">
        <v>162</v>
      </c>
      <c r="B151" s="21" t="s">
        <v>163</v>
      </c>
      <c r="C151" s="30" t="s">
        <v>269</v>
      </c>
      <c r="E151" s="21" t="s">
        <v>179</v>
      </c>
      <c r="F151" s="21" t="s">
        <v>210</v>
      </c>
      <c r="G151" s="38">
        <v>2085.0700000000002</v>
      </c>
      <c r="H151" s="19">
        <v>44483</v>
      </c>
      <c r="I151" s="36">
        <v>552</v>
      </c>
      <c r="J151" s="20" t="s">
        <v>381</v>
      </c>
      <c r="K151" s="22">
        <v>0.8085</v>
      </c>
      <c r="L151" s="18">
        <v>1685.7790950000001</v>
      </c>
    </row>
    <row r="152" spans="1:12">
      <c r="A152" s="21" t="s">
        <v>162</v>
      </c>
      <c r="B152" s="21" t="s">
        <v>163</v>
      </c>
      <c r="C152" s="30" t="s">
        <v>269</v>
      </c>
      <c r="E152" s="21" t="s">
        <v>179</v>
      </c>
      <c r="F152" s="21" t="s">
        <v>233</v>
      </c>
      <c r="G152" s="38">
        <v>18718.509999999998</v>
      </c>
      <c r="H152" s="19">
        <v>44483</v>
      </c>
      <c r="I152" s="36">
        <v>882</v>
      </c>
      <c r="J152" s="20" t="s">
        <v>408</v>
      </c>
      <c r="K152" s="22">
        <v>0.8085</v>
      </c>
      <c r="L152" s="18">
        <v>15133.915334999998</v>
      </c>
    </row>
    <row r="153" spans="1:12">
      <c r="A153" s="21" t="s">
        <v>162</v>
      </c>
      <c r="B153" s="21" t="s">
        <v>163</v>
      </c>
      <c r="C153" s="30" t="s">
        <v>269</v>
      </c>
      <c r="E153" s="21" t="s">
        <v>206</v>
      </c>
      <c r="F153" s="21" t="s">
        <v>270</v>
      </c>
      <c r="G153" s="38">
        <v>120807.25</v>
      </c>
      <c r="H153" s="19">
        <v>44483</v>
      </c>
      <c r="I153" s="36">
        <v>946</v>
      </c>
      <c r="J153" s="20" t="s">
        <v>411</v>
      </c>
      <c r="K153" s="22">
        <v>0.8085</v>
      </c>
      <c r="L153" s="18">
        <v>97672.661624999993</v>
      </c>
    </row>
    <row r="154" spans="1:12">
      <c r="A154" s="21" t="s">
        <v>162</v>
      </c>
      <c r="B154" s="21" t="s">
        <v>163</v>
      </c>
      <c r="C154" s="30" t="s">
        <v>271</v>
      </c>
      <c r="E154" s="21" t="s">
        <v>164</v>
      </c>
      <c r="F154" s="21" t="s">
        <v>228</v>
      </c>
      <c r="G154" s="38">
        <v>200</v>
      </c>
      <c r="H154" s="19">
        <v>44484</v>
      </c>
      <c r="I154" s="36">
        <v>577</v>
      </c>
      <c r="J154" s="20" t="s">
        <v>386</v>
      </c>
      <c r="K154" s="22">
        <v>0.80869999999999997</v>
      </c>
      <c r="L154" s="18">
        <v>161.74</v>
      </c>
    </row>
    <row r="155" spans="1:12">
      <c r="A155" s="21" t="s">
        <v>162</v>
      </c>
      <c r="B155" s="21" t="s">
        <v>163</v>
      </c>
      <c r="C155" s="30" t="s">
        <v>271</v>
      </c>
      <c r="E155" s="21" t="s">
        <v>164</v>
      </c>
      <c r="F155" s="21" t="s">
        <v>203</v>
      </c>
      <c r="G155" s="38">
        <v>10000</v>
      </c>
      <c r="H155" s="19">
        <v>44484</v>
      </c>
      <c r="I155" s="36">
        <v>31</v>
      </c>
      <c r="J155" s="20" t="s">
        <v>509</v>
      </c>
      <c r="K155" s="22">
        <v>0.80869999999999997</v>
      </c>
      <c r="L155" s="18">
        <v>8087</v>
      </c>
    </row>
    <row r="156" spans="1:12">
      <c r="A156" s="21" t="s">
        <v>162</v>
      </c>
      <c r="B156" s="21" t="s">
        <v>163</v>
      </c>
      <c r="C156" s="30" t="s">
        <v>271</v>
      </c>
      <c r="E156" s="21" t="s">
        <v>177</v>
      </c>
      <c r="F156" s="21" t="s">
        <v>215</v>
      </c>
      <c r="G156" s="38">
        <v>15605.44</v>
      </c>
      <c r="H156" s="19">
        <v>44484</v>
      </c>
      <c r="I156" s="36">
        <v>41</v>
      </c>
      <c r="J156" s="20" t="s">
        <v>350</v>
      </c>
      <c r="K156" s="22">
        <v>0.80869999999999997</v>
      </c>
      <c r="L156" s="18">
        <v>12620.119328000001</v>
      </c>
    </row>
    <row r="157" spans="1:12">
      <c r="A157" s="21" t="s">
        <v>162</v>
      </c>
      <c r="B157" s="21" t="s">
        <v>163</v>
      </c>
      <c r="C157" s="30" t="s">
        <v>272</v>
      </c>
      <c r="E157" s="21" t="s">
        <v>164</v>
      </c>
      <c r="F157" s="21" t="s">
        <v>273</v>
      </c>
      <c r="G157" s="38">
        <v>322.47000000000003</v>
      </c>
      <c r="H157" s="19">
        <v>44487</v>
      </c>
      <c r="I157" s="36">
        <v>751</v>
      </c>
      <c r="J157" s="20" t="s">
        <v>402</v>
      </c>
      <c r="K157" s="22">
        <v>0.80779999999999996</v>
      </c>
      <c r="L157" s="18">
        <v>260.491266</v>
      </c>
    </row>
    <row r="158" spans="1:12">
      <c r="A158" s="21" t="s">
        <v>162</v>
      </c>
      <c r="B158" s="21" t="s">
        <v>163</v>
      </c>
      <c r="C158" s="30" t="s">
        <v>272</v>
      </c>
      <c r="E158" s="21" t="s">
        <v>164</v>
      </c>
      <c r="F158" s="21" t="s">
        <v>274</v>
      </c>
      <c r="G158" s="38">
        <v>500</v>
      </c>
      <c r="H158" s="19">
        <v>44487</v>
      </c>
      <c r="I158" s="36">
        <v>1064</v>
      </c>
      <c r="J158" s="20" t="s">
        <v>417</v>
      </c>
      <c r="K158" s="22">
        <v>0.80779999999999996</v>
      </c>
      <c r="L158" s="18">
        <v>403.9</v>
      </c>
    </row>
    <row r="159" spans="1:12">
      <c r="A159" s="21" t="s">
        <v>162</v>
      </c>
      <c r="B159" s="21" t="s">
        <v>163</v>
      </c>
      <c r="C159" s="30" t="s">
        <v>272</v>
      </c>
      <c r="E159" s="21" t="s">
        <v>164</v>
      </c>
      <c r="F159" s="21" t="s">
        <v>192</v>
      </c>
      <c r="G159" s="38">
        <v>1000</v>
      </c>
      <c r="H159" s="19">
        <v>44487</v>
      </c>
      <c r="I159" s="36">
        <v>651</v>
      </c>
      <c r="J159" s="20" t="s">
        <v>394</v>
      </c>
      <c r="K159" s="22">
        <v>0.80779999999999996</v>
      </c>
      <c r="L159" s="18">
        <v>807.8</v>
      </c>
    </row>
    <row r="160" spans="1:12">
      <c r="A160" s="21" t="s">
        <v>162</v>
      </c>
      <c r="B160" s="21" t="s">
        <v>163</v>
      </c>
      <c r="C160" s="30" t="s">
        <v>272</v>
      </c>
      <c r="E160" s="21" t="s">
        <v>164</v>
      </c>
      <c r="F160" s="21" t="s">
        <v>253</v>
      </c>
      <c r="G160" s="38">
        <v>5000</v>
      </c>
      <c r="H160" s="19">
        <v>44487</v>
      </c>
      <c r="I160" s="36">
        <v>1217</v>
      </c>
      <c r="J160" s="20" t="s">
        <v>425</v>
      </c>
      <c r="K160" s="22">
        <v>0.80779999999999996</v>
      </c>
      <c r="L160" s="18">
        <v>4039</v>
      </c>
    </row>
    <row r="161" spans="1:12">
      <c r="A161" s="21" t="s">
        <v>162</v>
      </c>
      <c r="B161" s="21" t="s">
        <v>163</v>
      </c>
      <c r="C161" s="30" t="s">
        <v>272</v>
      </c>
      <c r="E161" s="21" t="s">
        <v>164</v>
      </c>
      <c r="F161" s="21" t="s">
        <v>176</v>
      </c>
      <c r="G161" s="38">
        <v>10000</v>
      </c>
      <c r="H161" s="19">
        <v>44487</v>
      </c>
      <c r="I161" s="36">
        <v>673</v>
      </c>
      <c r="J161" s="20" t="s">
        <v>395</v>
      </c>
      <c r="K161" s="22">
        <v>0.80779999999999996</v>
      </c>
      <c r="L161" s="18">
        <v>8078</v>
      </c>
    </row>
    <row r="162" spans="1:12">
      <c r="A162" s="21" t="s">
        <v>162</v>
      </c>
      <c r="B162" s="21" t="s">
        <v>163</v>
      </c>
      <c r="C162" s="30" t="s">
        <v>275</v>
      </c>
      <c r="E162" s="21" t="s">
        <v>166</v>
      </c>
      <c r="F162" s="21" t="s">
        <v>200</v>
      </c>
      <c r="G162" s="38">
        <v>35029.19</v>
      </c>
      <c r="H162" s="19">
        <v>44488</v>
      </c>
      <c r="I162" s="36">
        <v>214</v>
      </c>
      <c r="J162" s="20" t="s">
        <v>359</v>
      </c>
      <c r="K162" s="22">
        <v>0.80869999999999997</v>
      </c>
      <c r="L162" s="18">
        <v>28328.105953000002</v>
      </c>
    </row>
    <row r="163" spans="1:12">
      <c r="A163" s="21" t="s">
        <v>162</v>
      </c>
      <c r="B163" s="21" t="s">
        <v>163</v>
      </c>
      <c r="C163" s="30" t="s">
        <v>275</v>
      </c>
      <c r="E163" s="21" t="s">
        <v>164</v>
      </c>
      <c r="F163" s="21" t="s">
        <v>201</v>
      </c>
      <c r="G163" s="38">
        <v>1500</v>
      </c>
      <c r="H163" s="19">
        <v>44488</v>
      </c>
      <c r="I163" s="36">
        <v>701</v>
      </c>
      <c r="J163" s="20" t="s">
        <v>399</v>
      </c>
      <c r="K163" s="22">
        <v>0.80869999999999997</v>
      </c>
      <c r="L163" s="18">
        <v>1213.05</v>
      </c>
    </row>
    <row r="164" spans="1:12">
      <c r="A164" s="21" t="s">
        <v>162</v>
      </c>
      <c r="B164" s="21" t="s">
        <v>163</v>
      </c>
      <c r="C164" s="30" t="s">
        <v>276</v>
      </c>
      <c r="E164" s="21" t="s">
        <v>164</v>
      </c>
      <c r="F164" s="21" t="s">
        <v>277</v>
      </c>
      <c r="G164" s="38">
        <v>200</v>
      </c>
      <c r="H164" s="19">
        <v>44489</v>
      </c>
      <c r="I164" s="36">
        <v>1552</v>
      </c>
      <c r="J164" s="20" t="s">
        <v>435</v>
      </c>
      <c r="K164" s="22">
        <v>0.81169999999999998</v>
      </c>
      <c r="L164" s="18">
        <v>162.34</v>
      </c>
    </row>
    <row r="165" spans="1:12">
      <c r="A165" s="21" t="s">
        <v>162</v>
      </c>
      <c r="B165" s="21" t="s">
        <v>163</v>
      </c>
      <c r="C165" s="30" t="s">
        <v>276</v>
      </c>
      <c r="E165" s="21" t="s">
        <v>164</v>
      </c>
      <c r="F165" s="21" t="s">
        <v>253</v>
      </c>
      <c r="G165" s="38">
        <v>8000</v>
      </c>
      <c r="H165" s="19">
        <v>44489</v>
      </c>
      <c r="I165" s="36">
        <v>1217</v>
      </c>
      <c r="J165" s="20" t="s">
        <v>425</v>
      </c>
      <c r="K165" s="22">
        <v>0.81169999999999998</v>
      </c>
      <c r="L165" s="18">
        <v>6493.5999999999995</v>
      </c>
    </row>
    <row r="166" spans="1:12">
      <c r="A166" s="21" t="s">
        <v>162</v>
      </c>
      <c r="B166" s="21" t="s">
        <v>163</v>
      </c>
      <c r="C166" s="30" t="s">
        <v>276</v>
      </c>
      <c r="E166" s="21" t="s">
        <v>164</v>
      </c>
      <c r="F166" s="21" t="s">
        <v>219</v>
      </c>
      <c r="G166" s="38">
        <v>14436.12</v>
      </c>
      <c r="H166" s="19">
        <v>44489</v>
      </c>
      <c r="I166" s="36">
        <v>503</v>
      </c>
      <c r="J166" s="20" t="s">
        <v>376</v>
      </c>
      <c r="K166" s="22">
        <v>0.81169999999999998</v>
      </c>
      <c r="L166" s="18">
        <v>11717.798604</v>
      </c>
    </row>
    <row r="167" spans="1:12">
      <c r="A167" s="21" t="s">
        <v>162</v>
      </c>
      <c r="B167" s="21" t="s">
        <v>163</v>
      </c>
      <c r="C167" s="30" t="s">
        <v>276</v>
      </c>
      <c r="E167" s="21" t="s">
        <v>115</v>
      </c>
      <c r="F167" s="21" t="s">
        <v>278</v>
      </c>
      <c r="G167" s="38">
        <v>56220.13</v>
      </c>
      <c r="H167" s="19">
        <v>44489</v>
      </c>
      <c r="I167" s="36">
        <v>216</v>
      </c>
      <c r="J167" s="20" t="s">
        <v>360</v>
      </c>
      <c r="K167" s="22">
        <v>0.81169999999999998</v>
      </c>
      <c r="L167" s="18">
        <v>45633.879520999995</v>
      </c>
    </row>
    <row r="168" spans="1:12">
      <c r="A168" s="21" t="s">
        <v>162</v>
      </c>
      <c r="B168" s="21" t="s">
        <v>163</v>
      </c>
      <c r="C168" s="30" t="s">
        <v>279</v>
      </c>
      <c r="E168" s="21" t="s">
        <v>177</v>
      </c>
      <c r="F168" s="21" t="s">
        <v>220</v>
      </c>
      <c r="G168" s="38">
        <v>1223.27</v>
      </c>
      <c r="H168" s="19">
        <v>44490</v>
      </c>
      <c r="I168" s="36">
        <v>583</v>
      </c>
      <c r="J168" s="20" t="s">
        <v>388</v>
      </c>
      <c r="K168" s="22">
        <v>0.8085</v>
      </c>
      <c r="L168" s="18">
        <v>989.01379499999996</v>
      </c>
    </row>
    <row r="169" spans="1:12">
      <c r="A169" s="21" t="s">
        <v>162</v>
      </c>
      <c r="B169" s="21" t="s">
        <v>163</v>
      </c>
      <c r="C169" s="30" t="s">
        <v>280</v>
      </c>
      <c r="E169" s="21" t="s">
        <v>166</v>
      </c>
      <c r="F169" s="21" t="s">
        <v>281</v>
      </c>
      <c r="G169" s="38">
        <v>-10</v>
      </c>
      <c r="H169" s="19">
        <v>44491</v>
      </c>
      <c r="I169" s="36" t="e">
        <v>#N/A</v>
      </c>
      <c r="J169" s="20" t="s">
        <v>154</v>
      </c>
      <c r="K169" s="22">
        <v>0.80830000000000002</v>
      </c>
      <c r="L169" s="18">
        <v>-8.0830000000000002</v>
      </c>
    </row>
    <row r="170" spans="1:12">
      <c r="A170" s="21" t="s">
        <v>162</v>
      </c>
      <c r="B170" s="21" t="s">
        <v>163</v>
      </c>
      <c r="C170" s="30" t="s">
        <v>282</v>
      </c>
      <c r="E170" s="21" t="s">
        <v>164</v>
      </c>
      <c r="F170" s="21" t="s">
        <v>283</v>
      </c>
      <c r="G170" s="38">
        <v>700</v>
      </c>
      <c r="H170" s="19">
        <v>44495</v>
      </c>
      <c r="I170" s="36">
        <v>1413</v>
      </c>
      <c r="J170" s="20" t="s">
        <v>434</v>
      </c>
      <c r="K170" s="22">
        <v>0.80700000000000005</v>
      </c>
      <c r="L170" s="18">
        <v>564.90000000000009</v>
      </c>
    </row>
    <row r="171" spans="1:12">
      <c r="A171" s="21" t="s">
        <v>162</v>
      </c>
      <c r="B171" s="21" t="s">
        <v>163</v>
      </c>
      <c r="C171" s="30" t="s">
        <v>284</v>
      </c>
      <c r="E171" s="21" t="s">
        <v>164</v>
      </c>
      <c r="F171" s="21" t="s">
        <v>285</v>
      </c>
      <c r="G171" s="38">
        <v>18.82</v>
      </c>
      <c r="H171" s="19">
        <v>44496</v>
      </c>
      <c r="I171" s="36">
        <v>193</v>
      </c>
      <c r="J171" s="20" t="s">
        <v>466</v>
      </c>
      <c r="K171" s="22">
        <v>0.80910000000000015</v>
      </c>
      <c r="L171" s="18">
        <v>15.227262000000003</v>
      </c>
    </row>
    <row r="172" spans="1:12">
      <c r="A172" s="21" t="s">
        <v>162</v>
      </c>
      <c r="B172" s="21" t="s">
        <v>163</v>
      </c>
      <c r="C172" s="30" t="s">
        <v>284</v>
      </c>
      <c r="E172" s="21" t="s">
        <v>164</v>
      </c>
      <c r="F172" s="21" t="s">
        <v>286</v>
      </c>
      <c r="G172" s="38">
        <v>3000</v>
      </c>
      <c r="H172" s="19">
        <v>44496</v>
      </c>
      <c r="I172" s="36">
        <v>278</v>
      </c>
      <c r="J172" s="20" t="s">
        <v>363</v>
      </c>
      <c r="K172" s="22">
        <v>0.80910000000000015</v>
      </c>
      <c r="L172" s="18">
        <v>2427.3000000000006</v>
      </c>
    </row>
    <row r="173" spans="1:12">
      <c r="A173" s="21" t="s">
        <v>162</v>
      </c>
      <c r="B173" s="21" t="s">
        <v>163</v>
      </c>
      <c r="C173" s="30" t="s">
        <v>284</v>
      </c>
      <c r="E173" s="21" t="s">
        <v>164</v>
      </c>
      <c r="F173" s="21" t="s">
        <v>183</v>
      </c>
      <c r="G173" s="38">
        <v>3358</v>
      </c>
      <c r="H173" s="19">
        <v>44496</v>
      </c>
      <c r="I173" s="36">
        <v>153</v>
      </c>
      <c r="J173" s="20" t="s">
        <v>354</v>
      </c>
      <c r="K173" s="22">
        <v>0.80910000000000015</v>
      </c>
      <c r="L173" s="18">
        <v>2716.9578000000006</v>
      </c>
    </row>
    <row r="174" spans="1:12">
      <c r="A174" s="21" t="s">
        <v>162</v>
      </c>
      <c r="B174" s="21" t="s">
        <v>163</v>
      </c>
      <c r="C174" s="30" t="s">
        <v>284</v>
      </c>
      <c r="E174" s="21" t="s">
        <v>164</v>
      </c>
      <c r="F174" s="21" t="s">
        <v>176</v>
      </c>
      <c r="G174" s="38">
        <v>10000</v>
      </c>
      <c r="H174" s="19">
        <v>44496</v>
      </c>
      <c r="I174" s="36">
        <v>673</v>
      </c>
      <c r="J174" s="20" t="s">
        <v>395</v>
      </c>
      <c r="K174" s="22">
        <v>0.80910000000000015</v>
      </c>
      <c r="L174" s="18">
        <v>8091.0000000000018</v>
      </c>
    </row>
    <row r="175" spans="1:12">
      <c r="A175" s="21" t="s">
        <v>162</v>
      </c>
      <c r="B175" s="21" t="s">
        <v>163</v>
      </c>
      <c r="C175" s="30" t="s">
        <v>284</v>
      </c>
      <c r="E175" s="21" t="s">
        <v>195</v>
      </c>
      <c r="F175" s="21" t="s">
        <v>196</v>
      </c>
      <c r="G175" s="38">
        <v>446.63</v>
      </c>
      <c r="H175" s="19">
        <v>44496</v>
      </c>
      <c r="I175" s="36">
        <v>128</v>
      </c>
      <c r="J175" s="20" t="s">
        <v>196</v>
      </c>
      <c r="K175" s="22">
        <v>0.80910000000000015</v>
      </c>
      <c r="L175" s="18">
        <v>361.36833300000006</v>
      </c>
    </row>
    <row r="176" spans="1:12">
      <c r="A176" s="21" t="s">
        <v>162</v>
      </c>
      <c r="B176" s="21" t="s">
        <v>163</v>
      </c>
      <c r="C176" s="30" t="s">
        <v>287</v>
      </c>
      <c r="E176" s="21" t="s">
        <v>164</v>
      </c>
      <c r="F176" s="21" t="s">
        <v>286</v>
      </c>
      <c r="G176" s="38">
        <v>3000</v>
      </c>
      <c r="H176" s="19">
        <v>44497</v>
      </c>
      <c r="I176" s="36">
        <v>278</v>
      </c>
      <c r="J176" s="20" t="s">
        <v>363</v>
      </c>
      <c r="K176" s="22">
        <v>0.80989999999999995</v>
      </c>
      <c r="L176" s="18">
        <v>2429.6999999999998</v>
      </c>
    </row>
    <row r="177" spans="1:12">
      <c r="A177" s="21" t="s">
        <v>162</v>
      </c>
      <c r="B177" s="21" t="s">
        <v>163</v>
      </c>
      <c r="C177" s="30" t="s">
        <v>287</v>
      </c>
      <c r="E177" s="21" t="s">
        <v>164</v>
      </c>
      <c r="F177" s="21" t="s">
        <v>192</v>
      </c>
      <c r="G177" s="38">
        <v>4000</v>
      </c>
      <c r="H177" s="19">
        <v>44497</v>
      </c>
      <c r="I177" s="36">
        <v>651</v>
      </c>
      <c r="J177" s="20" t="s">
        <v>394</v>
      </c>
      <c r="K177" s="22">
        <v>0.80989999999999995</v>
      </c>
      <c r="L177" s="18">
        <v>3239.6</v>
      </c>
    </row>
    <row r="178" spans="1:12">
      <c r="A178" s="21" t="s">
        <v>162</v>
      </c>
      <c r="B178" s="21" t="s">
        <v>163</v>
      </c>
      <c r="C178" s="30" t="s">
        <v>288</v>
      </c>
      <c r="E178" s="21" t="s">
        <v>164</v>
      </c>
      <c r="F178" s="21" t="s">
        <v>208</v>
      </c>
      <c r="G178" s="38">
        <v>2805.45</v>
      </c>
      <c r="H178" s="19">
        <v>44498</v>
      </c>
      <c r="I178" s="36">
        <v>333</v>
      </c>
      <c r="J178" s="20" t="s">
        <v>365</v>
      </c>
      <c r="K178" s="22">
        <v>0.80710000000000004</v>
      </c>
      <c r="L178" s="18">
        <v>2264.278695</v>
      </c>
    </row>
    <row r="179" spans="1:12">
      <c r="A179" s="21" t="s">
        <v>162</v>
      </c>
      <c r="B179" s="21" t="s">
        <v>163</v>
      </c>
      <c r="C179" s="30">
        <v>44207</v>
      </c>
      <c r="E179" s="21" t="s">
        <v>166</v>
      </c>
      <c r="F179" s="21" t="s">
        <v>243</v>
      </c>
      <c r="G179" s="38">
        <v>276354.17</v>
      </c>
      <c r="H179" s="19">
        <v>44501</v>
      </c>
      <c r="I179" s="36">
        <v>685</v>
      </c>
      <c r="J179" s="20" t="s">
        <v>398</v>
      </c>
      <c r="K179" s="22">
        <v>0.8085</v>
      </c>
      <c r="L179" s="18">
        <v>223432.34644499997</v>
      </c>
    </row>
    <row r="180" spans="1:12">
      <c r="A180" s="21" t="s">
        <v>162</v>
      </c>
      <c r="B180" s="21" t="s">
        <v>163</v>
      </c>
      <c r="C180" s="30">
        <v>44207</v>
      </c>
      <c r="E180" s="21" t="s">
        <v>289</v>
      </c>
      <c r="F180" s="21" t="s">
        <v>209</v>
      </c>
      <c r="G180" s="38">
        <v>10000</v>
      </c>
      <c r="H180" s="19">
        <v>44501</v>
      </c>
      <c r="I180" s="36">
        <v>786</v>
      </c>
      <c r="J180" s="20" t="s">
        <v>405</v>
      </c>
      <c r="K180" s="22">
        <v>0.8085</v>
      </c>
      <c r="L180" s="18">
        <v>8085</v>
      </c>
    </row>
    <row r="181" spans="1:12">
      <c r="A181" s="21" t="s">
        <v>162</v>
      </c>
      <c r="B181" s="21" t="s">
        <v>163</v>
      </c>
      <c r="C181" s="30">
        <v>44207</v>
      </c>
      <c r="E181" s="21" t="s">
        <v>164</v>
      </c>
      <c r="F181" s="21" t="s">
        <v>174</v>
      </c>
      <c r="G181" s="38">
        <v>208.8</v>
      </c>
      <c r="H181" s="19">
        <v>44501</v>
      </c>
      <c r="I181" s="36">
        <v>260</v>
      </c>
      <c r="J181" s="20" t="s">
        <v>362</v>
      </c>
      <c r="K181" s="22">
        <v>0.8085</v>
      </c>
      <c r="L181" s="18">
        <v>168.81480000000002</v>
      </c>
    </row>
    <row r="182" spans="1:12">
      <c r="A182" s="21" t="s">
        <v>162</v>
      </c>
      <c r="B182" s="21" t="s">
        <v>163</v>
      </c>
      <c r="C182" s="30">
        <v>44207</v>
      </c>
      <c r="E182" s="21" t="s">
        <v>164</v>
      </c>
      <c r="F182" s="21" t="s">
        <v>290</v>
      </c>
      <c r="G182" s="38">
        <v>300</v>
      </c>
      <c r="H182" s="19">
        <v>44501</v>
      </c>
      <c r="I182" s="36" t="e">
        <v>#N/A</v>
      </c>
      <c r="J182" s="20" t="s">
        <v>154</v>
      </c>
      <c r="K182" s="22">
        <v>0.8085</v>
      </c>
      <c r="L182" s="18">
        <v>242.55</v>
      </c>
    </row>
    <row r="183" spans="1:12">
      <c r="A183" s="21" t="s">
        <v>162</v>
      </c>
      <c r="B183" s="21" t="s">
        <v>163</v>
      </c>
      <c r="C183" s="30">
        <v>44207</v>
      </c>
      <c r="E183" s="21" t="s">
        <v>164</v>
      </c>
      <c r="F183" s="21" t="s">
        <v>173</v>
      </c>
      <c r="G183" s="38">
        <v>313.95</v>
      </c>
      <c r="H183" s="19">
        <v>44501</v>
      </c>
      <c r="I183" s="36">
        <v>522</v>
      </c>
      <c r="J183" s="20" t="s">
        <v>378</v>
      </c>
      <c r="K183" s="22">
        <v>0.8085</v>
      </c>
      <c r="L183" s="18">
        <v>253.828575</v>
      </c>
    </row>
    <row r="184" spans="1:12">
      <c r="A184" s="21" t="s">
        <v>162</v>
      </c>
      <c r="B184" s="21" t="s">
        <v>163</v>
      </c>
      <c r="C184" s="30">
        <v>44207</v>
      </c>
      <c r="E184" s="21" t="s">
        <v>164</v>
      </c>
      <c r="F184" s="21" t="s">
        <v>291</v>
      </c>
      <c r="G184" s="38">
        <v>445.12</v>
      </c>
      <c r="H184" s="19">
        <v>44501</v>
      </c>
      <c r="I184" s="36">
        <v>1293</v>
      </c>
      <c r="J184" s="20" t="s">
        <v>428</v>
      </c>
      <c r="K184" s="22">
        <v>0.8085</v>
      </c>
      <c r="L184" s="18">
        <v>359.87952000000001</v>
      </c>
    </row>
    <row r="185" spans="1:12">
      <c r="A185" s="21" t="s">
        <v>162</v>
      </c>
      <c r="B185" s="21" t="s">
        <v>163</v>
      </c>
      <c r="C185" s="30">
        <v>44207</v>
      </c>
      <c r="E185" s="21" t="s">
        <v>164</v>
      </c>
      <c r="F185" s="21" t="s">
        <v>292</v>
      </c>
      <c r="G185" s="38">
        <v>467.51</v>
      </c>
      <c r="H185" s="19">
        <v>44501</v>
      </c>
      <c r="I185" s="36">
        <v>1773</v>
      </c>
      <c r="J185" s="20" t="s">
        <v>513</v>
      </c>
      <c r="K185" s="22">
        <v>0.8085</v>
      </c>
      <c r="L185" s="18">
        <v>377.98183499999999</v>
      </c>
    </row>
    <row r="186" spans="1:12">
      <c r="A186" s="21" t="s">
        <v>162</v>
      </c>
      <c r="B186" s="21" t="s">
        <v>163</v>
      </c>
      <c r="C186" s="30">
        <v>44207</v>
      </c>
      <c r="E186" s="21" t="s">
        <v>164</v>
      </c>
      <c r="F186" s="21" t="s">
        <v>171</v>
      </c>
      <c r="G186" s="38">
        <v>920.51</v>
      </c>
      <c r="H186" s="19">
        <v>44501</v>
      </c>
      <c r="I186" s="36">
        <v>497</v>
      </c>
      <c r="J186" s="20" t="s">
        <v>510</v>
      </c>
      <c r="K186" s="22">
        <v>0.8085</v>
      </c>
      <c r="L186" s="18">
        <v>744.23233500000003</v>
      </c>
    </row>
    <row r="187" spans="1:12">
      <c r="A187" s="21" t="s">
        <v>162</v>
      </c>
      <c r="B187" s="21" t="s">
        <v>163</v>
      </c>
      <c r="C187" s="30">
        <v>44207</v>
      </c>
      <c r="E187" s="21" t="s">
        <v>164</v>
      </c>
      <c r="F187" s="21" t="s">
        <v>293</v>
      </c>
      <c r="G187" s="38">
        <v>2025.75</v>
      </c>
      <c r="H187" s="19">
        <v>44501</v>
      </c>
      <c r="I187" s="36">
        <v>1035</v>
      </c>
      <c r="J187" s="20" t="s">
        <v>416</v>
      </c>
      <c r="K187" s="22">
        <v>0.8085</v>
      </c>
      <c r="L187" s="18">
        <v>1637.8188749999999</v>
      </c>
    </row>
    <row r="188" spans="1:12">
      <c r="A188" s="21" t="s">
        <v>162</v>
      </c>
      <c r="B188" s="21" t="s">
        <v>163</v>
      </c>
      <c r="C188" s="30">
        <v>44207</v>
      </c>
      <c r="E188" s="21" t="s">
        <v>164</v>
      </c>
      <c r="F188" s="21" t="s">
        <v>286</v>
      </c>
      <c r="G188" s="38">
        <v>2988.86</v>
      </c>
      <c r="H188" s="19">
        <v>44501</v>
      </c>
      <c r="I188" s="36">
        <v>278</v>
      </c>
      <c r="J188" s="20" t="s">
        <v>363</v>
      </c>
      <c r="K188" s="22">
        <v>0.8085</v>
      </c>
      <c r="L188" s="18">
        <v>2416.4933100000003</v>
      </c>
    </row>
    <row r="189" spans="1:12">
      <c r="A189" s="21" t="s">
        <v>162</v>
      </c>
      <c r="B189" s="21" t="s">
        <v>163</v>
      </c>
      <c r="C189" s="30">
        <v>44207</v>
      </c>
      <c r="E189" s="21" t="s">
        <v>164</v>
      </c>
      <c r="F189" s="21" t="s">
        <v>187</v>
      </c>
      <c r="G189" s="38">
        <v>4240.34</v>
      </c>
      <c r="H189" s="19">
        <v>44501</v>
      </c>
      <c r="I189" s="36">
        <v>586</v>
      </c>
      <c r="J189" s="20" t="s">
        <v>389</v>
      </c>
      <c r="K189" s="22">
        <v>0.8085</v>
      </c>
      <c r="L189" s="18">
        <v>3428.3148900000001</v>
      </c>
    </row>
    <row r="190" spans="1:12">
      <c r="A190" s="21" t="s">
        <v>162</v>
      </c>
      <c r="B190" s="21" t="s">
        <v>163</v>
      </c>
      <c r="C190" s="30">
        <v>44207</v>
      </c>
      <c r="E190" s="21" t="s">
        <v>164</v>
      </c>
      <c r="F190" s="21" t="s">
        <v>192</v>
      </c>
      <c r="G190" s="38">
        <v>5000</v>
      </c>
      <c r="H190" s="19">
        <v>44501</v>
      </c>
      <c r="I190" s="36">
        <v>651</v>
      </c>
      <c r="J190" s="20" t="s">
        <v>394</v>
      </c>
      <c r="K190" s="22">
        <v>0.8085</v>
      </c>
      <c r="L190" s="18">
        <v>4042.5</v>
      </c>
    </row>
    <row r="191" spans="1:12">
      <c r="A191" s="21" t="s">
        <v>162</v>
      </c>
      <c r="B191" s="21" t="s">
        <v>163</v>
      </c>
      <c r="C191" s="30">
        <v>44207</v>
      </c>
      <c r="E191" s="21" t="s">
        <v>164</v>
      </c>
      <c r="F191" s="21" t="s">
        <v>186</v>
      </c>
      <c r="G191" s="38">
        <v>5740</v>
      </c>
      <c r="H191" s="19">
        <v>44501</v>
      </c>
      <c r="I191" s="36">
        <v>557</v>
      </c>
      <c r="J191" s="20" t="s">
        <v>382</v>
      </c>
      <c r="K191" s="22">
        <v>0.8085</v>
      </c>
      <c r="L191" s="18">
        <v>4640.79</v>
      </c>
    </row>
    <row r="192" spans="1:12">
      <c r="A192" s="21" t="s">
        <v>162</v>
      </c>
      <c r="B192" s="21" t="s">
        <v>163</v>
      </c>
      <c r="C192" s="30">
        <v>44207</v>
      </c>
      <c r="E192" s="21" t="s">
        <v>164</v>
      </c>
      <c r="F192" s="21" t="s">
        <v>294</v>
      </c>
      <c r="G192" s="38">
        <v>6000</v>
      </c>
      <c r="H192" s="19">
        <v>44501</v>
      </c>
      <c r="I192" s="36">
        <v>1129</v>
      </c>
      <c r="J192" s="20" t="s">
        <v>422</v>
      </c>
      <c r="K192" s="22">
        <v>0.8085</v>
      </c>
      <c r="L192" s="18">
        <v>4851</v>
      </c>
    </row>
    <row r="193" spans="1:12">
      <c r="A193" s="21" t="s">
        <v>162</v>
      </c>
      <c r="B193" s="21" t="s">
        <v>163</v>
      </c>
      <c r="C193" s="30">
        <v>44207</v>
      </c>
      <c r="E193" s="21" t="s">
        <v>166</v>
      </c>
      <c r="F193" s="21" t="s">
        <v>295</v>
      </c>
      <c r="G193" s="38">
        <v>-850000</v>
      </c>
      <c r="H193" s="19">
        <v>44501</v>
      </c>
      <c r="I193" s="36" t="e">
        <v>#N/A</v>
      </c>
      <c r="J193" s="20" t="s">
        <v>154</v>
      </c>
      <c r="K193" s="22">
        <v>0.8085</v>
      </c>
      <c r="L193" s="18">
        <v>-687225</v>
      </c>
    </row>
    <row r="194" spans="1:12">
      <c r="A194" s="21" t="s">
        <v>162</v>
      </c>
      <c r="B194" s="21" t="s">
        <v>163</v>
      </c>
      <c r="C194" s="30">
        <v>44207</v>
      </c>
      <c r="E194" s="21" t="s">
        <v>204</v>
      </c>
      <c r="F194" s="21" t="s">
        <v>205</v>
      </c>
      <c r="G194" s="38">
        <v>-17</v>
      </c>
      <c r="H194" s="19">
        <v>44501</v>
      </c>
      <c r="I194" s="36">
        <v>521</v>
      </c>
      <c r="J194" s="20" t="s">
        <v>377</v>
      </c>
      <c r="K194" s="22">
        <v>0.8085</v>
      </c>
      <c r="L194" s="18">
        <v>-13.7445</v>
      </c>
    </row>
    <row r="195" spans="1:12">
      <c r="A195" s="21" t="s">
        <v>162</v>
      </c>
      <c r="B195" s="21" t="s">
        <v>163</v>
      </c>
      <c r="C195" s="30">
        <v>44207</v>
      </c>
      <c r="E195" s="21" t="s">
        <v>206</v>
      </c>
      <c r="F195" s="21" t="s">
        <v>205</v>
      </c>
      <c r="G195" s="38">
        <v>30000</v>
      </c>
      <c r="H195" s="19">
        <v>44501</v>
      </c>
      <c r="I195" s="36">
        <v>521</v>
      </c>
      <c r="J195" s="20" t="s">
        <v>377</v>
      </c>
      <c r="K195" s="22">
        <v>0.8085</v>
      </c>
      <c r="L195" s="18">
        <v>24255</v>
      </c>
    </row>
    <row r="196" spans="1:12">
      <c r="A196" s="21" t="s">
        <v>162</v>
      </c>
      <c r="B196" s="21" t="s">
        <v>163</v>
      </c>
      <c r="C196" s="30">
        <v>44207</v>
      </c>
      <c r="E196" s="21" t="s">
        <v>168</v>
      </c>
      <c r="G196" s="38">
        <v>-5</v>
      </c>
      <c r="H196" s="19">
        <v>44501</v>
      </c>
      <c r="I196" s="36" t="e">
        <v>#N/A</v>
      </c>
      <c r="J196" s="20" t="s">
        <v>154</v>
      </c>
      <c r="K196" s="22">
        <v>0.8085</v>
      </c>
      <c r="L196" s="18">
        <v>-4.0425000000000004</v>
      </c>
    </row>
    <row r="197" spans="1:12">
      <c r="A197" s="21" t="s">
        <v>162</v>
      </c>
      <c r="B197" s="21" t="s">
        <v>163</v>
      </c>
      <c r="C197" s="30">
        <v>44207</v>
      </c>
      <c r="E197" s="21" t="s">
        <v>296</v>
      </c>
      <c r="F197" s="21" t="s">
        <v>297</v>
      </c>
      <c r="G197" s="38">
        <v>-2.5</v>
      </c>
      <c r="H197" s="19">
        <v>44501</v>
      </c>
      <c r="I197" s="36" t="e">
        <v>#N/A</v>
      </c>
      <c r="J197" s="20" t="s">
        <v>154</v>
      </c>
      <c r="K197" s="22">
        <v>0.8085</v>
      </c>
      <c r="L197" s="18">
        <v>-2.0212500000000002</v>
      </c>
    </row>
    <row r="198" spans="1:12">
      <c r="A198" s="21" t="s">
        <v>162</v>
      </c>
      <c r="B198" s="21" t="s">
        <v>163</v>
      </c>
      <c r="C198" s="30">
        <v>44238</v>
      </c>
      <c r="E198" s="21" t="s">
        <v>166</v>
      </c>
      <c r="F198" s="21" t="s">
        <v>199</v>
      </c>
      <c r="G198" s="38">
        <v>4.7300000000000004</v>
      </c>
      <c r="H198" s="19">
        <v>44502</v>
      </c>
      <c r="I198" s="36">
        <v>705</v>
      </c>
      <c r="J198" s="20" t="s">
        <v>400</v>
      </c>
      <c r="K198" s="22">
        <v>0.80579999999999996</v>
      </c>
      <c r="L198" s="18">
        <v>3.8114340000000002</v>
      </c>
    </row>
    <row r="199" spans="1:12">
      <c r="A199" s="21">
        <v>1480</v>
      </c>
      <c r="B199" s="21" t="s">
        <v>163</v>
      </c>
      <c r="C199" s="30">
        <v>44238</v>
      </c>
      <c r="E199" s="21" t="s">
        <v>298</v>
      </c>
      <c r="F199" s="21" t="s">
        <v>209</v>
      </c>
      <c r="G199" s="38">
        <v>10000</v>
      </c>
      <c r="H199" s="19">
        <v>44502</v>
      </c>
      <c r="I199" s="36">
        <v>786</v>
      </c>
      <c r="J199" s="20" t="s">
        <v>405</v>
      </c>
      <c r="K199" s="22">
        <v>0.80579999999999996</v>
      </c>
      <c r="L199" s="18">
        <v>8058</v>
      </c>
    </row>
    <row r="200" spans="1:12">
      <c r="A200" s="21" t="s">
        <v>162</v>
      </c>
      <c r="B200" s="21" t="s">
        <v>163</v>
      </c>
      <c r="C200" s="30">
        <v>44238</v>
      </c>
      <c r="E200" s="21" t="s">
        <v>164</v>
      </c>
      <c r="F200" s="21" t="s">
        <v>252</v>
      </c>
      <c r="G200" s="38">
        <v>384.23</v>
      </c>
      <c r="H200" s="19">
        <v>44502</v>
      </c>
      <c r="I200" s="36">
        <v>209</v>
      </c>
      <c r="J200" s="20" t="s">
        <v>358</v>
      </c>
      <c r="K200" s="22">
        <v>0.80579999999999996</v>
      </c>
      <c r="L200" s="18">
        <v>309.61253399999998</v>
      </c>
    </row>
    <row r="201" spans="1:12">
      <c r="A201" s="21" t="s">
        <v>162</v>
      </c>
      <c r="B201" s="21" t="s">
        <v>163</v>
      </c>
      <c r="C201" s="30">
        <v>44238</v>
      </c>
      <c r="E201" s="21" t="s">
        <v>164</v>
      </c>
      <c r="F201" s="21" t="s">
        <v>299</v>
      </c>
      <c r="G201" s="38">
        <v>439.75</v>
      </c>
      <c r="H201" s="19">
        <v>44502</v>
      </c>
      <c r="I201" s="36">
        <v>527</v>
      </c>
      <c r="J201" s="20" t="s">
        <v>379</v>
      </c>
      <c r="K201" s="22">
        <v>0.80579999999999996</v>
      </c>
      <c r="L201" s="18">
        <v>354.35055</v>
      </c>
    </row>
    <row r="202" spans="1:12">
      <c r="A202" s="21" t="s">
        <v>162</v>
      </c>
      <c r="B202" s="21" t="s">
        <v>163</v>
      </c>
      <c r="C202" s="30">
        <v>44238</v>
      </c>
      <c r="E202" s="21" t="s">
        <v>164</v>
      </c>
      <c r="F202" s="21" t="s">
        <v>192</v>
      </c>
      <c r="G202" s="38">
        <v>700</v>
      </c>
      <c r="H202" s="19">
        <v>44502</v>
      </c>
      <c r="I202" s="36">
        <v>651</v>
      </c>
      <c r="J202" s="20" t="s">
        <v>394</v>
      </c>
      <c r="K202" s="22">
        <v>0.80579999999999996</v>
      </c>
      <c r="L202" s="18">
        <v>564.05999999999995</v>
      </c>
    </row>
    <row r="203" spans="1:12">
      <c r="A203" s="21" t="s">
        <v>162</v>
      </c>
      <c r="B203" s="21" t="s">
        <v>163</v>
      </c>
      <c r="C203" s="30">
        <v>44238</v>
      </c>
      <c r="E203" s="21" t="s">
        <v>164</v>
      </c>
      <c r="F203" s="21" t="s">
        <v>222</v>
      </c>
      <c r="G203" s="38">
        <v>1867.47</v>
      </c>
      <c r="H203" s="19">
        <v>44502</v>
      </c>
      <c r="I203" s="36">
        <v>189</v>
      </c>
      <c r="J203" s="20" t="s">
        <v>356</v>
      </c>
      <c r="K203" s="22">
        <v>0.80579999999999996</v>
      </c>
      <c r="L203" s="18">
        <v>1504.8073259999999</v>
      </c>
    </row>
    <row r="204" spans="1:12">
      <c r="A204" s="21" t="s">
        <v>162</v>
      </c>
      <c r="B204" s="21" t="s">
        <v>163</v>
      </c>
      <c r="C204" s="30">
        <v>44238</v>
      </c>
      <c r="E204" s="21" t="s">
        <v>164</v>
      </c>
      <c r="F204" s="21" t="s">
        <v>300</v>
      </c>
      <c r="G204" s="38">
        <v>2656</v>
      </c>
      <c r="H204" s="19">
        <v>44502</v>
      </c>
      <c r="I204" s="36">
        <v>40</v>
      </c>
      <c r="J204" s="20" t="s">
        <v>349</v>
      </c>
      <c r="K204" s="22">
        <v>0.80579999999999996</v>
      </c>
      <c r="L204" s="18">
        <v>2140.2048</v>
      </c>
    </row>
    <row r="205" spans="1:12">
      <c r="A205" s="21" t="s">
        <v>162</v>
      </c>
      <c r="B205" s="21" t="s">
        <v>163</v>
      </c>
      <c r="C205" s="30">
        <v>44238</v>
      </c>
      <c r="E205" s="21" t="s">
        <v>164</v>
      </c>
      <c r="F205" s="21" t="s">
        <v>301</v>
      </c>
      <c r="G205" s="38">
        <v>2882.89</v>
      </c>
      <c r="H205" s="19">
        <v>44502</v>
      </c>
      <c r="I205" s="36">
        <v>1356</v>
      </c>
      <c r="J205" s="20" t="s">
        <v>430</v>
      </c>
      <c r="K205" s="22">
        <v>0.80579999999999996</v>
      </c>
      <c r="L205" s="18">
        <v>2323.0327619999998</v>
      </c>
    </row>
    <row r="206" spans="1:12">
      <c r="A206" s="21" t="s">
        <v>162</v>
      </c>
      <c r="B206" s="21" t="s">
        <v>163</v>
      </c>
      <c r="C206" s="30">
        <v>44238</v>
      </c>
      <c r="E206" s="21" t="s">
        <v>164</v>
      </c>
      <c r="F206" s="21" t="s">
        <v>235</v>
      </c>
      <c r="G206" s="38">
        <v>3000</v>
      </c>
      <c r="H206" s="19">
        <v>44502</v>
      </c>
      <c r="I206" s="36">
        <v>713</v>
      </c>
      <c r="J206" s="20" t="s">
        <v>401</v>
      </c>
      <c r="K206" s="22">
        <v>0.80579999999999996</v>
      </c>
      <c r="L206" s="18">
        <v>2417.4</v>
      </c>
    </row>
    <row r="207" spans="1:12">
      <c r="A207" s="21" t="s">
        <v>162</v>
      </c>
      <c r="B207" s="21" t="s">
        <v>163</v>
      </c>
      <c r="C207" s="30">
        <v>44238</v>
      </c>
      <c r="E207" s="21" t="s">
        <v>164</v>
      </c>
      <c r="F207" s="21" t="s">
        <v>170</v>
      </c>
      <c r="G207" s="38">
        <v>4458.6499999999996</v>
      </c>
      <c r="H207" s="19">
        <v>44502</v>
      </c>
      <c r="I207" s="36">
        <v>753</v>
      </c>
      <c r="J207" s="20" t="s">
        <v>403</v>
      </c>
      <c r="K207" s="22">
        <v>0.80579999999999996</v>
      </c>
      <c r="L207" s="18">
        <v>3592.7801699999995</v>
      </c>
    </row>
    <row r="208" spans="1:12">
      <c r="A208" s="21" t="s">
        <v>162</v>
      </c>
      <c r="B208" s="21" t="s">
        <v>163</v>
      </c>
      <c r="C208" s="30">
        <v>44238</v>
      </c>
      <c r="E208" s="21" t="s">
        <v>204</v>
      </c>
      <c r="F208" s="21" t="s">
        <v>302</v>
      </c>
      <c r="G208" s="38">
        <v>-17</v>
      </c>
      <c r="H208" s="19">
        <v>44502</v>
      </c>
      <c r="I208" s="36">
        <v>1144</v>
      </c>
      <c r="J208" s="20" t="s">
        <v>424</v>
      </c>
      <c r="K208" s="22">
        <v>0.80579999999999996</v>
      </c>
      <c r="L208" s="18">
        <v>-13.698599999999999</v>
      </c>
    </row>
    <row r="209" spans="1:12">
      <c r="A209" s="21" t="s">
        <v>162</v>
      </c>
      <c r="B209" s="21" t="s">
        <v>163</v>
      </c>
      <c r="C209" s="30">
        <v>44238</v>
      </c>
      <c r="E209" s="21" t="s">
        <v>204</v>
      </c>
      <c r="F209" s="21" t="s">
        <v>303</v>
      </c>
      <c r="G209" s="38">
        <v>-17</v>
      </c>
      <c r="H209" s="19">
        <v>44502</v>
      </c>
      <c r="I209" s="36">
        <v>625</v>
      </c>
      <c r="J209" s="20" t="s">
        <v>392</v>
      </c>
      <c r="K209" s="22">
        <v>0.80579999999999996</v>
      </c>
      <c r="L209" s="18">
        <v>-13.698599999999999</v>
      </c>
    </row>
    <row r="210" spans="1:12">
      <c r="A210" s="21" t="s">
        <v>162</v>
      </c>
      <c r="B210" s="21" t="s">
        <v>163</v>
      </c>
      <c r="C210" s="30">
        <v>44238</v>
      </c>
      <c r="E210" s="21" t="s">
        <v>197</v>
      </c>
      <c r="F210" s="21" t="s">
        <v>304</v>
      </c>
      <c r="G210" s="38">
        <v>16965.68</v>
      </c>
      <c r="H210" s="19">
        <v>44502</v>
      </c>
      <c r="I210" s="36">
        <v>184</v>
      </c>
      <c r="J210" s="20" t="s">
        <v>355</v>
      </c>
      <c r="K210" s="22">
        <v>0.80579999999999996</v>
      </c>
      <c r="L210" s="18">
        <v>13670.944943999999</v>
      </c>
    </row>
    <row r="211" spans="1:12">
      <c r="A211" s="21" t="s">
        <v>162</v>
      </c>
      <c r="B211" s="21" t="s">
        <v>163</v>
      </c>
      <c r="C211" s="30">
        <v>44238</v>
      </c>
      <c r="E211" s="21" t="s">
        <v>206</v>
      </c>
      <c r="F211" s="21" t="s">
        <v>257</v>
      </c>
      <c r="G211" s="38">
        <v>8143.87</v>
      </c>
      <c r="H211" s="19">
        <v>44502</v>
      </c>
      <c r="I211" s="36">
        <v>990</v>
      </c>
      <c r="J211" s="20" t="s">
        <v>413</v>
      </c>
      <c r="K211" s="22">
        <v>0.80579999999999996</v>
      </c>
      <c r="L211" s="18">
        <v>6562.3304459999999</v>
      </c>
    </row>
    <row r="212" spans="1:12">
      <c r="A212" s="21" t="s">
        <v>162</v>
      </c>
      <c r="B212" s="21" t="s">
        <v>163</v>
      </c>
      <c r="C212" s="30">
        <v>44238</v>
      </c>
      <c r="E212" s="21" t="s">
        <v>206</v>
      </c>
      <c r="F212" s="21" t="s">
        <v>302</v>
      </c>
      <c r="G212" s="38">
        <v>34133.19</v>
      </c>
      <c r="H212" s="19">
        <v>44502</v>
      </c>
      <c r="I212" s="36">
        <v>1144</v>
      </c>
      <c r="J212" s="20" t="s">
        <v>424</v>
      </c>
      <c r="K212" s="22">
        <v>0.80579999999999996</v>
      </c>
      <c r="L212" s="18">
        <v>27504.524502</v>
      </c>
    </row>
    <row r="213" spans="1:12">
      <c r="A213" s="21" t="s">
        <v>162</v>
      </c>
      <c r="B213" s="21" t="s">
        <v>163</v>
      </c>
      <c r="C213" s="30">
        <v>44238</v>
      </c>
      <c r="E213" s="21" t="s">
        <v>206</v>
      </c>
      <c r="F213" s="21" t="s">
        <v>303</v>
      </c>
      <c r="G213" s="38">
        <v>86248.29</v>
      </c>
      <c r="H213" s="19">
        <v>44502</v>
      </c>
      <c r="I213" s="36">
        <v>625</v>
      </c>
      <c r="J213" s="20" t="s">
        <v>392</v>
      </c>
      <c r="K213" s="22">
        <v>0.80579999999999996</v>
      </c>
      <c r="L213" s="18">
        <v>69498.872081999987</v>
      </c>
    </row>
    <row r="214" spans="1:12">
      <c r="A214" s="21" t="s">
        <v>162</v>
      </c>
      <c r="B214" s="21" t="s">
        <v>163</v>
      </c>
      <c r="C214" s="30">
        <v>44238</v>
      </c>
      <c r="E214" s="21" t="s">
        <v>305</v>
      </c>
      <c r="F214" s="21" t="s">
        <v>306</v>
      </c>
      <c r="G214" s="38">
        <v>32546.93</v>
      </c>
      <c r="H214" s="19">
        <v>44502</v>
      </c>
      <c r="I214" s="36">
        <v>924</v>
      </c>
      <c r="J214" s="20" t="s">
        <v>410</v>
      </c>
      <c r="K214" s="22">
        <v>0.80579999999999996</v>
      </c>
      <c r="L214" s="18">
        <v>26226.316193999999</v>
      </c>
    </row>
    <row r="215" spans="1:12">
      <c r="A215" s="21" t="s">
        <v>162</v>
      </c>
      <c r="B215" s="21" t="s">
        <v>163</v>
      </c>
      <c r="C215" s="30">
        <v>44266</v>
      </c>
      <c r="E215" s="21" t="s">
        <v>164</v>
      </c>
      <c r="F215" s="21" t="s">
        <v>294</v>
      </c>
      <c r="G215" s="38">
        <v>177.33</v>
      </c>
      <c r="H215" s="19">
        <v>44503</v>
      </c>
      <c r="I215" s="36">
        <v>1129</v>
      </c>
      <c r="J215" s="20" t="s">
        <v>422</v>
      </c>
      <c r="K215" s="22">
        <v>0.80689999999999995</v>
      </c>
      <c r="L215" s="18">
        <v>143.08757700000001</v>
      </c>
    </row>
    <row r="216" spans="1:12">
      <c r="A216" s="21" t="s">
        <v>162</v>
      </c>
      <c r="B216" s="21" t="s">
        <v>163</v>
      </c>
      <c r="C216" s="30">
        <v>44266</v>
      </c>
      <c r="E216" s="21" t="s">
        <v>164</v>
      </c>
      <c r="F216" s="21" t="s">
        <v>185</v>
      </c>
      <c r="G216" s="38">
        <v>346.09</v>
      </c>
      <c r="H216" s="19">
        <v>44503</v>
      </c>
      <c r="I216" s="36">
        <v>578</v>
      </c>
      <c r="J216" s="20" t="s">
        <v>387</v>
      </c>
      <c r="K216" s="22">
        <v>0.80689999999999995</v>
      </c>
      <c r="L216" s="18">
        <v>279.26002099999994</v>
      </c>
    </row>
    <row r="217" spans="1:12">
      <c r="A217" s="21" t="s">
        <v>162</v>
      </c>
      <c r="B217" s="21" t="s">
        <v>163</v>
      </c>
      <c r="C217" s="30">
        <v>44266</v>
      </c>
      <c r="E217" s="21" t="s">
        <v>164</v>
      </c>
      <c r="F217" s="21" t="s">
        <v>228</v>
      </c>
      <c r="G217" s="38">
        <v>615</v>
      </c>
      <c r="H217" s="19">
        <v>44503</v>
      </c>
      <c r="I217" s="36">
        <v>577</v>
      </c>
      <c r="J217" s="20" t="s">
        <v>386</v>
      </c>
      <c r="K217" s="22">
        <v>0.80689999999999995</v>
      </c>
      <c r="L217" s="18">
        <v>496.24349999999998</v>
      </c>
    </row>
    <row r="218" spans="1:12">
      <c r="A218" s="21" t="s">
        <v>162</v>
      </c>
      <c r="B218" s="21" t="s">
        <v>163</v>
      </c>
      <c r="C218" s="30">
        <v>44266</v>
      </c>
      <c r="E218" s="21" t="s">
        <v>164</v>
      </c>
      <c r="F218" s="21" t="s">
        <v>307</v>
      </c>
      <c r="G218" s="38">
        <v>838.35</v>
      </c>
      <c r="H218" s="19">
        <v>44503</v>
      </c>
      <c r="I218" s="36">
        <v>600</v>
      </c>
      <c r="J218" s="20" t="s">
        <v>390</v>
      </c>
      <c r="K218" s="22">
        <v>0.80689999999999995</v>
      </c>
      <c r="L218" s="18">
        <v>676.46461499999998</v>
      </c>
    </row>
    <row r="219" spans="1:12">
      <c r="A219" s="21" t="s">
        <v>162</v>
      </c>
      <c r="B219" s="21" t="s">
        <v>163</v>
      </c>
      <c r="C219" s="30">
        <v>44266</v>
      </c>
      <c r="E219" s="21" t="s">
        <v>164</v>
      </c>
      <c r="F219" s="21" t="s">
        <v>308</v>
      </c>
      <c r="G219" s="38">
        <v>1644.7</v>
      </c>
      <c r="H219" s="19">
        <v>44503</v>
      </c>
      <c r="I219" s="36">
        <v>1668</v>
      </c>
      <c r="J219" s="20" t="s">
        <v>440</v>
      </c>
      <c r="K219" s="22">
        <v>0.80689999999999995</v>
      </c>
      <c r="L219" s="18">
        <v>1327.10843</v>
      </c>
    </row>
    <row r="220" spans="1:12">
      <c r="A220" s="21" t="s">
        <v>162</v>
      </c>
      <c r="B220" s="21" t="s">
        <v>163</v>
      </c>
      <c r="C220" s="30">
        <v>44266</v>
      </c>
      <c r="E220" s="21" t="s">
        <v>164</v>
      </c>
      <c r="F220" s="21" t="s">
        <v>207</v>
      </c>
      <c r="G220" s="38">
        <v>2635.99</v>
      </c>
      <c r="H220" s="19">
        <v>44503</v>
      </c>
      <c r="I220" s="36">
        <v>478</v>
      </c>
      <c r="J220" s="20" t="s">
        <v>372</v>
      </c>
      <c r="K220" s="22">
        <v>0.80689999999999995</v>
      </c>
      <c r="L220" s="18">
        <v>2126.9803309999998</v>
      </c>
    </row>
    <row r="221" spans="1:12">
      <c r="A221" s="21" t="s">
        <v>162</v>
      </c>
      <c r="B221" s="21" t="s">
        <v>163</v>
      </c>
      <c r="C221" s="30">
        <v>44266</v>
      </c>
      <c r="E221" s="21" t="s">
        <v>164</v>
      </c>
      <c r="F221" s="21" t="s">
        <v>203</v>
      </c>
      <c r="G221" s="38">
        <v>9500</v>
      </c>
      <c r="H221" s="19">
        <v>44503</v>
      </c>
      <c r="I221" s="36">
        <v>31</v>
      </c>
      <c r="J221" s="20" t="s">
        <v>509</v>
      </c>
      <c r="K221" s="22">
        <v>0.80689999999999995</v>
      </c>
      <c r="L221" s="18">
        <v>7665.5499999999993</v>
      </c>
    </row>
    <row r="222" spans="1:12">
      <c r="A222" s="21" t="s">
        <v>162</v>
      </c>
      <c r="B222" s="21" t="s">
        <v>163</v>
      </c>
      <c r="C222" s="30">
        <v>44266</v>
      </c>
      <c r="E222" s="21" t="s">
        <v>164</v>
      </c>
      <c r="F222" s="21" t="s">
        <v>208</v>
      </c>
      <c r="G222" s="38">
        <v>10000</v>
      </c>
      <c r="H222" s="19">
        <v>44503</v>
      </c>
      <c r="I222" s="36">
        <v>333</v>
      </c>
      <c r="J222" s="20" t="s">
        <v>365</v>
      </c>
      <c r="K222" s="22">
        <v>0.80689999999999995</v>
      </c>
      <c r="L222" s="18">
        <v>8068.9999999999991</v>
      </c>
    </row>
    <row r="223" spans="1:12">
      <c r="A223" s="21" t="s">
        <v>162</v>
      </c>
      <c r="B223" s="21" t="s">
        <v>163</v>
      </c>
      <c r="C223" s="30">
        <v>44266</v>
      </c>
      <c r="E223" s="21" t="s">
        <v>179</v>
      </c>
      <c r="F223" s="21" t="s">
        <v>210</v>
      </c>
      <c r="G223" s="38">
        <v>2704.93</v>
      </c>
      <c r="H223" s="19">
        <v>44503</v>
      </c>
      <c r="I223" s="36">
        <v>552</v>
      </c>
      <c r="J223" s="20" t="s">
        <v>381</v>
      </c>
      <c r="K223" s="22">
        <v>0.80689999999999995</v>
      </c>
      <c r="L223" s="18">
        <v>2182.6080169999996</v>
      </c>
    </row>
    <row r="224" spans="1:12">
      <c r="A224" s="21" t="s">
        <v>162</v>
      </c>
      <c r="B224" s="21" t="s">
        <v>163</v>
      </c>
      <c r="C224" s="30">
        <v>44266</v>
      </c>
      <c r="E224" s="21" t="s">
        <v>177</v>
      </c>
      <c r="F224" s="21" t="s">
        <v>309</v>
      </c>
      <c r="G224" s="38">
        <v>2672.77</v>
      </c>
      <c r="H224" s="19">
        <v>44503</v>
      </c>
      <c r="I224" s="36">
        <v>1368</v>
      </c>
      <c r="J224" s="20" t="s">
        <v>432</v>
      </c>
      <c r="K224" s="22">
        <v>0.80689999999999995</v>
      </c>
      <c r="L224" s="18">
        <v>2156.658113</v>
      </c>
    </row>
    <row r="225" spans="1:12">
      <c r="A225" s="21" t="s">
        <v>162</v>
      </c>
      <c r="B225" s="21" t="s">
        <v>163</v>
      </c>
      <c r="C225" s="30">
        <v>44266</v>
      </c>
      <c r="E225" s="21" t="s">
        <v>195</v>
      </c>
      <c r="F225" s="21" t="s">
        <v>310</v>
      </c>
      <c r="G225" s="38">
        <v>6350.32</v>
      </c>
      <c r="H225" s="19">
        <v>44503</v>
      </c>
      <c r="I225" s="36">
        <v>1367</v>
      </c>
      <c r="J225" s="20" t="s">
        <v>431</v>
      </c>
      <c r="K225" s="22">
        <v>0.80689999999999995</v>
      </c>
      <c r="L225" s="18">
        <v>5124.0732079999998</v>
      </c>
    </row>
    <row r="226" spans="1:12">
      <c r="A226" s="21" t="s">
        <v>162</v>
      </c>
      <c r="B226" s="21" t="s">
        <v>163</v>
      </c>
      <c r="C226" s="30">
        <v>44266</v>
      </c>
      <c r="E226" s="21" t="s">
        <v>311</v>
      </c>
      <c r="G226" s="38">
        <v>10267.75</v>
      </c>
      <c r="H226" s="19">
        <v>44503</v>
      </c>
      <c r="I226" s="36" t="e">
        <v>#N/A</v>
      </c>
      <c r="J226" s="20" t="s">
        <v>154</v>
      </c>
      <c r="K226" s="22">
        <v>0.80689999999999995</v>
      </c>
      <c r="L226" s="18">
        <v>8285.0474749999994</v>
      </c>
    </row>
    <row r="227" spans="1:12">
      <c r="A227" s="21" t="s">
        <v>162</v>
      </c>
      <c r="B227" s="21" t="s">
        <v>163</v>
      </c>
      <c r="C227" s="30">
        <v>44266</v>
      </c>
      <c r="E227" s="21" t="s">
        <v>266</v>
      </c>
      <c r="F227" s="21" t="s">
        <v>312</v>
      </c>
      <c r="G227" s="38">
        <v>3078.67</v>
      </c>
      <c r="H227" s="19">
        <v>44503</v>
      </c>
      <c r="I227" s="36">
        <v>1143</v>
      </c>
      <c r="J227" s="20" t="s">
        <v>423</v>
      </c>
      <c r="K227" s="22">
        <v>0.80689999999999995</v>
      </c>
      <c r="L227" s="18">
        <v>2484.1788229999997</v>
      </c>
    </row>
    <row r="228" spans="1:12">
      <c r="A228" s="21" t="s">
        <v>162</v>
      </c>
      <c r="B228" s="21" t="s">
        <v>163</v>
      </c>
      <c r="C228" s="30">
        <v>44266</v>
      </c>
      <c r="E228" s="21" t="s">
        <v>266</v>
      </c>
      <c r="F228" s="21" t="s">
        <v>267</v>
      </c>
      <c r="G228" s="38">
        <v>68880.28</v>
      </c>
      <c r="H228" s="19">
        <v>44503</v>
      </c>
      <c r="I228" s="36">
        <v>1069</v>
      </c>
      <c r="J228" s="20" t="s">
        <v>419</v>
      </c>
      <c r="K228" s="22">
        <v>0.80689999999999995</v>
      </c>
      <c r="L228" s="18">
        <v>55579.497931999998</v>
      </c>
    </row>
    <row r="229" spans="1:12">
      <c r="A229" s="21" t="s">
        <v>162</v>
      </c>
      <c r="B229" s="21" t="s">
        <v>163</v>
      </c>
      <c r="C229" s="30">
        <v>44266</v>
      </c>
      <c r="E229" s="21" t="s">
        <v>266</v>
      </c>
      <c r="F229" s="21" t="s">
        <v>313</v>
      </c>
      <c r="G229" s="38">
        <v>177634.81</v>
      </c>
      <c r="H229" s="19">
        <v>44503</v>
      </c>
      <c r="I229" s="36">
        <v>914</v>
      </c>
      <c r="J229" s="20" t="s">
        <v>409</v>
      </c>
      <c r="K229" s="22">
        <v>0.80689999999999995</v>
      </c>
      <c r="L229" s="18">
        <v>143333.52818899998</v>
      </c>
    </row>
    <row r="230" spans="1:12">
      <c r="A230" s="21" t="s">
        <v>162</v>
      </c>
      <c r="B230" s="21" t="s">
        <v>163</v>
      </c>
      <c r="C230" s="30">
        <v>44297</v>
      </c>
      <c r="E230" s="21" t="s">
        <v>314</v>
      </c>
      <c r="F230" s="21" t="s">
        <v>209</v>
      </c>
      <c r="G230" s="38">
        <v>2481.9</v>
      </c>
      <c r="H230" s="19">
        <v>44504</v>
      </c>
      <c r="I230" s="36">
        <v>786</v>
      </c>
      <c r="J230" s="20" t="s">
        <v>405</v>
      </c>
      <c r="K230" s="22">
        <v>0.80279999999999996</v>
      </c>
      <c r="L230" s="18">
        <v>1992.4693199999999</v>
      </c>
    </row>
    <row r="231" spans="1:12">
      <c r="A231" s="21" t="s">
        <v>162</v>
      </c>
      <c r="B231" s="21" t="s">
        <v>163</v>
      </c>
      <c r="C231" s="30">
        <v>44297</v>
      </c>
      <c r="E231" s="21" t="s">
        <v>164</v>
      </c>
      <c r="F231" s="21" t="s">
        <v>315</v>
      </c>
      <c r="G231" s="38">
        <v>14.85</v>
      </c>
      <c r="H231" s="19">
        <v>44504</v>
      </c>
      <c r="I231" s="36">
        <v>1686</v>
      </c>
      <c r="J231" s="20" t="s">
        <v>503</v>
      </c>
      <c r="K231" s="22">
        <v>0.80279999999999996</v>
      </c>
      <c r="L231" s="18">
        <v>11.921579999999999</v>
      </c>
    </row>
    <row r="232" spans="1:12">
      <c r="A232" s="21" t="s">
        <v>162</v>
      </c>
      <c r="B232" s="21" t="s">
        <v>163</v>
      </c>
      <c r="C232" s="30">
        <v>44297</v>
      </c>
      <c r="E232" s="21" t="s">
        <v>164</v>
      </c>
      <c r="F232" s="21" t="s">
        <v>202</v>
      </c>
      <c r="G232" s="38">
        <v>83.55</v>
      </c>
      <c r="H232" s="19">
        <v>44504</v>
      </c>
      <c r="I232" s="36">
        <v>415</v>
      </c>
      <c r="J232" s="20" t="s">
        <v>367</v>
      </c>
      <c r="K232" s="22">
        <v>0.80279999999999996</v>
      </c>
      <c r="L232" s="18">
        <v>67.073939999999993</v>
      </c>
    </row>
    <row r="233" spans="1:12">
      <c r="A233" s="21" t="s">
        <v>162</v>
      </c>
      <c r="B233" s="21" t="s">
        <v>163</v>
      </c>
      <c r="C233" s="30">
        <v>44297</v>
      </c>
      <c r="E233" s="21" t="s">
        <v>164</v>
      </c>
      <c r="F233" s="21" t="s">
        <v>274</v>
      </c>
      <c r="G233" s="38">
        <v>400</v>
      </c>
      <c r="H233" s="19">
        <v>44504</v>
      </c>
      <c r="I233" s="36">
        <v>1064</v>
      </c>
      <c r="J233" s="20" t="s">
        <v>417</v>
      </c>
      <c r="K233" s="22">
        <v>0.80279999999999996</v>
      </c>
      <c r="L233" s="18">
        <v>321.12</v>
      </c>
    </row>
    <row r="234" spans="1:12">
      <c r="A234" s="21" t="s">
        <v>162</v>
      </c>
      <c r="B234" s="21" t="s">
        <v>163</v>
      </c>
      <c r="C234" s="30">
        <v>44297</v>
      </c>
      <c r="E234" s="21" t="s">
        <v>164</v>
      </c>
      <c r="F234" s="21" t="s">
        <v>316</v>
      </c>
      <c r="G234" s="38">
        <v>1056.32</v>
      </c>
      <c r="H234" s="19">
        <v>44504</v>
      </c>
      <c r="I234" s="36">
        <v>1266</v>
      </c>
      <c r="J234" s="20" t="s">
        <v>426</v>
      </c>
      <c r="K234" s="22">
        <v>0.80279999999999996</v>
      </c>
      <c r="L234" s="18">
        <v>848.01369599999987</v>
      </c>
    </row>
    <row r="235" spans="1:12">
      <c r="A235" s="21" t="s">
        <v>162</v>
      </c>
      <c r="B235" s="21" t="s">
        <v>163</v>
      </c>
      <c r="C235" s="30">
        <v>44297</v>
      </c>
      <c r="E235" s="21" t="s">
        <v>164</v>
      </c>
      <c r="F235" s="21" t="s">
        <v>190</v>
      </c>
      <c r="G235" s="38">
        <v>1196.53</v>
      </c>
      <c r="H235" s="19">
        <v>44504</v>
      </c>
      <c r="I235" s="36">
        <v>556</v>
      </c>
      <c r="J235" s="20" t="s">
        <v>317</v>
      </c>
      <c r="K235" s="22">
        <v>0.80279999999999996</v>
      </c>
      <c r="L235" s="18">
        <v>960.57428399999992</v>
      </c>
    </row>
    <row r="236" spans="1:12">
      <c r="A236" s="21" t="s">
        <v>162</v>
      </c>
      <c r="B236" s="21" t="s">
        <v>163</v>
      </c>
      <c r="C236" s="30">
        <v>44297</v>
      </c>
      <c r="E236" s="21" t="s">
        <v>164</v>
      </c>
      <c r="F236" s="21" t="s">
        <v>317</v>
      </c>
      <c r="G236" s="38">
        <v>1859.59</v>
      </c>
      <c r="H236" s="19">
        <v>44504</v>
      </c>
      <c r="I236" s="36">
        <v>556</v>
      </c>
      <c r="J236" s="20" t="s">
        <v>317</v>
      </c>
      <c r="K236" s="22">
        <v>0.80279999999999996</v>
      </c>
      <c r="L236" s="18">
        <v>1492.8788519999998</v>
      </c>
    </row>
    <row r="237" spans="1:12">
      <c r="A237" s="21" t="s">
        <v>162</v>
      </c>
      <c r="B237" s="21" t="s">
        <v>163</v>
      </c>
      <c r="C237" s="30">
        <v>44297</v>
      </c>
      <c r="E237" s="21" t="s">
        <v>164</v>
      </c>
      <c r="F237" s="21" t="s">
        <v>235</v>
      </c>
      <c r="G237" s="38">
        <v>2000</v>
      </c>
      <c r="H237" s="19">
        <v>44504</v>
      </c>
      <c r="I237" s="36">
        <v>713</v>
      </c>
      <c r="J237" s="20" t="s">
        <v>401</v>
      </c>
      <c r="K237" s="22">
        <v>0.80279999999999996</v>
      </c>
      <c r="L237" s="18">
        <v>1605.6</v>
      </c>
    </row>
    <row r="238" spans="1:12">
      <c r="A238" s="21" t="s">
        <v>162</v>
      </c>
      <c r="B238" s="21" t="s">
        <v>163</v>
      </c>
      <c r="C238" s="30">
        <v>44297</v>
      </c>
      <c r="E238" s="21" t="s">
        <v>164</v>
      </c>
      <c r="F238" s="21" t="s">
        <v>283</v>
      </c>
      <c r="G238" s="38">
        <v>2299.23</v>
      </c>
      <c r="H238" s="19">
        <v>44504</v>
      </c>
      <c r="I238" s="36">
        <v>1413</v>
      </c>
      <c r="J238" s="20" t="s">
        <v>434</v>
      </c>
      <c r="K238" s="22">
        <v>0.80279999999999996</v>
      </c>
      <c r="L238" s="18">
        <v>1845.8218439999998</v>
      </c>
    </row>
    <row r="239" spans="1:12">
      <c r="A239" s="21" t="s">
        <v>162</v>
      </c>
      <c r="B239" s="21" t="s">
        <v>163</v>
      </c>
      <c r="C239" s="30">
        <v>44297</v>
      </c>
      <c r="E239" s="21" t="s">
        <v>164</v>
      </c>
      <c r="F239" s="21" t="s">
        <v>318</v>
      </c>
      <c r="G239" s="38">
        <v>2780.72</v>
      </c>
      <c r="H239" s="19">
        <v>44504</v>
      </c>
      <c r="I239" s="36">
        <v>1619</v>
      </c>
      <c r="J239" s="20" t="s">
        <v>438</v>
      </c>
      <c r="K239" s="22">
        <v>0.80279999999999996</v>
      </c>
      <c r="L239" s="18">
        <v>2232.3620159999996</v>
      </c>
    </row>
    <row r="240" spans="1:12">
      <c r="A240" s="21" t="s">
        <v>162</v>
      </c>
      <c r="B240" s="21" t="s">
        <v>163</v>
      </c>
      <c r="C240" s="30">
        <v>44297</v>
      </c>
      <c r="E240" s="21" t="s">
        <v>204</v>
      </c>
      <c r="F240" s="21" t="s">
        <v>205</v>
      </c>
      <c r="G240" s="38">
        <v>-17</v>
      </c>
      <c r="H240" s="19">
        <v>44504</v>
      </c>
      <c r="I240" s="36">
        <v>521</v>
      </c>
      <c r="J240" s="20" t="s">
        <v>377</v>
      </c>
      <c r="K240" s="22">
        <v>0.80279999999999996</v>
      </c>
      <c r="L240" s="18">
        <v>-13.647599999999999</v>
      </c>
    </row>
    <row r="241" spans="1:12">
      <c r="A241" s="21" t="s">
        <v>162</v>
      </c>
      <c r="B241" s="21" t="s">
        <v>163</v>
      </c>
      <c r="C241" s="30">
        <v>44297</v>
      </c>
      <c r="E241" s="21" t="s">
        <v>194</v>
      </c>
      <c r="G241" s="38">
        <v>-224</v>
      </c>
      <c r="H241" s="19">
        <v>44504</v>
      </c>
      <c r="I241" s="36" t="e">
        <v>#N/A</v>
      </c>
      <c r="J241" s="20" t="s">
        <v>154</v>
      </c>
      <c r="K241" s="22">
        <v>0.80279999999999996</v>
      </c>
      <c r="L241" s="18">
        <v>-179.8272</v>
      </c>
    </row>
    <row r="242" spans="1:12">
      <c r="A242" s="21" t="s">
        <v>162</v>
      </c>
      <c r="B242" s="21" t="s">
        <v>163</v>
      </c>
      <c r="C242" s="30">
        <v>44297</v>
      </c>
      <c r="E242" s="21" t="s">
        <v>259</v>
      </c>
      <c r="F242" s="21" t="s">
        <v>260</v>
      </c>
      <c r="G242" s="38">
        <v>123.6</v>
      </c>
      <c r="H242" s="19">
        <v>44504</v>
      </c>
      <c r="I242" s="36">
        <v>1123</v>
      </c>
      <c r="J242" s="20" t="s">
        <v>260</v>
      </c>
      <c r="K242" s="22">
        <v>0.80279999999999996</v>
      </c>
      <c r="L242" s="18">
        <v>99.226079999999996</v>
      </c>
    </row>
    <row r="243" spans="1:12">
      <c r="A243" s="21" t="s">
        <v>162</v>
      </c>
      <c r="B243" s="21" t="s">
        <v>163</v>
      </c>
      <c r="C243" s="30">
        <v>44297</v>
      </c>
      <c r="E243" s="21" t="s">
        <v>177</v>
      </c>
      <c r="F243" s="21" t="s">
        <v>263</v>
      </c>
      <c r="G243" s="38">
        <v>5121.37</v>
      </c>
      <c r="H243" s="19">
        <v>44504</v>
      </c>
      <c r="I243" s="36">
        <v>1015</v>
      </c>
      <c r="J243" s="20" t="s">
        <v>414</v>
      </c>
      <c r="K243" s="22">
        <v>0.80279999999999996</v>
      </c>
      <c r="L243" s="18">
        <v>4111.4358359999997</v>
      </c>
    </row>
    <row r="244" spans="1:12">
      <c r="A244" s="21" t="s">
        <v>162</v>
      </c>
      <c r="B244" s="21" t="s">
        <v>163</v>
      </c>
      <c r="C244" s="30">
        <v>44297</v>
      </c>
      <c r="E244" s="21" t="s">
        <v>179</v>
      </c>
      <c r="F244" s="21" t="s">
        <v>233</v>
      </c>
      <c r="G244" s="38">
        <v>37229.129999999997</v>
      </c>
      <c r="H244" s="19">
        <v>44504</v>
      </c>
      <c r="I244" s="36">
        <v>882</v>
      </c>
      <c r="J244" s="20" t="s">
        <v>408</v>
      </c>
      <c r="K244" s="22">
        <v>0.80279999999999996</v>
      </c>
      <c r="L244" s="18">
        <v>29887.545563999996</v>
      </c>
    </row>
    <row r="245" spans="1:12">
      <c r="A245" s="21" t="s">
        <v>162</v>
      </c>
      <c r="B245" s="21" t="s">
        <v>163</v>
      </c>
      <c r="C245" s="30">
        <v>44297</v>
      </c>
      <c r="E245" s="21" t="s">
        <v>206</v>
      </c>
      <c r="F245" s="21" t="s">
        <v>319</v>
      </c>
      <c r="G245" s="38">
        <v>11505.09</v>
      </c>
      <c r="H245" s="19">
        <v>44504</v>
      </c>
      <c r="I245" s="36">
        <v>1733</v>
      </c>
      <c r="J245" s="20" t="s">
        <v>441</v>
      </c>
      <c r="K245" s="22">
        <v>0.80279999999999996</v>
      </c>
      <c r="L245" s="18">
        <v>9236.2862519999999</v>
      </c>
    </row>
    <row r="246" spans="1:12">
      <c r="A246" s="21" t="s">
        <v>162</v>
      </c>
      <c r="B246" s="21" t="s">
        <v>163</v>
      </c>
      <c r="C246" s="30">
        <v>44297</v>
      </c>
      <c r="E246" s="21" t="s">
        <v>206</v>
      </c>
      <c r="F246" s="21" t="s">
        <v>205</v>
      </c>
      <c r="G246" s="38">
        <v>33336.839999999997</v>
      </c>
      <c r="H246" s="19">
        <v>44504</v>
      </c>
      <c r="I246" s="36">
        <v>521</v>
      </c>
      <c r="J246" s="20" t="s">
        <v>377</v>
      </c>
      <c r="K246" s="22">
        <v>0.80279999999999996</v>
      </c>
      <c r="L246" s="18">
        <v>26762.815151999996</v>
      </c>
    </row>
    <row r="247" spans="1:12">
      <c r="A247" s="21" t="s">
        <v>162</v>
      </c>
      <c r="B247" s="21" t="s">
        <v>163</v>
      </c>
      <c r="C247" s="30">
        <v>44327</v>
      </c>
      <c r="E247" s="21" t="s">
        <v>204</v>
      </c>
      <c r="F247" s="21" t="s">
        <v>320</v>
      </c>
      <c r="G247" s="38">
        <v>-17</v>
      </c>
      <c r="H247" s="19">
        <v>44505</v>
      </c>
      <c r="I247" s="36">
        <v>1297</v>
      </c>
      <c r="J247" s="20" t="s">
        <v>429</v>
      </c>
      <c r="K247" s="22">
        <v>0.80269999999999997</v>
      </c>
      <c r="L247" s="18">
        <v>-13.645899999999999</v>
      </c>
    </row>
    <row r="248" spans="1:12">
      <c r="A248" s="21" t="s">
        <v>162</v>
      </c>
      <c r="B248" s="21" t="s">
        <v>163</v>
      </c>
      <c r="C248" s="30">
        <v>44327</v>
      </c>
      <c r="E248" s="21" t="s">
        <v>177</v>
      </c>
      <c r="F248" s="21" t="s">
        <v>220</v>
      </c>
      <c r="G248" s="38">
        <v>10156.629999999999</v>
      </c>
      <c r="H248" s="19">
        <v>44505</v>
      </c>
      <c r="I248" s="36">
        <v>583</v>
      </c>
      <c r="J248" s="20" t="s">
        <v>388</v>
      </c>
      <c r="K248" s="22">
        <v>0.80269999999999997</v>
      </c>
      <c r="L248" s="18">
        <v>8152.7269009999991</v>
      </c>
    </row>
    <row r="249" spans="1:12">
      <c r="A249" s="21" t="s">
        <v>162</v>
      </c>
      <c r="B249" s="21" t="s">
        <v>163</v>
      </c>
      <c r="C249" s="30">
        <v>44327</v>
      </c>
      <c r="E249" s="21" t="s">
        <v>206</v>
      </c>
      <c r="F249" s="21" t="s">
        <v>320</v>
      </c>
      <c r="G249" s="38">
        <v>11007.82</v>
      </c>
      <c r="H249" s="19">
        <v>44505</v>
      </c>
      <c r="I249" s="36">
        <v>1297</v>
      </c>
      <c r="J249" s="20" t="s">
        <v>429</v>
      </c>
      <c r="K249" s="22">
        <v>0.80269999999999997</v>
      </c>
      <c r="L249" s="18">
        <v>8835.9771139999993</v>
      </c>
    </row>
    <row r="250" spans="1:12">
      <c r="A250" s="21" t="s">
        <v>162</v>
      </c>
      <c r="B250" s="21" t="s">
        <v>163</v>
      </c>
      <c r="C250" s="30">
        <v>44419</v>
      </c>
      <c r="E250" s="21" t="s">
        <v>164</v>
      </c>
      <c r="F250" s="21" t="s">
        <v>321</v>
      </c>
      <c r="G250" s="38">
        <v>50</v>
      </c>
      <c r="H250" s="19">
        <v>44508</v>
      </c>
      <c r="I250" s="36" t="e">
        <v>#N/A</v>
      </c>
      <c r="J250" s="20" t="s">
        <v>154</v>
      </c>
      <c r="K250" s="22">
        <v>0.80349999999999999</v>
      </c>
      <c r="L250" s="18">
        <v>40.174999999999997</v>
      </c>
    </row>
    <row r="251" spans="1:12">
      <c r="A251" s="21" t="s">
        <v>162</v>
      </c>
      <c r="B251" s="21" t="s">
        <v>163</v>
      </c>
      <c r="C251" s="30">
        <v>44419</v>
      </c>
      <c r="E251" s="21" t="s">
        <v>164</v>
      </c>
      <c r="F251" s="21" t="s">
        <v>172</v>
      </c>
      <c r="G251" s="38">
        <v>1220.52</v>
      </c>
      <c r="H251" s="19">
        <v>44508</v>
      </c>
      <c r="I251" s="36">
        <v>765</v>
      </c>
      <c r="J251" s="20" t="s">
        <v>404</v>
      </c>
      <c r="K251" s="22">
        <v>0.80349999999999999</v>
      </c>
      <c r="L251" s="18">
        <v>980.68781999999999</v>
      </c>
    </row>
    <row r="252" spans="1:12">
      <c r="A252" s="21" t="s">
        <v>162</v>
      </c>
      <c r="B252" s="21" t="s">
        <v>163</v>
      </c>
      <c r="C252" s="30">
        <v>44419</v>
      </c>
      <c r="E252" s="21" t="s">
        <v>164</v>
      </c>
      <c r="F252" s="21" t="s">
        <v>322</v>
      </c>
      <c r="G252" s="38">
        <v>2702.71</v>
      </c>
      <c r="H252" s="19">
        <v>44508</v>
      </c>
      <c r="I252" s="36">
        <v>563</v>
      </c>
      <c r="J252" s="20" t="s">
        <v>511</v>
      </c>
      <c r="K252" s="22">
        <v>0.80349999999999999</v>
      </c>
      <c r="L252" s="18">
        <v>2171.627485</v>
      </c>
    </row>
    <row r="253" spans="1:12">
      <c r="A253" s="21" t="s">
        <v>162</v>
      </c>
      <c r="B253" s="21" t="s">
        <v>163</v>
      </c>
      <c r="C253" s="30">
        <v>44419</v>
      </c>
      <c r="E253" s="21" t="s">
        <v>177</v>
      </c>
      <c r="F253" s="21" t="s">
        <v>323</v>
      </c>
      <c r="G253" s="38">
        <v>29.83</v>
      </c>
      <c r="H253" s="19">
        <v>44508</v>
      </c>
      <c r="I253" s="36">
        <v>1278</v>
      </c>
      <c r="J253" s="20" t="s">
        <v>427</v>
      </c>
      <c r="K253" s="22">
        <v>0.80349999999999999</v>
      </c>
      <c r="L253" s="18">
        <v>23.968404999999997</v>
      </c>
    </row>
    <row r="254" spans="1:12">
      <c r="A254" s="21" t="s">
        <v>162</v>
      </c>
      <c r="B254" s="21" t="s">
        <v>163</v>
      </c>
      <c r="C254" s="30">
        <v>44450</v>
      </c>
      <c r="E254" s="21" t="s">
        <v>164</v>
      </c>
      <c r="F254" s="21" t="s">
        <v>258</v>
      </c>
      <c r="G254" s="38">
        <v>1050.1099999999999</v>
      </c>
      <c r="H254" s="19">
        <v>44509</v>
      </c>
      <c r="I254" s="36">
        <v>824</v>
      </c>
      <c r="J254" s="20" t="s">
        <v>407</v>
      </c>
      <c r="K254" s="22">
        <v>0.80400000000000005</v>
      </c>
      <c r="L254" s="18">
        <v>844.28843999999992</v>
      </c>
    </row>
    <row r="255" spans="1:12">
      <c r="A255" s="21" t="s">
        <v>162</v>
      </c>
      <c r="B255" s="21" t="s">
        <v>163</v>
      </c>
      <c r="C255" s="30">
        <v>44450</v>
      </c>
      <c r="E255" s="21" t="s">
        <v>164</v>
      </c>
      <c r="F255" s="21" t="s">
        <v>203</v>
      </c>
      <c r="G255" s="38">
        <v>9500</v>
      </c>
      <c r="H255" s="19">
        <v>44509</v>
      </c>
      <c r="I255" s="36">
        <v>31</v>
      </c>
      <c r="J255" s="20" t="s">
        <v>509</v>
      </c>
      <c r="K255" s="22">
        <v>0.80400000000000005</v>
      </c>
      <c r="L255" s="18">
        <v>7638.0000000000009</v>
      </c>
    </row>
    <row r="256" spans="1:12">
      <c r="A256" s="21" t="s">
        <v>162</v>
      </c>
      <c r="B256" s="21" t="s">
        <v>163</v>
      </c>
      <c r="C256" s="30">
        <v>44480</v>
      </c>
      <c r="E256" s="21" t="s">
        <v>206</v>
      </c>
      <c r="F256" s="21" t="s">
        <v>270</v>
      </c>
      <c r="G256" s="38">
        <v>129296.34</v>
      </c>
      <c r="H256" s="19">
        <v>44510</v>
      </c>
      <c r="I256" s="36">
        <v>946</v>
      </c>
      <c r="J256" s="20" t="s">
        <v>411</v>
      </c>
      <c r="K256" s="22">
        <v>0.80069999999999997</v>
      </c>
      <c r="L256" s="18">
        <v>103527.57943799999</v>
      </c>
    </row>
    <row r="257" spans="1:12">
      <c r="A257" s="21" t="s">
        <v>162</v>
      </c>
      <c r="B257" s="21" t="s">
        <v>163</v>
      </c>
      <c r="C257" s="30">
        <v>44480</v>
      </c>
      <c r="E257" s="21" t="s">
        <v>164</v>
      </c>
      <c r="F257" s="21" t="s">
        <v>254</v>
      </c>
      <c r="G257" s="38">
        <v>6076.97</v>
      </c>
      <c r="H257" s="19">
        <v>44510</v>
      </c>
      <c r="I257" s="36">
        <v>1024</v>
      </c>
      <c r="J257" s="20" t="s">
        <v>415</v>
      </c>
      <c r="K257" s="22">
        <v>0.80069999999999997</v>
      </c>
      <c r="L257" s="18">
        <v>4865.8298789999999</v>
      </c>
    </row>
    <row r="258" spans="1:12">
      <c r="A258" s="21" t="s">
        <v>162</v>
      </c>
      <c r="B258" s="21" t="s">
        <v>163</v>
      </c>
      <c r="C258" s="30">
        <v>44480</v>
      </c>
      <c r="E258" s="21" t="s">
        <v>177</v>
      </c>
      <c r="F258" s="21" t="s">
        <v>324</v>
      </c>
      <c r="G258" s="38">
        <v>12410.75</v>
      </c>
      <c r="H258" s="19">
        <v>44510</v>
      </c>
      <c r="I258" s="36">
        <v>134</v>
      </c>
      <c r="J258" s="20" t="s">
        <v>353</v>
      </c>
      <c r="K258" s="22">
        <v>0.80069999999999997</v>
      </c>
      <c r="L258" s="18">
        <v>9937.2875249999997</v>
      </c>
    </row>
    <row r="259" spans="1:12">
      <c r="A259" s="21" t="s">
        <v>162</v>
      </c>
      <c r="B259" s="21" t="s">
        <v>163</v>
      </c>
      <c r="C259" s="30">
        <v>44541</v>
      </c>
      <c r="E259" s="21" t="s">
        <v>164</v>
      </c>
      <c r="F259" s="21" t="s">
        <v>327</v>
      </c>
      <c r="G259" s="38">
        <v>622.13</v>
      </c>
      <c r="H259" s="19">
        <v>44512</v>
      </c>
      <c r="I259" s="36">
        <v>1108</v>
      </c>
      <c r="J259" s="20" t="s">
        <v>420</v>
      </c>
      <c r="K259" s="22">
        <v>0.79700000000000004</v>
      </c>
      <c r="L259" s="18">
        <v>495.83761000000004</v>
      </c>
    </row>
    <row r="260" spans="1:12">
      <c r="A260" s="21" t="s">
        <v>162</v>
      </c>
      <c r="B260" s="21" t="s">
        <v>163</v>
      </c>
      <c r="C260" s="30">
        <v>44541</v>
      </c>
      <c r="E260" s="21" t="s">
        <v>164</v>
      </c>
      <c r="F260" s="21" t="s">
        <v>208</v>
      </c>
      <c r="G260" s="38">
        <v>3106.28</v>
      </c>
      <c r="H260" s="19">
        <v>44512</v>
      </c>
      <c r="I260" s="36">
        <v>333</v>
      </c>
      <c r="J260" s="20" t="s">
        <v>365</v>
      </c>
      <c r="K260" s="22">
        <v>0.79700000000000004</v>
      </c>
      <c r="L260" s="18">
        <v>2475.7051600000004</v>
      </c>
    </row>
    <row r="261" spans="1:12">
      <c r="A261" s="21" t="s">
        <v>162</v>
      </c>
      <c r="B261" s="21" t="s">
        <v>163</v>
      </c>
      <c r="C261" s="30">
        <v>44541</v>
      </c>
      <c r="E261" s="21" t="s">
        <v>164</v>
      </c>
      <c r="F261" s="21" t="s">
        <v>203</v>
      </c>
      <c r="G261" s="38">
        <v>6108.32</v>
      </c>
      <c r="H261" s="19">
        <v>44512</v>
      </c>
      <c r="I261" s="36">
        <v>31</v>
      </c>
      <c r="J261" s="20" t="s">
        <v>509</v>
      </c>
      <c r="K261" s="22">
        <v>0.79700000000000004</v>
      </c>
      <c r="L261" s="18">
        <v>4868.33104</v>
      </c>
    </row>
    <row r="262" spans="1:12">
      <c r="A262" s="21" t="s">
        <v>162</v>
      </c>
      <c r="B262" s="21" t="s">
        <v>163</v>
      </c>
      <c r="C262" s="30" t="s">
        <v>328</v>
      </c>
      <c r="E262" s="21" t="s">
        <v>164</v>
      </c>
      <c r="F262" s="21" t="s">
        <v>253</v>
      </c>
      <c r="G262" s="38">
        <v>10000</v>
      </c>
      <c r="H262" s="19">
        <v>44515</v>
      </c>
      <c r="I262" s="36">
        <v>1217</v>
      </c>
      <c r="J262" s="20" t="s">
        <v>425</v>
      </c>
      <c r="K262" s="22">
        <v>0.79910000000000003</v>
      </c>
      <c r="L262" s="18">
        <v>7991</v>
      </c>
    </row>
    <row r="263" spans="1:12">
      <c r="A263" s="21" t="s">
        <v>162</v>
      </c>
      <c r="B263" s="21" t="s">
        <v>163</v>
      </c>
      <c r="C263" s="30" t="s">
        <v>328</v>
      </c>
      <c r="E263" s="21" t="s">
        <v>329</v>
      </c>
      <c r="F263" s="21" t="s">
        <v>330</v>
      </c>
      <c r="G263" s="38">
        <v>940.89</v>
      </c>
      <c r="H263" s="19">
        <v>44515</v>
      </c>
      <c r="I263" s="36">
        <v>675</v>
      </c>
      <c r="J263" s="20" t="s">
        <v>396</v>
      </c>
      <c r="K263" s="22">
        <v>0.79910000000000003</v>
      </c>
      <c r="L263" s="18">
        <v>751.86519900000008</v>
      </c>
    </row>
    <row r="264" spans="1:12">
      <c r="A264" s="21" t="s">
        <v>162</v>
      </c>
      <c r="B264" s="21" t="s">
        <v>163</v>
      </c>
      <c r="C264" s="30" t="s">
        <v>328</v>
      </c>
      <c r="E264" s="21" t="s">
        <v>237</v>
      </c>
      <c r="F264" s="21" t="s">
        <v>238</v>
      </c>
      <c r="G264" s="38">
        <v>5124.3</v>
      </c>
      <c r="H264" s="19">
        <v>44515</v>
      </c>
      <c r="I264" s="36">
        <v>678</v>
      </c>
      <c r="J264" s="20" t="s">
        <v>397</v>
      </c>
      <c r="K264" s="22">
        <v>0.79910000000000003</v>
      </c>
      <c r="L264" s="18">
        <v>4094.8281300000003</v>
      </c>
    </row>
    <row r="265" spans="1:12">
      <c r="A265" s="21" t="s">
        <v>162</v>
      </c>
      <c r="B265" s="21" t="s">
        <v>163</v>
      </c>
      <c r="C265" s="30" t="s">
        <v>328</v>
      </c>
      <c r="E265" s="21" t="s">
        <v>177</v>
      </c>
      <c r="F265" s="21" t="s">
        <v>331</v>
      </c>
      <c r="G265" s="38">
        <v>25000</v>
      </c>
      <c r="H265" s="19">
        <v>44515</v>
      </c>
      <c r="I265" s="36">
        <v>1217</v>
      </c>
      <c r="J265" s="20" t="s">
        <v>425</v>
      </c>
      <c r="K265" s="22">
        <v>0.79910000000000003</v>
      </c>
      <c r="L265" s="18">
        <v>19977.5</v>
      </c>
    </row>
    <row r="266" spans="1:12">
      <c r="A266" s="21" t="s">
        <v>162</v>
      </c>
      <c r="B266" s="21" t="s">
        <v>163</v>
      </c>
      <c r="C266" s="30" t="s">
        <v>328</v>
      </c>
      <c r="E266" s="21" t="s">
        <v>206</v>
      </c>
      <c r="F266" s="21" t="s">
        <v>332</v>
      </c>
      <c r="G266" s="38">
        <v>4500</v>
      </c>
      <c r="H266" s="19">
        <v>44515</v>
      </c>
      <c r="I266" s="36">
        <v>1128</v>
      </c>
      <c r="J266" s="20" t="s">
        <v>421</v>
      </c>
      <c r="K266" s="22">
        <v>0.79910000000000003</v>
      </c>
      <c r="L266" s="18">
        <v>3595.9500000000003</v>
      </c>
    </row>
    <row r="267" spans="1:12">
      <c r="A267" s="21" t="s">
        <v>162</v>
      </c>
      <c r="B267" s="21" t="s">
        <v>163</v>
      </c>
      <c r="C267" s="30" t="s">
        <v>328</v>
      </c>
      <c r="E267" s="21" t="s">
        <v>206</v>
      </c>
      <c r="F267" s="21" t="s">
        <v>333</v>
      </c>
      <c r="G267" s="38">
        <v>10000</v>
      </c>
      <c r="H267" s="19">
        <v>44515</v>
      </c>
      <c r="I267" s="36">
        <v>573</v>
      </c>
      <c r="J267" s="20" t="s">
        <v>383</v>
      </c>
      <c r="K267" s="22">
        <v>0.79910000000000003</v>
      </c>
      <c r="L267" s="18">
        <v>7991</v>
      </c>
    </row>
    <row r="268" spans="1:12">
      <c r="A268" s="21" t="s">
        <v>162</v>
      </c>
      <c r="B268" s="21" t="s">
        <v>163</v>
      </c>
      <c r="C268" s="30" t="s">
        <v>334</v>
      </c>
      <c r="E268" s="21" t="s">
        <v>164</v>
      </c>
      <c r="F268" s="21" t="s">
        <v>191</v>
      </c>
      <c r="G268" s="38">
        <v>30</v>
      </c>
      <c r="H268" s="19">
        <v>44516</v>
      </c>
      <c r="I268" s="36">
        <v>432</v>
      </c>
      <c r="J268" s="20" t="s">
        <v>368</v>
      </c>
      <c r="K268" s="22">
        <v>0.79720000000000002</v>
      </c>
      <c r="L268" s="18">
        <v>23.916</v>
      </c>
    </row>
    <row r="269" spans="1:12">
      <c r="A269" s="21" t="s">
        <v>162</v>
      </c>
      <c r="B269" s="21" t="s">
        <v>163</v>
      </c>
      <c r="C269" s="30" t="s">
        <v>334</v>
      </c>
      <c r="E269" s="21" t="s">
        <v>164</v>
      </c>
      <c r="F269" s="21" t="s">
        <v>245</v>
      </c>
      <c r="G269" s="38">
        <v>1000</v>
      </c>
      <c r="H269" s="19">
        <v>44516</v>
      </c>
      <c r="I269" s="36">
        <v>822</v>
      </c>
      <c r="J269" s="20" t="s">
        <v>406</v>
      </c>
      <c r="K269" s="22">
        <v>0.79720000000000002</v>
      </c>
      <c r="L269" s="18">
        <v>797.2</v>
      </c>
    </row>
    <row r="270" spans="1:12">
      <c r="A270" s="21" t="s">
        <v>162</v>
      </c>
      <c r="B270" s="21" t="s">
        <v>163</v>
      </c>
      <c r="C270" s="30" t="s">
        <v>334</v>
      </c>
      <c r="E270" s="21" t="s">
        <v>177</v>
      </c>
      <c r="F270" s="21" t="s">
        <v>335</v>
      </c>
      <c r="G270" s="38">
        <v>41561.410000000003</v>
      </c>
      <c r="H270" s="19">
        <v>44516</v>
      </c>
      <c r="I270" s="36">
        <v>227</v>
      </c>
      <c r="J270" s="20" t="s">
        <v>361</v>
      </c>
      <c r="K270" s="22">
        <v>0.79720000000000002</v>
      </c>
      <c r="L270" s="18">
        <v>33132.756052000004</v>
      </c>
    </row>
    <row r="271" spans="1:12">
      <c r="A271" s="21" t="s">
        <v>162</v>
      </c>
      <c r="B271" s="21" t="s">
        <v>163</v>
      </c>
      <c r="C271" s="30" t="s">
        <v>336</v>
      </c>
      <c r="E271" s="21" t="s">
        <v>164</v>
      </c>
      <c r="F271" s="21" t="s">
        <v>211</v>
      </c>
      <c r="G271" s="38">
        <v>10000</v>
      </c>
      <c r="H271" s="19">
        <v>44517</v>
      </c>
      <c r="I271" s="36">
        <v>36</v>
      </c>
      <c r="J271" s="20" t="s">
        <v>348</v>
      </c>
      <c r="K271" s="22">
        <v>0.79360000000000008</v>
      </c>
      <c r="L271" s="18">
        <v>7936.0000000000009</v>
      </c>
    </row>
    <row r="272" spans="1:12">
      <c r="A272" s="21" t="s">
        <v>162</v>
      </c>
      <c r="B272" s="21" t="s">
        <v>163</v>
      </c>
      <c r="C272" s="30" t="s">
        <v>337</v>
      </c>
      <c r="E272" s="21" t="s">
        <v>164</v>
      </c>
      <c r="F272" s="21" t="s">
        <v>338</v>
      </c>
      <c r="G272" s="38">
        <v>1856.43</v>
      </c>
      <c r="H272" s="19">
        <v>44518</v>
      </c>
      <c r="I272" s="36">
        <v>575</v>
      </c>
      <c r="J272" s="20" t="s">
        <v>384</v>
      </c>
      <c r="K272" s="22">
        <v>0.79069999999999996</v>
      </c>
      <c r="L272" s="18">
        <v>1467.879201</v>
      </c>
    </row>
    <row r="273" spans="1:14">
      <c r="A273" s="21" t="s">
        <v>162</v>
      </c>
      <c r="B273" s="21" t="s">
        <v>163</v>
      </c>
      <c r="C273" s="30" t="s">
        <v>337</v>
      </c>
      <c r="E273" s="21" t="s">
        <v>266</v>
      </c>
      <c r="F273" s="21" t="s">
        <v>313</v>
      </c>
      <c r="G273" s="38">
        <v>243299.47</v>
      </c>
      <c r="H273" s="19">
        <v>44518</v>
      </c>
      <c r="I273" s="36">
        <v>914</v>
      </c>
      <c r="J273" s="20" t="s">
        <v>409</v>
      </c>
      <c r="K273" s="22">
        <v>0.79069999999999996</v>
      </c>
      <c r="L273" s="18">
        <v>192376.89092899999</v>
      </c>
    </row>
    <row r="274" spans="1:14">
      <c r="A274" s="21" t="s">
        <v>162</v>
      </c>
      <c r="B274" s="21" t="s">
        <v>163</v>
      </c>
      <c r="C274" s="30" t="s">
        <v>339</v>
      </c>
      <c r="E274" s="21" t="s">
        <v>164</v>
      </c>
      <c r="F274" s="21" t="s">
        <v>341</v>
      </c>
      <c r="G274" s="38">
        <v>7391.84</v>
      </c>
      <c r="H274" s="19">
        <v>44519</v>
      </c>
      <c r="I274" s="36">
        <v>751</v>
      </c>
      <c r="J274" s="20" t="s">
        <v>402</v>
      </c>
      <c r="K274" s="22">
        <v>0.79100000000000004</v>
      </c>
      <c r="L274" s="18">
        <v>5846.9454400000004</v>
      </c>
    </row>
    <row r="275" spans="1:14">
      <c r="A275" s="21" t="s">
        <v>162</v>
      </c>
      <c r="B275" s="21" t="s">
        <v>163</v>
      </c>
      <c r="C275" s="30" t="s">
        <v>340</v>
      </c>
      <c r="E275" s="21" t="s">
        <v>164</v>
      </c>
      <c r="F275" s="21" t="s">
        <v>342</v>
      </c>
      <c r="G275" s="38">
        <v>530</v>
      </c>
      <c r="H275" s="19">
        <v>44522</v>
      </c>
      <c r="I275" s="36">
        <v>1587</v>
      </c>
      <c r="J275" s="20" t="s">
        <v>436</v>
      </c>
      <c r="K275" s="22">
        <v>0.78710000000000002</v>
      </c>
      <c r="L275" s="18">
        <v>417.16300000000001</v>
      </c>
      <c r="M275" s="31"/>
    </row>
    <row r="276" spans="1:14">
      <c r="A276" s="21" t="s">
        <v>162</v>
      </c>
      <c r="B276" s="21" t="s">
        <v>163</v>
      </c>
      <c r="C276" s="30" t="s">
        <v>340</v>
      </c>
      <c r="E276" s="21" t="s">
        <v>164</v>
      </c>
      <c r="F276" s="21" t="s">
        <v>294</v>
      </c>
      <c r="G276" s="38">
        <v>1000</v>
      </c>
      <c r="H276" s="19">
        <v>44522</v>
      </c>
      <c r="I276" s="36">
        <v>1129</v>
      </c>
      <c r="J276" s="20" t="s">
        <v>422</v>
      </c>
      <c r="K276" s="22">
        <v>0.78710000000000002</v>
      </c>
      <c r="L276" s="18">
        <v>787.1</v>
      </c>
      <c r="M276" s="31"/>
      <c r="N276" s="32">
        <v>44544</v>
      </c>
    </row>
    <row r="277" spans="1:14">
      <c r="A277" s="21" t="s">
        <v>162</v>
      </c>
      <c r="B277" s="21" t="s">
        <v>163</v>
      </c>
      <c r="C277" s="30" t="s">
        <v>340</v>
      </c>
      <c r="E277" s="21" t="s">
        <v>164</v>
      </c>
      <c r="F277" s="21" t="s">
        <v>183</v>
      </c>
      <c r="G277" s="38">
        <v>1500</v>
      </c>
      <c r="H277" s="19">
        <v>44522</v>
      </c>
      <c r="I277" s="36">
        <v>153</v>
      </c>
      <c r="J277" s="20" t="s">
        <v>354</v>
      </c>
      <c r="K277" s="22">
        <v>0.78710000000000002</v>
      </c>
      <c r="L277" s="18">
        <v>1180.6500000000001</v>
      </c>
      <c r="M277" s="31"/>
    </row>
    <row r="278" spans="1:14">
      <c r="A278" s="21" t="s">
        <v>162</v>
      </c>
      <c r="B278" s="21" t="s">
        <v>163</v>
      </c>
      <c r="C278" s="30" t="s">
        <v>340</v>
      </c>
      <c r="E278" s="21" t="s">
        <v>164</v>
      </c>
      <c r="F278" s="21" t="s">
        <v>294</v>
      </c>
      <c r="G278" s="38">
        <v>2500</v>
      </c>
      <c r="H278" s="19">
        <v>44522</v>
      </c>
      <c r="I278" s="36">
        <v>1129</v>
      </c>
      <c r="J278" s="20" t="s">
        <v>422</v>
      </c>
      <c r="K278" s="22">
        <v>0.78710000000000002</v>
      </c>
      <c r="L278" s="18">
        <v>1967.75</v>
      </c>
      <c r="M278" s="31"/>
    </row>
    <row r="279" spans="1:14">
      <c r="A279" s="21" t="s">
        <v>162</v>
      </c>
      <c r="B279" s="21" t="s">
        <v>163</v>
      </c>
      <c r="C279" s="30" t="s">
        <v>340</v>
      </c>
      <c r="E279" s="21" t="s">
        <v>164</v>
      </c>
      <c r="F279" s="21" t="s">
        <v>229</v>
      </c>
      <c r="G279" s="38">
        <v>3717</v>
      </c>
      <c r="H279" s="19">
        <v>44522</v>
      </c>
      <c r="I279" s="36">
        <v>200</v>
      </c>
      <c r="J279" s="20" t="s">
        <v>357</v>
      </c>
      <c r="K279" s="22">
        <v>0.78710000000000002</v>
      </c>
      <c r="L279" s="18">
        <v>2925.6507000000001</v>
      </c>
      <c r="M279" s="31"/>
    </row>
    <row r="280" spans="1:14">
      <c r="A280" s="21" t="s">
        <v>162</v>
      </c>
      <c r="B280" s="21" t="s">
        <v>163</v>
      </c>
      <c r="C280" s="30" t="s">
        <v>340</v>
      </c>
      <c r="E280" s="21" t="s">
        <v>164</v>
      </c>
      <c r="F280" s="21" t="s">
        <v>219</v>
      </c>
      <c r="G280" s="38">
        <v>20899.939999999999</v>
      </c>
      <c r="H280" s="19">
        <v>44522</v>
      </c>
      <c r="I280" s="36">
        <v>503</v>
      </c>
      <c r="J280" s="20" t="s">
        <v>376</v>
      </c>
      <c r="K280" s="22">
        <v>0.78710000000000002</v>
      </c>
      <c r="L280" s="18">
        <v>16450.342774000001</v>
      </c>
      <c r="M280" s="31"/>
    </row>
    <row r="281" spans="1:14">
      <c r="A281" s="21" t="s">
        <v>162</v>
      </c>
      <c r="B281" s="21" t="s">
        <v>163</v>
      </c>
      <c r="C281" s="30" t="s">
        <v>343</v>
      </c>
      <c r="E281" s="21" t="s">
        <v>164</v>
      </c>
      <c r="F281" s="21" t="s">
        <v>345</v>
      </c>
      <c r="G281" s="38">
        <v>5000</v>
      </c>
      <c r="H281" s="19">
        <v>44524</v>
      </c>
      <c r="I281" s="36">
        <v>990</v>
      </c>
      <c r="J281" s="20" t="s">
        <v>413</v>
      </c>
      <c r="K281" s="22">
        <v>0.78929999999999989</v>
      </c>
      <c r="L281" s="18">
        <v>3946.4999999999995</v>
      </c>
      <c r="M281" s="31"/>
    </row>
    <row r="282" spans="1:14">
      <c r="A282" s="21" t="s">
        <v>162</v>
      </c>
      <c r="B282" s="21" t="s">
        <v>163</v>
      </c>
      <c r="C282" s="30" t="s">
        <v>343</v>
      </c>
      <c r="E282" s="21" t="s">
        <v>195</v>
      </c>
      <c r="F282" s="21" t="s">
        <v>196</v>
      </c>
      <c r="G282" s="38">
        <v>20990.31</v>
      </c>
      <c r="H282" s="19">
        <v>44524</v>
      </c>
      <c r="I282" s="36">
        <v>128</v>
      </c>
      <c r="J282" s="20" t="s">
        <v>196</v>
      </c>
      <c r="K282" s="22">
        <v>0.78929999999999989</v>
      </c>
      <c r="L282" s="18">
        <v>16567.651683</v>
      </c>
      <c r="M282" s="31"/>
    </row>
    <row r="283" spans="1:14">
      <c r="A283" s="21" t="s">
        <v>162</v>
      </c>
      <c r="B283" s="21" t="s">
        <v>163</v>
      </c>
      <c r="C283" s="30" t="s">
        <v>346</v>
      </c>
      <c r="E283" s="21" t="s">
        <v>166</v>
      </c>
      <c r="F283" s="21" t="s">
        <v>200</v>
      </c>
      <c r="G283" s="38">
        <v>38591.769999999997</v>
      </c>
      <c r="H283" s="19">
        <v>44525</v>
      </c>
      <c r="I283" s="36">
        <v>214</v>
      </c>
      <c r="J283" s="20" t="s">
        <v>359</v>
      </c>
      <c r="K283" s="22">
        <v>0.79049999999999998</v>
      </c>
      <c r="L283" s="18">
        <v>30506.794184999995</v>
      </c>
      <c r="M283" s="31"/>
    </row>
    <row r="284" spans="1:14">
      <c r="A284" s="21" t="s">
        <v>162</v>
      </c>
      <c r="B284" s="21" t="s">
        <v>163</v>
      </c>
      <c r="C284" s="30" t="s">
        <v>346</v>
      </c>
      <c r="E284" s="21" t="s">
        <v>164</v>
      </c>
      <c r="F284" s="21" t="s">
        <v>347</v>
      </c>
      <c r="G284" s="38">
        <v>1050</v>
      </c>
      <c r="H284" s="19">
        <v>44525</v>
      </c>
      <c r="I284" s="36">
        <v>1801</v>
      </c>
      <c r="J284" s="20" t="s">
        <v>442</v>
      </c>
      <c r="K284" s="22">
        <v>0.79049999999999998</v>
      </c>
      <c r="L284" s="18">
        <v>830.02499999999998</v>
      </c>
      <c r="M284" s="31"/>
    </row>
    <row r="285" spans="1:14">
      <c r="A285" s="21" t="s">
        <v>162</v>
      </c>
      <c r="B285" s="21" t="s">
        <v>163</v>
      </c>
      <c r="C285" s="30" t="s">
        <v>467</v>
      </c>
      <c r="E285" s="21" t="s">
        <v>468</v>
      </c>
      <c r="F285" s="21" t="s">
        <v>469</v>
      </c>
      <c r="G285" s="38">
        <v>3317.01</v>
      </c>
      <c r="H285" s="19">
        <v>44526</v>
      </c>
      <c r="I285" s="36">
        <v>675</v>
      </c>
      <c r="J285" s="20" t="s">
        <v>396</v>
      </c>
      <c r="K285" s="22">
        <v>0.79049999999999998</v>
      </c>
      <c r="L285" s="18">
        <v>2622.0964050000002</v>
      </c>
      <c r="M285" s="31"/>
    </row>
    <row r="286" spans="1:14">
      <c r="A286" s="21" t="s">
        <v>162</v>
      </c>
      <c r="B286" s="21" t="s">
        <v>163</v>
      </c>
      <c r="C286" s="30" t="s">
        <v>470</v>
      </c>
      <c r="E286" s="21" t="s">
        <v>164</v>
      </c>
      <c r="F286" s="21" t="s">
        <v>472</v>
      </c>
      <c r="G286" s="38">
        <v>3000</v>
      </c>
      <c r="H286" s="19">
        <v>44529</v>
      </c>
      <c r="I286" s="36">
        <v>1391</v>
      </c>
      <c r="J286" s="20" t="s">
        <v>459</v>
      </c>
      <c r="K286" s="22">
        <v>0.78539999999999988</v>
      </c>
      <c r="L286" s="18">
        <v>2356.1999999999998</v>
      </c>
      <c r="M286" s="31"/>
    </row>
    <row r="287" spans="1:14">
      <c r="A287" s="21" t="s">
        <v>162</v>
      </c>
      <c r="B287" s="21" t="s">
        <v>163</v>
      </c>
      <c r="C287" s="30" t="s">
        <v>470</v>
      </c>
      <c r="E287" s="21" t="s">
        <v>206</v>
      </c>
      <c r="F287" s="21" t="s">
        <v>473</v>
      </c>
      <c r="G287" s="38">
        <v>8154.11</v>
      </c>
      <c r="H287" s="19">
        <v>44529</v>
      </c>
      <c r="I287" s="36">
        <v>1656</v>
      </c>
      <c r="J287" s="20" t="s">
        <v>439</v>
      </c>
      <c r="K287" s="22">
        <v>0.78539999999999988</v>
      </c>
      <c r="L287" s="18">
        <v>6404.2379939999992</v>
      </c>
      <c r="M287" s="31"/>
    </row>
    <row r="288" spans="1:14">
      <c r="A288" s="21" t="s">
        <v>162</v>
      </c>
      <c r="B288" s="21" t="s">
        <v>163</v>
      </c>
      <c r="C288" s="30" t="s">
        <v>471</v>
      </c>
      <c r="E288" s="21" t="s">
        <v>166</v>
      </c>
      <c r="F288" s="21" t="s">
        <v>243</v>
      </c>
      <c r="G288" s="38">
        <v>394166.66</v>
      </c>
      <c r="H288" s="19">
        <v>44530</v>
      </c>
      <c r="I288" s="36">
        <v>685</v>
      </c>
      <c r="J288" s="20" t="s">
        <v>398</v>
      </c>
      <c r="K288" s="22">
        <v>0.78259999999999985</v>
      </c>
      <c r="L288" s="18">
        <v>308474.82811599993</v>
      </c>
      <c r="M288" s="31"/>
    </row>
    <row r="289" spans="1:13">
      <c r="A289" s="21" t="s">
        <v>162</v>
      </c>
      <c r="B289" s="21" t="s">
        <v>163</v>
      </c>
      <c r="C289" s="30">
        <v>44208</v>
      </c>
      <c r="E289" s="21" t="s">
        <v>166</v>
      </c>
      <c r="F289" s="21" t="s">
        <v>474</v>
      </c>
      <c r="G289" s="38">
        <v>-1200000</v>
      </c>
      <c r="H289" s="19">
        <v>44531</v>
      </c>
      <c r="I289" s="36" t="e">
        <v>#N/A</v>
      </c>
      <c r="J289" s="20" t="s">
        <v>154</v>
      </c>
      <c r="K289" s="22">
        <v>0.78010000000000002</v>
      </c>
      <c r="L289" s="18">
        <v>-936120</v>
      </c>
      <c r="M289" s="31"/>
    </row>
    <row r="290" spans="1:13">
      <c r="A290" s="21" t="s">
        <v>162</v>
      </c>
      <c r="B290" s="21" t="s">
        <v>163</v>
      </c>
      <c r="C290" s="30">
        <v>44208</v>
      </c>
      <c r="E290" s="21" t="s">
        <v>177</v>
      </c>
      <c r="F290" s="21" t="s">
        <v>475</v>
      </c>
      <c r="G290" s="38">
        <v>4594.42</v>
      </c>
      <c r="H290" s="19">
        <v>44531</v>
      </c>
      <c r="I290" s="36">
        <v>1371</v>
      </c>
      <c r="J290" s="20" t="s">
        <v>433</v>
      </c>
      <c r="K290" s="22">
        <v>0.78010000000000002</v>
      </c>
      <c r="L290" s="18">
        <v>3584.1070420000001</v>
      </c>
      <c r="M290" s="31"/>
    </row>
    <row r="291" spans="1:13">
      <c r="A291" s="21" t="s">
        <v>162</v>
      </c>
      <c r="B291" s="21" t="s">
        <v>163</v>
      </c>
      <c r="C291" s="30">
        <v>44208</v>
      </c>
      <c r="E291" s="21" t="s">
        <v>195</v>
      </c>
      <c r="F291" s="21" t="s">
        <v>310</v>
      </c>
      <c r="G291" s="38">
        <v>6350.32</v>
      </c>
      <c r="H291" s="19">
        <v>44531</v>
      </c>
      <c r="I291" s="36">
        <v>1367</v>
      </c>
      <c r="J291" s="20" t="s">
        <v>431</v>
      </c>
      <c r="K291" s="22">
        <v>0.78010000000000002</v>
      </c>
      <c r="L291" s="18">
        <v>4953.8846320000002</v>
      </c>
      <c r="M291" s="31"/>
    </row>
    <row r="292" spans="1:13">
      <c r="A292" s="21" t="s">
        <v>162</v>
      </c>
      <c r="B292" s="21" t="s">
        <v>163</v>
      </c>
      <c r="C292" s="30">
        <v>44239</v>
      </c>
      <c r="F292" s="21" t="s">
        <v>183</v>
      </c>
      <c r="G292" s="38">
        <v>1276.71</v>
      </c>
      <c r="H292" s="19">
        <v>44532</v>
      </c>
      <c r="I292" s="36">
        <v>153</v>
      </c>
      <c r="J292" s="20" t="s">
        <v>354</v>
      </c>
      <c r="K292" s="22">
        <v>0.78090000000000015</v>
      </c>
      <c r="L292" s="18">
        <v>996.98283900000024</v>
      </c>
      <c r="M292" s="31"/>
    </row>
    <row r="293" spans="1:13">
      <c r="A293" s="21" t="s">
        <v>162</v>
      </c>
      <c r="B293" s="21" t="s">
        <v>163</v>
      </c>
      <c r="C293" s="30">
        <v>44239</v>
      </c>
      <c r="F293" s="21" t="s">
        <v>345</v>
      </c>
      <c r="G293" s="38">
        <v>7475.69</v>
      </c>
      <c r="H293" s="19">
        <v>44532</v>
      </c>
      <c r="I293" s="36">
        <v>990</v>
      </c>
      <c r="J293" s="20" t="s">
        <v>413</v>
      </c>
      <c r="K293" s="22">
        <v>0.78090000000000015</v>
      </c>
      <c r="L293" s="18">
        <v>5837.766321000001</v>
      </c>
      <c r="M293" s="31"/>
    </row>
    <row r="294" spans="1:13">
      <c r="A294" s="21" t="s">
        <v>162</v>
      </c>
      <c r="B294" s="21" t="s">
        <v>163</v>
      </c>
      <c r="C294" s="30">
        <v>44239</v>
      </c>
      <c r="F294" s="21" t="s">
        <v>192</v>
      </c>
      <c r="G294" s="38">
        <v>5000</v>
      </c>
      <c r="H294" s="19">
        <v>44532</v>
      </c>
      <c r="I294" s="36">
        <v>651</v>
      </c>
      <c r="J294" s="20" t="s">
        <v>394</v>
      </c>
      <c r="K294" s="22">
        <v>0.78090000000000015</v>
      </c>
      <c r="L294" s="18">
        <v>3904.5000000000009</v>
      </c>
      <c r="M294" s="31"/>
    </row>
    <row r="295" spans="1:13">
      <c r="A295" s="21" t="s">
        <v>162</v>
      </c>
      <c r="B295" s="21" t="s">
        <v>163</v>
      </c>
      <c r="C295" s="30">
        <v>44239</v>
      </c>
      <c r="F295" s="21" t="s">
        <v>308</v>
      </c>
      <c r="G295" s="38">
        <v>4712.17</v>
      </c>
      <c r="H295" s="19">
        <v>44532</v>
      </c>
      <c r="I295" s="36">
        <v>1668</v>
      </c>
      <c r="J295" s="20" t="s">
        <v>440</v>
      </c>
      <c r="K295" s="22">
        <v>0.78090000000000015</v>
      </c>
      <c r="L295" s="18">
        <v>3679.7335530000009</v>
      </c>
      <c r="M295" s="31"/>
    </row>
    <row r="296" spans="1:13">
      <c r="A296" s="21" t="s">
        <v>162</v>
      </c>
      <c r="B296" s="21" t="s">
        <v>163</v>
      </c>
      <c r="C296" s="30">
        <v>44239</v>
      </c>
      <c r="F296" s="21" t="s">
        <v>476</v>
      </c>
      <c r="G296" s="38">
        <v>6803.64</v>
      </c>
      <c r="H296" s="19">
        <v>44532</v>
      </c>
      <c r="I296" s="36">
        <v>338</v>
      </c>
      <c r="J296" s="20" t="s">
        <v>366</v>
      </c>
      <c r="K296" s="22">
        <v>0.78090000000000015</v>
      </c>
      <c r="L296" s="18">
        <v>5312.9624760000015</v>
      </c>
      <c r="M296" s="31"/>
    </row>
    <row r="297" spans="1:13">
      <c r="A297" s="21" t="s">
        <v>162</v>
      </c>
      <c r="B297" s="21" t="s">
        <v>163</v>
      </c>
      <c r="C297" s="30">
        <v>44239</v>
      </c>
      <c r="F297" s="21" t="s">
        <v>170</v>
      </c>
      <c r="G297" s="38">
        <v>5829.29</v>
      </c>
      <c r="H297" s="19">
        <v>44532</v>
      </c>
      <c r="I297" s="36">
        <v>753</v>
      </c>
      <c r="J297" s="20" t="s">
        <v>403</v>
      </c>
      <c r="K297" s="22">
        <v>0.78090000000000015</v>
      </c>
      <c r="L297" s="18">
        <v>4552.0925610000013</v>
      </c>
      <c r="M297" s="31"/>
    </row>
    <row r="298" spans="1:13">
      <c r="A298" s="21" t="s">
        <v>162</v>
      </c>
      <c r="B298" s="21" t="s">
        <v>163</v>
      </c>
      <c r="C298" s="30">
        <v>44239</v>
      </c>
      <c r="F298" s="21" t="s">
        <v>477</v>
      </c>
      <c r="G298" s="38">
        <v>469.55</v>
      </c>
      <c r="H298" s="19">
        <v>44532</v>
      </c>
      <c r="I298" s="36">
        <v>490</v>
      </c>
      <c r="J298" s="20" t="s">
        <v>374</v>
      </c>
      <c r="K298" s="22">
        <v>0.78090000000000015</v>
      </c>
      <c r="L298" s="18">
        <v>366.67159500000008</v>
      </c>
      <c r="M298" s="31"/>
    </row>
    <row r="299" spans="1:13">
      <c r="A299" s="21" t="s">
        <v>162</v>
      </c>
      <c r="B299" s="21" t="s">
        <v>163</v>
      </c>
      <c r="C299" s="30">
        <v>44239</v>
      </c>
      <c r="F299" s="21" t="s">
        <v>478</v>
      </c>
      <c r="G299" s="38">
        <v>960.3</v>
      </c>
      <c r="H299" s="19">
        <v>44532</v>
      </c>
      <c r="I299" s="36">
        <v>2185</v>
      </c>
      <c r="J299" s="20" t="s">
        <v>154</v>
      </c>
      <c r="K299" s="22">
        <v>0.78090000000000015</v>
      </c>
      <c r="L299" s="18">
        <v>749.89827000000014</v>
      </c>
      <c r="M299" s="31"/>
    </row>
    <row r="300" spans="1:13">
      <c r="A300" s="21" t="s">
        <v>162</v>
      </c>
      <c r="B300" s="21" t="s">
        <v>163</v>
      </c>
      <c r="C300" s="30">
        <v>44239</v>
      </c>
      <c r="F300" s="21" t="s">
        <v>250</v>
      </c>
      <c r="G300" s="38">
        <v>61.52</v>
      </c>
      <c r="H300" s="19">
        <v>44532</v>
      </c>
      <c r="I300" s="36">
        <v>1029</v>
      </c>
      <c r="J300" s="20" t="s">
        <v>462</v>
      </c>
      <c r="K300" s="22">
        <v>0.78090000000000015</v>
      </c>
      <c r="L300" s="18">
        <v>48.040968000000014</v>
      </c>
      <c r="M300" s="31"/>
    </row>
    <row r="301" spans="1:13">
      <c r="A301" s="21" t="s">
        <v>162</v>
      </c>
      <c r="B301" s="21" t="s">
        <v>163</v>
      </c>
      <c r="C301" s="30">
        <v>44239</v>
      </c>
      <c r="F301" s="21" t="s">
        <v>463</v>
      </c>
      <c r="G301" s="38">
        <v>55.96</v>
      </c>
      <c r="H301" s="19">
        <v>44532</v>
      </c>
      <c r="I301" s="36">
        <v>833</v>
      </c>
      <c r="J301" s="20" t="s">
        <v>463</v>
      </c>
      <c r="K301" s="22">
        <v>0.78090000000000015</v>
      </c>
      <c r="L301" s="18">
        <v>43.69916400000001</v>
      </c>
      <c r="M301" s="31"/>
    </row>
    <row r="302" spans="1:13">
      <c r="A302" s="21" t="s">
        <v>162</v>
      </c>
      <c r="B302" s="21" t="s">
        <v>163</v>
      </c>
      <c r="C302" s="30">
        <v>44239</v>
      </c>
      <c r="F302" s="21" t="s">
        <v>479</v>
      </c>
      <c r="G302" s="38">
        <v>1.4</v>
      </c>
      <c r="H302" s="19">
        <v>44532</v>
      </c>
      <c r="I302" s="36">
        <v>1255</v>
      </c>
      <c r="J302" s="20" t="s">
        <v>460</v>
      </c>
      <c r="K302" s="22">
        <v>0.78090000000000015</v>
      </c>
      <c r="L302" s="18">
        <v>1.0932600000000001</v>
      </c>
      <c r="M302" s="31"/>
    </row>
    <row r="303" spans="1:13">
      <c r="A303" s="21" t="s">
        <v>162</v>
      </c>
      <c r="B303" s="21" t="s">
        <v>163</v>
      </c>
      <c r="C303" s="30">
        <v>44239</v>
      </c>
      <c r="E303" s="21" t="s">
        <v>164</v>
      </c>
      <c r="F303" s="21" t="s">
        <v>175</v>
      </c>
      <c r="G303" s="38">
        <v>5000</v>
      </c>
      <c r="H303" s="19">
        <v>44532</v>
      </c>
      <c r="I303" s="36">
        <v>484</v>
      </c>
      <c r="J303" s="20" t="s">
        <v>373</v>
      </c>
      <c r="K303" s="22">
        <v>0.78090000000000015</v>
      </c>
      <c r="L303" s="18">
        <v>3904.5000000000009</v>
      </c>
      <c r="M303" s="31"/>
    </row>
    <row r="304" spans="1:13">
      <c r="A304" s="21" t="s">
        <v>162</v>
      </c>
      <c r="B304" s="21" t="s">
        <v>163</v>
      </c>
      <c r="C304" s="30">
        <v>44267</v>
      </c>
      <c r="E304" s="21" t="s">
        <v>164</v>
      </c>
      <c r="F304" s="21" t="s">
        <v>228</v>
      </c>
      <c r="G304" s="38">
        <v>10</v>
      </c>
      <c r="H304" s="19">
        <v>44533</v>
      </c>
      <c r="I304" s="36">
        <v>577</v>
      </c>
      <c r="J304" s="20" t="s">
        <v>386</v>
      </c>
      <c r="K304" s="22">
        <v>0.77780000000000005</v>
      </c>
      <c r="L304" s="18">
        <v>7.7780000000000005</v>
      </c>
      <c r="M304" s="31"/>
    </row>
    <row r="305" spans="1:13">
      <c r="A305" s="21" t="s">
        <v>162</v>
      </c>
      <c r="B305" s="21" t="s">
        <v>163</v>
      </c>
      <c r="C305" s="30">
        <v>44267</v>
      </c>
      <c r="E305" s="21" t="s">
        <v>164</v>
      </c>
      <c r="F305" s="21" t="s">
        <v>480</v>
      </c>
      <c r="G305" s="38">
        <v>271.45999999999998</v>
      </c>
      <c r="H305" s="19">
        <v>44533</v>
      </c>
      <c r="I305" s="36">
        <v>1860</v>
      </c>
      <c r="J305" s="20" t="s">
        <v>449</v>
      </c>
      <c r="K305" s="22">
        <v>0.77780000000000005</v>
      </c>
      <c r="L305" s="18">
        <v>211.14158799999998</v>
      </c>
      <c r="M305" s="31"/>
    </row>
    <row r="306" spans="1:13">
      <c r="A306" s="21" t="s">
        <v>162</v>
      </c>
      <c r="B306" s="21" t="s">
        <v>163</v>
      </c>
      <c r="C306" s="30">
        <v>44267</v>
      </c>
      <c r="E306" s="21" t="s">
        <v>164</v>
      </c>
      <c r="F306" s="21" t="s">
        <v>327</v>
      </c>
      <c r="G306" s="38">
        <v>621.05999999999995</v>
      </c>
      <c r="H306" s="19">
        <v>44533</v>
      </c>
      <c r="I306" s="36">
        <v>1108</v>
      </c>
      <c r="J306" s="20" t="s">
        <v>420</v>
      </c>
      <c r="K306" s="22">
        <v>0.77780000000000005</v>
      </c>
      <c r="L306" s="18">
        <v>483.06046800000001</v>
      </c>
      <c r="M306" s="31"/>
    </row>
    <row r="307" spans="1:13">
      <c r="A307" s="21" t="s">
        <v>162</v>
      </c>
      <c r="B307" s="21" t="s">
        <v>163</v>
      </c>
      <c r="C307" s="30">
        <v>44267</v>
      </c>
      <c r="E307" s="21" t="s">
        <v>164</v>
      </c>
      <c r="F307" s="21" t="s">
        <v>292</v>
      </c>
      <c r="G307" s="38">
        <v>2247.42</v>
      </c>
      <c r="H307" s="19">
        <v>44533</v>
      </c>
      <c r="I307" s="36">
        <v>1773</v>
      </c>
      <c r="J307" s="20" t="s">
        <v>513</v>
      </c>
      <c r="K307" s="22">
        <v>0.77780000000000005</v>
      </c>
      <c r="L307" s="18">
        <v>1748.0432760000001</v>
      </c>
      <c r="M307" s="31"/>
    </row>
    <row r="308" spans="1:13">
      <c r="A308" s="21" t="s">
        <v>162</v>
      </c>
      <c r="B308" s="21" t="s">
        <v>163</v>
      </c>
      <c r="C308" s="30">
        <v>44267</v>
      </c>
      <c r="E308" s="21" t="s">
        <v>164</v>
      </c>
      <c r="F308" s="21" t="s">
        <v>292</v>
      </c>
      <c r="G308" s="38">
        <v>2999</v>
      </c>
      <c r="H308" s="19">
        <v>44533</v>
      </c>
      <c r="I308" s="36">
        <v>1773</v>
      </c>
      <c r="J308" s="20" t="s">
        <v>513</v>
      </c>
      <c r="K308" s="22">
        <v>0.77780000000000005</v>
      </c>
      <c r="L308" s="18">
        <v>2332.6222000000002</v>
      </c>
      <c r="M308" s="31"/>
    </row>
    <row r="309" spans="1:13">
      <c r="A309" s="21" t="s">
        <v>162</v>
      </c>
      <c r="B309" s="21" t="s">
        <v>163</v>
      </c>
      <c r="C309" s="30">
        <v>44267</v>
      </c>
      <c r="E309" s="21" t="s">
        <v>164</v>
      </c>
      <c r="F309" s="21" t="s">
        <v>292</v>
      </c>
      <c r="G309" s="38">
        <v>3000</v>
      </c>
      <c r="H309" s="19">
        <v>44533</v>
      </c>
      <c r="I309" s="36">
        <v>1773</v>
      </c>
      <c r="J309" s="20" t="s">
        <v>513</v>
      </c>
      <c r="K309" s="22">
        <v>0.77780000000000005</v>
      </c>
      <c r="L309" s="18">
        <v>2333.4</v>
      </c>
      <c r="M309" s="31"/>
    </row>
    <row r="310" spans="1:13">
      <c r="A310" s="21" t="s">
        <v>162</v>
      </c>
      <c r="B310" s="21" t="s">
        <v>163</v>
      </c>
      <c r="C310" s="30">
        <v>44267</v>
      </c>
      <c r="E310" s="21" t="s">
        <v>164</v>
      </c>
      <c r="F310" s="21" t="s">
        <v>192</v>
      </c>
      <c r="G310" s="38">
        <v>5000</v>
      </c>
      <c r="H310" s="19">
        <v>44533</v>
      </c>
      <c r="I310" s="36">
        <v>651</v>
      </c>
      <c r="J310" s="20" t="s">
        <v>394</v>
      </c>
      <c r="K310" s="22">
        <v>0.77780000000000005</v>
      </c>
      <c r="L310" s="18">
        <v>3889.0000000000005</v>
      </c>
      <c r="M310" s="31"/>
    </row>
    <row r="311" spans="1:13">
      <c r="A311" s="21" t="s">
        <v>162</v>
      </c>
      <c r="B311" s="21" t="s">
        <v>163</v>
      </c>
      <c r="C311" s="30">
        <v>44267</v>
      </c>
      <c r="E311" s="21" t="s">
        <v>164</v>
      </c>
      <c r="F311" s="21" t="s">
        <v>253</v>
      </c>
      <c r="G311" s="38">
        <v>5000</v>
      </c>
      <c r="H311" s="19">
        <v>44533</v>
      </c>
      <c r="I311" s="36">
        <v>1217</v>
      </c>
      <c r="J311" s="20" t="s">
        <v>425</v>
      </c>
      <c r="K311" s="22">
        <v>0.77780000000000005</v>
      </c>
      <c r="L311" s="18">
        <v>3889.0000000000005</v>
      </c>
      <c r="M311" s="31"/>
    </row>
    <row r="312" spans="1:13">
      <c r="A312" s="21" t="s">
        <v>162</v>
      </c>
      <c r="B312" s="21" t="s">
        <v>163</v>
      </c>
      <c r="C312" s="30">
        <v>44267</v>
      </c>
      <c r="E312" s="21" t="s">
        <v>166</v>
      </c>
      <c r="F312" s="21" t="s">
        <v>481</v>
      </c>
      <c r="G312" s="38">
        <v>-500000</v>
      </c>
      <c r="H312" s="19">
        <v>44533</v>
      </c>
      <c r="I312" s="36" t="s">
        <v>152</v>
      </c>
      <c r="J312" s="20" t="s">
        <v>154</v>
      </c>
      <c r="K312" s="22">
        <v>0.77780000000000005</v>
      </c>
      <c r="L312" s="18">
        <v>-388900</v>
      </c>
      <c r="M312" s="31"/>
    </row>
    <row r="313" spans="1:13">
      <c r="A313" s="21" t="s">
        <v>162</v>
      </c>
      <c r="B313" s="21" t="s">
        <v>163</v>
      </c>
      <c r="C313" s="30">
        <v>44267</v>
      </c>
      <c r="E313" s="21" t="s">
        <v>206</v>
      </c>
      <c r="F313" s="21" t="s">
        <v>332</v>
      </c>
      <c r="G313" s="38">
        <v>5922.22</v>
      </c>
      <c r="H313" s="19">
        <v>44533</v>
      </c>
      <c r="I313" s="36">
        <v>1128</v>
      </c>
      <c r="J313" s="20" t="s">
        <v>421</v>
      </c>
      <c r="K313" s="22">
        <v>0.77780000000000005</v>
      </c>
      <c r="L313" s="18">
        <v>4606.3027160000001</v>
      </c>
      <c r="M313" s="31"/>
    </row>
    <row r="314" spans="1:13">
      <c r="A314" s="21" t="s">
        <v>162</v>
      </c>
      <c r="B314" s="21" t="s">
        <v>163</v>
      </c>
      <c r="C314" s="30">
        <v>44359</v>
      </c>
      <c r="E314" s="21" t="s">
        <v>164</v>
      </c>
      <c r="F314" s="21" t="s">
        <v>347</v>
      </c>
      <c r="G314" s="38">
        <v>14.96</v>
      </c>
      <c r="H314" s="19">
        <v>44536</v>
      </c>
      <c r="I314" s="36">
        <v>1801</v>
      </c>
      <c r="J314" s="20" t="s">
        <v>442</v>
      </c>
      <c r="K314" s="22">
        <v>0.78247261345852892</v>
      </c>
      <c r="L314" s="18">
        <v>11.705790297339593</v>
      </c>
      <c r="M314" s="31"/>
    </row>
    <row r="315" spans="1:13">
      <c r="A315" s="21" t="s">
        <v>162</v>
      </c>
      <c r="B315" s="21" t="s">
        <v>163</v>
      </c>
      <c r="C315" s="30">
        <v>44359</v>
      </c>
      <c r="E315" s="21" t="s">
        <v>164</v>
      </c>
      <c r="F315" s="21" t="s">
        <v>172</v>
      </c>
      <c r="G315" s="38">
        <v>504</v>
      </c>
      <c r="H315" s="19">
        <v>44536</v>
      </c>
      <c r="I315" s="36">
        <v>765</v>
      </c>
      <c r="J315" s="20" t="s">
        <v>404</v>
      </c>
      <c r="K315" s="22">
        <v>0.78247261345852892</v>
      </c>
      <c r="L315" s="18">
        <v>394.36619718309856</v>
      </c>
      <c r="M315" s="31"/>
    </row>
    <row r="316" spans="1:13">
      <c r="A316" s="21" t="s">
        <v>162</v>
      </c>
      <c r="B316" s="21" t="s">
        <v>163</v>
      </c>
      <c r="C316" s="30">
        <v>44359</v>
      </c>
      <c r="E316" s="21" t="s">
        <v>164</v>
      </c>
      <c r="F316" s="21" t="s">
        <v>482</v>
      </c>
      <c r="G316" s="38">
        <v>542.6</v>
      </c>
      <c r="H316" s="19">
        <v>44536</v>
      </c>
      <c r="I316" s="36">
        <v>1124</v>
      </c>
      <c r="J316" s="20" t="s">
        <v>461</v>
      </c>
      <c r="K316" s="22">
        <v>0.78247261345852892</v>
      </c>
      <c r="L316" s="18">
        <v>424.56964006259778</v>
      </c>
      <c r="M316" s="31"/>
    </row>
    <row r="317" spans="1:13">
      <c r="A317" s="21" t="s">
        <v>162</v>
      </c>
      <c r="B317" s="21" t="s">
        <v>163</v>
      </c>
      <c r="C317" s="30">
        <v>44359</v>
      </c>
      <c r="E317" s="21" t="s">
        <v>164</v>
      </c>
      <c r="F317" s="21" t="s">
        <v>222</v>
      </c>
      <c r="G317" s="38">
        <v>1455.79</v>
      </c>
      <c r="H317" s="19">
        <v>44536</v>
      </c>
      <c r="I317" s="36">
        <v>189</v>
      </c>
      <c r="J317" s="20" t="s">
        <v>356</v>
      </c>
      <c r="K317" s="22">
        <v>0.78247261345852892</v>
      </c>
      <c r="L317" s="18">
        <v>1139.1158059467919</v>
      </c>
      <c r="M317" s="31"/>
    </row>
    <row r="318" spans="1:13">
      <c r="A318" s="21" t="s">
        <v>162</v>
      </c>
      <c r="B318" s="21" t="s">
        <v>163</v>
      </c>
      <c r="C318" s="30">
        <v>44359</v>
      </c>
      <c r="E318" s="21" t="s">
        <v>164</v>
      </c>
      <c r="F318" s="21" t="s">
        <v>171</v>
      </c>
      <c r="G318" s="38">
        <v>1475.28</v>
      </c>
      <c r="H318" s="19">
        <v>44536</v>
      </c>
      <c r="I318" s="36">
        <v>497</v>
      </c>
      <c r="J318" s="20" t="s">
        <v>510</v>
      </c>
      <c r="K318" s="22">
        <v>0.78247261345852892</v>
      </c>
      <c r="L318" s="18">
        <v>1154.3661971830986</v>
      </c>
      <c r="M318" s="31"/>
    </row>
    <row r="319" spans="1:13">
      <c r="A319" s="21" t="s">
        <v>162</v>
      </c>
      <c r="B319" s="21" t="s">
        <v>163</v>
      </c>
      <c r="C319" s="30">
        <v>44359</v>
      </c>
      <c r="E319" s="21" t="s">
        <v>164</v>
      </c>
      <c r="F319" s="21" t="s">
        <v>213</v>
      </c>
      <c r="G319" s="38">
        <v>2000</v>
      </c>
      <c r="H319" s="19">
        <v>44536</v>
      </c>
      <c r="I319" s="36">
        <v>563</v>
      </c>
      <c r="J319" s="20" t="s">
        <v>511</v>
      </c>
      <c r="K319" s="22">
        <v>0.78247261345852892</v>
      </c>
      <c r="L319" s="18">
        <v>1564.9452269170579</v>
      </c>
      <c r="M319" s="31"/>
    </row>
    <row r="320" spans="1:13">
      <c r="A320" s="21" t="s">
        <v>162</v>
      </c>
      <c r="B320" s="21" t="s">
        <v>163</v>
      </c>
      <c r="C320" s="30">
        <v>44359</v>
      </c>
      <c r="E320" s="21" t="s">
        <v>164</v>
      </c>
      <c r="F320" s="21" t="s">
        <v>293</v>
      </c>
      <c r="G320" s="38">
        <v>2800.66</v>
      </c>
      <c r="H320" s="19">
        <v>44536</v>
      </c>
      <c r="I320" s="36">
        <v>1035</v>
      </c>
      <c r="J320" s="20" t="s">
        <v>416</v>
      </c>
      <c r="K320" s="22">
        <v>0.78247261345852892</v>
      </c>
      <c r="L320" s="18">
        <v>2191.4397496087636</v>
      </c>
      <c r="M320" s="31"/>
    </row>
    <row r="321" spans="1:13">
      <c r="A321" s="21" t="s">
        <v>162</v>
      </c>
      <c r="B321" s="21" t="s">
        <v>163</v>
      </c>
      <c r="C321" s="30">
        <v>44359</v>
      </c>
      <c r="E321" s="21" t="s">
        <v>164</v>
      </c>
      <c r="F321" s="21" t="s">
        <v>316</v>
      </c>
      <c r="G321" s="38">
        <v>3000</v>
      </c>
      <c r="H321" s="19">
        <v>44536</v>
      </c>
      <c r="I321" s="36">
        <v>1266</v>
      </c>
      <c r="J321" s="20" t="s">
        <v>426</v>
      </c>
      <c r="K321" s="22">
        <v>0.78247261345852892</v>
      </c>
      <c r="L321" s="18">
        <v>2347.4178403755868</v>
      </c>
      <c r="M321" s="31"/>
    </row>
    <row r="322" spans="1:13">
      <c r="A322" s="21" t="s">
        <v>162</v>
      </c>
      <c r="B322" s="21" t="s">
        <v>163</v>
      </c>
      <c r="C322" s="30">
        <v>44359</v>
      </c>
      <c r="E322" s="21" t="s">
        <v>164</v>
      </c>
      <c r="F322" s="21" t="s">
        <v>172</v>
      </c>
      <c r="G322" s="38">
        <v>3000</v>
      </c>
      <c r="H322" s="19">
        <v>44536</v>
      </c>
      <c r="I322" s="36">
        <v>765</v>
      </c>
      <c r="J322" s="20" t="s">
        <v>404</v>
      </c>
      <c r="K322" s="22">
        <v>0.78247261345852892</v>
      </c>
      <c r="L322" s="18">
        <v>2347.4178403755868</v>
      </c>
      <c r="M322" s="31"/>
    </row>
    <row r="323" spans="1:13">
      <c r="A323" s="21" t="s">
        <v>162</v>
      </c>
      <c r="B323" s="21" t="s">
        <v>163</v>
      </c>
      <c r="C323" s="30">
        <v>44359</v>
      </c>
      <c r="E323" s="21" t="s">
        <v>164</v>
      </c>
      <c r="F323" s="21" t="s">
        <v>483</v>
      </c>
      <c r="G323" s="38">
        <v>5422.66</v>
      </c>
      <c r="H323" s="19">
        <v>44536</v>
      </c>
      <c r="I323" s="36">
        <v>1879</v>
      </c>
      <c r="J323" s="20" t="s">
        <v>447</v>
      </c>
      <c r="K323" s="22">
        <v>0.78247261345852892</v>
      </c>
      <c r="L323" s="18">
        <v>4243.0829420970267</v>
      </c>
      <c r="M323" s="31"/>
    </row>
    <row r="324" spans="1:13">
      <c r="A324" s="21" t="s">
        <v>162</v>
      </c>
      <c r="B324" s="21" t="s">
        <v>163</v>
      </c>
      <c r="C324" s="30">
        <v>44359</v>
      </c>
      <c r="E324" s="21" t="s">
        <v>204</v>
      </c>
      <c r="F324" s="21" t="s">
        <v>205</v>
      </c>
      <c r="G324" s="38">
        <v>-17</v>
      </c>
      <c r="H324" s="19">
        <v>44536</v>
      </c>
      <c r="I324" s="36">
        <v>521</v>
      </c>
      <c r="J324" s="20" t="s">
        <v>377</v>
      </c>
      <c r="K324" s="22">
        <v>0.78247261345852892</v>
      </c>
      <c r="L324" s="18">
        <v>-13.302034428794991</v>
      </c>
      <c r="M324" s="31"/>
    </row>
    <row r="325" spans="1:13">
      <c r="A325" s="21" t="s">
        <v>162</v>
      </c>
      <c r="B325" s="21" t="s">
        <v>163</v>
      </c>
      <c r="C325" s="30">
        <v>44359</v>
      </c>
      <c r="E325" s="21" t="s">
        <v>204</v>
      </c>
      <c r="F325" s="21" t="s">
        <v>484</v>
      </c>
      <c r="G325" s="38">
        <v>-17</v>
      </c>
      <c r="H325" s="19">
        <v>44536</v>
      </c>
      <c r="I325" s="36" t="s">
        <v>152</v>
      </c>
      <c r="J325" s="20" t="s">
        <v>154</v>
      </c>
      <c r="K325" s="22">
        <v>0.78247261345852892</v>
      </c>
      <c r="L325" s="18">
        <v>-13.302034428794991</v>
      </c>
      <c r="M325" s="31"/>
    </row>
    <row r="326" spans="1:13">
      <c r="A326" s="21" t="s">
        <v>162</v>
      </c>
      <c r="B326" s="21" t="s">
        <v>163</v>
      </c>
      <c r="C326" s="30">
        <v>44359</v>
      </c>
      <c r="E326" s="21" t="s">
        <v>204</v>
      </c>
      <c r="F326" s="21" t="s">
        <v>485</v>
      </c>
      <c r="G326" s="38">
        <v>-17</v>
      </c>
      <c r="H326" s="19">
        <v>44536</v>
      </c>
      <c r="I326" s="36">
        <v>333</v>
      </c>
      <c r="J326" s="20" t="s">
        <v>365</v>
      </c>
      <c r="K326" s="22">
        <v>0.78247261345852892</v>
      </c>
      <c r="L326" s="18">
        <v>-13.302034428794991</v>
      </c>
      <c r="M326" s="31"/>
    </row>
    <row r="327" spans="1:13">
      <c r="A327" s="21" t="s">
        <v>162</v>
      </c>
      <c r="B327" s="21" t="s">
        <v>163</v>
      </c>
      <c r="C327" s="30">
        <v>44359</v>
      </c>
      <c r="E327" s="21" t="s">
        <v>194</v>
      </c>
      <c r="G327" s="38">
        <v>-56</v>
      </c>
      <c r="H327" s="19">
        <v>44536</v>
      </c>
      <c r="I327" s="36">
        <v>0</v>
      </c>
      <c r="J327" s="20" t="s">
        <v>154</v>
      </c>
      <c r="K327" s="22">
        <v>0.78247261345852892</v>
      </c>
      <c r="L327" s="18">
        <v>-43.818466353677621</v>
      </c>
      <c r="M327" s="31"/>
    </row>
    <row r="328" spans="1:13">
      <c r="A328" s="21" t="s">
        <v>162</v>
      </c>
      <c r="B328" s="21" t="s">
        <v>163</v>
      </c>
      <c r="C328" s="30">
        <v>44359</v>
      </c>
      <c r="E328" s="21" t="s">
        <v>486</v>
      </c>
      <c r="F328" s="21" t="s">
        <v>260</v>
      </c>
      <c r="G328" s="38">
        <v>111.92</v>
      </c>
      <c r="H328" s="19">
        <v>44536</v>
      </c>
      <c r="I328" s="36">
        <v>1123</v>
      </c>
      <c r="J328" s="20" t="s">
        <v>260</v>
      </c>
      <c r="K328" s="22">
        <v>0.78247261345852892</v>
      </c>
      <c r="L328" s="18">
        <v>87.574334898278565</v>
      </c>
      <c r="M328" s="31"/>
    </row>
    <row r="329" spans="1:13">
      <c r="A329" s="21" t="s">
        <v>162</v>
      </c>
      <c r="B329" s="21" t="s">
        <v>163</v>
      </c>
      <c r="C329" s="30">
        <v>44359</v>
      </c>
      <c r="E329" s="21" t="s">
        <v>195</v>
      </c>
      <c r="F329" s="21" t="s">
        <v>310</v>
      </c>
      <c r="G329" s="38">
        <v>14807.48</v>
      </c>
      <c r="H329" s="19">
        <v>44536</v>
      </c>
      <c r="I329" s="36">
        <v>1367</v>
      </c>
      <c r="J329" s="20" t="s">
        <v>431</v>
      </c>
      <c r="K329" s="22">
        <v>0.78247261345852892</v>
      </c>
      <c r="L329" s="18">
        <v>11586.447574334898</v>
      </c>
      <c r="M329" s="31"/>
    </row>
    <row r="330" spans="1:13">
      <c r="A330" s="21" t="s">
        <v>162</v>
      </c>
      <c r="B330" s="21" t="s">
        <v>163</v>
      </c>
      <c r="C330" s="30">
        <v>44359</v>
      </c>
      <c r="E330" s="21" t="s">
        <v>197</v>
      </c>
      <c r="F330" s="21" t="s">
        <v>304</v>
      </c>
      <c r="G330" s="38">
        <v>15611.01</v>
      </c>
      <c r="H330" s="19">
        <v>44536</v>
      </c>
      <c r="I330" s="36">
        <v>184</v>
      </c>
      <c r="J330" s="20" t="s">
        <v>355</v>
      </c>
      <c r="K330" s="22">
        <v>0.78247261345852892</v>
      </c>
      <c r="L330" s="18">
        <v>12215.187793427229</v>
      </c>
      <c r="M330" s="31"/>
    </row>
    <row r="331" spans="1:13">
      <c r="A331" s="21" t="s">
        <v>162</v>
      </c>
      <c r="B331" s="21" t="s">
        <v>163</v>
      </c>
      <c r="C331" s="30">
        <v>44359</v>
      </c>
      <c r="E331" s="21" t="s">
        <v>179</v>
      </c>
      <c r="F331" s="21" t="s">
        <v>487</v>
      </c>
      <c r="G331" s="38">
        <v>18124.759999999998</v>
      </c>
      <c r="H331" s="19">
        <v>44536</v>
      </c>
      <c r="I331" s="36">
        <v>2019</v>
      </c>
      <c r="J331" s="20" t="s">
        <v>445</v>
      </c>
      <c r="K331" s="22">
        <v>0.78247261345852892</v>
      </c>
      <c r="L331" s="18">
        <v>14182.128325508605</v>
      </c>
      <c r="M331" s="31"/>
    </row>
    <row r="332" spans="1:13">
      <c r="A332" s="21" t="s">
        <v>162</v>
      </c>
      <c r="B332" s="21" t="s">
        <v>163</v>
      </c>
      <c r="C332" s="30">
        <v>44359</v>
      </c>
      <c r="E332" s="21" t="s">
        <v>177</v>
      </c>
      <c r="F332" s="21" t="s">
        <v>335</v>
      </c>
      <c r="G332" s="38">
        <v>41634.019999999997</v>
      </c>
      <c r="H332" s="19">
        <v>44536</v>
      </c>
      <c r="I332" s="36">
        <v>227</v>
      </c>
      <c r="J332" s="20" t="s">
        <v>361</v>
      </c>
      <c r="K332" s="22">
        <v>0.78247261345852892</v>
      </c>
      <c r="L332" s="18">
        <v>32577.480438184659</v>
      </c>
      <c r="M332" s="31"/>
    </row>
    <row r="333" spans="1:13">
      <c r="A333" s="21" t="s">
        <v>162</v>
      </c>
      <c r="B333" s="21" t="s">
        <v>163</v>
      </c>
      <c r="C333" s="30">
        <v>44359</v>
      </c>
      <c r="E333" s="21" t="s">
        <v>197</v>
      </c>
      <c r="F333" s="21" t="s">
        <v>198</v>
      </c>
      <c r="G333" s="38">
        <v>51279.95</v>
      </c>
      <c r="H333" s="19">
        <v>44536</v>
      </c>
      <c r="I333" s="36">
        <v>591</v>
      </c>
      <c r="J333" s="20" t="s">
        <v>512</v>
      </c>
      <c r="K333" s="22">
        <v>0.78247261345852892</v>
      </c>
      <c r="L333" s="18">
        <v>40125.156494522686</v>
      </c>
      <c r="M333" s="31"/>
    </row>
    <row r="334" spans="1:13">
      <c r="A334" s="21" t="s">
        <v>162</v>
      </c>
      <c r="B334" s="21" t="s">
        <v>163</v>
      </c>
      <c r="C334" s="30">
        <v>44359</v>
      </c>
      <c r="E334" s="21" t="s">
        <v>206</v>
      </c>
      <c r="F334" s="21" t="s">
        <v>205</v>
      </c>
      <c r="G334" s="38">
        <v>2778.35</v>
      </c>
      <c r="H334" s="19">
        <v>44536</v>
      </c>
      <c r="I334" s="36">
        <v>521</v>
      </c>
      <c r="J334" s="20" t="s">
        <v>377</v>
      </c>
      <c r="K334" s="22">
        <v>0.78247261345852892</v>
      </c>
      <c r="L334" s="18">
        <v>2173.9827856025036</v>
      </c>
      <c r="M334" s="31"/>
    </row>
    <row r="335" spans="1:13">
      <c r="A335" s="21" t="s">
        <v>162</v>
      </c>
      <c r="B335" s="21" t="s">
        <v>163</v>
      </c>
      <c r="C335" s="33">
        <v>44359</v>
      </c>
      <c r="E335" s="21" t="s">
        <v>206</v>
      </c>
      <c r="F335" s="21" t="s">
        <v>484</v>
      </c>
      <c r="G335" s="39">
        <v>7615.06</v>
      </c>
      <c r="H335" s="19">
        <v>44536</v>
      </c>
      <c r="I335" s="36">
        <v>1617</v>
      </c>
      <c r="J335" s="20" t="s">
        <v>437</v>
      </c>
      <c r="K335" s="22">
        <v>0.78247261345852892</v>
      </c>
      <c r="L335" s="18">
        <v>5958.5758998435058</v>
      </c>
    </row>
    <row r="336" spans="1:13">
      <c r="A336" s="21" t="s">
        <v>162</v>
      </c>
      <c r="B336" s="21" t="s">
        <v>163</v>
      </c>
      <c r="C336" s="30">
        <v>44359</v>
      </c>
      <c r="E336" s="21" t="s">
        <v>206</v>
      </c>
      <c r="F336" s="21" t="s">
        <v>485</v>
      </c>
      <c r="G336" s="38">
        <v>15187.32</v>
      </c>
      <c r="H336" s="19">
        <v>44536</v>
      </c>
      <c r="I336" s="36">
        <v>333</v>
      </c>
      <c r="J336" s="20" t="s">
        <v>365</v>
      </c>
      <c r="K336" s="22">
        <v>0.78247261345852892</v>
      </c>
      <c r="L336" s="18">
        <v>11883.661971830985</v>
      </c>
      <c r="M336" s="31"/>
    </row>
    <row r="337" spans="1:14">
      <c r="A337" s="21" t="s">
        <v>162</v>
      </c>
      <c r="B337" s="21" t="s">
        <v>163</v>
      </c>
      <c r="C337" s="30">
        <v>44537</v>
      </c>
      <c r="E337" s="21" t="s">
        <v>164</v>
      </c>
      <c r="F337" s="21" t="s">
        <v>185</v>
      </c>
      <c r="G337" s="38">
        <v>93.32</v>
      </c>
      <c r="H337" s="19">
        <v>44537</v>
      </c>
      <c r="I337" s="36">
        <v>578</v>
      </c>
      <c r="J337" s="20" t="s">
        <v>387</v>
      </c>
      <c r="K337" s="22">
        <v>0.79069999999999996</v>
      </c>
      <c r="L337" s="18">
        <v>73.788123999999996</v>
      </c>
    </row>
    <row r="338" spans="1:14">
      <c r="A338" s="21" t="s">
        <v>162</v>
      </c>
      <c r="B338" s="21" t="s">
        <v>163</v>
      </c>
      <c r="C338" s="30">
        <v>44537</v>
      </c>
      <c r="E338" s="21" t="s">
        <v>164</v>
      </c>
      <c r="F338" s="21" t="s">
        <v>307</v>
      </c>
      <c r="G338" s="38">
        <v>882.74</v>
      </c>
      <c r="H338" s="19">
        <v>44537</v>
      </c>
      <c r="I338" s="36">
        <v>600</v>
      </c>
      <c r="J338" s="20" t="s">
        <v>390</v>
      </c>
      <c r="K338" s="22">
        <v>0.79069999999999996</v>
      </c>
      <c r="L338" s="18">
        <v>697.98251800000003</v>
      </c>
    </row>
    <row r="339" spans="1:14">
      <c r="A339" s="21" t="s">
        <v>162</v>
      </c>
      <c r="B339" s="21" t="s">
        <v>163</v>
      </c>
      <c r="C339" s="30">
        <v>44537</v>
      </c>
      <c r="E339" s="21" t="s">
        <v>164</v>
      </c>
      <c r="F339" s="21" t="s">
        <v>316</v>
      </c>
      <c r="G339" s="38">
        <v>3000</v>
      </c>
      <c r="H339" s="19">
        <v>44537</v>
      </c>
      <c r="I339" s="36">
        <v>1266</v>
      </c>
      <c r="J339" s="20" t="s">
        <v>426</v>
      </c>
      <c r="K339" s="22">
        <v>0.79069999999999996</v>
      </c>
      <c r="L339" s="18">
        <v>2372.1</v>
      </c>
    </row>
    <row r="340" spans="1:14">
      <c r="A340" s="21" t="s">
        <v>162</v>
      </c>
      <c r="B340" s="21" t="s">
        <v>163</v>
      </c>
      <c r="C340" s="30">
        <v>44537</v>
      </c>
      <c r="E340" s="21" t="s">
        <v>164</v>
      </c>
      <c r="F340" s="21" t="s">
        <v>488</v>
      </c>
      <c r="G340" s="38">
        <v>3000</v>
      </c>
      <c r="H340" s="19">
        <v>44537</v>
      </c>
      <c r="I340" s="36">
        <v>1642</v>
      </c>
      <c r="J340" s="20" t="s">
        <v>456</v>
      </c>
      <c r="K340" s="22">
        <v>0.79069999999999996</v>
      </c>
      <c r="L340" s="18">
        <v>2372.1</v>
      </c>
    </row>
    <row r="341" spans="1:14">
      <c r="A341" s="21" t="s">
        <v>162</v>
      </c>
      <c r="B341" s="21" t="s">
        <v>163</v>
      </c>
      <c r="C341" s="30">
        <v>44537</v>
      </c>
      <c r="E341" s="21" t="s">
        <v>164</v>
      </c>
      <c r="F341" s="21" t="s">
        <v>229</v>
      </c>
      <c r="G341" s="38">
        <v>4500</v>
      </c>
      <c r="H341" s="19">
        <v>44537</v>
      </c>
      <c r="I341" s="36">
        <v>200</v>
      </c>
      <c r="J341" s="20" t="s">
        <v>357</v>
      </c>
      <c r="K341" s="22">
        <v>0.79069999999999996</v>
      </c>
      <c r="L341" s="18">
        <v>3558.1499999999996</v>
      </c>
    </row>
    <row r="342" spans="1:14">
      <c r="A342" s="21" t="s">
        <v>162</v>
      </c>
      <c r="B342" s="21" t="s">
        <v>163</v>
      </c>
      <c r="C342" s="30">
        <v>44537</v>
      </c>
      <c r="E342" s="21" t="s">
        <v>164</v>
      </c>
      <c r="F342" s="21" t="s">
        <v>316</v>
      </c>
      <c r="G342" s="38">
        <v>7000</v>
      </c>
      <c r="H342" s="19">
        <v>44537</v>
      </c>
      <c r="I342" s="36">
        <v>1266</v>
      </c>
      <c r="J342" s="20" t="s">
        <v>426</v>
      </c>
      <c r="K342" s="22">
        <v>0.79069999999999996</v>
      </c>
      <c r="L342" s="18">
        <v>5534.9</v>
      </c>
    </row>
    <row r="343" spans="1:14">
      <c r="A343" s="21" t="s">
        <v>162</v>
      </c>
      <c r="B343" s="21" t="s">
        <v>163</v>
      </c>
      <c r="C343" s="30">
        <v>44537</v>
      </c>
      <c r="E343" s="21" t="s">
        <v>177</v>
      </c>
      <c r="F343" s="21" t="s">
        <v>263</v>
      </c>
      <c r="G343" s="38">
        <v>1206.58</v>
      </c>
      <c r="H343" s="19">
        <v>44537</v>
      </c>
      <c r="I343" s="36">
        <v>1015</v>
      </c>
      <c r="J343" s="20" t="s">
        <v>414</v>
      </c>
      <c r="K343" s="22">
        <v>0.79069999999999996</v>
      </c>
      <c r="L343" s="18">
        <v>954.04280599999993</v>
      </c>
    </row>
    <row r="344" spans="1:14">
      <c r="A344" s="21" t="s">
        <v>162</v>
      </c>
      <c r="B344" s="21" t="s">
        <v>163</v>
      </c>
      <c r="C344" s="30">
        <v>44537</v>
      </c>
      <c r="E344" s="21" t="s">
        <v>177</v>
      </c>
      <c r="F344" s="21" t="s">
        <v>202</v>
      </c>
      <c r="G344" s="38">
        <v>4829.71</v>
      </c>
      <c r="H344" s="19">
        <v>44537</v>
      </c>
      <c r="I344" s="36">
        <v>415</v>
      </c>
      <c r="J344" s="20" t="s">
        <v>367</v>
      </c>
      <c r="K344" s="22">
        <v>0.79069999999999996</v>
      </c>
      <c r="L344" s="18">
        <v>3818.8516969999996</v>
      </c>
    </row>
    <row r="345" spans="1:14">
      <c r="A345" s="21" t="s">
        <v>162</v>
      </c>
      <c r="B345" s="21" t="s">
        <v>163</v>
      </c>
      <c r="C345" s="30">
        <v>44537</v>
      </c>
      <c r="E345" s="21" t="s">
        <v>177</v>
      </c>
      <c r="F345" s="21" t="s">
        <v>220</v>
      </c>
      <c r="G345" s="38">
        <v>24038.57</v>
      </c>
      <c r="H345" s="19">
        <v>44537</v>
      </c>
      <c r="I345" s="36">
        <v>583</v>
      </c>
      <c r="J345" s="20" t="s">
        <v>388</v>
      </c>
      <c r="K345" s="22">
        <v>0.79069999999999996</v>
      </c>
      <c r="L345" s="18">
        <v>19007.297298999998</v>
      </c>
    </row>
    <row r="346" spans="1:14">
      <c r="A346" s="21" t="s">
        <v>162</v>
      </c>
      <c r="B346" s="21" t="s">
        <v>163</v>
      </c>
      <c r="C346" s="30">
        <v>44537</v>
      </c>
      <c r="E346" s="21" t="s">
        <v>177</v>
      </c>
      <c r="F346" s="21" t="s">
        <v>202</v>
      </c>
      <c r="G346" s="38">
        <v>5000</v>
      </c>
      <c r="H346" s="19">
        <v>44537</v>
      </c>
      <c r="I346" s="36">
        <v>415</v>
      </c>
      <c r="J346" s="20" t="s">
        <v>367</v>
      </c>
      <c r="K346" s="22">
        <v>0.79069999999999996</v>
      </c>
      <c r="L346" s="18">
        <v>3953.5</v>
      </c>
    </row>
    <row r="347" spans="1:14">
      <c r="A347" s="21" t="s">
        <v>162</v>
      </c>
      <c r="B347" s="21" t="s">
        <v>239</v>
      </c>
      <c r="F347" s="21" t="s">
        <v>497</v>
      </c>
      <c r="G347" s="38">
        <v>2492.17</v>
      </c>
      <c r="H347" s="19">
        <v>44538</v>
      </c>
      <c r="I347" s="36">
        <v>463</v>
      </c>
      <c r="J347" s="20" t="s">
        <v>369</v>
      </c>
      <c r="K347" s="22">
        <v>0.7910140800506249</v>
      </c>
      <c r="L347" s="18">
        <v>1971.341559879766</v>
      </c>
    </row>
    <row r="348" spans="1:14">
      <c r="A348" s="21" t="s">
        <v>162</v>
      </c>
      <c r="B348" s="21" t="s">
        <v>242</v>
      </c>
      <c r="F348" s="21" t="s">
        <v>315</v>
      </c>
      <c r="G348" s="38">
        <v>1077.54</v>
      </c>
      <c r="H348" s="19">
        <v>44538</v>
      </c>
      <c r="I348" s="36">
        <v>1686</v>
      </c>
      <c r="J348" s="20" t="s">
        <v>503</v>
      </c>
      <c r="K348" s="22">
        <v>0.7910140800506249</v>
      </c>
      <c r="L348" s="18">
        <v>852.34931181775028</v>
      </c>
    </row>
    <row r="349" spans="1:14">
      <c r="A349" s="21" t="s">
        <v>162</v>
      </c>
      <c r="B349" s="21" t="s">
        <v>489</v>
      </c>
      <c r="F349" s="21" t="s">
        <v>497</v>
      </c>
      <c r="G349" s="38">
        <v>9330.58</v>
      </c>
      <c r="H349" s="19">
        <v>44538</v>
      </c>
      <c r="I349" s="36" t="e">
        <v>#N/A</v>
      </c>
      <c r="J349" s="20" t="s">
        <v>154</v>
      </c>
      <c r="K349" s="22" t="s">
        <v>154</v>
      </c>
      <c r="L349" s="18" t="s">
        <v>154</v>
      </c>
    </row>
    <row r="350" spans="1:14">
      <c r="A350" s="21" t="s">
        <v>162</v>
      </c>
      <c r="B350" s="21" t="s">
        <v>490</v>
      </c>
      <c r="F350" s="21" t="s">
        <v>183</v>
      </c>
      <c r="G350" s="38">
        <v>2000</v>
      </c>
      <c r="H350" s="19">
        <v>44538</v>
      </c>
      <c r="I350" s="36">
        <v>153</v>
      </c>
      <c r="J350" s="20" t="s">
        <v>354</v>
      </c>
      <c r="K350" s="22">
        <v>0.91633965426760977</v>
      </c>
      <c r="L350" s="18">
        <v>1832.6793085352194</v>
      </c>
    </row>
    <row r="351" spans="1:14">
      <c r="A351" s="21" t="s">
        <v>162</v>
      </c>
      <c r="B351" s="21" t="s">
        <v>491</v>
      </c>
      <c r="F351" s="21" t="s">
        <v>498</v>
      </c>
      <c r="G351" s="38">
        <v>13952.3</v>
      </c>
      <c r="H351" s="19">
        <v>44538</v>
      </c>
      <c r="I351" s="36">
        <v>1859</v>
      </c>
      <c r="J351" s="20" t="s">
        <v>450</v>
      </c>
      <c r="K351" s="22">
        <v>0.77661699494060821</v>
      </c>
      <c r="L351" s="18">
        <v>10835.593298509848</v>
      </c>
      <c r="N351" s="23"/>
    </row>
    <row r="352" spans="1:14">
      <c r="A352" s="21" t="s">
        <v>162</v>
      </c>
      <c r="B352" s="21" t="s">
        <v>492</v>
      </c>
      <c r="F352" s="21" t="s">
        <v>497</v>
      </c>
      <c r="G352" s="38">
        <v>1149.22</v>
      </c>
      <c r="H352" s="19">
        <v>44538</v>
      </c>
      <c r="I352" s="36">
        <v>1746</v>
      </c>
      <c r="J352" s="20" t="s">
        <v>454</v>
      </c>
      <c r="K352" s="22">
        <v>0.78972694523241849</v>
      </c>
      <c r="L352" s="18">
        <v>907.57</v>
      </c>
      <c r="N352" s="23"/>
    </row>
    <row r="353" spans="1:14">
      <c r="A353" s="21" t="s">
        <v>162</v>
      </c>
      <c r="B353" s="21" t="s">
        <v>493</v>
      </c>
      <c r="F353" s="21" t="s">
        <v>499</v>
      </c>
      <c r="G353" s="38">
        <v>92.97</v>
      </c>
      <c r="H353" s="19">
        <v>44538</v>
      </c>
      <c r="I353" s="36">
        <v>1588</v>
      </c>
      <c r="J353" s="20" t="s">
        <v>457</v>
      </c>
      <c r="K353" s="22">
        <v>0.80854038937291606</v>
      </c>
      <c r="L353" s="18">
        <v>75.17</v>
      </c>
      <c r="N353" s="23"/>
    </row>
    <row r="354" spans="1:14">
      <c r="A354" s="21" t="s">
        <v>162</v>
      </c>
      <c r="B354" s="21" t="s">
        <v>494</v>
      </c>
      <c r="F354" s="21" t="s">
        <v>497</v>
      </c>
      <c r="G354" s="38">
        <v>10000</v>
      </c>
      <c r="H354" s="19">
        <v>44538</v>
      </c>
      <c r="I354" s="36">
        <v>463</v>
      </c>
      <c r="J354" s="20" t="s">
        <v>369</v>
      </c>
      <c r="K354" s="22">
        <v>0.78040804760101723</v>
      </c>
      <c r="L354" s="18">
        <v>7804.0804760101719</v>
      </c>
      <c r="N354" s="23"/>
    </row>
    <row r="355" spans="1:14">
      <c r="A355" s="21" t="s">
        <v>162</v>
      </c>
      <c r="B355" s="21" t="s">
        <v>495</v>
      </c>
      <c r="F355" s="21" t="s">
        <v>500</v>
      </c>
      <c r="G355" s="38">
        <v>15.53</v>
      </c>
      <c r="H355" s="19">
        <v>44538</v>
      </c>
      <c r="I355" s="36">
        <v>705</v>
      </c>
      <c r="J355" s="20" t="s">
        <v>400</v>
      </c>
      <c r="K355" s="22">
        <v>0.80618158403090789</v>
      </c>
      <c r="L355" s="18">
        <v>12.52</v>
      </c>
      <c r="N355" s="23"/>
    </row>
    <row r="356" spans="1:14">
      <c r="A356" s="21" t="s">
        <v>162</v>
      </c>
      <c r="B356" s="21" t="s">
        <v>496</v>
      </c>
      <c r="F356" s="21" t="s">
        <v>501</v>
      </c>
      <c r="G356" s="38">
        <v>2814</v>
      </c>
      <c r="H356" s="19">
        <v>44538</v>
      </c>
      <c r="I356" s="36">
        <v>1914</v>
      </c>
      <c r="J356" s="20" t="s">
        <v>446</v>
      </c>
      <c r="K356" s="22">
        <v>0.80170367316768054</v>
      </c>
      <c r="L356" s="18">
        <v>2255.994136293853</v>
      </c>
      <c r="N356" s="23"/>
    </row>
    <row r="357" spans="1:14">
      <c r="A357" s="21" t="s">
        <v>162</v>
      </c>
      <c r="B357" s="21" t="s">
        <v>163</v>
      </c>
      <c r="C357" s="30">
        <v>44420</v>
      </c>
      <c r="E357" s="21" t="s">
        <v>164</v>
      </c>
      <c r="F357" s="21" t="s">
        <v>229</v>
      </c>
      <c r="G357" s="38">
        <v>2000</v>
      </c>
      <c r="H357" s="19">
        <v>44538</v>
      </c>
      <c r="I357" s="36">
        <v>200</v>
      </c>
      <c r="J357" s="20" t="s">
        <v>357</v>
      </c>
      <c r="K357" s="22">
        <v>0.7910140800506249</v>
      </c>
      <c r="L357" s="18">
        <v>1582.0281601012498</v>
      </c>
      <c r="M357" s="20" t="s">
        <v>326</v>
      </c>
      <c r="N357" s="23"/>
    </row>
    <row r="358" spans="1:14">
      <c r="A358" s="21" t="s">
        <v>162</v>
      </c>
      <c r="B358" s="21" t="s">
        <v>163</v>
      </c>
      <c r="C358" s="30">
        <v>44420</v>
      </c>
      <c r="E358" s="21" t="s">
        <v>164</v>
      </c>
      <c r="F358" s="21" t="s">
        <v>190</v>
      </c>
      <c r="G358" s="38">
        <v>2958.35</v>
      </c>
      <c r="H358" s="19">
        <v>44538</v>
      </c>
      <c r="I358" s="36">
        <v>556</v>
      </c>
      <c r="J358" s="20" t="s">
        <v>317</v>
      </c>
      <c r="K358" s="22">
        <v>0.79600114928929977</v>
      </c>
      <c r="L358" s="18">
        <v>2354.85</v>
      </c>
      <c r="M358" s="20" t="s">
        <v>504</v>
      </c>
      <c r="N358" s="23"/>
    </row>
    <row r="359" spans="1:14">
      <c r="A359" s="21" t="s">
        <v>162</v>
      </c>
      <c r="B359" s="21" t="s">
        <v>163</v>
      </c>
      <c r="C359" s="30">
        <v>44420</v>
      </c>
      <c r="E359" s="21" t="s">
        <v>164</v>
      </c>
      <c r="F359" s="21" t="s">
        <v>316</v>
      </c>
      <c r="G359" s="38">
        <v>6240.9</v>
      </c>
      <c r="H359" s="19">
        <v>44538</v>
      </c>
      <c r="I359" s="36">
        <v>1266</v>
      </c>
      <c r="J359" s="20" t="s">
        <v>426</v>
      </c>
      <c r="K359" s="22">
        <v>0.80142145117951857</v>
      </c>
      <c r="L359" s="18">
        <v>5001.5911346662569</v>
      </c>
      <c r="M359" s="20" t="s">
        <v>504</v>
      </c>
      <c r="N359" s="23"/>
    </row>
    <row r="360" spans="1:14">
      <c r="A360" s="21" t="s">
        <v>162</v>
      </c>
      <c r="B360" s="21" t="s">
        <v>163</v>
      </c>
      <c r="F360" s="21" t="s">
        <v>195</v>
      </c>
      <c r="G360" s="38">
        <v>357.08</v>
      </c>
      <c r="H360" s="19">
        <v>44539</v>
      </c>
      <c r="I360" s="36">
        <v>562</v>
      </c>
      <c r="J360" s="20" t="s">
        <v>464</v>
      </c>
      <c r="K360" s="22">
        <v>0.79220342780329345</v>
      </c>
      <c r="L360" s="18">
        <v>282.88</v>
      </c>
      <c r="M360" s="20" t="s">
        <v>504</v>
      </c>
      <c r="N360" s="23"/>
    </row>
    <row r="361" spans="1:14">
      <c r="A361" s="21" t="s">
        <v>162</v>
      </c>
      <c r="B361" s="21" t="s">
        <v>163</v>
      </c>
      <c r="F361" s="21" t="s">
        <v>505</v>
      </c>
      <c r="G361" s="38">
        <v>54.56</v>
      </c>
      <c r="H361" s="19">
        <v>44539</v>
      </c>
      <c r="I361" s="36">
        <v>1879</v>
      </c>
      <c r="J361" s="20" t="s">
        <v>447</v>
      </c>
      <c r="K361" s="22">
        <v>0.78669999999999995</v>
      </c>
      <c r="L361" s="18">
        <v>42.922351999999997</v>
      </c>
      <c r="M361" s="20" t="s">
        <v>326</v>
      </c>
      <c r="N361" s="23"/>
    </row>
    <row r="362" spans="1:14">
      <c r="A362" s="21" t="s">
        <v>162</v>
      </c>
      <c r="B362" s="21" t="s">
        <v>163</v>
      </c>
      <c r="F362" s="21" t="s">
        <v>506</v>
      </c>
      <c r="G362" s="38">
        <v>8000</v>
      </c>
      <c r="H362" s="19">
        <v>44539</v>
      </c>
      <c r="I362" s="36">
        <v>2369</v>
      </c>
      <c r="J362" s="20" t="s">
        <v>444</v>
      </c>
      <c r="K362" s="22">
        <v>0.78702946534804785</v>
      </c>
      <c r="L362" s="18">
        <v>6296.2357227843831</v>
      </c>
      <c r="N362" s="23"/>
    </row>
    <row r="363" spans="1:14">
      <c r="A363" s="21" t="s">
        <v>162</v>
      </c>
      <c r="B363" s="21" t="s">
        <v>163</v>
      </c>
      <c r="F363" s="21" t="s">
        <v>497</v>
      </c>
      <c r="G363" s="38">
        <v>69010.25</v>
      </c>
      <c r="H363" s="19">
        <v>44539</v>
      </c>
      <c r="I363" s="36">
        <v>1297</v>
      </c>
      <c r="J363" s="20" t="s">
        <v>429</v>
      </c>
      <c r="K363" s="22">
        <v>0.80057440742498387</v>
      </c>
      <c r="L363" s="18">
        <v>55247.839999999997</v>
      </c>
      <c r="M363" s="20" t="s">
        <v>504</v>
      </c>
      <c r="N363" s="23"/>
    </row>
    <row r="364" spans="1:14">
      <c r="A364" s="21" t="s">
        <v>162</v>
      </c>
      <c r="B364" s="21" t="s">
        <v>163</v>
      </c>
      <c r="F364" s="21" t="s">
        <v>507</v>
      </c>
      <c r="G364" s="38">
        <v>32795.980000000003</v>
      </c>
      <c r="H364" s="19">
        <v>44539</v>
      </c>
      <c r="I364" s="36" t="e">
        <v>#N/A</v>
      </c>
      <c r="J364" s="20" t="s">
        <v>154</v>
      </c>
      <c r="K364" s="22" t="s">
        <v>154</v>
      </c>
      <c r="L364" s="18" t="s">
        <v>154</v>
      </c>
      <c r="M364" s="20" t="s">
        <v>504</v>
      </c>
      <c r="N364" s="23"/>
    </row>
    <row r="365" spans="1:14">
      <c r="A365" s="21" t="s">
        <v>162</v>
      </c>
      <c r="B365" s="21" t="s">
        <v>163</v>
      </c>
      <c r="F365" s="21" t="s">
        <v>254</v>
      </c>
      <c r="G365" s="38">
        <v>4300.6400000000003</v>
      </c>
      <c r="H365" s="19">
        <v>44539</v>
      </c>
      <c r="I365" s="36">
        <v>1024</v>
      </c>
      <c r="J365" s="20" t="s">
        <v>415</v>
      </c>
      <c r="K365" s="22">
        <v>0.79469567320212797</v>
      </c>
      <c r="L365" s="18">
        <v>3417.7</v>
      </c>
      <c r="M365" s="20" t="s">
        <v>504</v>
      </c>
      <c r="N365" s="23"/>
    </row>
    <row r="366" spans="1:14">
      <c r="A366" s="21" t="s">
        <v>162</v>
      </c>
      <c r="B366" s="21" t="s">
        <v>163</v>
      </c>
      <c r="F366" s="21" t="s">
        <v>508</v>
      </c>
      <c r="G366" s="38">
        <v>2500</v>
      </c>
      <c r="H366" s="19">
        <v>44539</v>
      </c>
      <c r="I366" s="36">
        <v>1796</v>
      </c>
      <c r="J366" s="20" t="s">
        <v>453</v>
      </c>
      <c r="K366" s="22">
        <v>0.78669999999999995</v>
      </c>
      <c r="L366" s="18">
        <v>1966.75</v>
      </c>
      <c r="M366" s="20" t="s">
        <v>326</v>
      </c>
      <c r="N366" s="23"/>
    </row>
    <row r="367" spans="1:14">
      <c r="A367" s="21" t="s">
        <v>162</v>
      </c>
      <c r="B367" s="21" t="s">
        <v>163</v>
      </c>
      <c r="F367" s="21" t="s">
        <v>498</v>
      </c>
      <c r="G367" s="38">
        <v>54502.06</v>
      </c>
      <c r="H367" s="19">
        <v>44539</v>
      </c>
      <c r="I367" s="36">
        <v>882</v>
      </c>
      <c r="J367" s="20" t="s">
        <v>408</v>
      </c>
      <c r="K367" s="22">
        <v>0.78698915469547015</v>
      </c>
      <c r="L367" s="18">
        <v>42892.530128561797</v>
      </c>
      <c r="M367" s="20" t="s">
        <v>504</v>
      </c>
      <c r="N367" s="23">
        <v>44547</v>
      </c>
    </row>
    <row r="368" spans="1:14">
      <c r="A368" s="21" t="s">
        <v>162</v>
      </c>
      <c r="B368" s="21" t="s">
        <v>163</v>
      </c>
      <c r="F368" s="21" t="s">
        <v>498</v>
      </c>
      <c r="G368" s="38">
        <v>13081.77</v>
      </c>
      <c r="H368" s="19">
        <v>44539</v>
      </c>
      <c r="I368" s="36">
        <v>1849</v>
      </c>
      <c r="J368" s="20" t="s">
        <v>451</v>
      </c>
      <c r="K368" s="22">
        <v>0.79459889602095124</v>
      </c>
      <c r="L368" s="18">
        <v>10394.76</v>
      </c>
      <c r="M368" s="20" t="s">
        <v>504</v>
      </c>
      <c r="N368" s="23"/>
    </row>
    <row r="369" spans="1:14">
      <c r="A369" s="21" t="s">
        <v>162</v>
      </c>
      <c r="B369" s="21" t="s">
        <v>489</v>
      </c>
      <c r="F369" s="21" t="s">
        <v>516</v>
      </c>
      <c r="G369" s="38">
        <v>6163.61</v>
      </c>
      <c r="H369" s="19">
        <v>44540</v>
      </c>
      <c r="I369" s="36">
        <v>1722</v>
      </c>
      <c r="J369" s="20" t="s">
        <v>455</v>
      </c>
      <c r="K369" s="22">
        <v>0.77661792358698889</v>
      </c>
      <c r="L369" s="18">
        <v>4786.7700000000004</v>
      </c>
      <c r="M369" s="20" t="s">
        <v>504</v>
      </c>
      <c r="N369" s="23"/>
    </row>
    <row r="370" spans="1:14">
      <c r="A370" s="21" t="s">
        <v>162</v>
      </c>
      <c r="B370" s="21" t="s">
        <v>515</v>
      </c>
      <c r="F370" s="21" t="s">
        <v>517</v>
      </c>
      <c r="G370" s="38">
        <v>76.61</v>
      </c>
      <c r="H370" s="19">
        <v>44540</v>
      </c>
      <c r="I370" s="36">
        <v>1867</v>
      </c>
      <c r="J370" s="20" t="s">
        <v>448</v>
      </c>
      <c r="K370" s="22">
        <v>0.77666101031196977</v>
      </c>
      <c r="L370" s="18">
        <v>59.5</v>
      </c>
      <c r="M370" s="20" t="s">
        <v>504</v>
      </c>
      <c r="N370" s="23"/>
    </row>
    <row r="371" spans="1:14">
      <c r="A371" s="21" t="s">
        <v>162</v>
      </c>
      <c r="B371" s="21" t="s">
        <v>163</v>
      </c>
      <c r="C371" s="30">
        <v>44481</v>
      </c>
      <c r="E371" s="21" t="s">
        <v>164</v>
      </c>
      <c r="F371" s="21" t="s">
        <v>228</v>
      </c>
      <c r="G371" s="38">
        <v>250</v>
      </c>
      <c r="H371" s="19">
        <v>44540</v>
      </c>
      <c r="I371" s="36">
        <v>577</v>
      </c>
      <c r="J371" s="20" t="s">
        <v>386</v>
      </c>
      <c r="K371" s="22">
        <v>0.78593490887084727</v>
      </c>
      <c r="L371" s="18">
        <v>196.48372721771182</v>
      </c>
      <c r="M371" s="20" t="s">
        <v>326</v>
      </c>
      <c r="N371" s="23">
        <v>44543</v>
      </c>
    </row>
    <row r="372" spans="1:14">
      <c r="A372" s="21" t="s">
        <v>162</v>
      </c>
      <c r="B372" s="21" t="s">
        <v>163</v>
      </c>
      <c r="C372" s="30">
        <v>44481</v>
      </c>
      <c r="E372" s="21" t="s">
        <v>164</v>
      </c>
      <c r="F372" s="21" t="s">
        <v>258</v>
      </c>
      <c r="G372" s="38">
        <v>1163.27</v>
      </c>
      <c r="H372" s="19">
        <v>44540</v>
      </c>
      <c r="I372" s="36">
        <v>824</v>
      </c>
      <c r="J372" s="20" t="s">
        <v>407</v>
      </c>
      <c r="K372" s="22">
        <v>0.79237838163109164</v>
      </c>
      <c r="L372" s="18">
        <v>921.75</v>
      </c>
      <c r="M372" s="20" t="s">
        <v>504</v>
      </c>
      <c r="N372" s="23">
        <v>44543</v>
      </c>
    </row>
    <row r="373" spans="1:14">
      <c r="A373" s="21" t="s">
        <v>162</v>
      </c>
      <c r="B373" s="21" t="s">
        <v>163</v>
      </c>
      <c r="C373" s="30">
        <v>44481</v>
      </c>
      <c r="E373" s="21" t="s">
        <v>204</v>
      </c>
      <c r="F373" s="21" t="s">
        <v>520</v>
      </c>
      <c r="G373" s="38">
        <v>-17</v>
      </c>
      <c r="H373" s="19">
        <v>44540</v>
      </c>
      <c r="I373" s="36">
        <v>1824</v>
      </c>
      <c r="J373" s="20" t="s">
        <v>452</v>
      </c>
      <c r="K373" s="22">
        <v>0.77775126142097362</v>
      </c>
      <c r="L373" s="18">
        <v>-13.221771444156552</v>
      </c>
      <c r="N373" s="23"/>
    </row>
    <row r="374" spans="1:14">
      <c r="A374" s="21" t="s">
        <v>162</v>
      </c>
      <c r="B374" s="21" t="s">
        <v>163</v>
      </c>
      <c r="C374" s="30">
        <v>44481</v>
      </c>
      <c r="E374" s="21" t="s">
        <v>206</v>
      </c>
      <c r="F374" s="21" t="s">
        <v>520</v>
      </c>
      <c r="G374" s="38">
        <v>6453.04</v>
      </c>
      <c r="H374" s="19">
        <v>44540</v>
      </c>
      <c r="I374" s="36">
        <v>1824</v>
      </c>
      <c r="J374" s="20" t="s">
        <v>452</v>
      </c>
      <c r="K374" s="22">
        <v>0.77775126142097362</v>
      </c>
      <c r="L374" s="18">
        <v>5018.8599999999997</v>
      </c>
      <c r="M374" s="20" t="s">
        <v>504</v>
      </c>
      <c r="N374" s="23">
        <v>44543</v>
      </c>
    </row>
    <row r="375" spans="1:14">
      <c r="A375" s="21" t="s">
        <v>162</v>
      </c>
      <c r="B375" s="21" t="s">
        <v>163</v>
      </c>
      <c r="C375" s="30" t="s">
        <v>523</v>
      </c>
      <c r="E375" s="21" t="s">
        <v>206</v>
      </c>
      <c r="F375" s="21" t="s">
        <v>524</v>
      </c>
      <c r="G375" s="38">
        <v>12339.36</v>
      </c>
      <c r="H375" s="19">
        <v>44543</v>
      </c>
      <c r="I375" s="36">
        <v>1404</v>
      </c>
      <c r="J375" s="20" t="s">
        <v>458</v>
      </c>
      <c r="K375" s="22">
        <v>0.781799702916113</v>
      </c>
      <c r="L375" s="18">
        <v>9646.9079821749692</v>
      </c>
      <c r="M375" s="20" t="s">
        <v>326</v>
      </c>
      <c r="N375" s="23">
        <v>44546</v>
      </c>
    </row>
    <row r="376" spans="1:14">
      <c r="A376" s="21" t="s">
        <v>162</v>
      </c>
      <c r="B376" s="21" t="s">
        <v>163</v>
      </c>
      <c r="C376" s="30" t="s">
        <v>523</v>
      </c>
      <c r="E376" s="21" t="s">
        <v>206</v>
      </c>
      <c r="F376" s="21" t="s">
        <v>270</v>
      </c>
      <c r="G376" s="38">
        <v>159862.91</v>
      </c>
      <c r="H376" s="19">
        <v>44543</v>
      </c>
      <c r="I376" s="36">
        <v>946</v>
      </c>
      <c r="J376" s="20" t="s">
        <v>411</v>
      </c>
      <c r="K376" s="22">
        <v>0.79432414936022366</v>
      </c>
      <c r="L376" s="18">
        <v>126982.97</v>
      </c>
      <c r="M376" s="20" t="s">
        <v>504</v>
      </c>
      <c r="N376" s="23">
        <v>44544</v>
      </c>
    </row>
    <row r="377" spans="1:14">
      <c r="A377" s="21" t="s">
        <v>162</v>
      </c>
      <c r="B377" s="21" t="s">
        <v>163</v>
      </c>
      <c r="C377" s="30" t="s">
        <v>523</v>
      </c>
      <c r="E377" s="21" t="s">
        <v>164</v>
      </c>
      <c r="F377" s="21" t="s">
        <v>525</v>
      </c>
      <c r="G377" s="38">
        <v>2500</v>
      </c>
      <c r="H377" s="19">
        <v>44543</v>
      </c>
      <c r="I377" s="36">
        <v>1796</v>
      </c>
      <c r="J377" s="20" t="s">
        <v>453</v>
      </c>
      <c r="K377" s="22">
        <v>0.781799702916113</v>
      </c>
      <c r="L377" s="18">
        <v>1954.4992572902825</v>
      </c>
      <c r="M377" s="20" t="s">
        <v>326</v>
      </c>
      <c r="N377" s="23">
        <v>44544</v>
      </c>
    </row>
    <row r="378" spans="1:14">
      <c r="A378" s="21" t="s">
        <v>162</v>
      </c>
      <c r="B378" s="21" t="s">
        <v>163</v>
      </c>
      <c r="C378" s="30" t="s">
        <v>523</v>
      </c>
      <c r="E378" s="21" t="s">
        <v>164</v>
      </c>
      <c r="F378" s="21" t="s">
        <v>294</v>
      </c>
      <c r="G378" s="38">
        <v>6952.48</v>
      </c>
      <c r="H378" s="19">
        <v>44543</v>
      </c>
      <c r="I378" s="36">
        <v>1129</v>
      </c>
      <c r="J378" s="20" t="s">
        <v>422</v>
      </c>
      <c r="K378" s="22">
        <v>0.78051429130324723</v>
      </c>
      <c r="L378" s="18">
        <v>5426.51</v>
      </c>
      <c r="M378" s="20" t="s">
        <v>522</v>
      </c>
      <c r="N378" s="23">
        <v>44544</v>
      </c>
    </row>
    <row r="379" spans="1:14">
      <c r="A379" s="21" t="s">
        <v>162</v>
      </c>
      <c r="B379" s="21" t="s">
        <v>163</v>
      </c>
      <c r="C379" s="30" t="s">
        <v>523</v>
      </c>
      <c r="E379" s="21" t="s">
        <v>164</v>
      </c>
      <c r="F379" s="21" t="s">
        <v>253</v>
      </c>
      <c r="G379" s="38">
        <v>10000</v>
      </c>
      <c r="H379" s="19">
        <v>44543</v>
      </c>
      <c r="I379" s="36">
        <v>1217</v>
      </c>
      <c r="J379" s="20" t="s">
        <v>425</v>
      </c>
      <c r="K379" s="22">
        <v>0.781799702916113</v>
      </c>
      <c r="L379" s="18">
        <v>7817.9970291611298</v>
      </c>
      <c r="M379" s="20" t="s">
        <v>326</v>
      </c>
      <c r="N379" s="23">
        <v>44544</v>
      </c>
    </row>
    <row r="380" spans="1:14">
      <c r="A380" s="21" t="s">
        <v>162</v>
      </c>
      <c r="B380" s="21" t="s">
        <v>163</v>
      </c>
      <c r="C380" s="30" t="s">
        <v>523</v>
      </c>
      <c r="E380" s="21" t="s">
        <v>204</v>
      </c>
      <c r="F380" s="21" t="s">
        <v>524</v>
      </c>
      <c r="G380" s="38">
        <v>-17</v>
      </c>
      <c r="H380" s="19">
        <v>44543</v>
      </c>
      <c r="I380" s="36">
        <v>1404</v>
      </c>
      <c r="J380" s="20" t="s">
        <v>458</v>
      </c>
      <c r="K380" s="22"/>
      <c r="L380" s="18"/>
      <c r="N380" s="23"/>
    </row>
    <row r="381" spans="1:14">
      <c r="A381" s="21" t="s">
        <v>162</v>
      </c>
      <c r="B381" s="21" t="s">
        <v>163</v>
      </c>
      <c r="C381" s="30" t="s">
        <v>523</v>
      </c>
      <c r="E381" s="21" t="s">
        <v>204</v>
      </c>
      <c r="F381" s="21" t="s">
        <v>526</v>
      </c>
      <c r="G381" s="38">
        <v>-17</v>
      </c>
      <c r="H381" s="19">
        <v>44543</v>
      </c>
      <c r="I381" s="36">
        <v>1592</v>
      </c>
      <c r="J381" s="20" t="s">
        <v>514</v>
      </c>
      <c r="K381" s="22"/>
      <c r="L381" s="18"/>
      <c r="N381" s="23"/>
    </row>
    <row r="382" spans="1:14">
      <c r="A382" s="21" t="s">
        <v>162</v>
      </c>
      <c r="B382" s="21" t="s">
        <v>163</v>
      </c>
      <c r="C382" s="30" t="s">
        <v>523</v>
      </c>
      <c r="E382" s="21" t="s">
        <v>206</v>
      </c>
      <c r="F382" s="21" t="s">
        <v>526</v>
      </c>
      <c r="G382" s="38">
        <v>35000</v>
      </c>
      <c r="H382" s="19">
        <v>44543</v>
      </c>
      <c r="I382" s="36">
        <v>1592</v>
      </c>
      <c r="J382" s="20" t="s">
        <v>514</v>
      </c>
      <c r="K382" s="22">
        <v>0.781799702916113</v>
      </c>
      <c r="L382" s="18">
        <v>27362.989602063953</v>
      </c>
      <c r="M382" s="20" t="s">
        <v>326</v>
      </c>
      <c r="N382" s="23">
        <v>44544</v>
      </c>
    </row>
    <row r="383" spans="1:14">
      <c r="A383" s="21" t="s">
        <v>162</v>
      </c>
      <c r="B383" s="21" t="s">
        <v>163</v>
      </c>
      <c r="C383" s="30" t="s">
        <v>527</v>
      </c>
      <c r="E383" s="21" t="s">
        <v>166</v>
      </c>
      <c r="F383" s="21" t="s">
        <v>200</v>
      </c>
      <c r="G383" s="38">
        <v>40686.870000000003</v>
      </c>
      <c r="H383" s="19">
        <v>44544</v>
      </c>
      <c r="I383" s="36">
        <v>214</v>
      </c>
      <c r="J383" s="20" t="s">
        <v>359</v>
      </c>
      <c r="K383" s="22">
        <v>0.7844393043750969</v>
      </c>
      <c r="L383" s="18">
        <v>31916.38</v>
      </c>
      <c r="M383" s="20" t="s">
        <v>504</v>
      </c>
      <c r="N383" s="24">
        <v>44545</v>
      </c>
    </row>
    <row r="384" spans="1:14">
      <c r="A384" s="21" t="s">
        <v>162</v>
      </c>
      <c r="B384" s="21" t="s">
        <v>163</v>
      </c>
      <c r="C384" s="30" t="s">
        <v>527</v>
      </c>
      <c r="E384" s="21" t="s">
        <v>164</v>
      </c>
      <c r="F384" s="21" t="s">
        <v>201</v>
      </c>
      <c r="G384" s="38">
        <v>1381</v>
      </c>
      <c r="H384" s="19">
        <v>44544</v>
      </c>
      <c r="I384" s="36">
        <v>701</v>
      </c>
      <c r="J384" s="20" t="s">
        <v>399</v>
      </c>
      <c r="K384" s="22">
        <v>0.77985485412984901</v>
      </c>
      <c r="L384" s="18">
        <v>1076.9795535533215</v>
      </c>
      <c r="M384" s="20" t="s">
        <v>504</v>
      </c>
      <c r="N384" s="24">
        <v>44545</v>
      </c>
    </row>
    <row r="385" spans="1:14">
      <c r="A385" s="21" t="s">
        <v>162</v>
      </c>
      <c r="B385" s="21" t="s">
        <v>163</v>
      </c>
      <c r="C385" s="30" t="s">
        <v>527</v>
      </c>
      <c r="E385" s="21" t="s">
        <v>164</v>
      </c>
      <c r="F385" s="21" t="s">
        <v>528</v>
      </c>
      <c r="G385" s="38">
        <v>7575.84</v>
      </c>
      <c r="H385" s="19">
        <v>44544</v>
      </c>
      <c r="I385" s="36">
        <v>2428</v>
      </c>
      <c r="J385" s="20" t="s">
        <v>443</v>
      </c>
      <c r="K385" s="22">
        <v>0.77689074742866804</v>
      </c>
      <c r="L385" s="18">
        <v>5885.6</v>
      </c>
      <c r="M385" s="20" t="s">
        <v>504</v>
      </c>
      <c r="N385" s="24">
        <v>44545</v>
      </c>
    </row>
    <row r="386" spans="1:14">
      <c r="A386" s="21" t="s">
        <v>162</v>
      </c>
      <c r="B386" s="21" t="s">
        <v>163</v>
      </c>
      <c r="C386" s="30" t="s">
        <v>527</v>
      </c>
      <c r="E386" s="21" t="s">
        <v>204</v>
      </c>
      <c r="F386" s="21" t="s">
        <v>302</v>
      </c>
      <c r="G386" s="38">
        <v>-17</v>
      </c>
      <c r="H386" s="19">
        <v>44544</v>
      </c>
      <c r="I386" s="36">
        <v>1144</v>
      </c>
      <c r="J386" s="20" t="s">
        <v>424</v>
      </c>
      <c r="K386" s="22">
        <v>0.78472119827740006</v>
      </c>
      <c r="L386" s="18">
        <v>-13.3402603707158</v>
      </c>
    </row>
    <row r="387" spans="1:14">
      <c r="A387" s="21" t="s">
        <v>162</v>
      </c>
      <c r="B387" s="21" t="s">
        <v>163</v>
      </c>
      <c r="C387" s="30" t="s">
        <v>527</v>
      </c>
      <c r="E387" s="21" t="s">
        <v>177</v>
      </c>
      <c r="F387" s="21" t="s">
        <v>215</v>
      </c>
      <c r="G387" s="38">
        <v>44183.21</v>
      </c>
      <c r="H387" s="19">
        <v>44544</v>
      </c>
      <c r="I387" s="36">
        <v>41</v>
      </c>
      <c r="J387" s="20" t="s">
        <v>350</v>
      </c>
      <c r="K387" s="22">
        <v>0.79884440265883816</v>
      </c>
      <c r="L387" s="18">
        <v>35295.51</v>
      </c>
    </row>
    <row r="388" spans="1:14">
      <c r="A388" s="21" t="s">
        <v>162</v>
      </c>
      <c r="B388" s="21" t="s">
        <v>163</v>
      </c>
      <c r="C388" s="30" t="s">
        <v>527</v>
      </c>
      <c r="E388" s="21" t="s">
        <v>206</v>
      </c>
      <c r="F388" s="21" t="s">
        <v>302</v>
      </c>
      <c r="G388" s="38">
        <v>45221.27</v>
      </c>
      <c r="H388" s="19">
        <v>44544</v>
      </c>
      <c r="I388" s="36">
        <v>1144</v>
      </c>
      <c r="J388" s="20" t="s">
        <v>424</v>
      </c>
      <c r="K388" s="22">
        <v>0.78472119827740006</v>
      </c>
      <c r="L388" s="18">
        <v>35486.08918202584</v>
      </c>
      <c r="M388" s="20" t="s">
        <v>504</v>
      </c>
      <c r="N388" s="24">
        <v>44545</v>
      </c>
    </row>
    <row r="389" spans="1:14">
      <c r="A389" s="21" t="s">
        <v>162</v>
      </c>
      <c r="B389" s="21" t="s">
        <v>163</v>
      </c>
      <c r="C389" s="30" t="s">
        <v>527</v>
      </c>
      <c r="E389" s="21" t="s">
        <v>266</v>
      </c>
      <c r="F389" s="21" t="s">
        <v>313</v>
      </c>
      <c r="G389" s="38">
        <v>176062.49</v>
      </c>
      <c r="H389" s="19">
        <v>44544</v>
      </c>
      <c r="I389" s="36">
        <v>914</v>
      </c>
      <c r="J389" s="20" t="s">
        <v>409</v>
      </c>
      <c r="K389" s="22">
        <v>0.81475865242754708</v>
      </c>
      <c r="L389" s="18">
        <v>143448.43709543848</v>
      </c>
      <c r="M389" s="20" t="s">
        <v>504</v>
      </c>
      <c r="N389" s="24">
        <v>44545</v>
      </c>
    </row>
    <row r="390" spans="1:14">
      <c r="A390" s="21" t="s">
        <v>162</v>
      </c>
      <c r="B390" s="21" t="s">
        <v>163</v>
      </c>
      <c r="C390" s="30">
        <v>44545</v>
      </c>
      <c r="E390" s="21" t="s">
        <v>164</v>
      </c>
      <c r="F390" s="21" t="s">
        <v>225</v>
      </c>
      <c r="G390" s="38">
        <v>1344.86</v>
      </c>
      <c r="H390" s="19">
        <v>44545</v>
      </c>
      <c r="I390" s="36">
        <v>112</v>
      </c>
      <c r="J390" s="20" t="s">
        <v>352</v>
      </c>
      <c r="K390" s="20">
        <v>0.78840920244486412</v>
      </c>
      <c r="L390" s="25">
        <v>1060.3</v>
      </c>
      <c r="M390" s="20" t="s">
        <v>504</v>
      </c>
      <c r="N390" s="24">
        <v>44546</v>
      </c>
    </row>
    <row r="391" spans="1:14">
      <c r="A391" s="21" t="s">
        <v>162</v>
      </c>
      <c r="B391" s="21" t="s">
        <v>163</v>
      </c>
      <c r="C391" s="30">
        <v>44545</v>
      </c>
      <c r="E391" s="21" t="s">
        <v>164</v>
      </c>
      <c r="F391" s="21" t="s">
        <v>245</v>
      </c>
      <c r="G391" s="38">
        <v>1384.32</v>
      </c>
      <c r="H391" s="19">
        <v>44545</v>
      </c>
      <c r="I391" s="36">
        <v>822</v>
      </c>
      <c r="J391" s="20" t="s">
        <v>406</v>
      </c>
      <c r="K391" s="20">
        <v>0.79410364431077129</v>
      </c>
      <c r="L391" s="25">
        <v>1099.2935568922869</v>
      </c>
      <c r="M391" s="20" t="s">
        <v>504</v>
      </c>
      <c r="N391" s="24">
        <v>44546</v>
      </c>
    </row>
    <row r="392" spans="1:14">
      <c r="A392" s="21" t="s">
        <v>162</v>
      </c>
      <c r="B392" s="21" t="s">
        <v>163</v>
      </c>
      <c r="C392" s="30">
        <v>44545</v>
      </c>
      <c r="E392" s="21" t="s">
        <v>164</v>
      </c>
      <c r="F392" s="21" t="s">
        <v>525</v>
      </c>
      <c r="G392" s="38">
        <v>2500</v>
      </c>
      <c r="H392" s="19">
        <v>44545</v>
      </c>
      <c r="I392" s="36">
        <v>1796</v>
      </c>
      <c r="J392" s="20" t="s">
        <v>453</v>
      </c>
      <c r="K392" s="20">
        <v>0.77561467462964406</v>
      </c>
      <c r="L392" s="25">
        <v>1939.0366865741103</v>
      </c>
      <c r="M392" s="20" t="s">
        <v>326</v>
      </c>
      <c r="N392" s="24">
        <v>44546</v>
      </c>
    </row>
    <row r="393" spans="1:14">
      <c r="A393" s="21" t="s">
        <v>162</v>
      </c>
      <c r="B393" s="21" t="s">
        <v>163</v>
      </c>
      <c r="C393" s="30">
        <v>44545</v>
      </c>
      <c r="E393" s="21" t="s">
        <v>164</v>
      </c>
      <c r="F393" s="21" t="s">
        <v>283</v>
      </c>
      <c r="G393" s="38">
        <v>4830</v>
      </c>
      <c r="H393" s="19">
        <v>44545</v>
      </c>
      <c r="I393" s="36">
        <v>1413</v>
      </c>
      <c r="J393" s="20" t="s">
        <v>434</v>
      </c>
      <c r="K393" s="20">
        <v>0.78695099164343096</v>
      </c>
      <c r="L393" s="25">
        <v>3800.9732896377714</v>
      </c>
      <c r="M393" s="20" t="s">
        <v>504</v>
      </c>
      <c r="N393" s="24">
        <v>44546</v>
      </c>
    </row>
    <row r="394" spans="1:14">
      <c r="A394" s="21" t="s">
        <v>162</v>
      </c>
      <c r="B394" s="21" t="s">
        <v>163</v>
      </c>
      <c r="C394" s="30">
        <v>44545</v>
      </c>
      <c r="E394" s="21" t="s">
        <v>164</v>
      </c>
      <c r="F394" s="21" t="s">
        <v>245</v>
      </c>
      <c r="G394" s="38">
        <v>5000</v>
      </c>
      <c r="H394" s="19">
        <v>44545</v>
      </c>
      <c r="I394" s="36">
        <v>822</v>
      </c>
      <c r="J394" s="20" t="s">
        <v>406</v>
      </c>
      <c r="K394" s="20">
        <v>0.79410364431077129</v>
      </c>
      <c r="L394" s="25">
        <v>3970.5182215538566</v>
      </c>
      <c r="M394" s="20" t="s">
        <v>529</v>
      </c>
      <c r="N394" s="24">
        <v>44546</v>
      </c>
    </row>
    <row r="395" spans="1:14">
      <c r="A395" s="21" t="s">
        <v>162</v>
      </c>
      <c r="B395" s="21" t="s">
        <v>163</v>
      </c>
      <c r="C395" s="30">
        <v>44545</v>
      </c>
      <c r="E395" s="21" t="s">
        <v>164</v>
      </c>
      <c r="F395" s="21" t="s">
        <v>245</v>
      </c>
      <c r="G395" s="38">
        <v>5000</v>
      </c>
      <c r="H395" s="19">
        <v>44545</v>
      </c>
      <c r="I395" s="36">
        <v>822</v>
      </c>
      <c r="J395" s="20" t="s">
        <v>406</v>
      </c>
      <c r="K395" s="20">
        <v>0.79410364431077129</v>
      </c>
      <c r="L395" s="25">
        <v>3970.5182215538566</v>
      </c>
      <c r="M395" s="20" t="s">
        <v>529</v>
      </c>
      <c r="N395" s="24">
        <v>44546</v>
      </c>
    </row>
    <row r="396" spans="1:14">
      <c r="A396" s="21" t="s">
        <v>162</v>
      </c>
      <c r="B396" s="21" t="s">
        <v>163</v>
      </c>
      <c r="C396" s="30">
        <v>44545</v>
      </c>
      <c r="E396" s="21" t="s">
        <v>195</v>
      </c>
      <c r="F396" s="21" t="s">
        <v>196</v>
      </c>
      <c r="G396" s="38">
        <v>1042.43</v>
      </c>
      <c r="H396" s="19">
        <v>44545</v>
      </c>
      <c r="I396" s="36">
        <v>128</v>
      </c>
      <c r="J396" s="20" t="s">
        <v>196</v>
      </c>
      <c r="K396" s="20">
        <v>0.78132265491685049</v>
      </c>
      <c r="L396" s="25">
        <v>814.47417516497251</v>
      </c>
      <c r="M396" s="20" t="s">
        <v>521</v>
      </c>
      <c r="N396" s="24">
        <v>44546</v>
      </c>
    </row>
    <row r="397" spans="1:14">
      <c r="A397" s="21" t="s">
        <v>162</v>
      </c>
      <c r="B397" s="21" t="s">
        <v>163</v>
      </c>
      <c r="C397" s="30">
        <v>44545</v>
      </c>
      <c r="E397" s="21" t="s">
        <v>177</v>
      </c>
      <c r="F397" s="21" t="s">
        <v>475</v>
      </c>
      <c r="G397" s="38">
        <v>6000.13</v>
      </c>
      <c r="H397" s="19">
        <v>44545</v>
      </c>
      <c r="I397" s="36">
        <v>1371</v>
      </c>
      <c r="J397" s="20" t="s">
        <v>433</v>
      </c>
      <c r="K397" s="20">
        <v>0.79737412160025678</v>
      </c>
      <c r="L397" s="25">
        <v>4784.3483882373484</v>
      </c>
      <c r="M397" s="20" t="s">
        <v>504</v>
      </c>
      <c r="N397" s="24">
        <v>44546</v>
      </c>
    </row>
    <row r="398" spans="1:14">
      <c r="A398" s="21" t="s">
        <v>162</v>
      </c>
      <c r="B398" s="21" t="s">
        <v>163</v>
      </c>
      <c r="C398" s="30">
        <v>44545</v>
      </c>
      <c r="E398" s="21" t="s">
        <v>195</v>
      </c>
      <c r="F398" s="21" t="s">
        <v>196</v>
      </c>
      <c r="G398" s="38">
        <v>9948.51</v>
      </c>
      <c r="H398" s="19">
        <v>44545</v>
      </c>
      <c r="I398" s="36">
        <v>128</v>
      </c>
      <c r="J398" s="20" t="s">
        <v>196</v>
      </c>
      <c r="K398" s="20">
        <v>0.78132265491685049</v>
      </c>
      <c r="L398" s="25">
        <v>7772.9962456668363</v>
      </c>
      <c r="M398" s="20" t="s">
        <v>521</v>
      </c>
      <c r="N398" s="24">
        <v>44546</v>
      </c>
    </row>
    <row r="399" spans="1:14">
      <c r="A399" s="21" t="s">
        <v>162</v>
      </c>
      <c r="B399" s="21" t="s">
        <v>163</v>
      </c>
      <c r="C399" s="33">
        <v>44546</v>
      </c>
      <c r="E399" s="21" t="s">
        <v>164</v>
      </c>
      <c r="F399" s="21" t="s">
        <v>213</v>
      </c>
      <c r="G399" s="39">
        <v>2488.2600000000002</v>
      </c>
      <c r="H399" s="19">
        <v>44546</v>
      </c>
      <c r="I399" s="36">
        <v>563</v>
      </c>
      <c r="J399" s="20" t="s">
        <v>511</v>
      </c>
      <c r="K399" s="20">
        <v>0.78235017994054135</v>
      </c>
      <c r="L399" s="25">
        <v>1946.6906587388517</v>
      </c>
      <c r="M399" s="20" t="s">
        <v>326</v>
      </c>
      <c r="N399" s="24">
        <v>44546</v>
      </c>
    </row>
    <row r="400" spans="1:14">
      <c r="A400" s="21" t="s">
        <v>162</v>
      </c>
      <c r="B400" s="21" t="s">
        <v>163</v>
      </c>
      <c r="C400" s="33">
        <v>44546</v>
      </c>
      <c r="E400" s="21" t="s">
        <v>164</v>
      </c>
      <c r="F400" s="21" t="s">
        <v>525</v>
      </c>
      <c r="G400" s="39">
        <v>2500</v>
      </c>
      <c r="H400" s="19">
        <v>44546</v>
      </c>
      <c r="I400" s="36">
        <v>1796</v>
      </c>
      <c r="J400" s="20" t="s">
        <v>453</v>
      </c>
      <c r="K400" s="20">
        <v>0.78235017994054135</v>
      </c>
      <c r="L400" s="25">
        <v>1955.8754498513533</v>
      </c>
      <c r="M400" s="20" t="s">
        <v>326</v>
      </c>
      <c r="N400" s="24">
        <v>44547</v>
      </c>
    </row>
    <row r="410" spans="10:10">
      <c r="J410" s="34"/>
    </row>
  </sheetData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 SPEI</vt:lpstr>
      <vt:lpstr>RBC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 Díaz Miranda</dc:creator>
  <cp:keywords/>
  <dc:description/>
  <cp:lastModifiedBy>Isabel Díaz Miranda</cp:lastModifiedBy>
  <cp:revision/>
  <dcterms:created xsi:type="dcterms:W3CDTF">2021-07-22T15:42:26Z</dcterms:created>
  <dcterms:modified xsi:type="dcterms:W3CDTF">2021-12-21T17:56:32Z</dcterms:modified>
  <cp:category/>
  <cp:contentStatus/>
</cp:coreProperties>
</file>