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e Sanford\Documents\Coding\senate-analysis\research\Paper3\"/>
    </mc:Choice>
  </mc:AlternateContent>
  <xr:revisionPtr revIDLastSave="0" documentId="13_ncr:1_{F52E06C3-2FAE-462E-AB2B-E95070E07F9F}" xr6:coauthVersionLast="46" xr6:coauthVersionMax="46" xr10:uidLastSave="{00000000-0000-0000-0000-000000000000}"/>
  <bookViews>
    <workbookView xWindow="-110" yWindow="-110" windowWidth="19420" windowHeight="10420" xr2:uid="{9D0763FF-026C-435A-964F-CC13DF11886A}"/>
  </bookViews>
  <sheets>
    <sheet name="Table 2" sheetId="1" r:id="rId1"/>
  </sheets>
  <definedNames>
    <definedName name="_xlnm._FilterDatabase" localSheetId="0" hidden="1">'Table 2'!$A$1:$F$55</definedName>
    <definedName name="_xlnm.Print_Area" localSheetId="0">'Table 2'!$A$1:$B$56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I17" i="1"/>
  <c r="J12" i="1"/>
  <c r="D5" i="1"/>
  <c r="E5" i="1" s="1"/>
  <c r="D39" i="1"/>
  <c r="E39" i="1" s="1"/>
  <c r="D20" i="1"/>
  <c r="E20" i="1" s="1"/>
  <c r="D52" i="1"/>
  <c r="E52" i="1" s="1"/>
  <c r="D32" i="1"/>
  <c r="E32" i="1" s="1"/>
  <c r="D24" i="1"/>
  <c r="E24" i="1" s="1"/>
  <c r="D8" i="1"/>
  <c r="E8" i="1" s="1"/>
  <c r="D4" i="1"/>
  <c r="E4" i="1" s="1"/>
  <c r="F4" i="1" s="1"/>
  <c r="D50" i="1"/>
  <c r="E50" i="1" s="1"/>
  <c r="D45" i="1"/>
  <c r="E45" i="1" s="1"/>
  <c r="D13" i="1"/>
  <c r="E13" i="1" s="1"/>
  <c r="D15" i="1"/>
  <c r="E15" i="1" s="1"/>
  <c r="D47" i="1"/>
  <c r="E47" i="1" s="1"/>
  <c r="D36" i="1"/>
  <c r="E36" i="1" s="1"/>
  <c r="D22" i="1"/>
  <c r="E22" i="1" s="1"/>
  <c r="F22" i="1" s="1"/>
  <c r="D18" i="1"/>
  <c r="E18" i="1" s="1"/>
  <c r="D27" i="1"/>
  <c r="E27" i="1" s="1"/>
  <c r="D28" i="1"/>
  <c r="E28" i="1" s="1"/>
  <c r="F24" i="1" s="1"/>
  <c r="D11" i="1"/>
  <c r="E11" i="1" s="1"/>
  <c r="D35" i="1"/>
  <c r="E35" i="1" s="1"/>
  <c r="D38" i="1"/>
  <c r="E38" i="1" s="1"/>
  <c r="D43" i="1"/>
  <c r="E43" i="1" s="1"/>
  <c r="D31" i="1"/>
  <c r="E31" i="1" s="1"/>
  <c r="D19" i="1"/>
  <c r="E19" i="1" s="1"/>
  <c r="F19" i="1" s="1"/>
  <c r="D34" i="1"/>
  <c r="E34" i="1" s="1"/>
  <c r="D9" i="1"/>
  <c r="E9" i="1" s="1"/>
  <c r="D16" i="1"/>
  <c r="E16" i="1" s="1"/>
  <c r="D21" i="1"/>
  <c r="E21" i="1" s="1"/>
  <c r="D12" i="1"/>
  <c r="E12" i="1" s="1"/>
  <c r="D42" i="1"/>
  <c r="E42" i="1" s="1"/>
  <c r="D17" i="1"/>
  <c r="E17" i="1" s="1"/>
  <c r="F16" i="1" s="1"/>
  <c r="D49" i="1"/>
  <c r="E49" i="1" s="1"/>
  <c r="D44" i="1"/>
  <c r="E44" i="1" s="1"/>
  <c r="F44" i="1" s="1"/>
  <c r="D6" i="1"/>
  <c r="E6" i="1" s="1"/>
  <c r="D46" i="1"/>
  <c r="E46" i="1" s="1"/>
  <c r="D25" i="1"/>
  <c r="E25" i="1" s="1"/>
  <c r="F13" i="1" s="1"/>
  <c r="D26" i="1"/>
  <c r="E26" i="1" s="1"/>
  <c r="D48" i="1"/>
  <c r="E48" i="1" s="1"/>
  <c r="F48" i="1" s="1"/>
  <c r="D10" i="1"/>
  <c r="E10" i="1" s="1"/>
  <c r="F10" i="1" s="1"/>
  <c r="D30" i="1"/>
  <c r="E30" i="1" s="1"/>
  <c r="F30" i="1" s="1"/>
  <c r="D7" i="1"/>
  <c r="E7" i="1" s="1"/>
  <c r="D37" i="1"/>
  <c r="E37" i="1" s="1"/>
  <c r="F38" i="1" s="1"/>
  <c r="D51" i="1"/>
  <c r="E51" i="1" s="1"/>
  <c r="D23" i="1"/>
  <c r="E23" i="1" s="1"/>
  <c r="D3" i="1"/>
  <c r="E3" i="1" s="1"/>
  <c r="F3" i="1" s="1"/>
  <c r="D41" i="1"/>
  <c r="E41" i="1" s="1"/>
  <c r="F39" i="1" s="1"/>
  <c r="D40" i="1"/>
  <c r="E40" i="1" s="1"/>
  <c r="F32" i="1" s="1"/>
  <c r="D14" i="1"/>
  <c r="E14" i="1" s="1"/>
  <c r="F17" i="1" s="1"/>
  <c r="D33" i="1"/>
  <c r="E33" i="1" s="1"/>
  <c r="D29" i="1"/>
  <c r="E29" i="1" s="1"/>
  <c r="D2" i="1"/>
  <c r="E2" i="1" s="1"/>
  <c r="F21" i="1" l="1"/>
  <c r="F20" i="1"/>
  <c r="F25" i="1"/>
  <c r="F8" i="1"/>
  <c r="F49" i="1"/>
  <c r="F14" i="1"/>
  <c r="F7" i="1"/>
  <c r="F31" i="1"/>
  <c r="F15" i="1"/>
  <c r="F34" i="1"/>
  <c r="F35" i="1"/>
  <c r="F42" i="1"/>
  <c r="F36" i="1"/>
  <c r="F45" i="1"/>
  <c r="F40" i="1"/>
  <c r="F2" i="1"/>
  <c r="F12" i="1"/>
  <c r="F29" i="1"/>
  <c r="F46" i="1"/>
  <c r="F28" i="1"/>
  <c r="F9" i="1"/>
  <c r="F50" i="1"/>
  <c r="F5" i="1"/>
  <c r="F47" i="1"/>
  <c r="F41" i="1"/>
  <c r="F37" i="1"/>
  <c r="F43" i="1"/>
  <c r="F33" i="1"/>
  <c r="F26" i="1"/>
  <c r="F27" i="1"/>
  <c r="F6" i="1"/>
  <c r="F23" i="1"/>
  <c r="F11" i="1"/>
  <c r="F52" i="1"/>
  <c r="F18" i="1"/>
  <c r="F51" i="1"/>
</calcChain>
</file>

<file path=xl/sharedStrings.xml><?xml version="1.0" encoding="utf-8"?>
<sst xmlns="http://schemas.openxmlformats.org/spreadsheetml/2006/main" count="58" uniqueCount="58">
  <si>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</si>
  <si>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</si>
  <si>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</si>
  <si>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</si>
  <si>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</si>
  <si>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</si>
  <si>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</si>
  <si>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</si>
  <si>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</si>
  <si>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</si>
  <si>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</si>
  <si>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</si>
  <si>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</si>
  <si>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</si>
  <si>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</si>
  <si>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</si>
  <si>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</si>
  <si>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</si>
  <si>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</si>
  <si>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</si>
  <si>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</si>
  <si>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</si>
  <si>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</si>
  <si>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</si>
  <si>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</si>
  <si>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</si>
  <si>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</si>
  <si>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</si>
  <si>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</si>
  <si>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</si>
  <si>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</si>
  <si>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</si>
  <si>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</si>
  <si>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</si>
  <si>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</si>
  <si>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</si>
  <si>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</si>
  <si>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</si>
  <si>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</si>
  <si>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</si>
  <si>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</si>
  <si>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</si>
  <si>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</si>
  <si>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</si>
  <si>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</si>
  <si>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</si>
  <si>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</si>
  <si>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</si>
  <si>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</si>
  <si>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</si>
  <si>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</si>
  <si>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</si>
  <si>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TOTAL RESIDENT POPULATION</t>
    </r>
    <r>
      <rPr>
        <vertAlign val="superscript"/>
        <sz val="10"/>
        <rFont val="Arial"/>
        <family val="2"/>
      </rPr>
      <t>1</t>
    </r>
  </si>
  <si>
    <t>Puerto Rico</t>
  </si>
  <si>
    <t>TOTAL RESIDENT POPULATION, INCLUDING PUERTO RICO</t>
  </si>
  <si>
    <t>RESIDENT POPULATION</t>
  </si>
  <si>
    <t># ppl repped by one sen from that state</t>
  </si>
  <si>
    <t>CHECK ON NUMBERS, PR MEANS FILTERS ARE NOT QUITE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</si>
</sst>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3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165" fontId="0" fillId="0" borderId="0" xfId="1" applyNumberFormat="1" applyFont="1"/>
    <xf numFmtId="165" fontId="0" fillId="0" borderId="0" xfId="0" applyNumberFormat="1"/>
    <xf numFmtId="0" fontId="1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083F-CA51-4842-9F6B-06BF84D10250}">
  <sheetPr>
    <pageSetUpPr fitToPage="1"/>
  </sheetPr>
  <dimension ref="A1:K57"/>
  <sheetViews>
    <sheetView tabSelected="1" zoomScale="90" zoomScaleNormal="90" workbookViewId="0">
      <pane ySplit="1" topLeftCell="A32" activePane="bottomLeft" state="frozen"/>
      <selection pane="bottomLeft" activeCell="B52" sqref="B52"/>
    </sheetView>
  </sheetViews>
  <sheetFormatPr defaultRowHeight="12.5" x14ac:dyDescent="0.25"/>
  <cols>
    <col min="1" max="1" width="22.1796875" customWidth="1"/>
    <col min="2" max="2" width="14.54296875" customWidth="1"/>
    <col min="3" max="3" width="0" hidden="1" customWidth="1"/>
    <col min="4" max="4" width="11.7265625" hidden="1" customWidth="1"/>
    <col min="6" max="6" width="12.7265625" bestFit="1" customWidth="1"/>
    <col min="10" max="10" width="11.1796875" bestFit="1" customWidth="1"/>
  </cols>
  <sheetData>
    <row r="1" spans="1:10" ht="38.25" customHeight="1" x14ac:dyDescent="0.25">
      <c r="A1" s="1" t="s">
        <v>0</v>
      </c>
      <c r="B1" s="2" t="s">
        <v>55</v>
      </c>
      <c r="D1" s="6">
        <v>3307597</v>
      </c>
      <c r="F1" t="s">
        <v>56</v>
      </c>
    </row>
    <row r="2" spans="1:10" x14ac:dyDescent="0.25">
      <c r="A2" s="1" t="s">
        <v>51</v>
      </c>
      <c r="B2" s="3">
        <v>576851</v>
      </c>
      <c r="D2" s="7">
        <f t="shared" ref="D2:D33" si="0" xml:space="preserve"> B2 / $D$1</f>
        <v>0.17440183915997021</v>
      </c>
      <c r="E2">
        <f t="shared" ref="E2:E33" si="1">IF(D2 &lt; 1, 1, ROUND(D2,0))</f>
        <v>1</v>
      </c>
      <c r="F2" s="12">
        <f t="shared" ref="F2:F33" si="2">B2 / E2</f>
        <v>576851</v>
      </c>
    </row>
    <row r="3" spans="1:10" x14ac:dyDescent="0.25">
      <c r="A3" s="1" t="s">
        <v>46</v>
      </c>
      <c r="B3" s="3">
        <v>643077</v>
      </c>
      <c r="D3" s="7">
        <f t="shared" si="0"/>
        <v>0.19442423003769807</v>
      </c>
      <c r="E3">
        <f t="shared" si="1"/>
        <v>1</v>
      </c>
      <c r="F3" s="12">
        <f t="shared" si="2"/>
        <v>643077</v>
      </c>
    </row>
    <row r="4" spans="1:10" x14ac:dyDescent="0.25">
      <c r="A4" s="8" t="s">
        <v>9</v>
      </c>
      <c r="B4" s="9">
        <v>689545</v>
      </c>
      <c r="C4" s="10"/>
      <c r="D4" s="11">
        <f t="shared" si="0"/>
        <v>0.20847309995746158</v>
      </c>
      <c r="E4" s="10">
        <f t="shared" si="1"/>
        <v>1</v>
      </c>
      <c r="F4" s="12">
        <f t="shared" si="2"/>
        <v>689545</v>
      </c>
    </row>
    <row r="5" spans="1:10" x14ac:dyDescent="0.25">
      <c r="A5" s="1" t="s">
        <v>2</v>
      </c>
      <c r="B5" s="3">
        <v>733391</v>
      </c>
      <c r="D5" s="7">
        <f t="shared" si="0"/>
        <v>0.2217292493613944</v>
      </c>
      <c r="E5">
        <f t="shared" si="1"/>
        <v>1</v>
      </c>
      <c r="F5" s="12">
        <f t="shared" si="2"/>
        <v>733391</v>
      </c>
    </row>
    <row r="6" spans="1:10" x14ac:dyDescent="0.25">
      <c r="A6" s="1" t="s">
        <v>35</v>
      </c>
      <c r="B6" s="3">
        <v>779094</v>
      </c>
      <c r="D6" s="7">
        <f t="shared" si="0"/>
        <v>0.23554683354713407</v>
      </c>
      <c r="E6">
        <f t="shared" si="1"/>
        <v>1</v>
      </c>
      <c r="F6" s="12">
        <f t="shared" si="2"/>
        <v>779094</v>
      </c>
      <c r="J6" s="13">
        <f>F2*20</f>
        <v>11537020</v>
      </c>
    </row>
    <row r="7" spans="1:10" x14ac:dyDescent="0.25">
      <c r="A7" s="1" t="s">
        <v>42</v>
      </c>
      <c r="B7" s="3">
        <v>886667</v>
      </c>
      <c r="D7" s="7">
        <f t="shared" si="0"/>
        <v>0.26806984043098359</v>
      </c>
      <c r="E7">
        <f t="shared" si="1"/>
        <v>1</v>
      </c>
      <c r="F7" s="12">
        <f t="shared" si="2"/>
        <v>886667</v>
      </c>
    </row>
    <row r="8" spans="1:10" x14ac:dyDescent="0.25">
      <c r="A8" s="1" t="s">
        <v>8</v>
      </c>
      <c r="B8" s="3">
        <v>989948</v>
      </c>
      <c r="D8" s="7">
        <f t="shared" si="0"/>
        <v>0.29929522852995694</v>
      </c>
      <c r="E8">
        <f t="shared" si="1"/>
        <v>1</v>
      </c>
      <c r="F8" s="12">
        <f t="shared" si="2"/>
        <v>989948</v>
      </c>
    </row>
    <row r="9" spans="1:10" x14ac:dyDescent="0.25">
      <c r="A9" s="1" t="s">
        <v>27</v>
      </c>
      <c r="B9" s="3">
        <v>1084225</v>
      </c>
      <c r="D9" s="7">
        <f t="shared" si="0"/>
        <v>0.32779839865618454</v>
      </c>
      <c r="E9">
        <f t="shared" si="1"/>
        <v>1</v>
      </c>
      <c r="F9" s="12">
        <f t="shared" si="2"/>
        <v>1084225</v>
      </c>
    </row>
    <row r="10" spans="1:10" x14ac:dyDescent="0.25">
      <c r="A10" s="1" t="s">
        <v>40</v>
      </c>
      <c r="B10" s="3">
        <v>1097379</v>
      </c>
      <c r="D10" s="7">
        <f t="shared" si="0"/>
        <v>0.33177530394422294</v>
      </c>
      <c r="E10">
        <f t="shared" si="1"/>
        <v>1</v>
      </c>
      <c r="F10" s="12">
        <f t="shared" si="2"/>
        <v>1097379</v>
      </c>
    </row>
    <row r="11" spans="1:10" x14ac:dyDescent="0.25">
      <c r="A11" s="1" t="s">
        <v>20</v>
      </c>
      <c r="B11" s="3">
        <v>1362359</v>
      </c>
      <c r="D11" s="7">
        <f t="shared" si="0"/>
        <v>0.4118878448613903</v>
      </c>
      <c r="E11">
        <f t="shared" si="1"/>
        <v>1</v>
      </c>
      <c r="F11" s="12">
        <f t="shared" si="2"/>
        <v>1362359</v>
      </c>
    </row>
    <row r="12" spans="1:10" x14ac:dyDescent="0.25">
      <c r="A12" s="1" t="s">
        <v>30</v>
      </c>
      <c r="B12" s="3">
        <v>1377529</v>
      </c>
      <c r="D12" s="7">
        <f t="shared" si="0"/>
        <v>0.4164742560837974</v>
      </c>
      <c r="E12">
        <f t="shared" si="1"/>
        <v>1</v>
      </c>
      <c r="F12" s="12">
        <f t="shared" si="2"/>
        <v>1377529</v>
      </c>
      <c r="J12">
        <f>52/330</f>
        <v>0.15757575757575756</v>
      </c>
    </row>
    <row r="13" spans="1:10" x14ac:dyDescent="0.25">
      <c r="A13" s="1" t="s">
        <v>12</v>
      </c>
      <c r="B13" s="3">
        <v>1455271</v>
      </c>
      <c r="D13" s="7">
        <f t="shared" si="0"/>
        <v>0.43997832867788911</v>
      </c>
      <c r="E13">
        <f t="shared" si="1"/>
        <v>1</v>
      </c>
      <c r="F13" s="12">
        <f t="shared" si="2"/>
        <v>1455271</v>
      </c>
    </row>
    <row r="14" spans="1:10" x14ac:dyDescent="0.25">
      <c r="A14" s="1" t="s">
        <v>49</v>
      </c>
      <c r="B14" s="3">
        <v>1793716</v>
      </c>
      <c r="D14" s="7">
        <f t="shared" si="0"/>
        <v>0.54230185841866463</v>
      </c>
      <c r="E14">
        <f t="shared" si="1"/>
        <v>1</v>
      </c>
      <c r="F14" s="12">
        <f t="shared" si="2"/>
        <v>1793716</v>
      </c>
    </row>
    <row r="15" spans="1:10" x14ac:dyDescent="0.25">
      <c r="A15" s="1" t="s">
        <v>13</v>
      </c>
      <c r="B15" s="3">
        <v>1839106</v>
      </c>
      <c r="D15" s="7">
        <f t="shared" si="0"/>
        <v>0.55602481197074494</v>
      </c>
      <c r="E15">
        <f t="shared" si="1"/>
        <v>1</v>
      </c>
      <c r="F15" s="12">
        <f t="shared" si="2"/>
        <v>1839106</v>
      </c>
    </row>
    <row r="16" spans="1:10" x14ac:dyDescent="0.25">
      <c r="A16" s="1" t="s">
        <v>28</v>
      </c>
      <c r="B16" s="3">
        <v>1961504</v>
      </c>
      <c r="D16" s="7">
        <f t="shared" si="0"/>
        <v>0.59302992474597116</v>
      </c>
      <c r="E16">
        <f t="shared" si="1"/>
        <v>1</v>
      </c>
      <c r="F16" s="12">
        <f t="shared" si="2"/>
        <v>1961504</v>
      </c>
    </row>
    <row r="17" spans="1:9" x14ac:dyDescent="0.25">
      <c r="A17" t="s">
        <v>32</v>
      </c>
      <c r="B17" s="3">
        <v>2117522</v>
      </c>
      <c r="D17" s="7">
        <f t="shared" si="0"/>
        <v>0.64019951644653206</v>
      </c>
      <c r="E17">
        <f t="shared" si="1"/>
        <v>1</v>
      </c>
      <c r="F17" s="12">
        <f t="shared" si="2"/>
        <v>2117522</v>
      </c>
      <c r="I17">
        <f>B53 / B2</f>
        <v>5.6962265819076334</v>
      </c>
    </row>
    <row r="18" spans="1:9" x14ac:dyDescent="0.25">
      <c r="A18" s="1" t="s">
        <v>17</v>
      </c>
      <c r="B18" s="3">
        <v>2937880</v>
      </c>
      <c r="D18" s="7">
        <f t="shared" si="0"/>
        <v>0.88822187225348193</v>
      </c>
      <c r="E18">
        <f t="shared" si="1"/>
        <v>1</v>
      </c>
      <c r="F18" s="12">
        <f t="shared" si="2"/>
        <v>2937880</v>
      </c>
    </row>
    <row r="19" spans="1:9" x14ac:dyDescent="0.25">
      <c r="A19" s="1" t="s">
        <v>25</v>
      </c>
      <c r="B19" s="3">
        <v>2961279</v>
      </c>
      <c r="D19" s="7">
        <f t="shared" si="0"/>
        <v>0.89529619237168256</v>
      </c>
      <c r="E19">
        <f t="shared" si="1"/>
        <v>1</v>
      </c>
      <c r="F19" s="12">
        <f t="shared" si="2"/>
        <v>2961279</v>
      </c>
    </row>
    <row r="20" spans="1:9" x14ac:dyDescent="0.25">
      <c r="A20" s="1" t="s">
        <v>4</v>
      </c>
      <c r="B20" s="3">
        <v>3011524</v>
      </c>
      <c r="D20" s="7">
        <f t="shared" si="0"/>
        <v>0.91048697891550878</v>
      </c>
      <c r="E20">
        <f t="shared" si="1"/>
        <v>1</v>
      </c>
      <c r="F20" s="12">
        <f t="shared" si="2"/>
        <v>3011524</v>
      </c>
    </row>
    <row r="21" spans="1:9" x14ac:dyDescent="0.25">
      <c r="A21" s="1" t="s">
        <v>29</v>
      </c>
      <c r="B21" s="3">
        <v>3104614</v>
      </c>
      <c r="D21" s="7">
        <f t="shared" si="0"/>
        <v>0.93863127823613335</v>
      </c>
      <c r="E21">
        <f t="shared" si="1"/>
        <v>1</v>
      </c>
      <c r="F21" s="12">
        <f t="shared" si="2"/>
        <v>3104614</v>
      </c>
    </row>
    <row r="22" spans="1:9" x14ac:dyDescent="0.25">
      <c r="A22" s="1" t="s">
        <v>16</v>
      </c>
      <c r="B22" s="3">
        <v>3190369</v>
      </c>
      <c r="D22" s="7">
        <f t="shared" si="0"/>
        <v>0.96455795551876489</v>
      </c>
      <c r="E22">
        <f t="shared" si="1"/>
        <v>1</v>
      </c>
      <c r="F22" s="12">
        <f t="shared" si="2"/>
        <v>3190369</v>
      </c>
    </row>
    <row r="23" spans="1:9" x14ac:dyDescent="0.25">
      <c r="A23" s="1" t="s">
        <v>45</v>
      </c>
      <c r="B23" s="3">
        <v>3271616</v>
      </c>
      <c r="D23" s="7">
        <f t="shared" si="0"/>
        <v>0.98912170980926639</v>
      </c>
      <c r="E23">
        <f t="shared" si="1"/>
        <v>1</v>
      </c>
      <c r="F23" s="12">
        <f t="shared" si="2"/>
        <v>3271616</v>
      </c>
    </row>
    <row r="24" spans="1:9" x14ac:dyDescent="0.25">
      <c r="A24" s="1" t="s">
        <v>7</v>
      </c>
      <c r="B24" s="3">
        <v>3605944</v>
      </c>
      <c r="D24" s="7">
        <f t="shared" si="0"/>
        <v>1.090200529266413</v>
      </c>
      <c r="E24">
        <f t="shared" si="1"/>
        <v>1</v>
      </c>
      <c r="F24" s="12">
        <f t="shared" si="2"/>
        <v>3605944</v>
      </c>
    </row>
    <row r="25" spans="1:9" x14ac:dyDescent="0.25">
      <c r="A25" s="1" t="s">
        <v>37</v>
      </c>
      <c r="B25" s="3">
        <v>3959353</v>
      </c>
      <c r="D25" s="7">
        <f t="shared" si="0"/>
        <v>1.1970481893652702</v>
      </c>
      <c r="E25">
        <f t="shared" si="1"/>
        <v>1</v>
      </c>
      <c r="F25" s="12">
        <f t="shared" si="2"/>
        <v>3959353</v>
      </c>
    </row>
    <row r="26" spans="1:9" x14ac:dyDescent="0.25">
      <c r="A26" s="1" t="s">
        <v>38</v>
      </c>
      <c r="B26" s="3">
        <v>4237256</v>
      </c>
      <c r="D26" s="7">
        <f t="shared" si="0"/>
        <v>1.2810677963488297</v>
      </c>
      <c r="E26">
        <f t="shared" si="1"/>
        <v>1</v>
      </c>
      <c r="F26" s="12">
        <f t="shared" si="2"/>
        <v>4237256</v>
      </c>
    </row>
    <row r="27" spans="1:9" x14ac:dyDescent="0.25">
      <c r="A27" s="1" t="s">
        <v>18</v>
      </c>
      <c r="B27" s="3">
        <v>4505836</v>
      </c>
      <c r="D27" s="7">
        <f t="shared" si="0"/>
        <v>1.3622687407202267</v>
      </c>
      <c r="E27">
        <f t="shared" si="1"/>
        <v>1</v>
      </c>
      <c r="F27" s="12">
        <f t="shared" si="2"/>
        <v>4505836</v>
      </c>
    </row>
    <row r="28" spans="1:9" x14ac:dyDescent="0.25">
      <c r="A28" s="1" t="s">
        <v>19</v>
      </c>
      <c r="B28" s="3">
        <v>4657757</v>
      </c>
      <c r="D28" s="7">
        <f t="shared" si="0"/>
        <v>1.4081996688230156</v>
      </c>
      <c r="E28">
        <f t="shared" si="1"/>
        <v>1</v>
      </c>
      <c r="F28" s="12">
        <f t="shared" si="2"/>
        <v>4657757</v>
      </c>
    </row>
    <row r="29" spans="1:9" x14ac:dyDescent="0.25">
      <c r="A29" s="1" t="s">
        <v>1</v>
      </c>
      <c r="B29" s="3">
        <v>5024279</v>
      </c>
      <c r="D29" s="7">
        <f t="shared" si="0"/>
        <v>1.5190118385039049</v>
      </c>
      <c r="E29">
        <f t="shared" si="1"/>
        <v>2</v>
      </c>
      <c r="F29" s="12">
        <f t="shared" si="2"/>
        <v>2512139.5</v>
      </c>
    </row>
    <row r="30" spans="1:9" s="10" customFormat="1" x14ac:dyDescent="0.25">
      <c r="A30" s="1" t="s">
        <v>41</v>
      </c>
      <c r="B30" s="3">
        <v>5118425</v>
      </c>
      <c r="C30"/>
      <c r="D30" s="7">
        <f t="shared" si="0"/>
        <v>1.5474754028377702</v>
      </c>
      <c r="E30">
        <f t="shared" si="1"/>
        <v>2</v>
      </c>
      <c r="F30" s="12">
        <f t="shared" si="2"/>
        <v>2559212.5</v>
      </c>
    </row>
    <row r="31" spans="1:9" x14ac:dyDescent="0.25">
      <c r="A31" s="1" t="s">
        <v>24</v>
      </c>
      <c r="B31" s="3">
        <v>5706494</v>
      </c>
      <c r="D31" s="7">
        <f t="shared" si="0"/>
        <v>1.7252688280948374</v>
      </c>
      <c r="E31">
        <f t="shared" si="1"/>
        <v>2</v>
      </c>
      <c r="F31" s="12">
        <f t="shared" si="2"/>
        <v>2853247</v>
      </c>
    </row>
    <row r="32" spans="1:9" x14ac:dyDescent="0.25">
      <c r="A32" s="1" t="s">
        <v>6</v>
      </c>
      <c r="B32" s="3">
        <v>5773714</v>
      </c>
      <c r="D32" s="7">
        <f t="shared" si="0"/>
        <v>1.7455917392596498</v>
      </c>
      <c r="E32">
        <f t="shared" si="1"/>
        <v>2</v>
      </c>
      <c r="F32" s="12">
        <f t="shared" si="2"/>
        <v>2886857</v>
      </c>
    </row>
    <row r="33" spans="1:11" x14ac:dyDescent="0.25">
      <c r="A33" s="1" t="s">
        <v>50</v>
      </c>
      <c r="B33" s="3">
        <v>5893718</v>
      </c>
      <c r="D33" s="7">
        <f t="shared" si="0"/>
        <v>1.7818730637378133</v>
      </c>
      <c r="E33">
        <f t="shared" si="1"/>
        <v>2</v>
      </c>
      <c r="F33" s="12">
        <f t="shared" si="2"/>
        <v>2946859</v>
      </c>
    </row>
    <row r="34" spans="1:11" x14ac:dyDescent="0.25">
      <c r="A34" s="1" t="s">
        <v>26</v>
      </c>
      <c r="B34" s="3">
        <v>6154913</v>
      </c>
      <c r="D34" s="7">
        <f t="shared" ref="D34:D52" si="3" xml:space="preserve"> B34 / $D$1</f>
        <v>1.8608412693565752</v>
      </c>
      <c r="E34">
        <f t="shared" ref="E34:E65" si="4">IF(D34 &lt; 1, 1, ROUND(D34,0))</f>
        <v>2</v>
      </c>
      <c r="F34" s="12">
        <f t="shared" ref="F34:F65" si="5">B34 / E34</f>
        <v>3077456.5</v>
      </c>
    </row>
    <row r="35" spans="1:11" x14ac:dyDescent="0.25">
      <c r="A35" s="1" t="s">
        <v>21</v>
      </c>
      <c r="B35" s="3">
        <v>6177224</v>
      </c>
      <c r="D35" s="7">
        <f t="shared" si="3"/>
        <v>1.8675866497641642</v>
      </c>
      <c r="E35">
        <f t="shared" si="4"/>
        <v>2</v>
      </c>
      <c r="F35" s="12">
        <f t="shared" si="5"/>
        <v>3088612</v>
      </c>
      <c r="K35" t="s">
        <v>57</v>
      </c>
    </row>
    <row r="36" spans="1:11" x14ac:dyDescent="0.25">
      <c r="A36" s="1" t="s">
        <v>15</v>
      </c>
      <c r="B36" s="3">
        <v>6785528</v>
      </c>
      <c r="D36" s="7">
        <f t="shared" si="3"/>
        <v>2.0514978094368814</v>
      </c>
      <c r="E36">
        <f t="shared" si="4"/>
        <v>2</v>
      </c>
      <c r="F36" s="12">
        <f t="shared" si="5"/>
        <v>3392764</v>
      </c>
    </row>
    <row r="37" spans="1:11" x14ac:dyDescent="0.25">
      <c r="A37" s="1" t="s">
        <v>43</v>
      </c>
      <c r="B37" s="3">
        <v>6910840</v>
      </c>
      <c r="D37" s="7">
        <f t="shared" si="3"/>
        <v>2.089383924341448</v>
      </c>
      <c r="E37">
        <f t="shared" si="4"/>
        <v>2</v>
      </c>
      <c r="F37" s="12">
        <f t="shared" si="5"/>
        <v>3455420</v>
      </c>
    </row>
    <row r="38" spans="1:11" x14ac:dyDescent="0.25">
      <c r="A38" s="1" t="s">
        <v>22</v>
      </c>
      <c r="B38" s="3">
        <v>7029917</v>
      </c>
      <c r="D38" s="7">
        <f t="shared" si="3"/>
        <v>2.1253849849301472</v>
      </c>
      <c r="E38">
        <f t="shared" si="4"/>
        <v>2</v>
      </c>
      <c r="F38" s="12">
        <f t="shared" si="5"/>
        <v>3514958.5</v>
      </c>
    </row>
    <row r="39" spans="1:11" x14ac:dyDescent="0.25">
      <c r="A39" s="1" t="s">
        <v>3</v>
      </c>
      <c r="B39" s="3">
        <v>7151502</v>
      </c>
      <c r="D39" s="7">
        <f t="shared" si="3"/>
        <v>2.1621442999252931</v>
      </c>
      <c r="E39">
        <f t="shared" si="4"/>
        <v>2</v>
      </c>
      <c r="F39" s="12">
        <f t="shared" si="5"/>
        <v>3575751</v>
      </c>
    </row>
    <row r="40" spans="1:11" x14ac:dyDescent="0.25">
      <c r="A40" s="1" t="s">
        <v>48</v>
      </c>
      <c r="B40" s="3">
        <v>7705281</v>
      </c>
      <c r="D40" s="7">
        <f t="shared" si="3"/>
        <v>2.329570682280822</v>
      </c>
      <c r="E40">
        <f t="shared" si="4"/>
        <v>2</v>
      </c>
      <c r="F40" s="12">
        <f t="shared" si="5"/>
        <v>3852640.5</v>
      </c>
    </row>
    <row r="41" spans="1:11" x14ac:dyDescent="0.25">
      <c r="A41" s="1" t="s">
        <v>47</v>
      </c>
      <c r="B41" s="3">
        <v>8631393</v>
      </c>
      <c r="D41" s="7">
        <f t="shared" si="3"/>
        <v>2.6095660988929423</v>
      </c>
      <c r="E41">
        <f t="shared" si="4"/>
        <v>3</v>
      </c>
      <c r="F41" s="12">
        <f t="shared" si="5"/>
        <v>2877131</v>
      </c>
    </row>
    <row r="42" spans="1:11" x14ac:dyDescent="0.25">
      <c r="A42" s="1" t="s">
        <v>31</v>
      </c>
      <c r="B42" s="3">
        <v>9288994</v>
      </c>
      <c r="D42" s="7">
        <f t="shared" si="3"/>
        <v>2.8083814321998721</v>
      </c>
      <c r="E42">
        <f t="shared" si="4"/>
        <v>3</v>
      </c>
      <c r="F42" s="12">
        <f t="shared" si="5"/>
        <v>3096331.3333333335</v>
      </c>
    </row>
    <row r="43" spans="1:11" x14ac:dyDescent="0.25">
      <c r="A43" s="1" t="s">
        <v>23</v>
      </c>
      <c r="B43" s="3">
        <v>10077331</v>
      </c>
      <c r="D43" s="7">
        <f t="shared" si="3"/>
        <v>3.0467227416157412</v>
      </c>
      <c r="E43">
        <f t="shared" si="4"/>
        <v>3</v>
      </c>
      <c r="F43" s="12">
        <f t="shared" si="5"/>
        <v>3359110.3333333335</v>
      </c>
    </row>
    <row r="44" spans="1:11" x14ac:dyDescent="0.25">
      <c r="A44" s="1" t="s">
        <v>34</v>
      </c>
      <c r="B44" s="3">
        <v>10439388</v>
      </c>
      <c r="D44" s="7">
        <f t="shared" si="3"/>
        <v>3.1561849886790925</v>
      </c>
      <c r="E44">
        <f t="shared" si="4"/>
        <v>3</v>
      </c>
      <c r="F44" s="12">
        <f t="shared" si="5"/>
        <v>3479796</v>
      </c>
    </row>
    <row r="45" spans="1:11" x14ac:dyDescent="0.25">
      <c r="A45" s="1" t="s">
        <v>11</v>
      </c>
      <c r="B45" s="3">
        <v>10711908</v>
      </c>
      <c r="D45" s="7">
        <f t="shared" si="3"/>
        <v>3.2385771301642854</v>
      </c>
      <c r="E45">
        <f t="shared" si="4"/>
        <v>3</v>
      </c>
      <c r="F45" s="12">
        <f t="shared" si="5"/>
        <v>3570636</v>
      </c>
    </row>
    <row r="46" spans="1:11" x14ac:dyDescent="0.25">
      <c r="A46" s="1" t="s">
        <v>36</v>
      </c>
      <c r="B46" s="3">
        <v>11799448</v>
      </c>
      <c r="D46" s="7">
        <f t="shared" si="3"/>
        <v>3.5673777670012399</v>
      </c>
      <c r="E46">
        <f t="shared" si="4"/>
        <v>4</v>
      </c>
      <c r="F46" s="12">
        <f t="shared" si="5"/>
        <v>2949862</v>
      </c>
    </row>
    <row r="47" spans="1:11" x14ac:dyDescent="0.25">
      <c r="A47" s="1" t="s">
        <v>14</v>
      </c>
      <c r="B47" s="3">
        <v>12812508</v>
      </c>
      <c r="D47" s="7">
        <f t="shared" si="3"/>
        <v>3.8736605457073519</v>
      </c>
      <c r="E47">
        <f t="shared" si="4"/>
        <v>4</v>
      </c>
      <c r="F47" s="12">
        <f t="shared" si="5"/>
        <v>3203127</v>
      </c>
    </row>
    <row r="48" spans="1:11" x14ac:dyDescent="0.25">
      <c r="A48" s="1" t="s">
        <v>39</v>
      </c>
      <c r="B48" s="3">
        <v>13002700</v>
      </c>
      <c r="D48" s="7">
        <f t="shared" si="3"/>
        <v>3.9311621095314817</v>
      </c>
      <c r="E48">
        <f t="shared" si="4"/>
        <v>4</v>
      </c>
      <c r="F48" s="12">
        <f t="shared" si="5"/>
        <v>3250675</v>
      </c>
    </row>
    <row r="49" spans="1:6" x14ac:dyDescent="0.25">
      <c r="A49" s="1" t="s">
        <v>33</v>
      </c>
      <c r="B49" s="3">
        <v>20201249</v>
      </c>
      <c r="D49" s="7">
        <f t="shared" si="3"/>
        <v>6.1075303309320939</v>
      </c>
      <c r="E49">
        <f t="shared" si="4"/>
        <v>6</v>
      </c>
      <c r="F49" s="12">
        <f t="shared" si="5"/>
        <v>3366874.8333333335</v>
      </c>
    </row>
    <row r="50" spans="1:6" x14ac:dyDescent="0.25">
      <c r="A50" s="1" t="s">
        <v>10</v>
      </c>
      <c r="B50" s="3">
        <v>21538187</v>
      </c>
      <c r="D50" s="7">
        <f t="shared" si="3"/>
        <v>6.5117325357351579</v>
      </c>
      <c r="E50">
        <f t="shared" si="4"/>
        <v>7</v>
      </c>
      <c r="F50" s="12">
        <f t="shared" si="5"/>
        <v>3076883.8571428573</v>
      </c>
    </row>
    <row r="51" spans="1:6" x14ac:dyDescent="0.25">
      <c r="A51" s="1" t="s">
        <v>44</v>
      </c>
      <c r="B51" s="3">
        <v>29145505</v>
      </c>
      <c r="D51" s="7">
        <f t="shared" si="3"/>
        <v>8.8116856436863387</v>
      </c>
      <c r="E51">
        <f t="shared" si="4"/>
        <v>9</v>
      </c>
      <c r="F51" s="12">
        <f t="shared" si="5"/>
        <v>3238389.4444444445</v>
      </c>
    </row>
    <row r="52" spans="1:6" x14ac:dyDescent="0.25">
      <c r="A52" s="1" t="s">
        <v>5</v>
      </c>
      <c r="B52" s="3">
        <v>39538223</v>
      </c>
      <c r="D52" s="7">
        <f t="shared" si="3"/>
        <v>11.953760690918513</v>
      </c>
      <c r="E52">
        <f t="shared" si="4"/>
        <v>12</v>
      </c>
      <c r="F52" s="12">
        <f t="shared" si="5"/>
        <v>3294851.9166666665</v>
      </c>
    </row>
    <row r="53" spans="1:6" x14ac:dyDescent="0.25">
      <c r="A53" t="s">
        <v>53</v>
      </c>
      <c r="B53" s="4">
        <v>3285874</v>
      </c>
    </row>
    <row r="54" spans="1:6" ht="25.5" customHeight="1" x14ac:dyDescent="0.25">
      <c r="A54" s="1" t="s">
        <v>52</v>
      </c>
      <c r="B54" s="3">
        <v>331449281</v>
      </c>
    </row>
    <row r="55" spans="1:6" ht="25.5" customHeight="1" x14ac:dyDescent="0.25">
      <c r="A55" s="1" t="s">
        <v>54</v>
      </c>
      <c r="B55" s="4">
        <v>334735155</v>
      </c>
    </row>
    <row r="56" spans="1:6" ht="38.25" customHeight="1" x14ac:dyDescent="0.25">
      <c r="A56" s="14"/>
      <c r="B56" s="14"/>
    </row>
    <row r="57" spans="1:6" ht="25.5" customHeight="1" x14ac:dyDescent="0.25">
      <c r="A57" s="5"/>
      <c r="B57" s="5"/>
    </row>
  </sheetData>
  <autoFilter ref="A1:F55" xr:uid="{632513F3-C8FD-492B-910C-8163BF5C4D25}">
    <sortState xmlns:xlrd2="http://schemas.microsoft.com/office/spreadsheetml/2017/richdata2" ref="A2:F55">
      <sortCondition ref="E1:E55"/>
    </sortState>
  </autoFilter>
  <mergeCells count="1">
    <mergeCell ref="A56:B56"/>
  </mergeCells>
  <pageMargins left="0.75" right="0.75" top="0.5" bottom="0.5" header="0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</vt:lpstr>
      <vt:lpstr>'Table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2. Resident Population for the 50 States, the District of Columbia, and Puerto Rico: 2020 Census</dc:title>
  <dc:creator>U.S. Census Bureau</dc:creator>
  <cp:lastModifiedBy>Isabelle Sanford</cp:lastModifiedBy>
  <dcterms:created xsi:type="dcterms:W3CDTF">2021-03-29T19:40:04Z</dcterms:created>
  <dcterms:modified xsi:type="dcterms:W3CDTF">2021-05-27T15:05:41Z</dcterms:modified>
</cp:coreProperties>
</file>