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TRABAJOS\GASIFICADOR\GEMELO DIGITAL GASIFICADOR\DATOS SUMINISTRADOS\"/>
    </mc:Choice>
  </mc:AlternateContent>
  <xr:revisionPtr revIDLastSave="1" documentId="11_EDD5D9F969B6F335D946BF6DAA398384ACB73AD9" xr6:coauthVersionLast="36" xr6:coauthVersionMax="36" xr10:uidLastSave="{B7115F46-E727-4012-8460-838305DEDB12}"/>
  <bookViews>
    <workbookView xWindow="0" yWindow="0" windowWidth="28800" windowHeight="12330" xr2:uid="{00000000-000D-0000-FFFF-FFFF00000000}"/>
  </bookViews>
  <sheets>
    <sheet name="Entrada y salida gasificador" sheetId="1" r:id="rId1"/>
    <sheet name="Hoja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8" i="1" l="1"/>
  <c r="AA57" i="1" l="1"/>
  <c r="AA58" i="1"/>
  <c r="AA59" i="1"/>
  <c r="AA60" i="1"/>
  <c r="Z57" i="1"/>
  <c r="Z58" i="1"/>
  <c r="Z59" i="1"/>
  <c r="Z60" i="1"/>
  <c r="Z88" i="1" l="1"/>
  <c r="Y88" i="1" l="1"/>
  <c r="Y57" i="1"/>
  <c r="Y58" i="1"/>
  <c r="Y59" i="1"/>
  <c r="Y60" i="1"/>
  <c r="Y9" i="1" l="1"/>
  <c r="Z9" i="1"/>
  <c r="AA9" i="1"/>
  <c r="X88" i="1" l="1"/>
  <c r="X57" i="1"/>
  <c r="X58" i="1"/>
  <c r="X59" i="1"/>
  <c r="X60" i="1"/>
  <c r="X9" i="1"/>
  <c r="W88" i="1"/>
  <c r="W57" i="1"/>
  <c r="W58" i="1"/>
  <c r="W59" i="1"/>
  <c r="W60" i="1"/>
  <c r="W8" i="1"/>
  <c r="W9" i="1"/>
  <c r="W19" i="1"/>
  <c r="X19" i="1" s="1"/>
  <c r="Y19" i="1" s="1"/>
  <c r="Z19" i="1" s="1"/>
  <c r="AA19" i="1" s="1"/>
  <c r="W20" i="1"/>
  <c r="X20" i="1" s="1"/>
  <c r="Y20" i="1" s="1"/>
  <c r="Z20" i="1" s="1"/>
  <c r="AA20" i="1" s="1"/>
  <c r="W18" i="1"/>
  <c r="X18" i="1" s="1"/>
  <c r="Y18" i="1" s="1"/>
  <c r="Z18" i="1" s="1"/>
  <c r="AA18" i="1" s="1"/>
  <c r="W13" i="1"/>
  <c r="X13" i="1" s="1"/>
  <c r="Y13" i="1" s="1"/>
  <c r="Z13" i="1" s="1"/>
  <c r="AA13" i="1" s="1"/>
  <c r="W14" i="1"/>
  <c r="X14" i="1" s="1"/>
  <c r="Y14" i="1" s="1"/>
  <c r="Z14" i="1" s="1"/>
  <c r="AA14" i="1" s="1"/>
  <c r="W16" i="1"/>
  <c r="X16" i="1" s="1"/>
  <c r="Y16" i="1" s="1"/>
  <c r="Z16" i="1" s="1"/>
  <c r="AA16" i="1" s="1"/>
  <c r="W12" i="1"/>
  <c r="X12" i="1" s="1"/>
  <c r="Y12" i="1" l="1"/>
  <c r="X8" i="1"/>
  <c r="U88" i="1"/>
  <c r="V88" i="1"/>
  <c r="Y8" i="1" l="1"/>
  <c r="Z12" i="1"/>
  <c r="U57" i="1"/>
  <c r="U58" i="1"/>
  <c r="U59" i="1"/>
  <c r="U60" i="1"/>
  <c r="Z8" i="1" l="1"/>
  <c r="AA12" i="1"/>
  <c r="AA8" i="1" s="1"/>
  <c r="U9" i="1"/>
  <c r="U19" i="1" l="1"/>
  <c r="U20" i="1"/>
  <c r="U18" i="1"/>
  <c r="U13" i="1"/>
  <c r="U14" i="1"/>
  <c r="U16" i="1"/>
  <c r="U12" i="1"/>
  <c r="U8" i="1" s="1"/>
  <c r="T88" i="1" l="1"/>
  <c r="T57" i="1"/>
  <c r="T58" i="1"/>
  <c r="T59" i="1"/>
  <c r="T60" i="1"/>
  <c r="T9" i="1"/>
  <c r="S21" i="1"/>
  <c r="T21" i="1" s="1"/>
  <c r="S9" i="1"/>
  <c r="R57" i="1"/>
  <c r="S57" i="1"/>
  <c r="R58" i="1"/>
  <c r="S58" i="1"/>
  <c r="R59" i="1"/>
  <c r="S59" i="1"/>
  <c r="R60" i="1"/>
  <c r="S60" i="1"/>
  <c r="R19" i="1"/>
  <c r="S19" i="1" s="1"/>
  <c r="T19" i="1" s="1"/>
  <c r="R20" i="1"/>
  <c r="S20" i="1" s="1"/>
  <c r="T20" i="1" s="1"/>
  <c r="R21" i="1"/>
  <c r="R18" i="1"/>
  <c r="S18" i="1" s="1"/>
  <c r="T18" i="1" s="1"/>
  <c r="R13" i="1"/>
  <c r="S13" i="1" s="1"/>
  <c r="T13" i="1" s="1"/>
  <c r="R14" i="1"/>
  <c r="S14" i="1" s="1"/>
  <c r="T14" i="1" s="1"/>
  <c r="R15" i="1"/>
  <c r="S15" i="1" s="1"/>
  <c r="T15" i="1" s="1"/>
  <c r="R16" i="1"/>
  <c r="S16" i="1" s="1"/>
  <c r="T16" i="1" s="1"/>
  <c r="R12" i="1"/>
  <c r="R8" i="1" s="1"/>
  <c r="R9" i="1"/>
  <c r="Q88" i="1"/>
  <c r="R88" i="1"/>
  <c r="S88" i="1"/>
  <c r="Q57" i="1"/>
  <c r="Q58" i="1"/>
  <c r="Q59" i="1"/>
  <c r="Q60" i="1"/>
  <c r="Q8" i="1"/>
  <c r="Q9" i="1"/>
  <c r="S12" i="1" l="1"/>
  <c r="P57" i="1"/>
  <c r="P58" i="1"/>
  <c r="P59" i="1"/>
  <c r="P60" i="1"/>
  <c r="S8" i="1" l="1"/>
  <c r="T12" i="1"/>
  <c r="T8" i="1" s="1"/>
  <c r="O57" i="1" l="1"/>
  <c r="O58" i="1"/>
  <c r="O59" i="1"/>
  <c r="O60" i="1"/>
  <c r="O9" i="1" l="1"/>
  <c r="N9" i="1" l="1"/>
  <c r="N88" i="1" l="1"/>
  <c r="N57" i="1"/>
  <c r="N58" i="1"/>
  <c r="N59" i="1"/>
  <c r="N60" i="1"/>
  <c r="P88" i="1" l="1"/>
  <c r="M88" i="1"/>
  <c r="M21" i="1"/>
  <c r="N21" i="1" s="1"/>
  <c r="O21" i="1" s="1"/>
  <c r="M19" i="1"/>
  <c r="N19" i="1" s="1"/>
  <c r="O19" i="1" s="1"/>
  <c r="M20" i="1"/>
  <c r="N20" i="1" s="1"/>
  <c r="O20" i="1" s="1"/>
  <c r="M18" i="1"/>
  <c r="N18" i="1" s="1"/>
  <c r="O18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2" i="1"/>
  <c r="N12" i="1" s="1"/>
  <c r="O12" i="1" l="1"/>
  <c r="O8" i="1" s="1"/>
  <c r="N8" i="1"/>
  <c r="L88" i="1"/>
  <c r="L57" i="1" l="1"/>
  <c r="M57" i="1"/>
  <c r="L58" i="1"/>
  <c r="M58" i="1"/>
  <c r="L59" i="1"/>
  <c r="M59" i="1"/>
  <c r="L60" i="1"/>
  <c r="M60" i="1"/>
  <c r="L8" i="1" l="1"/>
  <c r="M8" i="1"/>
  <c r="P8" i="1"/>
  <c r="L9" i="1"/>
  <c r="M9" i="1"/>
  <c r="P9" i="1"/>
  <c r="K57" i="1" l="1"/>
  <c r="K58" i="1"/>
  <c r="K59" i="1"/>
  <c r="K60" i="1"/>
  <c r="K88" i="1"/>
  <c r="K8" i="1"/>
  <c r="K9" i="1"/>
  <c r="G57" i="1" l="1"/>
  <c r="G58" i="1"/>
  <c r="G59" i="1"/>
  <c r="G60" i="1"/>
  <c r="G9" i="1"/>
  <c r="F88" i="1" l="1"/>
  <c r="H88" i="1"/>
  <c r="F57" i="1"/>
  <c r="F58" i="1"/>
  <c r="F59" i="1"/>
  <c r="F60" i="1"/>
  <c r="F9" i="1"/>
  <c r="J88" i="1" l="1"/>
  <c r="J57" i="1"/>
  <c r="J58" i="1"/>
  <c r="J59" i="1"/>
  <c r="J60" i="1"/>
  <c r="J9" i="1" l="1"/>
  <c r="D88" i="1" l="1"/>
  <c r="E88" i="1"/>
  <c r="I88" i="1"/>
  <c r="D57" i="1"/>
  <c r="E57" i="1"/>
  <c r="H57" i="1"/>
  <c r="I57" i="1"/>
  <c r="V57" i="1"/>
  <c r="D58" i="1"/>
  <c r="E58" i="1"/>
  <c r="H58" i="1"/>
  <c r="I58" i="1"/>
  <c r="V58" i="1"/>
  <c r="D59" i="1"/>
  <c r="E59" i="1"/>
  <c r="H59" i="1"/>
  <c r="I59" i="1"/>
  <c r="V59" i="1"/>
  <c r="D60" i="1"/>
  <c r="E60" i="1"/>
  <c r="H60" i="1"/>
  <c r="I60" i="1"/>
  <c r="V60" i="1"/>
  <c r="D9" i="1"/>
  <c r="E9" i="1"/>
  <c r="H9" i="1"/>
  <c r="I9" i="1"/>
  <c r="V9" i="1"/>
  <c r="C88" i="1"/>
  <c r="C57" i="1"/>
  <c r="C58" i="1"/>
  <c r="C59" i="1"/>
  <c r="C60" i="1"/>
  <c r="C19" i="1"/>
  <c r="D19" i="1" s="1"/>
  <c r="E19" i="1" s="1"/>
  <c r="C20" i="1"/>
  <c r="D20" i="1" s="1"/>
  <c r="E20" i="1" s="1"/>
  <c r="C18" i="1"/>
  <c r="D18" i="1" s="1"/>
  <c r="E18" i="1" s="1"/>
  <c r="C13" i="1"/>
  <c r="D13" i="1" s="1"/>
  <c r="E13" i="1" s="1"/>
  <c r="C14" i="1"/>
  <c r="D14" i="1" s="1"/>
  <c r="E14" i="1" s="1"/>
  <c r="C16" i="1"/>
  <c r="D16" i="1" s="1"/>
  <c r="E16" i="1" s="1"/>
  <c r="C12" i="1"/>
  <c r="C8" i="1" s="1"/>
  <c r="C9" i="1"/>
  <c r="D12" i="1" l="1"/>
  <c r="E12" i="1" s="1"/>
  <c r="F12" i="1" s="1"/>
  <c r="H14" i="1"/>
  <c r="I14" i="1" s="1"/>
  <c r="F14" i="1"/>
  <c r="G14" i="1" s="1"/>
  <c r="H13" i="1"/>
  <c r="I13" i="1" s="1"/>
  <c r="J13" i="1" s="1"/>
  <c r="F13" i="1"/>
  <c r="G13" i="1" s="1"/>
  <c r="H20" i="1"/>
  <c r="I20" i="1" s="1"/>
  <c r="V20" i="1" s="1"/>
  <c r="F20" i="1"/>
  <c r="G20" i="1" s="1"/>
  <c r="H18" i="1"/>
  <c r="I18" i="1" s="1"/>
  <c r="J18" i="1" s="1"/>
  <c r="F18" i="1"/>
  <c r="G18" i="1" s="1"/>
  <c r="H19" i="1"/>
  <c r="I19" i="1" s="1"/>
  <c r="V19" i="1" s="1"/>
  <c r="F19" i="1"/>
  <c r="G19" i="1" s="1"/>
  <c r="H16" i="1"/>
  <c r="I16" i="1" s="1"/>
  <c r="V16" i="1" s="1"/>
  <c r="F16" i="1"/>
  <c r="G16" i="1" s="1"/>
  <c r="V13" i="1"/>
  <c r="V14" i="1"/>
  <c r="J14" i="1"/>
  <c r="H12" i="1" l="1"/>
  <c r="I12" i="1" s="1"/>
  <c r="J12" i="1" s="1"/>
  <c r="J8" i="1" s="1"/>
  <c r="D8" i="1"/>
  <c r="E8" i="1"/>
  <c r="J20" i="1"/>
  <c r="V18" i="1"/>
  <c r="F8" i="1"/>
  <c r="G12" i="1"/>
  <c r="G8" i="1" s="1"/>
  <c r="J16" i="1"/>
  <c r="J19" i="1"/>
  <c r="H8" i="1" l="1"/>
  <c r="V12" i="1"/>
  <c r="V8" i="1" s="1"/>
  <c r="I8" i="1"/>
  <c r="B88" i="1" l="1"/>
  <c r="B9" i="1"/>
  <c r="B8" i="1"/>
  <c r="B15" i="1"/>
  <c r="W15" i="1" s="1"/>
  <c r="X15" i="1" s="1"/>
  <c r="Y15" i="1" s="1"/>
  <c r="Z15" i="1" s="1"/>
  <c r="AA15" i="1" s="1"/>
  <c r="B21" i="1"/>
  <c r="W21" i="1" s="1"/>
  <c r="X21" i="1" s="1"/>
  <c r="Y21" i="1" s="1"/>
  <c r="Z21" i="1" s="1"/>
  <c r="AA21" i="1" s="1"/>
  <c r="C15" i="1" l="1"/>
  <c r="D15" i="1" s="1"/>
  <c r="E15" i="1" s="1"/>
  <c r="U15" i="1"/>
  <c r="C21" i="1"/>
  <c r="D21" i="1" s="1"/>
  <c r="E21" i="1" s="1"/>
  <c r="U21" i="1"/>
  <c r="F21" i="1"/>
  <c r="G21" i="1" s="1"/>
  <c r="H21" i="1"/>
  <c r="I21" i="1" s="1"/>
  <c r="F15" i="1"/>
  <c r="G15" i="1" s="1"/>
  <c r="H15" i="1"/>
  <c r="I15" i="1" s="1"/>
  <c r="B60" i="1"/>
  <c r="B59" i="1"/>
  <c r="B58" i="1"/>
  <c r="B57" i="1"/>
  <c r="V15" i="1" l="1"/>
  <c r="J15" i="1"/>
  <c r="V21" i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5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porcentaje exacto de S en el char no lo conocemos porque está debajo del límite de detección del equipo</t>
        </r>
      </text>
    </comment>
  </commentList>
</comments>
</file>

<file path=xl/sharedStrings.xml><?xml version="1.0" encoding="utf-8"?>
<sst xmlns="http://schemas.openxmlformats.org/spreadsheetml/2006/main" count="90" uniqueCount="86">
  <si>
    <t>Fecha</t>
  </si>
  <si>
    <t>H2</t>
  </si>
  <si>
    <t>CO2</t>
  </si>
  <si>
    <t>CO</t>
  </si>
  <si>
    <t>Metano</t>
  </si>
  <si>
    <t>Etano</t>
  </si>
  <si>
    <t>Etileno</t>
  </si>
  <si>
    <t>Propano</t>
  </si>
  <si>
    <t>Propileno</t>
  </si>
  <si>
    <t>Isobutano</t>
  </si>
  <si>
    <t>Butano</t>
  </si>
  <si>
    <t>Trans 2 buteno</t>
  </si>
  <si>
    <t>1 Buteno</t>
  </si>
  <si>
    <t>Isobuteno</t>
  </si>
  <si>
    <t>Cis 2 buteno</t>
  </si>
  <si>
    <t>Butadieno</t>
  </si>
  <si>
    <t>&gt;C4</t>
  </si>
  <si>
    <t>COS</t>
  </si>
  <si>
    <t>H2S</t>
  </si>
  <si>
    <t>CS2</t>
  </si>
  <si>
    <t>CH4S</t>
  </si>
  <si>
    <t xml:space="preserve">T1 </t>
  </si>
  <si>
    <t>T2</t>
  </si>
  <si>
    <t>T3</t>
  </si>
  <si>
    <t>T4</t>
  </si>
  <si>
    <t>T5</t>
  </si>
  <si>
    <t>T6</t>
  </si>
  <si>
    <t>T7</t>
  </si>
  <si>
    <t>T gas in</t>
  </si>
  <si>
    <t>T ciclón 1</t>
  </si>
  <si>
    <t>Benzene</t>
  </si>
  <si>
    <t>Toluene</t>
  </si>
  <si>
    <t>Ethylbenzene</t>
  </si>
  <si>
    <t>p+mXylene</t>
  </si>
  <si>
    <t>o-Xylene</t>
  </si>
  <si>
    <t>Phenol</t>
  </si>
  <si>
    <t>Phenol,4-methyl-</t>
  </si>
  <si>
    <t>Napthalene</t>
  </si>
  <si>
    <t>Acenaphthylene</t>
  </si>
  <si>
    <t>Acenaphthene</t>
  </si>
  <si>
    <t>Fluorene</t>
  </si>
  <si>
    <t>Phenanthrene</t>
  </si>
  <si>
    <t>Anthracene</t>
  </si>
  <si>
    <t>Fluoranthene</t>
  </si>
  <si>
    <t>Pyrene</t>
  </si>
  <si>
    <t>Benzo(a)anthracene</t>
  </si>
  <si>
    <t>Chrysene</t>
  </si>
  <si>
    <t>Benzo(b)fluoranthene</t>
  </si>
  <si>
    <t>Benzo(a)pyrene</t>
  </si>
  <si>
    <t>Dibenzo(a,h)anthracene</t>
  </si>
  <si>
    <t>Indeno(1,2,3-cd)pyrene</t>
  </si>
  <si>
    <t>Benzo(ghi)perylene</t>
  </si>
  <si>
    <t>TOTAL</t>
  </si>
  <si>
    <t>ENTRADAS REACTOR</t>
  </si>
  <si>
    <t>Caudal de sorbente (kg/h)</t>
  </si>
  <si>
    <t>Caudal biomasa (kg/h)</t>
  </si>
  <si>
    <t>Caudal de H2O (kg/h)</t>
  </si>
  <si>
    <t>Parámetros calculados entrada</t>
  </si>
  <si>
    <t>S/C (steam/carbon molar ratio)</t>
  </si>
  <si>
    <t>S/B (sorbent/biomass mass ratio)</t>
  </si>
  <si>
    <t>COMPOSICIÓN BIOMASA</t>
  </si>
  <si>
    <t>Análisis elemental</t>
  </si>
  <si>
    <t>%wt.C</t>
  </si>
  <si>
    <t>%wt.H (incl. H2O)</t>
  </si>
  <si>
    <t>%wt. N</t>
  </si>
  <si>
    <t>%wt. S</t>
  </si>
  <si>
    <t>%wt. Cl</t>
  </si>
  <si>
    <t>Análisis inmediato</t>
  </si>
  <si>
    <t>% VM</t>
  </si>
  <si>
    <t>%wt. Cenizas</t>
  </si>
  <si>
    <t>%wt. Humedad</t>
  </si>
  <si>
    <t>%wt. FC</t>
  </si>
  <si>
    <t>SALIDAS REACTOR</t>
  </si>
  <si>
    <t xml:space="preserve">Composición gas de salida </t>
  </si>
  <si>
    <t>%vol. (base seca, sin N2 y O2)</t>
  </si>
  <si>
    <t>Concentración contaminantes S [ppmv]</t>
  </si>
  <si>
    <t>Alquitranes</t>
  </si>
  <si>
    <t>Gravimétrico (g/Nm3 gas seco)</t>
  </si>
  <si>
    <t>PERFIL TEMPERATURAS REACTOR</t>
  </si>
  <si>
    <t>Tar total GC-MS (g/Nm3 gas seco)</t>
  </si>
  <si>
    <t>Produccion de gas</t>
  </si>
  <si>
    <t>Solidos de salida</t>
  </si>
  <si>
    <t>Fraccion char rebosadero [%]</t>
  </si>
  <si>
    <t>Contenido carbono fijo char [%]</t>
  </si>
  <si>
    <t>Conversion carbono fijo [%]</t>
  </si>
  <si>
    <t>Nm3 gas seco (sin N2) /kg biomasa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</si>
</sst>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0"/>
    <numFmt numFmtId="168" formatCode="0.000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/>
    <xf numFmtId="0" fontId="0" fillId="0" borderId="2" xfId="0" applyFont="1" applyBorder="1"/>
    <xf numFmtId="0" fontId="0" fillId="0" borderId="2" xfId="0" applyFont="1" applyFill="1" applyBorder="1"/>
    <xf numFmtId="0" fontId="0" fillId="0" borderId="0" xfId="0" applyFont="1" applyBorder="1"/>
    <xf numFmtId="0" fontId="0" fillId="0" borderId="3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3" xfId="0" applyFont="1" applyBorder="1" applyAlignment="1">
      <alignment horizontal="left"/>
    </xf>
    <xf numFmtId="0" fontId="0" fillId="0" borderId="2" xfId="0" applyBorder="1"/>
    <xf numFmtId="164" fontId="0" fillId="2" borderId="0" xfId="0" applyNumberFormat="1" applyFont="1" applyFill="1" applyBorder="1"/>
    <xf numFmtId="0" fontId="0" fillId="2" borderId="0" xfId="0" applyFont="1" applyFill="1" applyBorder="1"/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4" fontId="0" fillId="0" borderId="0" xfId="0" applyNumberFormat="1" applyFont="1" applyFill="1" applyBorder="1" applyAlignment="1">
      <alignment horizontal="center" wrapText="1"/>
    </xf>
    <xf numFmtId="167" fontId="0" fillId="0" borderId="0" xfId="0" applyNumberFormat="1" applyFont="1" applyFill="1" applyBorder="1" applyAlignment="1">
      <alignment horizontal="center" wrapText="1"/>
    </xf>
    <xf numFmtId="168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12" fillId="0" borderId="0" xfId="0" applyFont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3" borderId="0" xfId="0" applyNumberFormat="1" applyFont="1" applyFill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16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/>
    <xf numFmtId="166" fontId="0" fillId="0" borderId="0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ill="1"/>
    <xf numFmtId="2" fontId="0" fillId="2" borderId="0" xfId="0" applyNumberFormat="1" applyFill="1" applyBorder="1"/>
    <xf numFmtId="2" fontId="0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6" borderId="5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4" fontId="13" fillId="3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/>
    <xf numFmtId="166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14" fontId="2" fillId="0" borderId="0" xfId="0" applyNumberFormat="1" applyFont="1"/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1"/>
  <sheetViews>
    <sheetView tabSelected="1" zoomScale="80" zoomScaleNormal="80" workbookViewId="0">
      <pane xSplit="1" topLeftCell="C1" activePane="topRight" state="frozen"/>
      <selection activeCell="A7" sqref="A7"/>
      <selection pane="topRight" activeCell="O75" sqref="O75"/>
    </sheetView>
  </sheetViews>
  <sheetFormatPr baseColWidth="10" defaultRowHeight="15" x14ac:dyDescent="0.25"/>
  <cols>
    <col min="1" max="1" width="37.28515625" style="1" customWidth="1"/>
    <col min="2" max="2" width="13.5703125" style="4" customWidth="1"/>
    <col min="3" max="3" width="11.5703125" style="26"/>
  </cols>
  <sheetData>
    <row r="1" spans="1:27" x14ac:dyDescent="0.25">
      <c r="L1" s="67"/>
    </row>
    <row r="2" spans="1:27" x14ac:dyDescent="0.25">
      <c r="A2" s="4" t="s">
        <v>0</v>
      </c>
      <c r="B2" s="72">
        <v>45029</v>
      </c>
      <c r="C2" s="73">
        <v>45034</v>
      </c>
      <c r="D2" s="71">
        <v>45043</v>
      </c>
      <c r="E2" s="71">
        <v>45051</v>
      </c>
      <c r="F2" s="71">
        <v>45075</v>
      </c>
      <c r="G2" s="71">
        <v>45092</v>
      </c>
      <c r="H2" s="71">
        <v>45181</v>
      </c>
      <c r="I2" s="71">
        <v>45222</v>
      </c>
      <c r="J2" s="71">
        <v>45225</v>
      </c>
      <c r="K2" s="71">
        <v>44994</v>
      </c>
      <c r="L2" s="71">
        <v>44910</v>
      </c>
      <c r="M2" s="71">
        <v>44915</v>
      </c>
      <c r="N2" s="71">
        <v>44937</v>
      </c>
      <c r="O2" s="71">
        <v>45008</v>
      </c>
      <c r="P2" s="71">
        <v>44942</v>
      </c>
      <c r="Q2" s="71">
        <v>44812</v>
      </c>
      <c r="R2" s="71">
        <v>44817</v>
      </c>
      <c r="S2" s="71">
        <v>44825</v>
      </c>
      <c r="T2" s="71">
        <v>44831</v>
      </c>
      <c r="U2" s="71">
        <v>45513</v>
      </c>
      <c r="V2" s="71">
        <v>45517</v>
      </c>
      <c r="W2" s="71">
        <v>45057</v>
      </c>
      <c r="X2" s="74">
        <v>45217</v>
      </c>
      <c r="Y2" s="102">
        <v>45489</v>
      </c>
      <c r="Z2" s="102">
        <v>45502</v>
      </c>
      <c r="AA2" s="102">
        <v>45504</v>
      </c>
    </row>
    <row r="3" spans="1:27" x14ac:dyDescent="0.25">
      <c r="A3" s="85" t="s">
        <v>53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27" x14ac:dyDescent="0.25">
      <c r="A4" s="4" t="s">
        <v>55</v>
      </c>
      <c r="B4" s="11">
        <v>3.46285714285714</v>
      </c>
      <c r="C4" s="35">
        <v>2.83</v>
      </c>
      <c r="D4" s="36">
        <v>2.71</v>
      </c>
      <c r="E4" s="36">
        <v>2.2999999999999998</v>
      </c>
      <c r="F4" s="36">
        <v>2.27</v>
      </c>
      <c r="G4" s="36">
        <v>2.1800000000000002</v>
      </c>
      <c r="H4" s="36">
        <v>1.62</v>
      </c>
      <c r="I4" s="36">
        <v>1.31</v>
      </c>
      <c r="J4" s="36">
        <v>1.29</v>
      </c>
      <c r="K4" s="79">
        <v>2.3830909090909094</v>
      </c>
      <c r="L4" s="79">
        <v>1.5291549295774647</v>
      </c>
      <c r="M4" s="36">
        <v>1.72</v>
      </c>
      <c r="N4" s="36">
        <v>1.44</v>
      </c>
      <c r="O4" s="36">
        <v>1.64</v>
      </c>
      <c r="P4" s="36">
        <v>2.16</v>
      </c>
      <c r="Q4" s="36">
        <v>1.81</v>
      </c>
      <c r="R4" s="36">
        <v>1.63</v>
      </c>
      <c r="S4" s="36">
        <v>1.1200000000000001</v>
      </c>
      <c r="T4" s="36">
        <v>1.04</v>
      </c>
      <c r="U4" s="68">
        <v>2.6454</v>
      </c>
      <c r="V4" s="68">
        <v>2.6109</v>
      </c>
      <c r="W4" s="68">
        <v>2.2522314049586765</v>
      </c>
      <c r="X4" s="68">
        <v>1.801810344827586</v>
      </c>
      <c r="Y4" s="68">
        <v>2.8017391304347821</v>
      </c>
      <c r="Z4" s="68">
        <v>2.2528965517241377</v>
      </c>
      <c r="AA4" s="68">
        <v>2.635620437956204</v>
      </c>
    </row>
    <row r="5" spans="1:27" x14ac:dyDescent="0.25">
      <c r="A5" s="4" t="s">
        <v>54</v>
      </c>
      <c r="B5" s="11">
        <v>4.0125974025974021</v>
      </c>
      <c r="C5" s="35">
        <v>5.47</v>
      </c>
      <c r="D5" s="36">
        <v>5.3</v>
      </c>
      <c r="E5" s="36">
        <v>5.0999999999999996</v>
      </c>
      <c r="F5" s="36">
        <v>5.16</v>
      </c>
      <c r="G5" s="36">
        <v>5.14</v>
      </c>
      <c r="H5" s="36">
        <v>4.6500000000000004</v>
      </c>
      <c r="I5" s="36">
        <v>5.75</v>
      </c>
      <c r="J5" s="36">
        <v>4.08</v>
      </c>
      <c r="K5" s="79">
        <v>3.8015730337078657</v>
      </c>
      <c r="L5" s="36">
        <v>3.32</v>
      </c>
      <c r="M5" s="36">
        <v>5.97</v>
      </c>
      <c r="N5" s="36">
        <v>5.117</v>
      </c>
      <c r="O5" s="36">
        <v>4.04</v>
      </c>
      <c r="P5" s="36">
        <v>4.1399999999999997</v>
      </c>
      <c r="Q5" s="36">
        <v>4.0599999999999996</v>
      </c>
      <c r="R5" s="36">
        <v>3.9</v>
      </c>
      <c r="S5" s="36">
        <v>4.01</v>
      </c>
      <c r="T5" s="36">
        <v>3.94</v>
      </c>
      <c r="U5" s="68">
        <v>5.1375000000000002</v>
      </c>
      <c r="V5" s="68">
        <v>5.46</v>
      </c>
      <c r="W5" s="68">
        <v>5.6435643564356432</v>
      </c>
      <c r="X5" s="68">
        <v>5.0706451612903232</v>
      </c>
      <c r="Y5" s="68">
        <v>4.7561904761904756</v>
      </c>
      <c r="Z5" s="68">
        <v>5.0993233082706766</v>
      </c>
      <c r="AA5" s="68">
        <v>3.5378399999999997</v>
      </c>
    </row>
    <row r="6" spans="1:27" x14ac:dyDescent="0.25">
      <c r="A6" s="40" t="s">
        <v>56</v>
      </c>
      <c r="B6" s="12">
        <v>1.7</v>
      </c>
      <c r="C6" s="35">
        <v>1.4</v>
      </c>
      <c r="D6" s="36">
        <v>1.4</v>
      </c>
      <c r="E6" s="36">
        <v>2.2000000000000002</v>
      </c>
      <c r="F6" s="36">
        <v>2.2000000000000002</v>
      </c>
      <c r="G6" s="36">
        <v>2.2000000000000002</v>
      </c>
      <c r="H6" s="36">
        <v>2.2000000000000002</v>
      </c>
      <c r="I6" s="36">
        <v>3</v>
      </c>
      <c r="J6" s="36">
        <v>2.85</v>
      </c>
      <c r="K6" s="36">
        <v>1.5</v>
      </c>
      <c r="L6" s="36">
        <v>1.9</v>
      </c>
      <c r="M6" s="36">
        <v>1.9</v>
      </c>
      <c r="N6" s="36">
        <v>1.6</v>
      </c>
      <c r="O6" s="36">
        <v>1.9</v>
      </c>
      <c r="P6" s="36">
        <v>2.2999999999999998</v>
      </c>
      <c r="Q6" s="36">
        <v>0.9</v>
      </c>
      <c r="R6" s="36">
        <v>0.9</v>
      </c>
      <c r="S6" s="36">
        <v>0.9</v>
      </c>
      <c r="T6" s="36">
        <v>0.9</v>
      </c>
      <c r="U6" s="68">
        <v>2.7</v>
      </c>
      <c r="V6" s="68">
        <v>2.7</v>
      </c>
      <c r="W6" s="68">
        <v>2.2000000000000002</v>
      </c>
      <c r="X6" s="68">
        <v>3.6</v>
      </c>
      <c r="Y6" s="68">
        <v>2.7</v>
      </c>
      <c r="Z6" s="68">
        <v>3.7</v>
      </c>
      <c r="AA6" s="68">
        <v>3.7</v>
      </c>
    </row>
    <row r="7" spans="1:27" x14ac:dyDescent="0.25">
      <c r="A7" s="25" t="s">
        <v>57</v>
      </c>
      <c r="B7" s="25"/>
      <c r="C7" s="2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40" t="s">
        <v>58</v>
      </c>
      <c r="B8" s="31">
        <f t="shared" ref="B8:N8" si="0">(B6/18)/(B4*B12/100/12)</f>
        <v>0.72088706668023683</v>
      </c>
      <c r="C8" s="31">
        <f t="shared" si="0"/>
        <v>0.72643119918224597</v>
      </c>
      <c r="D8" s="31">
        <f t="shared" si="0"/>
        <v>0.75859789434898761</v>
      </c>
      <c r="E8" s="31">
        <f t="shared" si="0"/>
        <v>1.404584051586542</v>
      </c>
      <c r="F8" s="31">
        <f t="shared" si="0"/>
        <v>1.4231468364092716</v>
      </c>
      <c r="G8" s="31">
        <f t="shared" si="0"/>
        <v>1.4819006048848833</v>
      </c>
      <c r="H8" s="31">
        <f t="shared" si="0"/>
        <v>1.9941625423759541</v>
      </c>
      <c r="I8" s="31">
        <f t="shared" si="0"/>
        <v>3.3628140027575069</v>
      </c>
      <c r="J8" s="31">
        <f t="shared" si="0"/>
        <v>3.244203121264897</v>
      </c>
      <c r="K8" s="31">
        <f t="shared" si="0"/>
        <v>1.6718051878850657</v>
      </c>
      <c r="L8" s="78">
        <f t="shared" si="0"/>
        <v>1.8285744648996729</v>
      </c>
      <c r="M8" s="31">
        <f t="shared" si="0"/>
        <v>1.6256823587795404</v>
      </c>
      <c r="N8" s="31">
        <f t="shared" si="0"/>
        <v>1.6351892731583682</v>
      </c>
      <c r="O8" s="31">
        <f t="shared" ref="O8:V8" si="1">(O6/18)/(O4*O12/100/12)</f>
        <v>1.7049839372565914</v>
      </c>
      <c r="P8" s="31">
        <f t="shared" si="1"/>
        <v>1.4660812540476589</v>
      </c>
      <c r="Q8" s="31">
        <f t="shared" si="1"/>
        <v>1.0199745006374841</v>
      </c>
      <c r="R8" s="31">
        <f t="shared" si="1"/>
        <v>1.132609721566777</v>
      </c>
      <c r="S8" s="31">
        <f t="shared" si="1"/>
        <v>1.6483516483516483</v>
      </c>
      <c r="T8" s="31">
        <f t="shared" si="1"/>
        <v>1.7751479289940828</v>
      </c>
      <c r="U8" s="31">
        <f t="shared" si="1"/>
        <v>1.4987365650756415</v>
      </c>
      <c r="V8" s="31">
        <f t="shared" si="1"/>
        <v>1.5185406217209017</v>
      </c>
      <c r="W8" s="31">
        <f t="shared" ref="W8:X8" si="2">(W6/18)/(W4*W12/100/12)</f>
        <v>1.4343745103351488</v>
      </c>
      <c r="X8" s="31">
        <f t="shared" si="2"/>
        <v>2.9339067940808436</v>
      </c>
      <c r="Y8" s="31">
        <f t="shared" ref="Y8:AA8" si="3">(Y6/18)/(Y4*Y12/100/12)</f>
        <v>1.4151059483670911</v>
      </c>
      <c r="Z8" s="31">
        <f t="shared" si="3"/>
        <v>2.4116449049989472</v>
      </c>
      <c r="AA8" s="31">
        <f t="shared" si="3"/>
        <v>2.0614449684069025</v>
      </c>
    </row>
    <row r="9" spans="1:27" x14ac:dyDescent="0.25">
      <c r="A9" s="40" t="s">
        <v>59</v>
      </c>
      <c r="B9" s="31">
        <f t="shared" ref="B9:N9" si="4">B5/B4</f>
        <v>1.1587533753375345</v>
      </c>
      <c r="C9" s="31">
        <f t="shared" si="4"/>
        <v>1.9328621908127208</v>
      </c>
      <c r="D9" s="31">
        <f t="shared" si="4"/>
        <v>1.9557195571955719</v>
      </c>
      <c r="E9" s="31">
        <f t="shared" si="4"/>
        <v>2.2173913043478262</v>
      </c>
      <c r="F9" s="31">
        <f t="shared" si="4"/>
        <v>2.2731277533039647</v>
      </c>
      <c r="G9" s="31">
        <f t="shared" si="4"/>
        <v>2.3577981651376145</v>
      </c>
      <c r="H9" s="31">
        <f t="shared" si="4"/>
        <v>2.8703703703703702</v>
      </c>
      <c r="I9" s="31">
        <f t="shared" si="4"/>
        <v>4.3893129770992365</v>
      </c>
      <c r="J9" s="31">
        <f t="shared" si="4"/>
        <v>3.1627906976744184</v>
      </c>
      <c r="K9" s="31">
        <f t="shared" si="4"/>
        <v>1.5952278694890714</v>
      </c>
      <c r="L9" s="78">
        <f t="shared" si="4"/>
        <v>2.1711338307082988</v>
      </c>
      <c r="M9" s="31">
        <f t="shared" si="4"/>
        <v>3.4709302325581395</v>
      </c>
      <c r="N9" s="31">
        <f t="shared" si="4"/>
        <v>3.5534722222222221</v>
      </c>
      <c r="O9" s="31">
        <f t="shared" ref="O9" si="5">O5/O4</f>
        <v>2.4634146341463414</v>
      </c>
      <c r="P9" s="31">
        <f t="shared" ref="P9:V9" si="6">P5/P4</f>
        <v>1.9166666666666663</v>
      </c>
      <c r="Q9" s="31">
        <f t="shared" si="6"/>
        <v>2.2430939226519335</v>
      </c>
      <c r="R9" s="31">
        <f t="shared" si="6"/>
        <v>2.3926380368098159</v>
      </c>
      <c r="S9" s="31">
        <f t="shared" si="6"/>
        <v>3.5803571428571423</v>
      </c>
      <c r="T9" s="31">
        <f t="shared" si="6"/>
        <v>3.7884615384615383</v>
      </c>
      <c r="U9" s="31">
        <f t="shared" si="6"/>
        <v>1.9420503515536405</v>
      </c>
      <c r="V9" s="31">
        <f t="shared" si="6"/>
        <v>2.0912329081925773</v>
      </c>
      <c r="W9" s="31">
        <f t="shared" ref="W9:X9" si="7">W5/W4</f>
        <v>2.5057657681223882</v>
      </c>
      <c r="X9" s="31">
        <f t="shared" si="7"/>
        <v>2.8141947213515026</v>
      </c>
      <c r="Y9" s="31">
        <f t="shared" ref="Y9:AA9" si="8">Y5/Y4</f>
        <v>1.6975850551269547</v>
      </c>
      <c r="Z9" s="31">
        <f t="shared" si="8"/>
        <v>2.2634520454870302</v>
      </c>
      <c r="AA9" s="31">
        <f t="shared" si="8"/>
        <v>1.3423177135260884</v>
      </c>
    </row>
    <row r="10" spans="1:27" x14ac:dyDescent="0.25">
      <c r="A10" s="84" t="s">
        <v>60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spans="1:27" x14ac:dyDescent="0.25">
      <c r="A11" s="87" t="s">
        <v>61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spans="1:27" x14ac:dyDescent="0.25">
      <c r="A12" s="4" t="s">
        <v>62</v>
      </c>
      <c r="B12" s="19">
        <v>45.4</v>
      </c>
      <c r="C12" s="29">
        <f>B12</f>
        <v>45.4</v>
      </c>
      <c r="D12" s="29">
        <f t="shared" ref="D12:I12" si="9">C12</f>
        <v>45.4</v>
      </c>
      <c r="E12" s="29">
        <f t="shared" si="9"/>
        <v>45.4</v>
      </c>
      <c r="F12" s="29">
        <f t="shared" ref="F12:G12" si="10">E12</f>
        <v>45.4</v>
      </c>
      <c r="G12" s="29">
        <f t="shared" si="10"/>
        <v>45.4</v>
      </c>
      <c r="H12" s="29">
        <f>E12</f>
        <v>45.4</v>
      </c>
      <c r="I12" s="29">
        <f t="shared" si="9"/>
        <v>45.4</v>
      </c>
      <c r="J12" s="29">
        <f t="shared" ref="J12" si="11">I12</f>
        <v>45.4</v>
      </c>
      <c r="K12" s="29">
        <v>25.1</v>
      </c>
      <c r="L12" s="29">
        <v>45.3</v>
      </c>
      <c r="M12" s="29">
        <f>L12</f>
        <v>45.3</v>
      </c>
      <c r="N12" s="29">
        <f>M12</f>
        <v>45.3</v>
      </c>
      <c r="O12" s="29">
        <f>N12</f>
        <v>45.3</v>
      </c>
      <c r="P12" s="29">
        <v>48.42</v>
      </c>
      <c r="Q12" s="29">
        <v>32.5</v>
      </c>
      <c r="R12" s="29">
        <f>Q12</f>
        <v>32.5</v>
      </c>
      <c r="S12" s="29">
        <f>R12</f>
        <v>32.5</v>
      </c>
      <c r="T12" s="29">
        <f>S12</f>
        <v>32.5</v>
      </c>
      <c r="U12" s="29">
        <f>B12</f>
        <v>45.4</v>
      </c>
      <c r="V12" s="29">
        <f>I12</f>
        <v>45.4</v>
      </c>
      <c r="W12" s="29">
        <f>B12</f>
        <v>45.4</v>
      </c>
      <c r="X12" s="29">
        <f>W12</f>
        <v>45.4</v>
      </c>
      <c r="Y12" s="29">
        <f t="shared" ref="Y12:AA16" si="12">X12</f>
        <v>45.4</v>
      </c>
      <c r="Z12" s="29">
        <f t="shared" si="12"/>
        <v>45.4</v>
      </c>
      <c r="AA12" s="29">
        <f t="shared" si="12"/>
        <v>45.4</v>
      </c>
    </row>
    <row r="13" spans="1:27" x14ac:dyDescent="0.25">
      <c r="A13" s="4" t="s">
        <v>63</v>
      </c>
      <c r="B13" s="19">
        <v>6.73</v>
      </c>
      <c r="C13" s="29">
        <f t="shared" ref="C13:I16" si="13">B13</f>
        <v>6.73</v>
      </c>
      <c r="D13" s="29">
        <f t="shared" si="13"/>
        <v>6.73</v>
      </c>
      <c r="E13" s="29">
        <f t="shared" si="13"/>
        <v>6.73</v>
      </c>
      <c r="F13" s="29">
        <f t="shared" ref="F13:G13" si="14">E13</f>
        <v>6.73</v>
      </c>
      <c r="G13" s="29">
        <f t="shared" si="14"/>
        <v>6.73</v>
      </c>
      <c r="H13" s="29">
        <f>E13</f>
        <v>6.73</v>
      </c>
      <c r="I13" s="29">
        <f t="shared" si="13"/>
        <v>6.73</v>
      </c>
      <c r="J13" s="29">
        <f t="shared" ref="J13" si="15">I13</f>
        <v>6.73</v>
      </c>
      <c r="K13" s="29">
        <v>3.87</v>
      </c>
      <c r="L13" s="29">
        <v>6.77</v>
      </c>
      <c r="M13" s="29">
        <f t="shared" ref="M13:O16" si="16">L13</f>
        <v>6.77</v>
      </c>
      <c r="N13" s="29">
        <f t="shared" si="16"/>
        <v>6.77</v>
      </c>
      <c r="O13" s="29">
        <f t="shared" si="16"/>
        <v>6.77</v>
      </c>
      <c r="P13" s="29">
        <v>6.38</v>
      </c>
      <c r="Q13" s="29">
        <v>6.01</v>
      </c>
      <c r="R13" s="29">
        <f t="shared" ref="R13:S16" si="17">Q13</f>
        <v>6.01</v>
      </c>
      <c r="S13" s="29">
        <f t="shared" si="17"/>
        <v>6.01</v>
      </c>
      <c r="T13" s="29">
        <f t="shared" ref="T13" si="18">S13</f>
        <v>6.01</v>
      </c>
      <c r="U13" s="29">
        <f t="shared" ref="U13:U16" si="19">B13</f>
        <v>6.73</v>
      </c>
      <c r="V13" s="29">
        <f>I13</f>
        <v>6.73</v>
      </c>
      <c r="W13" s="29">
        <f t="shared" ref="W13:W16" si="20">B13</f>
        <v>6.73</v>
      </c>
      <c r="X13" s="29">
        <f t="shared" ref="X13:X16" si="21">W13</f>
        <v>6.73</v>
      </c>
      <c r="Y13" s="29">
        <f t="shared" si="12"/>
        <v>6.73</v>
      </c>
      <c r="Z13" s="29">
        <f t="shared" si="12"/>
        <v>6.73</v>
      </c>
      <c r="AA13" s="29">
        <f t="shared" si="12"/>
        <v>6.73</v>
      </c>
    </row>
    <row r="14" spans="1:27" x14ac:dyDescent="0.25">
      <c r="A14" s="4" t="s">
        <v>64</v>
      </c>
      <c r="B14" s="19">
        <v>0.17</v>
      </c>
      <c r="C14" s="29">
        <f t="shared" si="13"/>
        <v>0.17</v>
      </c>
      <c r="D14" s="29">
        <f t="shared" si="13"/>
        <v>0.17</v>
      </c>
      <c r="E14" s="29">
        <f t="shared" si="13"/>
        <v>0.17</v>
      </c>
      <c r="F14" s="29">
        <f t="shared" ref="F14:G14" si="22">E14</f>
        <v>0.17</v>
      </c>
      <c r="G14" s="29">
        <f t="shared" si="22"/>
        <v>0.17</v>
      </c>
      <c r="H14" s="29">
        <f>E14</f>
        <v>0.17</v>
      </c>
      <c r="I14" s="29">
        <f t="shared" si="13"/>
        <v>0.17</v>
      </c>
      <c r="J14" s="29">
        <f t="shared" ref="J14" si="23">I14</f>
        <v>0.17</v>
      </c>
      <c r="K14" s="29">
        <v>1.53</v>
      </c>
      <c r="L14" s="29">
        <v>1.77</v>
      </c>
      <c r="M14" s="29">
        <f t="shared" si="16"/>
        <v>1.77</v>
      </c>
      <c r="N14" s="29">
        <f t="shared" si="16"/>
        <v>1.77</v>
      </c>
      <c r="O14" s="29">
        <f t="shared" si="16"/>
        <v>1.77</v>
      </c>
      <c r="P14" s="29">
        <v>0.1</v>
      </c>
      <c r="Q14" s="29">
        <v>5.2</v>
      </c>
      <c r="R14" s="29">
        <f t="shared" si="17"/>
        <v>5.2</v>
      </c>
      <c r="S14" s="29">
        <f t="shared" si="17"/>
        <v>5.2</v>
      </c>
      <c r="T14" s="29">
        <f t="shared" ref="T14" si="24">S14</f>
        <v>5.2</v>
      </c>
      <c r="U14" s="29">
        <f t="shared" si="19"/>
        <v>0.17</v>
      </c>
      <c r="V14" s="29">
        <f>I14</f>
        <v>0.17</v>
      </c>
      <c r="W14" s="29">
        <f t="shared" si="20"/>
        <v>0.17</v>
      </c>
      <c r="X14" s="29">
        <f t="shared" si="21"/>
        <v>0.17</v>
      </c>
      <c r="Y14" s="29">
        <f t="shared" si="12"/>
        <v>0.17</v>
      </c>
      <c r="Z14" s="29">
        <f t="shared" si="12"/>
        <v>0.17</v>
      </c>
      <c r="AA14" s="29">
        <f t="shared" si="12"/>
        <v>0.17</v>
      </c>
    </row>
    <row r="15" spans="1:27" x14ac:dyDescent="0.25">
      <c r="A15" s="4" t="s">
        <v>65</v>
      </c>
      <c r="B15" s="66">
        <f>313.1/10000/(32+16*4)</f>
        <v>3.261458333333334E-4</v>
      </c>
      <c r="C15" s="37">
        <f t="shared" si="13"/>
        <v>3.261458333333334E-4</v>
      </c>
      <c r="D15" s="37">
        <f t="shared" si="13"/>
        <v>3.261458333333334E-4</v>
      </c>
      <c r="E15" s="37">
        <f t="shared" si="13"/>
        <v>3.261458333333334E-4</v>
      </c>
      <c r="F15" s="37">
        <f t="shared" ref="F15:G15" si="25">E15</f>
        <v>3.261458333333334E-4</v>
      </c>
      <c r="G15" s="37">
        <f t="shared" si="25"/>
        <v>3.261458333333334E-4</v>
      </c>
      <c r="H15" s="37">
        <f>E15</f>
        <v>3.261458333333334E-4</v>
      </c>
      <c r="I15" s="37">
        <f t="shared" si="13"/>
        <v>3.261458333333334E-4</v>
      </c>
      <c r="J15" s="37">
        <f t="shared" ref="J15" si="26">I15</f>
        <v>3.261458333333334E-4</v>
      </c>
      <c r="K15" s="37">
        <v>0.42596682211858772</v>
      </c>
      <c r="L15" s="65">
        <v>0.1595</v>
      </c>
      <c r="M15" s="29">
        <f t="shared" si="16"/>
        <v>0.1595</v>
      </c>
      <c r="N15" s="29">
        <f t="shared" si="16"/>
        <v>0.1595</v>
      </c>
      <c r="O15" s="29">
        <f t="shared" si="16"/>
        <v>0.1595</v>
      </c>
      <c r="P15" s="37">
        <v>0</v>
      </c>
      <c r="Q15" s="37">
        <v>0.97</v>
      </c>
      <c r="R15" s="29">
        <f t="shared" si="17"/>
        <v>0.97</v>
      </c>
      <c r="S15" s="29">
        <f t="shared" si="17"/>
        <v>0.97</v>
      </c>
      <c r="T15" s="29">
        <f t="shared" ref="T15" si="27">S15</f>
        <v>0.97</v>
      </c>
      <c r="U15" s="37">
        <f t="shared" si="19"/>
        <v>3.261458333333334E-4</v>
      </c>
      <c r="V15" s="37">
        <f>I15</f>
        <v>3.261458333333334E-4</v>
      </c>
      <c r="W15" s="37">
        <f t="shared" si="20"/>
        <v>3.261458333333334E-4</v>
      </c>
      <c r="X15" s="37">
        <f t="shared" si="21"/>
        <v>3.261458333333334E-4</v>
      </c>
      <c r="Y15" s="37">
        <f t="shared" si="12"/>
        <v>3.261458333333334E-4</v>
      </c>
      <c r="Z15" s="37">
        <f t="shared" si="12"/>
        <v>3.261458333333334E-4</v>
      </c>
      <c r="AA15" s="37">
        <f t="shared" si="12"/>
        <v>3.261458333333334E-4</v>
      </c>
    </row>
    <row r="16" spans="1:27" x14ac:dyDescent="0.25">
      <c r="A16" s="4" t="s">
        <v>66</v>
      </c>
      <c r="B16" s="66">
        <v>1.5130000000000001E-2</v>
      </c>
      <c r="C16" s="37">
        <f t="shared" si="13"/>
        <v>1.5130000000000001E-2</v>
      </c>
      <c r="D16" s="37">
        <f t="shared" si="13"/>
        <v>1.5130000000000001E-2</v>
      </c>
      <c r="E16" s="37">
        <f t="shared" si="13"/>
        <v>1.5130000000000001E-2</v>
      </c>
      <c r="F16" s="37">
        <f t="shared" ref="F16:G16" si="28">E16</f>
        <v>1.5130000000000001E-2</v>
      </c>
      <c r="G16" s="37">
        <f t="shared" si="28"/>
        <v>1.5130000000000001E-2</v>
      </c>
      <c r="H16" s="37">
        <f>E16</f>
        <v>1.5130000000000001E-2</v>
      </c>
      <c r="I16" s="37">
        <f t="shared" si="13"/>
        <v>1.5130000000000001E-2</v>
      </c>
      <c r="J16" s="37">
        <f t="shared" ref="J16" si="29">I16</f>
        <v>1.5130000000000001E-2</v>
      </c>
      <c r="K16" s="66">
        <v>0.58730000000000004</v>
      </c>
      <c r="L16" s="65">
        <v>1.558E-2</v>
      </c>
      <c r="M16" s="29">
        <f t="shared" si="16"/>
        <v>1.558E-2</v>
      </c>
      <c r="N16" s="29">
        <f t="shared" si="16"/>
        <v>1.558E-2</v>
      </c>
      <c r="O16" s="29">
        <f t="shared" si="16"/>
        <v>1.558E-2</v>
      </c>
      <c r="P16" s="37">
        <v>0</v>
      </c>
      <c r="Q16" s="37"/>
      <c r="R16" s="29">
        <f t="shared" si="17"/>
        <v>0</v>
      </c>
      <c r="S16" s="29">
        <f t="shared" si="17"/>
        <v>0</v>
      </c>
      <c r="T16" s="29">
        <f t="shared" ref="T16" si="30">S16</f>
        <v>0</v>
      </c>
      <c r="U16" s="37">
        <f t="shared" si="19"/>
        <v>1.5130000000000001E-2</v>
      </c>
      <c r="V16" s="37">
        <f>I16</f>
        <v>1.5130000000000001E-2</v>
      </c>
      <c r="W16" s="29">
        <f t="shared" si="20"/>
        <v>1.5130000000000001E-2</v>
      </c>
      <c r="X16" s="29">
        <f t="shared" si="21"/>
        <v>1.5130000000000001E-2</v>
      </c>
      <c r="Y16" s="29">
        <f t="shared" si="12"/>
        <v>1.5130000000000001E-2</v>
      </c>
      <c r="Z16" s="29">
        <f t="shared" si="12"/>
        <v>1.5130000000000001E-2</v>
      </c>
      <c r="AA16" s="29">
        <f t="shared" si="12"/>
        <v>1.5130000000000001E-2</v>
      </c>
    </row>
    <row r="17" spans="1:28" x14ac:dyDescent="0.25">
      <c r="A17" s="87" t="s">
        <v>67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spans="1:28" x14ac:dyDescent="0.25">
      <c r="A18" s="4" t="s">
        <v>68</v>
      </c>
      <c r="B18" s="13">
        <v>72</v>
      </c>
      <c r="C18" s="38">
        <f>B18</f>
        <v>72</v>
      </c>
      <c r="D18" s="38">
        <f t="shared" ref="D18:I18" si="31">C18</f>
        <v>72</v>
      </c>
      <c r="E18" s="38">
        <f t="shared" si="31"/>
        <v>72</v>
      </c>
      <c r="F18" s="38">
        <f t="shared" ref="F18:G18" si="32">E18</f>
        <v>72</v>
      </c>
      <c r="G18" s="38">
        <f t="shared" si="32"/>
        <v>72</v>
      </c>
      <c r="H18" s="38">
        <f>E18</f>
        <v>72</v>
      </c>
      <c r="I18" s="38">
        <f t="shared" si="31"/>
        <v>72</v>
      </c>
      <c r="J18" s="38">
        <f t="shared" ref="J18" si="33">I18</f>
        <v>72</v>
      </c>
      <c r="K18" s="38">
        <v>38.6</v>
      </c>
      <c r="L18" s="38">
        <v>60.2</v>
      </c>
      <c r="M18" s="38">
        <f>L18</f>
        <v>60.2</v>
      </c>
      <c r="N18" s="38">
        <f>M18</f>
        <v>60.2</v>
      </c>
      <c r="O18" s="38">
        <f>N18</f>
        <v>60.2</v>
      </c>
      <c r="P18" s="38">
        <v>77.430000000000007</v>
      </c>
      <c r="Q18" s="38">
        <v>52.2</v>
      </c>
      <c r="R18" s="38">
        <f>Q18</f>
        <v>52.2</v>
      </c>
      <c r="S18" s="38">
        <f>R18</f>
        <v>52.2</v>
      </c>
      <c r="T18" s="38">
        <f>S18</f>
        <v>52.2</v>
      </c>
      <c r="U18" s="38">
        <f>B18</f>
        <v>72</v>
      </c>
      <c r="V18" s="38">
        <f>I18</f>
        <v>72</v>
      </c>
      <c r="W18" s="38">
        <f>B18</f>
        <v>72</v>
      </c>
      <c r="X18" s="38">
        <f>W18</f>
        <v>72</v>
      </c>
      <c r="Y18" s="38">
        <f t="shared" ref="Y18:AA21" si="34">X18</f>
        <v>72</v>
      </c>
      <c r="Z18" s="38">
        <f t="shared" si="34"/>
        <v>72</v>
      </c>
      <c r="AA18" s="38">
        <f t="shared" si="34"/>
        <v>72</v>
      </c>
    </row>
    <row r="19" spans="1:28" x14ac:dyDescent="0.25">
      <c r="A19" s="4" t="s">
        <v>69</v>
      </c>
      <c r="B19" s="13">
        <v>0.4</v>
      </c>
      <c r="C19" s="38">
        <f t="shared" ref="C19:I21" si="35">B19</f>
        <v>0.4</v>
      </c>
      <c r="D19" s="38">
        <f t="shared" si="35"/>
        <v>0.4</v>
      </c>
      <c r="E19" s="38">
        <f t="shared" si="35"/>
        <v>0.4</v>
      </c>
      <c r="F19" s="38">
        <f t="shared" ref="F19:G19" si="36">E19</f>
        <v>0.4</v>
      </c>
      <c r="G19" s="38">
        <f t="shared" si="36"/>
        <v>0.4</v>
      </c>
      <c r="H19" s="38">
        <f>E19</f>
        <v>0.4</v>
      </c>
      <c r="I19" s="38">
        <f t="shared" si="35"/>
        <v>0.4</v>
      </c>
      <c r="J19" s="38">
        <f t="shared" ref="J19" si="37">I19</f>
        <v>0.4</v>
      </c>
      <c r="K19" s="38">
        <v>56.1</v>
      </c>
      <c r="L19" s="38">
        <v>4.4000000000000004</v>
      </c>
      <c r="M19" s="38">
        <f t="shared" ref="M19:O20" si="38">L19</f>
        <v>4.4000000000000004</v>
      </c>
      <c r="N19" s="38">
        <f t="shared" si="38"/>
        <v>4.4000000000000004</v>
      </c>
      <c r="O19" s="38">
        <f t="shared" si="38"/>
        <v>4.4000000000000004</v>
      </c>
      <c r="P19" s="38">
        <v>0.35</v>
      </c>
      <c r="Q19" s="38">
        <v>25.5</v>
      </c>
      <c r="R19" s="38">
        <f t="shared" ref="R19:S21" si="39">Q19</f>
        <v>25.5</v>
      </c>
      <c r="S19" s="38">
        <f t="shared" si="39"/>
        <v>25.5</v>
      </c>
      <c r="T19" s="38">
        <f t="shared" ref="T19" si="40">S19</f>
        <v>25.5</v>
      </c>
      <c r="U19" s="38">
        <f t="shared" ref="U19:U21" si="41">B19</f>
        <v>0.4</v>
      </c>
      <c r="V19" s="38">
        <f>I19</f>
        <v>0.4</v>
      </c>
      <c r="W19" s="38">
        <f t="shared" ref="W19:W21" si="42">B19</f>
        <v>0.4</v>
      </c>
      <c r="X19" s="38">
        <f t="shared" ref="X19:X21" si="43">W19</f>
        <v>0.4</v>
      </c>
      <c r="Y19" s="38">
        <f t="shared" si="34"/>
        <v>0.4</v>
      </c>
      <c r="Z19" s="38">
        <f t="shared" si="34"/>
        <v>0.4</v>
      </c>
      <c r="AA19" s="38">
        <f t="shared" si="34"/>
        <v>0.4</v>
      </c>
    </row>
    <row r="20" spans="1:28" x14ac:dyDescent="0.25">
      <c r="A20" s="4" t="s">
        <v>70</v>
      </c>
      <c r="B20" s="13">
        <v>10.6</v>
      </c>
      <c r="C20" s="38">
        <f t="shared" si="35"/>
        <v>10.6</v>
      </c>
      <c r="D20" s="38">
        <f t="shared" si="35"/>
        <v>10.6</v>
      </c>
      <c r="E20" s="38">
        <f t="shared" si="35"/>
        <v>10.6</v>
      </c>
      <c r="F20" s="38">
        <f t="shared" ref="F20:G20" si="44">E20</f>
        <v>10.6</v>
      </c>
      <c r="G20" s="38">
        <f t="shared" si="44"/>
        <v>10.6</v>
      </c>
      <c r="H20" s="38">
        <f>E20</f>
        <v>10.6</v>
      </c>
      <c r="I20" s="38">
        <f t="shared" si="35"/>
        <v>10.6</v>
      </c>
      <c r="J20" s="38">
        <f t="shared" ref="J20" si="45">I20</f>
        <v>10.6</v>
      </c>
      <c r="K20" s="38">
        <v>5.9</v>
      </c>
      <c r="L20" s="38">
        <v>10.4</v>
      </c>
      <c r="M20" s="38">
        <f t="shared" si="38"/>
        <v>10.4</v>
      </c>
      <c r="N20" s="38">
        <f t="shared" si="38"/>
        <v>10.4</v>
      </c>
      <c r="O20" s="38">
        <f t="shared" si="38"/>
        <v>10.4</v>
      </c>
      <c r="P20" s="38">
        <v>7.19</v>
      </c>
      <c r="Q20" s="38">
        <v>12</v>
      </c>
      <c r="R20" s="38">
        <f t="shared" si="39"/>
        <v>12</v>
      </c>
      <c r="S20" s="38">
        <f t="shared" si="39"/>
        <v>12</v>
      </c>
      <c r="T20" s="38">
        <f t="shared" ref="T20" si="46">S20</f>
        <v>12</v>
      </c>
      <c r="U20" s="38">
        <f t="shared" si="41"/>
        <v>10.6</v>
      </c>
      <c r="V20" s="38">
        <f>I20</f>
        <v>10.6</v>
      </c>
      <c r="W20" s="38">
        <f t="shared" si="42"/>
        <v>10.6</v>
      </c>
      <c r="X20" s="38">
        <f t="shared" si="43"/>
        <v>10.6</v>
      </c>
      <c r="Y20" s="38">
        <f t="shared" si="34"/>
        <v>10.6</v>
      </c>
      <c r="Z20" s="38">
        <f t="shared" si="34"/>
        <v>10.6</v>
      </c>
      <c r="AA20" s="38">
        <f t="shared" si="34"/>
        <v>10.6</v>
      </c>
    </row>
    <row r="21" spans="1:28" x14ac:dyDescent="0.25">
      <c r="A21" s="4" t="s">
        <v>71</v>
      </c>
      <c r="B21" s="13">
        <f>100-SUM(B18:B20)</f>
        <v>17</v>
      </c>
      <c r="C21" s="38">
        <f t="shared" si="35"/>
        <v>17</v>
      </c>
      <c r="D21" s="38">
        <f t="shared" si="35"/>
        <v>17</v>
      </c>
      <c r="E21" s="38">
        <f t="shared" si="35"/>
        <v>17</v>
      </c>
      <c r="F21" s="38">
        <f t="shared" ref="F21:G21" si="47">E21</f>
        <v>17</v>
      </c>
      <c r="G21" s="38">
        <f t="shared" si="47"/>
        <v>17</v>
      </c>
      <c r="H21" s="38">
        <f>E21</f>
        <v>17</v>
      </c>
      <c r="I21" s="38">
        <f t="shared" si="35"/>
        <v>17</v>
      </c>
      <c r="J21" s="38">
        <f t="shared" ref="J21" si="48">I21</f>
        <v>17</v>
      </c>
      <c r="K21" s="38">
        <v>0</v>
      </c>
      <c r="L21" s="38">
        <v>24.9</v>
      </c>
      <c r="M21" s="38">
        <f>L21</f>
        <v>24.9</v>
      </c>
      <c r="N21" s="38">
        <f>M21</f>
        <v>24.9</v>
      </c>
      <c r="O21" s="38">
        <f>N21</f>
        <v>24.9</v>
      </c>
      <c r="P21" s="38">
        <v>15.02</v>
      </c>
      <c r="Q21" s="38">
        <v>10.3</v>
      </c>
      <c r="R21" s="38">
        <f t="shared" si="39"/>
        <v>10.3</v>
      </c>
      <c r="S21" s="38">
        <f t="shared" si="39"/>
        <v>10.3</v>
      </c>
      <c r="T21" s="38">
        <f t="shared" ref="T21" si="49">S21</f>
        <v>10.3</v>
      </c>
      <c r="U21" s="38">
        <f t="shared" si="41"/>
        <v>17</v>
      </c>
      <c r="V21" s="38">
        <f>I21</f>
        <v>17</v>
      </c>
      <c r="W21" s="38">
        <f t="shared" si="42"/>
        <v>17</v>
      </c>
      <c r="X21" s="38">
        <f t="shared" si="43"/>
        <v>17</v>
      </c>
      <c r="Y21" s="38">
        <f t="shared" si="34"/>
        <v>17</v>
      </c>
      <c r="Z21" s="38">
        <f t="shared" si="34"/>
        <v>17</v>
      </c>
      <c r="AA21" s="38">
        <f t="shared" si="34"/>
        <v>17</v>
      </c>
    </row>
    <row r="23" spans="1:28" x14ac:dyDescent="0.25">
      <c r="A23" s="86" t="s">
        <v>78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28" x14ac:dyDescent="0.25">
      <c r="A24" s="2" t="s">
        <v>21</v>
      </c>
      <c r="B24" s="13">
        <v>716.68372889927457</v>
      </c>
      <c r="C24" s="30">
        <v>719.11290273358748</v>
      </c>
      <c r="D24" s="30">
        <v>684.23055691189245</v>
      </c>
      <c r="E24" s="30">
        <v>669.35509222525138</v>
      </c>
      <c r="F24" s="30">
        <v>660.77365768596701</v>
      </c>
      <c r="G24" s="30">
        <v>669.04471681176165</v>
      </c>
      <c r="H24" s="30">
        <v>666.58330762155367</v>
      </c>
      <c r="I24" s="30">
        <v>653.73306602560069</v>
      </c>
      <c r="J24" s="30">
        <v>661.44677291377911</v>
      </c>
      <c r="K24" s="30">
        <v>673.62</v>
      </c>
      <c r="L24" s="30">
        <v>699.75092598243998</v>
      </c>
      <c r="M24" s="30">
        <v>662.81906190575751</v>
      </c>
      <c r="N24" s="30">
        <v>673.8741046555964</v>
      </c>
      <c r="O24" s="30">
        <v>672.88</v>
      </c>
      <c r="P24" s="30">
        <v>700.52</v>
      </c>
      <c r="Q24" s="30">
        <v>637.97023954845611</v>
      </c>
      <c r="R24" s="30">
        <v>684.60509476388347</v>
      </c>
      <c r="S24" s="30">
        <v>676.29687309265137</v>
      </c>
      <c r="T24" s="30">
        <v>683.30279336428509</v>
      </c>
      <c r="U24" s="30">
        <v>684.86400000000003</v>
      </c>
      <c r="V24" s="30">
        <v>723.38</v>
      </c>
      <c r="W24" s="30">
        <v>671.31014494965041</v>
      </c>
      <c r="X24" s="30">
        <v>649.75268899240803</v>
      </c>
      <c r="Y24" s="82">
        <v>671.16782933457603</v>
      </c>
      <c r="Z24" s="82">
        <v>681.54802016824635</v>
      </c>
      <c r="AA24" s="81">
        <v>682.85965230423596</v>
      </c>
      <c r="AB24" s="30"/>
    </row>
    <row r="25" spans="1:28" x14ac:dyDescent="0.25">
      <c r="A25" s="2" t="s">
        <v>22</v>
      </c>
      <c r="B25" s="13">
        <v>715.20793830023877</v>
      </c>
      <c r="C25" s="30">
        <v>715.75295840027513</v>
      </c>
      <c r="D25" s="30">
        <v>683.35634867350257</v>
      </c>
      <c r="E25" s="30">
        <v>668.0451387476038</v>
      </c>
      <c r="F25" s="30">
        <v>657.58763417889998</v>
      </c>
      <c r="G25" s="30">
        <v>665.26443109279728</v>
      </c>
      <c r="H25" s="30">
        <v>667.42101332185518</v>
      </c>
      <c r="I25" s="30">
        <v>654.37983933315479</v>
      </c>
      <c r="J25" s="30">
        <v>660.71451560399862</v>
      </c>
      <c r="K25" s="30">
        <v>669.77</v>
      </c>
      <c r="L25" s="30">
        <v>699.67685204965096</v>
      </c>
      <c r="M25" s="30">
        <v>665.61730205278593</v>
      </c>
      <c r="N25" s="30">
        <v>672.36812710097115</v>
      </c>
      <c r="O25" s="30">
        <v>672.41</v>
      </c>
      <c r="P25" s="30">
        <v>696.87</v>
      </c>
      <c r="Q25" s="30">
        <v>637.22142464774004</v>
      </c>
      <c r="R25" s="30">
        <v>684.16050885437414</v>
      </c>
      <c r="S25" s="30">
        <v>675.66875076293957</v>
      </c>
      <c r="T25" s="30">
        <v>678.7782132452428</v>
      </c>
      <c r="U25" s="30">
        <v>686.79</v>
      </c>
      <c r="V25" s="30">
        <v>723.85569999999996</v>
      </c>
      <c r="W25" s="30">
        <v>667.74655836906982</v>
      </c>
      <c r="X25" s="30">
        <v>646.76236404911162</v>
      </c>
      <c r="Y25" s="82">
        <v>671.00723978405665</v>
      </c>
      <c r="Z25" s="82">
        <v>686.31675108314164</v>
      </c>
      <c r="AA25" s="81">
        <v>682.78781204012296</v>
      </c>
      <c r="AB25" s="30"/>
    </row>
    <row r="26" spans="1:28" x14ac:dyDescent="0.25">
      <c r="A26" s="3" t="s">
        <v>23</v>
      </c>
      <c r="B26" s="13">
        <v>743.11468118334585</v>
      </c>
      <c r="C26" s="30">
        <v>748.11236572265625</v>
      </c>
      <c r="D26" s="30">
        <v>703.7666679261223</v>
      </c>
      <c r="E26" s="30">
        <v>679.03402907760051</v>
      </c>
      <c r="F26" s="30">
        <v>667.16182766165787</v>
      </c>
      <c r="G26" s="30">
        <v>669.47845471389894</v>
      </c>
      <c r="H26" s="30">
        <v>672.00968694331573</v>
      </c>
      <c r="I26" s="30">
        <v>675.75752848963589</v>
      </c>
      <c r="J26" s="30">
        <v>675.82500137821319</v>
      </c>
      <c r="K26" s="30">
        <v>709.09</v>
      </c>
      <c r="L26" s="30">
        <v>721.3171300534849</v>
      </c>
      <c r="M26" s="30">
        <v>695.64428173971316</v>
      </c>
      <c r="N26" s="30">
        <v>705.97609513119403</v>
      </c>
      <c r="O26" s="30">
        <v>709.57</v>
      </c>
      <c r="P26" s="30">
        <v>719.38</v>
      </c>
      <c r="Q26" s="30">
        <v>700.81666855585013</v>
      </c>
      <c r="R26" s="30">
        <v>721.84331303493229</v>
      </c>
      <c r="S26" s="30">
        <v>716.7765645980835</v>
      </c>
      <c r="T26" s="30">
        <v>721.09050217953472</v>
      </c>
      <c r="U26" s="30">
        <v>721.33</v>
      </c>
      <c r="V26" s="30">
        <v>751.20600000000002</v>
      </c>
      <c r="W26" s="30">
        <v>731.48695450934815</v>
      </c>
      <c r="X26" s="30">
        <v>670.75645217075146</v>
      </c>
      <c r="Y26" s="82">
        <v>706.85978441008297</v>
      </c>
      <c r="Z26" s="82">
        <v>717.20994910225647</v>
      </c>
      <c r="AA26" s="81">
        <v>712.49473778891104</v>
      </c>
      <c r="AB26" s="30"/>
    </row>
    <row r="27" spans="1:28" x14ac:dyDescent="0.25">
      <c r="A27" s="3" t="s">
        <v>24</v>
      </c>
      <c r="B27" s="13">
        <v>729.9555538116939</v>
      </c>
      <c r="C27" s="30">
        <v>747.13091417538226</v>
      </c>
      <c r="D27" s="30">
        <v>700.72817290775356</v>
      </c>
      <c r="E27" s="30">
        <v>699.01967620849609</v>
      </c>
      <c r="F27" s="30">
        <v>648.92043066537508</v>
      </c>
      <c r="G27" s="30">
        <v>670.97703192486028</v>
      </c>
      <c r="H27" s="30">
        <v>670.862891480038</v>
      </c>
      <c r="I27" s="30">
        <v>700.20456982684391</v>
      </c>
      <c r="J27" s="30">
        <v>697.70645010343162</v>
      </c>
      <c r="K27" s="30">
        <v>700.8</v>
      </c>
      <c r="L27" s="30">
        <v>680.89884256433561</v>
      </c>
      <c r="M27" s="30">
        <v>680.93724118229932</v>
      </c>
      <c r="N27" s="30">
        <v>701.98964153153008</v>
      </c>
      <c r="O27" s="30">
        <v>699.78</v>
      </c>
      <c r="P27" s="30">
        <v>700.07</v>
      </c>
      <c r="Q27" s="30">
        <v>753.99166652134488</v>
      </c>
      <c r="R27" s="30">
        <v>749.29044609312803</v>
      </c>
      <c r="S27" s="30">
        <v>752.97031116485596</v>
      </c>
      <c r="T27" s="30">
        <v>748.241898691188</v>
      </c>
      <c r="U27" s="30">
        <v>797.16300000000001</v>
      </c>
      <c r="V27" s="30">
        <v>809.47760000000005</v>
      </c>
      <c r="W27" s="30">
        <v>851.71739108320594</v>
      </c>
      <c r="X27" s="30">
        <v>701.30107674547423</v>
      </c>
      <c r="Y27" s="82">
        <v>769.61233348693031</v>
      </c>
      <c r="Z27" s="82">
        <v>776.74020339268714</v>
      </c>
      <c r="AA27" s="81">
        <v>781.75041608731169</v>
      </c>
      <c r="AB27" s="30"/>
    </row>
    <row r="28" spans="1:28" x14ac:dyDescent="0.25">
      <c r="A28" s="2" t="s">
        <v>25</v>
      </c>
      <c r="B28" s="13"/>
      <c r="C28" s="30"/>
      <c r="D28" s="30"/>
      <c r="E28" s="30">
        <v>707.75000155413591</v>
      </c>
      <c r="F28" s="30">
        <v>647.04112998388155</v>
      </c>
      <c r="G28" s="30">
        <v>668.59308940608332</v>
      </c>
      <c r="H28" s="30">
        <v>667.05901590225062</v>
      </c>
      <c r="I28" s="30">
        <v>699.55134451261142</v>
      </c>
      <c r="J28" s="30">
        <v>693.04784828103993</v>
      </c>
      <c r="K28" s="30">
        <v>684.94</v>
      </c>
      <c r="L28" s="30">
        <v>670.51504714400676</v>
      </c>
      <c r="M28" s="30">
        <v>672.44164251512109</v>
      </c>
      <c r="N28" s="30">
        <v>697.90438368595926</v>
      </c>
      <c r="O28" s="30"/>
      <c r="P28" s="30">
        <v>685.98</v>
      </c>
      <c r="Q28" s="30"/>
      <c r="R28" s="30"/>
      <c r="S28" s="30"/>
      <c r="T28" s="30"/>
      <c r="U28" s="30">
        <v>759.23</v>
      </c>
      <c r="V28" s="30">
        <v>754.28520000000003</v>
      </c>
      <c r="W28" s="30">
        <v>860.03188523002291</v>
      </c>
      <c r="X28" s="30">
        <v>703.87741794381088</v>
      </c>
      <c r="Y28" s="82">
        <v>728.50080343865193</v>
      </c>
      <c r="Z28" s="82">
        <v>735.54253753817022</v>
      </c>
      <c r="AA28" s="81">
        <v>760.29861526277921</v>
      </c>
      <c r="AB28" s="30"/>
    </row>
    <row r="29" spans="1:28" x14ac:dyDescent="0.25">
      <c r="A29" s="2" t="s">
        <v>26</v>
      </c>
      <c r="B29" s="13">
        <v>698.61150662861178</v>
      </c>
      <c r="C29" s="30">
        <v>682.39354878087192</v>
      </c>
      <c r="D29" s="30">
        <v>655.34920756022132</v>
      </c>
      <c r="E29" s="30">
        <v>679.58796338681816</v>
      </c>
      <c r="F29" s="30">
        <v>626.52983733146425</v>
      </c>
      <c r="G29" s="30">
        <v>631.09105787819965</v>
      </c>
      <c r="H29" s="30">
        <v>631.60551459458827</v>
      </c>
      <c r="I29" s="30">
        <v>698.85483788931242</v>
      </c>
      <c r="J29" s="30">
        <v>693.731452859858</v>
      </c>
      <c r="K29" s="30">
        <v>652.16999999999996</v>
      </c>
      <c r="L29" s="30">
        <v>675.07870412755892</v>
      </c>
      <c r="M29" s="30">
        <v>652.77331381878889</v>
      </c>
      <c r="N29" s="30">
        <v>675.1454200288689</v>
      </c>
      <c r="O29" s="30">
        <v>670.68</v>
      </c>
      <c r="P29" s="30">
        <v>663.46</v>
      </c>
      <c r="Q29" s="30">
        <v>672.5357128324963</v>
      </c>
      <c r="R29" s="30">
        <v>647.67070172546778</v>
      </c>
      <c r="S29" s="30">
        <v>651.90468502044678</v>
      </c>
      <c r="T29" s="30">
        <v>644.49385556695177</v>
      </c>
      <c r="U29" s="30">
        <v>687.99</v>
      </c>
      <c r="V29" s="30">
        <v>670.43499999999995</v>
      </c>
      <c r="W29" s="30">
        <v>766.02173879872203</v>
      </c>
      <c r="X29" s="30">
        <v>700.87876399870845</v>
      </c>
      <c r="Y29" s="82">
        <v>639.03431730295961</v>
      </c>
      <c r="Z29" s="82">
        <v>664.13055804102555</v>
      </c>
      <c r="AA29" s="81">
        <v>711.64543003917072</v>
      </c>
      <c r="AB29" s="30"/>
    </row>
    <row r="30" spans="1:28" x14ac:dyDescent="0.25">
      <c r="A30" s="2" t="s">
        <v>27</v>
      </c>
      <c r="B30" s="13">
        <v>418.85317496647912</v>
      </c>
      <c r="C30" s="30">
        <v>385.53602140693255</v>
      </c>
      <c r="D30" s="30">
        <v>384.10754007006449</v>
      </c>
      <c r="E30" s="30">
        <v>427.02615744979295</v>
      </c>
      <c r="F30" s="30">
        <v>372.78172056136594</v>
      </c>
      <c r="G30" s="30">
        <v>375.28597538645676</v>
      </c>
      <c r="H30" s="30">
        <v>357.63084932375591</v>
      </c>
      <c r="I30" s="30">
        <v>537.50887011456234</v>
      </c>
      <c r="J30" s="30">
        <v>544.97903212680615</v>
      </c>
      <c r="K30" s="30">
        <v>352.06</v>
      </c>
      <c r="L30" s="30">
        <v>386.38032397517452</v>
      </c>
      <c r="M30" s="30">
        <v>361.07184858126374</v>
      </c>
      <c r="N30" s="30">
        <v>394.06135467894046</v>
      </c>
      <c r="O30" s="30">
        <v>389.14</v>
      </c>
      <c r="P30" s="30">
        <v>399.74</v>
      </c>
      <c r="Q30" s="30">
        <v>358.71071334112258</v>
      </c>
      <c r="R30" s="30">
        <v>317.08280235339123</v>
      </c>
      <c r="S30" s="30">
        <v>327.77656078338617</v>
      </c>
      <c r="T30" s="30">
        <v>336.24692795396516</v>
      </c>
      <c r="U30" s="30">
        <v>417.47980000000001</v>
      </c>
      <c r="V30" s="30">
        <v>392.72590000000002</v>
      </c>
      <c r="W30" s="30">
        <v>457.85390221791346</v>
      </c>
      <c r="X30" s="30">
        <v>534.99569964665238</v>
      </c>
      <c r="Y30" s="82">
        <v>345.7061662852924</v>
      </c>
      <c r="Z30" s="82">
        <v>416.4178682433772</v>
      </c>
      <c r="AA30" s="81">
        <v>473.7925213842841</v>
      </c>
      <c r="AB30" s="30"/>
    </row>
    <row r="31" spans="1:28" x14ac:dyDescent="0.25">
      <c r="A31" s="2" t="s">
        <v>28</v>
      </c>
      <c r="B31" s="13">
        <v>111.04007866269066</v>
      </c>
      <c r="C31" s="30">
        <v>111.12876241950579</v>
      </c>
      <c r="D31" s="30">
        <v>106.41984046451628</v>
      </c>
      <c r="E31" s="30">
        <v>116.70185161519933</v>
      </c>
      <c r="F31" s="30">
        <v>120.79865599191317</v>
      </c>
      <c r="G31" s="30">
        <v>120.27174782171483</v>
      </c>
      <c r="H31" s="30">
        <v>117.52727264085932</v>
      </c>
      <c r="I31" s="30">
        <v>176.8142472544024</v>
      </c>
      <c r="J31" s="30">
        <v>108.50994657701064</v>
      </c>
      <c r="K31" s="30">
        <v>114.27</v>
      </c>
      <c r="L31" s="30">
        <v>116.73194461398654</v>
      </c>
      <c r="M31" s="30">
        <v>118.87419363340675</v>
      </c>
      <c r="N31" s="30">
        <v>118.67888507615049</v>
      </c>
      <c r="O31" s="30">
        <v>111.94</v>
      </c>
      <c r="P31" s="30">
        <v>131.06</v>
      </c>
      <c r="Q31" s="30">
        <v>326.68928636823381</v>
      </c>
      <c r="R31" s="30">
        <v>306.01273904788269</v>
      </c>
      <c r="S31" s="30">
        <v>305.64218664169306</v>
      </c>
      <c r="T31" s="30">
        <v>283.26033625256417</v>
      </c>
      <c r="U31" s="30"/>
      <c r="V31" s="30"/>
      <c r="W31" s="30">
        <v>119.48768109860627</v>
      </c>
      <c r="X31" s="30">
        <v>202.63225826140373</v>
      </c>
      <c r="Y31" s="82">
        <v>134.33994626615387</v>
      </c>
      <c r="Z31" s="82">
        <v>161.44253781701102</v>
      </c>
      <c r="AA31" s="30">
        <v>170.87728556371499</v>
      </c>
      <c r="AB31" s="30"/>
    </row>
    <row r="32" spans="1:28" x14ac:dyDescent="0.25">
      <c r="A32" s="2" t="s">
        <v>29</v>
      </c>
      <c r="B32" s="13">
        <v>101.76031730288551</v>
      </c>
      <c r="C32" s="30">
        <v>96.635215205530969</v>
      </c>
      <c r="D32" s="30">
        <v>86.810714449201313</v>
      </c>
      <c r="E32" s="30">
        <v>97.365971971441198</v>
      </c>
      <c r="F32" s="30">
        <v>91.252150750929303</v>
      </c>
      <c r="G32" s="30"/>
      <c r="H32" s="30"/>
      <c r="I32" s="30"/>
      <c r="J32" s="30"/>
      <c r="K32" s="30">
        <v>86.02</v>
      </c>
      <c r="L32" s="30">
        <v>147.15532426480894</v>
      </c>
      <c r="M32" s="30">
        <v>141.04868063828812</v>
      </c>
      <c r="N32" s="30">
        <v>140.46135435066375</v>
      </c>
      <c r="O32" s="30">
        <v>82.58</v>
      </c>
      <c r="P32" s="30">
        <v>165.68</v>
      </c>
      <c r="Q32" s="30">
        <v>89.03571483067104</v>
      </c>
      <c r="R32" s="30">
        <v>84.096178334230075</v>
      </c>
      <c r="S32" s="30">
        <v>84.132811903953552</v>
      </c>
      <c r="T32" s="30">
        <v>85.015084165434601</v>
      </c>
      <c r="U32" s="30"/>
      <c r="V32" s="38"/>
      <c r="W32" s="38">
        <v>95.742391420447305</v>
      </c>
      <c r="X32" s="38"/>
      <c r="Y32" s="99"/>
      <c r="Z32" s="38"/>
      <c r="AA32" s="38"/>
      <c r="AB32" s="38"/>
    </row>
    <row r="33" spans="1:48" s="18" customFormat="1" x14ac:dyDescent="0.25">
      <c r="A33" s="85" t="s">
        <v>72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83"/>
      <c r="AV33" s="83"/>
    </row>
    <row r="34" spans="1:48" x14ac:dyDescent="0.25">
      <c r="A34" s="90" t="s">
        <v>73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76"/>
      <c r="AV34" s="76"/>
    </row>
    <row r="35" spans="1:48" x14ac:dyDescent="0.25">
      <c r="A35" s="97" t="s">
        <v>74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</row>
    <row r="36" spans="1:48" x14ac:dyDescent="0.25">
      <c r="A36" s="7" t="s">
        <v>1</v>
      </c>
      <c r="B36" s="14">
        <v>65.680086978851833</v>
      </c>
      <c r="C36" s="28">
        <v>67.420802952358031</v>
      </c>
      <c r="D36" s="28">
        <v>72.681911445388579</v>
      </c>
      <c r="E36" s="28">
        <v>73.91818548598917</v>
      </c>
      <c r="F36" s="28">
        <v>77.648727513421107</v>
      </c>
      <c r="G36" s="28">
        <v>79.364075274357759</v>
      </c>
      <c r="H36" s="28">
        <v>77.389818288555986</v>
      </c>
      <c r="I36" s="28">
        <v>79.099556216103991</v>
      </c>
      <c r="J36" s="28">
        <v>79.633346708362012</v>
      </c>
      <c r="K36" s="28">
        <v>73.503669518361519</v>
      </c>
      <c r="L36" s="28">
        <v>81.777684991881273</v>
      </c>
      <c r="M36" s="28">
        <v>82.305878394761564</v>
      </c>
      <c r="N36" s="28">
        <v>82.715729556864176</v>
      </c>
      <c r="O36" s="28">
        <v>78.428542524741971</v>
      </c>
      <c r="P36" s="28">
        <v>74.86255528623694</v>
      </c>
      <c r="Q36" s="28">
        <v>71.695695925246838</v>
      </c>
      <c r="R36" s="28">
        <v>70.094546282406498</v>
      </c>
      <c r="S36" s="28">
        <v>73.959697761068171</v>
      </c>
      <c r="T36" s="28">
        <v>72.171849352508943</v>
      </c>
      <c r="U36" s="28">
        <v>72.069999999999993</v>
      </c>
      <c r="V36" s="28">
        <v>68.653208796625847</v>
      </c>
      <c r="W36" s="28">
        <v>76.075424777310829</v>
      </c>
      <c r="X36" s="28">
        <v>80.348827347888601</v>
      </c>
      <c r="Y36" s="28">
        <v>69.006693359811692</v>
      </c>
      <c r="Z36" s="28">
        <v>72.254090339682932</v>
      </c>
      <c r="AA36" s="28">
        <v>71.222042763640331</v>
      </c>
    </row>
    <row r="37" spans="1:48" x14ac:dyDescent="0.25">
      <c r="A37" s="7" t="s">
        <v>2</v>
      </c>
      <c r="B37" s="14">
        <v>11.830829561678264</v>
      </c>
      <c r="C37" s="28">
        <v>12.079830187714656</v>
      </c>
      <c r="D37" s="28">
        <v>8.1945333467081802</v>
      </c>
      <c r="E37" s="28">
        <v>9.102804939917398</v>
      </c>
      <c r="F37" s="28">
        <v>6.5759000388586104</v>
      </c>
      <c r="G37" s="28">
        <v>6.9582420312441711</v>
      </c>
      <c r="H37" s="28">
        <v>7.7514423943202324</v>
      </c>
      <c r="I37" s="28">
        <v>7.7582462231155072</v>
      </c>
      <c r="J37" s="28">
        <v>8.1005102536797118</v>
      </c>
      <c r="K37" s="28">
        <v>7.3524827742172212</v>
      </c>
      <c r="L37" s="28">
        <v>7.4759399969855753</v>
      </c>
      <c r="M37" s="28">
        <v>5.2846093189046748</v>
      </c>
      <c r="N37" s="28">
        <v>5.7520161475610809</v>
      </c>
      <c r="O37" s="28">
        <v>7.3316562051431164</v>
      </c>
      <c r="P37" s="28">
        <v>10.506088653915729</v>
      </c>
      <c r="Q37" s="28">
        <v>7.597851196449005</v>
      </c>
      <c r="R37" s="28">
        <v>7.6588818206180669</v>
      </c>
      <c r="S37" s="28">
        <v>7.0312899335006129</v>
      </c>
      <c r="T37" s="28">
        <v>9.6231508198142706</v>
      </c>
      <c r="U37" s="28">
        <v>11.21</v>
      </c>
      <c r="V37" s="28">
        <v>14.386239311095853</v>
      </c>
      <c r="W37" s="28">
        <v>8.9849853055801336</v>
      </c>
      <c r="X37" s="28">
        <v>6.6593649722222885</v>
      </c>
      <c r="Y37" s="28">
        <v>10.245940846097394</v>
      </c>
      <c r="Z37" s="28">
        <v>12.133087298761303</v>
      </c>
      <c r="AA37" s="28">
        <v>12.657910508530545</v>
      </c>
    </row>
    <row r="38" spans="1:48" x14ac:dyDescent="0.25">
      <c r="A38" s="7" t="s">
        <v>3</v>
      </c>
      <c r="B38" s="14">
        <v>8.3194529414154346</v>
      </c>
      <c r="C38" s="28">
        <v>7.5071609411546021</v>
      </c>
      <c r="D38" s="28">
        <v>5.037531110000705</v>
      </c>
      <c r="E38" s="28">
        <v>3.5708360244479165</v>
      </c>
      <c r="F38" s="28">
        <v>3.6605119121955561</v>
      </c>
      <c r="G38" s="28">
        <v>2.9094069412468815</v>
      </c>
      <c r="H38" s="28">
        <v>2.9030445549703905</v>
      </c>
      <c r="I38" s="28">
        <v>2.0265544515657585</v>
      </c>
      <c r="J38" s="28">
        <v>1.6475471009484786</v>
      </c>
      <c r="K38" s="28">
        <v>1.8936610310573851</v>
      </c>
      <c r="L38" s="28">
        <v>2.4350019203003197</v>
      </c>
      <c r="M38" s="28">
        <v>1.6316750690831414</v>
      </c>
      <c r="N38" s="28">
        <v>2.6109189789912355</v>
      </c>
      <c r="O38" s="28">
        <v>2.0851499299030887</v>
      </c>
      <c r="P38" s="28">
        <v>4.3428249085812709</v>
      </c>
      <c r="Q38" s="28">
        <v>2.1924416608987576</v>
      </c>
      <c r="R38" s="28">
        <v>3.2914250364119315</v>
      </c>
      <c r="S38" s="28">
        <v>2.1596201626032197</v>
      </c>
      <c r="T38" s="28">
        <v>2.4478026204465255</v>
      </c>
      <c r="U38" s="28">
        <v>3.37</v>
      </c>
      <c r="V38" s="28">
        <v>5.2405166451290137</v>
      </c>
      <c r="W38" s="28">
        <v>3.6251572177912457</v>
      </c>
      <c r="X38" s="28">
        <v>1.607876107904004</v>
      </c>
      <c r="Y38" s="28">
        <v>4.5557145771603338</v>
      </c>
      <c r="Z38" s="28">
        <v>4.1426455088965595</v>
      </c>
      <c r="AA38" s="28">
        <v>3.8173978241581894</v>
      </c>
    </row>
    <row r="39" spans="1:48" x14ac:dyDescent="0.25">
      <c r="A39" s="7" t="s">
        <v>4</v>
      </c>
      <c r="B39" s="14">
        <v>11.154841854567257</v>
      </c>
      <c r="C39" s="28">
        <v>10.402200899644335</v>
      </c>
      <c r="D39" s="28">
        <v>11.379731814555615</v>
      </c>
      <c r="E39" s="28">
        <v>10.981024135963331</v>
      </c>
      <c r="F39" s="28">
        <v>9.8890916857076547</v>
      </c>
      <c r="G39" s="28">
        <v>8.8544969611536946</v>
      </c>
      <c r="H39" s="28">
        <v>9.8229208378194599</v>
      </c>
      <c r="I39" s="28">
        <v>9.1005973104544182</v>
      </c>
      <c r="J39" s="28">
        <v>8.8904241796337899</v>
      </c>
      <c r="K39" s="28">
        <v>10.354834732955132</v>
      </c>
      <c r="L39" s="28">
        <v>6.1237838956101625</v>
      </c>
      <c r="M39" s="28">
        <v>7.407055436882473</v>
      </c>
      <c r="N39" s="28">
        <v>6.3659784214353987</v>
      </c>
      <c r="O39" s="28">
        <v>8.6201144413986466</v>
      </c>
      <c r="P39" s="28">
        <v>7.8271094731661002</v>
      </c>
      <c r="Q39" s="28">
        <v>12.489907780912912</v>
      </c>
      <c r="R39" s="28">
        <v>12.549238803258286</v>
      </c>
      <c r="S39" s="28">
        <v>11.152543858876015</v>
      </c>
      <c r="T39" s="28">
        <v>10.940967225708873</v>
      </c>
      <c r="U39" s="28">
        <v>11.2</v>
      </c>
      <c r="V39" s="28">
        <v>9.5795598585498212</v>
      </c>
      <c r="W39" s="28">
        <v>10.132998245354251</v>
      </c>
      <c r="X39" s="28">
        <v>9.6393477318785799</v>
      </c>
      <c r="Y39" s="28">
        <v>13.008996134594483</v>
      </c>
      <c r="Z39" s="28">
        <v>9.420580384909341</v>
      </c>
      <c r="AA39" s="28">
        <v>10.089845539183967</v>
      </c>
    </row>
    <row r="40" spans="1:48" x14ac:dyDescent="0.25">
      <c r="A40" s="7" t="s">
        <v>5</v>
      </c>
      <c r="B40" s="14">
        <v>0.90802771780072311</v>
      </c>
      <c r="C40" s="28">
        <v>0.82075822260739084</v>
      </c>
      <c r="D40" s="28">
        <v>0.98871946004811384</v>
      </c>
      <c r="E40" s="28">
        <v>0.80545639494463961</v>
      </c>
      <c r="F40" s="28">
        <v>0.72636544305879491</v>
      </c>
      <c r="G40" s="28">
        <v>0.66298844955062108</v>
      </c>
      <c r="H40" s="28">
        <v>0.71851999620055595</v>
      </c>
      <c r="I40" s="28">
        <v>0.54425756828562699</v>
      </c>
      <c r="J40" s="28">
        <v>0.52303859039130141</v>
      </c>
      <c r="K40" s="28">
        <v>1.501175979368955</v>
      </c>
      <c r="L40" s="28">
        <v>0.61320119703984488</v>
      </c>
      <c r="M40" s="28">
        <v>0.81325792807547814</v>
      </c>
      <c r="N40" s="28">
        <v>0.72046412673527782</v>
      </c>
      <c r="O40" s="28">
        <v>0.85947040121453455</v>
      </c>
      <c r="P40" s="28">
        <v>0.70493606051927771</v>
      </c>
      <c r="Q40" s="28">
        <v>0.87366939228572704</v>
      </c>
      <c r="R40" s="28">
        <v>1.267810997065673</v>
      </c>
      <c r="S40" s="28">
        <v>1.03783283813079</v>
      </c>
      <c r="T40" s="28">
        <v>0.89751939432244277</v>
      </c>
      <c r="U40" s="28">
        <v>0.5</v>
      </c>
      <c r="V40" s="28">
        <v>0.51967622503078359</v>
      </c>
      <c r="W40" s="28">
        <v>0.12544583326008055</v>
      </c>
      <c r="X40" s="28">
        <v>0.46952674198244104</v>
      </c>
      <c r="Y40" s="28">
        <v>0.71282262631434357</v>
      </c>
      <c r="Z40" s="28">
        <v>0.4395161272697814</v>
      </c>
      <c r="AA40" s="28">
        <v>0.42860250114092108</v>
      </c>
    </row>
    <row r="41" spans="1:48" x14ac:dyDescent="0.25">
      <c r="A41" s="7" t="s">
        <v>6</v>
      </c>
      <c r="B41" s="14">
        <v>1.6855035661973801</v>
      </c>
      <c r="C41" s="28">
        <v>1.4941060199536313</v>
      </c>
      <c r="D41" s="28">
        <v>1.3509121934934214</v>
      </c>
      <c r="E41" s="28">
        <v>1.3669982351408037</v>
      </c>
      <c r="F41" s="28">
        <v>0.93297515018285249</v>
      </c>
      <c r="G41" s="28">
        <v>0.86354983484929626</v>
      </c>
      <c r="H41" s="28">
        <v>1.0214775579600708</v>
      </c>
      <c r="I41" s="28">
        <v>1.1375183198284946</v>
      </c>
      <c r="J41" s="28">
        <v>0.96382127440698928</v>
      </c>
      <c r="K41" s="28">
        <v>3.9608194973624857</v>
      </c>
      <c r="L41" s="28">
        <v>1.0488158598318593</v>
      </c>
      <c r="M41" s="28">
        <v>1.4809050792444427</v>
      </c>
      <c r="N41" s="28">
        <v>1.2931522363409673</v>
      </c>
      <c r="O41" s="28">
        <v>1.9267084298531048</v>
      </c>
      <c r="P41" s="28">
        <v>1.3357807486209854</v>
      </c>
      <c r="Q41" s="28">
        <v>4.4428917242933927</v>
      </c>
      <c r="R41" s="28">
        <v>4.0546308950537053</v>
      </c>
      <c r="S41" s="28">
        <v>3.7806114492431755</v>
      </c>
      <c r="T41" s="28">
        <v>3.596235851102334</v>
      </c>
      <c r="U41" s="28">
        <v>1.68</v>
      </c>
      <c r="V41" s="28">
        <v>1.5796218205917734</v>
      </c>
      <c r="W41" s="28">
        <v>1.0234808664017714</v>
      </c>
      <c r="X41" s="28">
        <v>0.91541845624358209</v>
      </c>
      <c r="Y41" s="28">
        <v>2.2292542648537732</v>
      </c>
      <c r="Z41" s="28">
        <v>1.5547914090572708</v>
      </c>
      <c r="AA41" s="28">
        <v>1.7077781209990339</v>
      </c>
    </row>
    <row r="42" spans="1:48" x14ac:dyDescent="0.25">
      <c r="A42" s="7" t="s">
        <v>7</v>
      </c>
      <c r="B42" s="14">
        <v>2.4230185359495893E-2</v>
      </c>
      <c r="C42" s="28">
        <v>1.2292403698991048E-2</v>
      </c>
      <c r="D42" s="28">
        <v>4.8172645963700814E-2</v>
      </c>
      <c r="E42" s="28">
        <v>3.5510454662931561E-2</v>
      </c>
      <c r="F42" s="28">
        <v>6.6228326375794205E-2</v>
      </c>
      <c r="G42" s="28">
        <v>5.0671733024096027E-2</v>
      </c>
      <c r="H42" s="28">
        <v>5.605329886517673E-2</v>
      </c>
      <c r="I42" s="28">
        <v>2.964404010408709E-2</v>
      </c>
      <c r="J42" s="28">
        <v>2.8502831969107745E-2</v>
      </c>
      <c r="K42" s="28">
        <v>0.13329681000739135</v>
      </c>
      <c r="L42" s="28">
        <v>4.4068441324353828E-2</v>
      </c>
      <c r="M42" s="28">
        <v>7.3341612954839042E-2</v>
      </c>
      <c r="N42" s="28">
        <v>4.1296453439256683E-2</v>
      </c>
      <c r="O42" s="28">
        <v>5.5305051904239622E-2</v>
      </c>
      <c r="P42" s="28">
        <v>4.4034326872863058E-2</v>
      </c>
      <c r="Q42" s="28">
        <v>4.0146544751293797E-2</v>
      </c>
      <c r="R42" s="28">
        <v>3.6905095656356746E-2</v>
      </c>
      <c r="S42" s="28">
        <v>3.9464351796845661E-2</v>
      </c>
      <c r="T42" s="28">
        <v>1.7248567566376442E-2</v>
      </c>
      <c r="U42" s="28">
        <v>0</v>
      </c>
      <c r="V42" s="28">
        <v>3.8413222022485229E-3</v>
      </c>
      <c r="W42" s="28">
        <v>0</v>
      </c>
      <c r="X42" s="28">
        <v>3.024840689909182E-2</v>
      </c>
      <c r="Y42" s="28">
        <v>2.4519114417707363E-2</v>
      </c>
      <c r="Z42" s="28">
        <v>4.5039451132295322E-3</v>
      </c>
      <c r="AA42" s="28">
        <v>5.2199814368733E-3</v>
      </c>
    </row>
    <row r="43" spans="1:48" x14ac:dyDescent="0.25">
      <c r="A43" s="7" t="s">
        <v>8</v>
      </c>
      <c r="B43" s="14">
        <v>0.12559439027746308</v>
      </c>
      <c r="C43" s="28">
        <v>5.6592212453579448E-2</v>
      </c>
      <c r="D43" s="28">
        <v>0.20098472009229434</v>
      </c>
      <c r="E43" s="28">
        <v>0.15073205395540551</v>
      </c>
      <c r="F43" s="28">
        <v>0.31026653635955848</v>
      </c>
      <c r="G43" s="28">
        <v>0.23423384097417232</v>
      </c>
      <c r="H43" s="28">
        <v>0.24440936247848383</v>
      </c>
      <c r="I43" s="28">
        <v>0.14823245695466533</v>
      </c>
      <c r="J43" s="28">
        <v>0.1206122762532808</v>
      </c>
      <c r="K43" s="28">
        <v>1.0124210093418533</v>
      </c>
      <c r="L43" s="28">
        <v>0.19719292693453838</v>
      </c>
      <c r="M43" s="28">
        <v>0.36033727004443566</v>
      </c>
      <c r="N43" s="28">
        <v>0.17822412767829182</v>
      </c>
      <c r="O43" s="28">
        <v>0.33930396708817279</v>
      </c>
      <c r="P43" s="28">
        <v>0.26388077675573834</v>
      </c>
      <c r="Q43" s="28">
        <v>0.38755965148805133</v>
      </c>
      <c r="R43" s="28">
        <v>0.28262817440514121</v>
      </c>
      <c r="S43" s="28">
        <v>0.24853779182793237</v>
      </c>
      <c r="T43" s="28">
        <v>0.18474989074460879</v>
      </c>
      <c r="U43" s="28">
        <v>0.02</v>
      </c>
      <c r="V43" s="28">
        <v>2.7040025305415143E-2</v>
      </c>
      <c r="W43" s="28">
        <v>0</v>
      </c>
      <c r="X43" s="28">
        <v>0.12369936778243829</v>
      </c>
      <c r="Y43" s="28">
        <v>0.16367590524739389</v>
      </c>
      <c r="Z43" s="28">
        <v>2.7176262171338034E-2</v>
      </c>
      <c r="AA43" s="28">
        <v>3.9676452861301045E-2</v>
      </c>
    </row>
    <row r="44" spans="1:48" x14ac:dyDescent="0.25">
      <c r="A44" s="7" t="s">
        <v>9</v>
      </c>
      <c r="B44" s="14">
        <v>1.288647526400157E-2</v>
      </c>
      <c r="C44" s="28">
        <v>6.9712040424386307E-3</v>
      </c>
      <c r="D44" s="28">
        <v>8.6320118007305463E-3</v>
      </c>
      <c r="E44" s="28">
        <v>0</v>
      </c>
      <c r="F44" s="28">
        <v>7.9198289918022378E-3</v>
      </c>
      <c r="G44" s="28">
        <v>0</v>
      </c>
      <c r="H44" s="28">
        <v>7.7409936768384592E-3</v>
      </c>
      <c r="I44" s="28">
        <v>0</v>
      </c>
      <c r="J44" s="28">
        <v>0</v>
      </c>
      <c r="K44" s="28">
        <v>1.163702309588337E-2</v>
      </c>
      <c r="L44" s="28">
        <v>0</v>
      </c>
      <c r="M44" s="28">
        <v>0</v>
      </c>
      <c r="N44" s="28">
        <v>0</v>
      </c>
      <c r="O44" s="28">
        <v>0</v>
      </c>
      <c r="P44" s="28">
        <v>8.5164425894697169E-3</v>
      </c>
      <c r="Q44" s="28">
        <v>2.4997729890354904E-2</v>
      </c>
      <c r="R44" s="28">
        <v>1.5077106388918068E-2</v>
      </c>
      <c r="S44" s="28">
        <v>4.8711151835674239E-3</v>
      </c>
      <c r="T44" s="28">
        <v>6.1256580273539281E-3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</row>
    <row r="45" spans="1:48" x14ac:dyDescent="0.25">
      <c r="A45" s="7" t="s">
        <v>10</v>
      </c>
      <c r="B45" s="14">
        <v>0</v>
      </c>
      <c r="C45" s="28">
        <v>0</v>
      </c>
      <c r="D45" s="28">
        <v>0</v>
      </c>
      <c r="E45" s="28">
        <v>4.6953757823861991E-3</v>
      </c>
      <c r="F45" s="28">
        <v>0</v>
      </c>
      <c r="G45" s="28">
        <v>7.5016294547013435E-3</v>
      </c>
      <c r="H45" s="28">
        <v>0</v>
      </c>
      <c r="I45" s="28">
        <v>7.2416907058455637E-3</v>
      </c>
      <c r="J45" s="28">
        <v>3.9778075025273382E-3</v>
      </c>
      <c r="K45" s="28">
        <v>0</v>
      </c>
      <c r="L45" s="28">
        <v>0</v>
      </c>
      <c r="M45" s="28">
        <v>5.0156513128786322E-3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4.8674337240744766E-3</v>
      </c>
      <c r="W45" s="28">
        <v>1.3544770626719433E-2</v>
      </c>
      <c r="X45" s="28">
        <v>7.554013977234441E-3</v>
      </c>
      <c r="Y45" s="28">
        <v>2.2526840932513396E-2</v>
      </c>
      <c r="Z45" s="28">
        <v>1.5840103642283783E-2</v>
      </c>
      <c r="AA45" s="28">
        <v>1.7906396561702585E-2</v>
      </c>
    </row>
    <row r="46" spans="1:48" x14ac:dyDescent="0.25">
      <c r="A46" s="7" t="s">
        <v>11</v>
      </c>
      <c r="B46" s="14">
        <v>0</v>
      </c>
      <c r="C46" s="28">
        <v>0</v>
      </c>
      <c r="D46" s="28">
        <v>0</v>
      </c>
      <c r="E46" s="28">
        <v>0</v>
      </c>
      <c r="F46" s="28">
        <v>9.3595752173629837E-3</v>
      </c>
      <c r="G46" s="28">
        <v>0</v>
      </c>
      <c r="H46" s="28">
        <v>1.2571145770933307E-3</v>
      </c>
      <c r="I46" s="28">
        <v>0</v>
      </c>
      <c r="J46" s="28">
        <v>0</v>
      </c>
      <c r="K46" s="28">
        <v>0</v>
      </c>
      <c r="L46" s="28">
        <v>0</v>
      </c>
      <c r="M46" s="28">
        <v>1.6714780904559918E-3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</row>
    <row r="47" spans="1:48" x14ac:dyDescent="0.25">
      <c r="A47" s="7" t="s">
        <v>12</v>
      </c>
      <c r="B47" s="14">
        <v>0</v>
      </c>
      <c r="C47" s="28">
        <v>0</v>
      </c>
      <c r="D47" s="28">
        <v>0</v>
      </c>
      <c r="E47" s="28">
        <v>0</v>
      </c>
      <c r="F47" s="28">
        <v>6.4776332638051999E-3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5.590606879981218E-4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</row>
    <row r="48" spans="1:48" x14ac:dyDescent="0.25">
      <c r="A48" s="7" t="s">
        <v>13</v>
      </c>
      <c r="B48" s="14">
        <v>7.3188504961271801E-3</v>
      </c>
      <c r="C48" s="28">
        <v>0</v>
      </c>
      <c r="D48" s="28">
        <v>2.2290497183645095E-2</v>
      </c>
      <c r="E48" s="28">
        <v>1.4749895717910719E-2</v>
      </c>
      <c r="F48" s="28">
        <v>4.1036441682135646E-2</v>
      </c>
      <c r="G48" s="28">
        <v>2.5939928281687872E-2</v>
      </c>
      <c r="H48" s="28">
        <v>2.6738032332519465E-2</v>
      </c>
      <c r="I48" s="28">
        <v>1.7131208363361169E-2</v>
      </c>
      <c r="J48" s="28">
        <v>1.3917537793174173E-2</v>
      </c>
      <c r="K48" s="28">
        <v>0.1301230764357868</v>
      </c>
      <c r="L48" s="28">
        <v>1.5914941603643613E-2</v>
      </c>
      <c r="M48" s="28">
        <v>1.9659599505513464E-2</v>
      </c>
      <c r="N48" s="28">
        <v>0</v>
      </c>
      <c r="O48" s="28">
        <v>7.7726018892444876E-2</v>
      </c>
      <c r="P48" s="28">
        <v>2.5008295528303345E-2</v>
      </c>
      <c r="Q48" s="28">
        <v>3.2547251429864608E-2</v>
      </c>
      <c r="R48" s="28">
        <v>2.5167179065488238E-2</v>
      </c>
      <c r="S48" s="28">
        <v>3.4739893811714717E-2</v>
      </c>
      <c r="T48" s="28">
        <v>0</v>
      </c>
      <c r="U48" s="28">
        <v>0</v>
      </c>
      <c r="V48" s="28">
        <v>0</v>
      </c>
      <c r="W48" s="28">
        <v>0</v>
      </c>
      <c r="X48" s="28">
        <v>1.5789854832678973E-2</v>
      </c>
      <c r="Y48" s="28">
        <v>4.6747674152950499E-3</v>
      </c>
      <c r="Z48" s="28">
        <v>0</v>
      </c>
      <c r="AA48" s="28">
        <v>0</v>
      </c>
    </row>
    <row r="49" spans="1:27" x14ac:dyDescent="0.25">
      <c r="A49" s="7" t="s">
        <v>14</v>
      </c>
      <c r="B49" s="14">
        <v>0</v>
      </c>
      <c r="C49" s="28">
        <v>0</v>
      </c>
      <c r="D49" s="28">
        <v>0</v>
      </c>
      <c r="E49" s="28">
        <v>0</v>
      </c>
      <c r="F49" s="28">
        <v>7.9198289918022378E-3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4.0233533584284747E-3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8.6242837831882208E-3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</row>
    <row r="50" spans="1:27" x14ac:dyDescent="0.25">
      <c r="A50" s="7" t="s">
        <v>15</v>
      </c>
      <c r="B50" s="14">
        <v>1.6156837626554236E-2</v>
      </c>
      <c r="C50" s="28">
        <v>5.7183859534292126E-3</v>
      </c>
      <c r="D50" s="28">
        <v>2.9950542161065068E-2</v>
      </c>
      <c r="E50" s="28">
        <v>2.0133538464609704E-2</v>
      </c>
      <c r="F50" s="28">
        <v>5.9755592116861607E-2</v>
      </c>
      <c r="G50" s="28">
        <v>3.4051117076007838E-2</v>
      </c>
      <c r="H50" s="28">
        <v>3.9860420438669532E-2</v>
      </c>
      <c r="I50" s="28">
        <v>3.2956887902232113E-2</v>
      </c>
      <c r="J50" s="28">
        <v>2.0537640032710053E-2</v>
      </c>
      <c r="K50" s="28">
        <v>9.9443651910276099E-2</v>
      </c>
      <c r="L50" s="28">
        <v>2.4210498000557249E-2</v>
      </c>
      <c r="M50" s="28">
        <v>8.061356981220652E-2</v>
      </c>
      <c r="N50" s="28">
        <v>1.521982559672649E-2</v>
      </c>
      <c r="O50" s="28">
        <v>6.2778707566974706E-2</v>
      </c>
      <c r="P50" s="28">
        <v>4.0698403504502573E-2</v>
      </c>
      <c r="Q50" s="28">
        <v>7.0829905783047625E-2</v>
      </c>
      <c r="R50" s="28">
        <v>3.9413113169014982E-2</v>
      </c>
      <c r="S50" s="28">
        <v>5.3407880454306764E-2</v>
      </c>
      <c r="T50" s="28">
        <v>2.080171702196093E-2</v>
      </c>
      <c r="U50" s="28">
        <v>0</v>
      </c>
      <c r="V50" s="28">
        <v>0</v>
      </c>
      <c r="W50" s="28">
        <v>0</v>
      </c>
      <c r="X50" s="28">
        <v>3.0876315460378487E-2</v>
      </c>
      <c r="Y50" s="28">
        <v>1.9277307463905356E-2</v>
      </c>
      <c r="Z50" s="28">
        <v>0</v>
      </c>
      <c r="AA50" s="28">
        <v>0</v>
      </c>
    </row>
    <row r="51" spans="1:27" x14ac:dyDescent="0.25">
      <c r="A51" s="7" t="s">
        <v>16</v>
      </c>
      <c r="B51" s="14">
        <v>0.22816662823322542</v>
      </c>
      <c r="C51" s="28">
        <v>0.1902171586904344</v>
      </c>
      <c r="D51" s="28">
        <v>5.453673517670668E-2</v>
      </c>
      <c r="E51" s="28">
        <v>8.1122120103894729E-3</v>
      </c>
      <c r="F51" s="28">
        <v>4.53924228953623E-2</v>
      </c>
      <c r="G51" s="28">
        <v>2.7027105281434812E-2</v>
      </c>
      <c r="H51" s="28">
        <v>1.1314031193839976E-2</v>
      </c>
      <c r="I51" s="28">
        <v>8.565286841874345E-2</v>
      </c>
      <c r="J51" s="28">
        <v>4.8660023559349071E-2</v>
      </c>
      <c r="K51" s="28">
        <v>2.0100312620162188E-2</v>
      </c>
      <c r="L51" s="28">
        <v>0.22402769459601585</v>
      </c>
      <c r="M51" s="28">
        <v>0.51221452352006303</v>
      </c>
      <c r="N51" s="28">
        <v>0.28100845609290415</v>
      </c>
      <c r="O51" s="28">
        <v>0.13004160853159044</v>
      </c>
      <c r="P51" s="28">
        <v>1.8745711826982495E-2</v>
      </c>
      <c r="Q51" s="28">
        <v>6.8350727439650663E-2</v>
      </c>
      <c r="R51" s="28">
        <v>0.14636316518546205</v>
      </c>
      <c r="S51" s="28">
        <v>0.47787272868385816</v>
      </c>
      <c r="T51" s="28">
        <v>0.70025131318612566</v>
      </c>
      <c r="U51" s="28">
        <v>0</v>
      </c>
      <c r="V51" s="28">
        <v>0</v>
      </c>
      <c r="W51" s="28">
        <v>8.8623056078829254E-3</v>
      </c>
      <c r="X51" s="28">
        <v>0.13158767532459797</v>
      </c>
      <c r="Y51" s="28">
        <v>0</v>
      </c>
      <c r="Z51" s="28">
        <v>0</v>
      </c>
      <c r="AA51" s="28">
        <v>0</v>
      </c>
    </row>
    <row r="52" spans="1:27" x14ac:dyDescent="0.25">
      <c r="A52" s="7" t="s">
        <v>17</v>
      </c>
      <c r="B52" s="14">
        <v>1.3406743649839581E-4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3.1138928971339895E-6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1.6223967627930463E-6</v>
      </c>
    </row>
    <row r="53" spans="1:27" x14ac:dyDescent="0.25">
      <c r="A53" s="7" t="s">
        <v>18</v>
      </c>
      <c r="B53" s="14">
        <v>8.4724076149787653E-3</v>
      </c>
      <c r="C53" s="17">
        <v>4.6378680146452944E-3</v>
      </c>
      <c r="D53" s="17">
        <v>4.1869548544736677E-3</v>
      </c>
      <c r="E53" s="17">
        <v>2.0761253003118499E-2</v>
      </c>
      <c r="F53" s="17">
        <v>1.1871938607059828E-2</v>
      </c>
      <c r="G53" s="17">
        <v>7.7422383541201137E-3</v>
      </c>
      <c r="H53" s="17">
        <v>5.4031166106909461E-3</v>
      </c>
      <c r="I53" s="17">
        <v>1.2410758197253378E-2</v>
      </c>
      <c r="J53" s="17">
        <v>5.1037754675682598E-3</v>
      </c>
      <c r="K53" s="17">
        <v>2.6334583265984073E-2</v>
      </c>
      <c r="L53" s="17">
        <v>1.8615328475805146E-2</v>
      </c>
      <c r="M53" s="17">
        <v>3.6477619400047651E-2</v>
      </c>
      <c r="N53" s="17">
        <v>2.5991669264651292E-2</v>
      </c>
      <c r="O53" s="17">
        <v>8.3116019356409415E-2</v>
      </c>
      <c r="P53" s="17">
        <v>1.9820911881799297E-2</v>
      </c>
      <c r="Q53" s="17">
        <v>8.3110509131108443E-2</v>
      </c>
      <c r="R53" s="17">
        <v>3.1301223533711856E-2</v>
      </c>
      <c r="S53" s="17">
        <v>1.9510234819976231E-2</v>
      </c>
      <c r="T53" s="17">
        <v>2.3433768182931854E-2</v>
      </c>
      <c r="U53" s="17">
        <v>6.7040320443659956E-3</v>
      </c>
      <c r="V53" s="17">
        <v>5.428561745142748E-3</v>
      </c>
      <c r="W53" s="17">
        <v>1.0100678067075319E-2</v>
      </c>
      <c r="X53" s="17">
        <v>1.988300760407764E-2</v>
      </c>
      <c r="Y53" s="28">
        <v>5.9042556911697072E-3</v>
      </c>
      <c r="Z53" s="28">
        <v>7.7686204959705081E-3</v>
      </c>
      <c r="AA53" s="28">
        <v>1.3618289090370907E-2</v>
      </c>
    </row>
    <row r="54" spans="1:27" x14ac:dyDescent="0.25">
      <c r="A54" s="7" t="s">
        <v>19</v>
      </c>
      <c r="B54" s="14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1.2111282537751902E-4</v>
      </c>
      <c r="M54" s="17">
        <v>1.085580946026938E-4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28">
        <v>0</v>
      </c>
      <c r="Z54" s="28">
        <v>0</v>
      </c>
      <c r="AA54" s="28">
        <v>0</v>
      </c>
    </row>
    <row r="55" spans="1:27" ht="15.75" thickBot="1" x14ac:dyDescent="0.3">
      <c r="A55" s="8" t="s">
        <v>20</v>
      </c>
      <c r="B55" s="69">
        <v>0</v>
      </c>
      <c r="C55" s="70">
        <v>0</v>
      </c>
      <c r="D55" s="70">
        <v>0</v>
      </c>
      <c r="E55" s="70">
        <v>0</v>
      </c>
      <c r="F55" s="70">
        <v>2.0013207386025225E-4</v>
      </c>
      <c r="G55" s="70">
        <v>7.2915151350196863E-5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8.6694405687726963E-5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</row>
    <row r="56" spans="1:27" x14ac:dyDescent="0.25">
      <c r="A56" s="103" t="s">
        <v>75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x14ac:dyDescent="0.25">
      <c r="A57" s="7" t="s">
        <v>17</v>
      </c>
      <c r="B57" s="13">
        <f>B52*10000</f>
        <v>1.3406743649839581</v>
      </c>
      <c r="C57" s="13">
        <f>C52*10000</f>
        <v>0</v>
      </c>
      <c r="D57" s="13">
        <f t="shared" ref="D57:V57" si="50">D52*10000</f>
        <v>0</v>
      </c>
      <c r="E57" s="13">
        <f t="shared" si="50"/>
        <v>0</v>
      </c>
      <c r="F57" s="13">
        <f t="shared" ref="F57:G57" si="51">F52*10000</f>
        <v>0</v>
      </c>
      <c r="G57" s="13">
        <f t="shared" si="51"/>
        <v>0</v>
      </c>
      <c r="H57" s="13">
        <f t="shared" si="50"/>
        <v>0</v>
      </c>
      <c r="I57" s="13">
        <f t="shared" si="50"/>
        <v>0</v>
      </c>
      <c r="J57" s="13">
        <f t="shared" ref="J57:K57" si="52">J52*10000</f>
        <v>0</v>
      </c>
      <c r="K57" s="13">
        <f t="shared" si="52"/>
        <v>0</v>
      </c>
      <c r="L57" s="13">
        <f t="shared" ref="L57:M57" si="53">L52*10000</f>
        <v>0</v>
      </c>
      <c r="M57" s="13">
        <f t="shared" si="53"/>
        <v>0</v>
      </c>
      <c r="N57" s="13">
        <f t="shared" ref="N57:O57" si="54">N52*10000</f>
        <v>0</v>
      </c>
      <c r="O57" s="13">
        <f t="shared" si="54"/>
        <v>0</v>
      </c>
      <c r="P57" s="13">
        <f t="shared" ref="P57:Q57" si="55">P52*10000</f>
        <v>0</v>
      </c>
      <c r="Q57" s="13">
        <f t="shared" si="55"/>
        <v>0</v>
      </c>
      <c r="R57" s="13">
        <f t="shared" ref="R57:S57" si="56">R52*10000</f>
        <v>0</v>
      </c>
      <c r="S57" s="13">
        <f t="shared" si="56"/>
        <v>0</v>
      </c>
      <c r="T57" s="13">
        <f t="shared" ref="T57:U57" si="57">T52*10000</f>
        <v>0</v>
      </c>
      <c r="U57" s="13">
        <f t="shared" si="57"/>
        <v>3.1138928971339894E-2</v>
      </c>
      <c r="V57" s="13">
        <f t="shared" si="50"/>
        <v>0</v>
      </c>
      <c r="W57" s="13">
        <f t="shared" ref="W57:X57" si="58">W52*10000</f>
        <v>0</v>
      </c>
      <c r="X57" s="13">
        <f t="shared" si="58"/>
        <v>0</v>
      </c>
      <c r="Y57" s="13">
        <f t="shared" ref="Y57:Z57" si="59">Y52*10000</f>
        <v>0</v>
      </c>
      <c r="Z57" s="13">
        <f t="shared" si="59"/>
        <v>0</v>
      </c>
      <c r="AA57" s="13">
        <f t="shared" ref="AA57" si="60">AA52*10000</f>
        <v>1.6223967627930463E-2</v>
      </c>
    </row>
    <row r="58" spans="1:27" x14ac:dyDescent="0.25">
      <c r="A58" s="7" t="s">
        <v>18</v>
      </c>
      <c r="B58" s="13">
        <f t="shared" ref="B58:C60" si="61">B53*10000</f>
        <v>84.724076149787649</v>
      </c>
      <c r="C58" s="13">
        <f t="shared" si="61"/>
        <v>46.378680146452943</v>
      </c>
      <c r="D58" s="13">
        <f t="shared" ref="D58:V58" si="62">D53*10000</f>
        <v>41.869548544736681</v>
      </c>
      <c r="E58" s="13">
        <f t="shared" si="62"/>
        <v>207.612530031185</v>
      </c>
      <c r="F58" s="13">
        <f t="shared" ref="F58:G58" si="63">F53*10000</f>
        <v>118.71938607059828</v>
      </c>
      <c r="G58" s="13">
        <f t="shared" si="63"/>
        <v>77.422383541201143</v>
      </c>
      <c r="H58" s="13">
        <f t="shared" si="62"/>
        <v>54.03116610690946</v>
      </c>
      <c r="I58" s="13">
        <f t="shared" si="62"/>
        <v>124.10758197253378</v>
      </c>
      <c r="J58" s="13">
        <f t="shared" ref="J58:K58" si="64">J53*10000</f>
        <v>51.037754675682599</v>
      </c>
      <c r="K58" s="13">
        <f t="shared" si="64"/>
        <v>263.34583265984071</v>
      </c>
      <c r="L58" s="13">
        <f t="shared" ref="L58:M58" si="65">L53*10000</f>
        <v>186.15328475805146</v>
      </c>
      <c r="M58" s="13">
        <f t="shared" si="65"/>
        <v>364.77619400047649</v>
      </c>
      <c r="N58" s="13">
        <f t="shared" ref="N58:O58" si="66">N53*10000</f>
        <v>259.9166926465129</v>
      </c>
      <c r="O58" s="13">
        <f t="shared" si="66"/>
        <v>831.16019356409413</v>
      </c>
      <c r="P58" s="13">
        <f t="shared" ref="P58:Q58" si="67">P53*10000</f>
        <v>198.20911881799296</v>
      </c>
      <c r="Q58" s="13">
        <f t="shared" si="67"/>
        <v>831.10509131108438</v>
      </c>
      <c r="R58" s="13">
        <f t="shared" ref="R58:S58" si="68">R53*10000</f>
        <v>313.01223533711857</v>
      </c>
      <c r="S58" s="13">
        <f t="shared" si="68"/>
        <v>195.1023481997623</v>
      </c>
      <c r="T58" s="13">
        <f t="shared" ref="T58:U58" si="69">T53*10000</f>
        <v>234.33768182931854</v>
      </c>
      <c r="U58" s="13">
        <f t="shared" si="69"/>
        <v>67.040320443659951</v>
      </c>
      <c r="V58" s="13">
        <f t="shared" si="62"/>
        <v>54.285617451427477</v>
      </c>
      <c r="W58" s="13">
        <f t="shared" ref="W58:X58" si="70">W53*10000</f>
        <v>101.00678067075319</v>
      </c>
      <c r="X58" s="13">
        <f t="shared" si="70"/>
        <v>198.83007604077639</v>
      </c>
      <c r="Y58" s="13">
        <f t="shared" ref="Y58:Z58" si="71">Y53*10000</f>
        <v>59.042556911697069</v>
      </c>
      <c r="Z58" s="13">
        <f t="shared" si="71"/>
        <v>77.68620495970508</v>
      </c>
      <c r="AA58" s="13">
        <f t="shared" ref="AA58" si="72">AA53*10000</f>
        <v>136.18289090370908</v>
      </c>
    </row>
    <row r="59" spans="1:27" x14ac:dyDescent="0.25">
      <c r="A59" s="7" t="s">
        <v>19</v>
      </c>
      <c r="B59" s="13">
        <f t="shared" si="61"/>
        <v>0</v>
      </c>
      <c r="C59" s="13">
        <f t="shared" si="61"/>
        <v>0</v>
      </c>
      <c r="D59" s="13">
        <f t="shared" ref="D59:V59" si="73">D54*10000</f>
        <v>0</v>
      </c>
      <c r="E59" s="13">
        <f t="shared" si="73"/>
        <v>0</v>
      </c>
      <c r="F59" s="13">
        <f t="shared" ref="F59:G59" si="74">F54*10000</f>
        <v>0</v>
      </c>
      <c r="G59" s="13">
        <f t="shared" si="74"/>
        <v>0</v>
      </c>
      <c r="H59" s="13">
        <f t="shared" si="73"/>
        <v>0</v>
      </c>
      <c r="I59" s="13">
        <f t="shared" si="73"/>
        <v>0</v>
      </c>
      <c r="J59" s="13">
        <f t="shared" ref="J59:K59" si="75">J54*10000</f>
        <v>0</v>
      </c>
      <c r="K59" s="13">
        <f t="shared" si="75"/>
        <v>0</v>
      </c>
      <c r="L59" s="13">
        <f t="shared" ref="L59:M59" si="76">L54*10000</f>
        <v>1.2111282537751902</v>
      </c>
      <c r="M59" s="13">
        <f t="shared" si="76"/>
        <v>1.0855809460269381</v>
      </c>
      <c r="N59" s="13">
        <f t="shared" ref="N59:O59" si="77">N54*10000</f>
        <v>0</v>
      </c>
      <c r="O59" s="13">
        <f t="shared" si="77"/>
        <v>0</v>
      </c>
      <c r="P59" s="13">
        <f t="shared" ref="P59:Q59" si="78">P54*10000</f>
        <v>0</v>
      </c>
      <c r="Q59" s="13">
        <f t="shared" si="78"/>
        <v>0</v>
      </c>
      <c r="R59" s="13">
        <f t="shared" ref="R59:S59" si="79">R54*10000</f>
        <v>0</v>
      </c>
      <c r="S59" s="13">
        <f t="shared" si="79"/>
        <v>0</v>
      </c>
      <c r="T59" s="13">
        <f t="shared" ref="T59:U59" si="80">T54*10000</f>
        <v>0</v>
      </c>
      <c r="U59" s="13">
        <f t="shared" si="80"/>
        <v>0</v>
      </c>
      <c r="V59" s="13">
        <f t="shared" si="73"/>
        <v>0</v>
      </c>
      <c r="W59" s="13">
        <f t="shared" ref="W59:X59" si="81">W54*10000</f>
        <v>0</v>
      </c>
      <c r="X59" s="13">
        <f t="shared" si="81"/>
        <v>0</v>
      </c>
      <c r="Y59" s="13">
        <f t="shared" ref="Y59:Z59" si="82">Y54*10000</f>
        <v>0</v>
      </c>
      <c r="Z59" s="13">
        <f t="shared" si="82"/>
        <v>0</v>
      </c>
      <c r="AA59" s="13">
        <f t="shared" ref="AA59" si="83">AA54*10000</f>
        <v>0</v>
      </c>
    </row>
    <row r="60" spans="1:27" x14ac:dyDescent="0.25">
      <c r="A60" s="7" t="s">
        <v>20</v>
      </c>
      <c r="B60" s="13">
        <f t="shared" si="61"/>
        <v>0</v>
      </c>
      <c r="C60" s="13">
        <f t="shared" si="61"/>
        <v>0</v>
      </c>
      <c r="D60" s="13">
        <f t="shared" ref="D60:V60" si="84">D55*10000</f>
        <v>0</v>
      </c>
      <c r="E60" s="13">
        <f t="shared" si="84"/>
        <v>0</v>
      </c>
      <c r="F60" s="13">
        <f t="shared" ref="F60:G60" si="85">F55*10000</f>
        <v>2.0013207386025225</v>
      </c>
      <c r="G60" s="13">
        <f t="shared" si="85"/>
        <v>0.72915151350196861</v>
      </c>
      <c r="H60" s="13">
        <f t="shared" si="84"/>
        <v>0</v>
      </c>
      <c r="I60" s="13">
        <f t="shared" si="84"/>
        <v>0</v>
      </c>
      <c r="J60" s="13">
        <f t="shared" ref="J60:K60" si="86">J55*10000</f>
        <v>0</v>
      </c>
      <c r="K60" s="13">
        <f t="shared" si="86"/>
        <v>0</v>
      </c>
      <c r="L60" s="13">
        <f t="shared" ref="L60:M60" si="87">L55*10000</f>
        <v>0</v>
      </c>
      <c r="M60" s="13">
        <f t="shared" si="87"/>
        <v>0</v>
      </c>
      <c r="N60" s="13">
        <f t="shared" ref="N60:O60" si="88">N55*10000</f>
        <v>0</v>
      </c>
      <c r="O60" s="13">
        <f t="shared" si="88"/>
        <v>0.86694405687726961</v>
      </c>
      <c r="P60" s="13">
        <f t="shared" ref="P60:Q60" si="89">P55*10000</f>
        <v>0</v>
      </c>
      <c r="Q60" s="13">
        <f t="shared" si="89"/>
        <v>0</v>
      </c>
      <c r="R60" s="13">
        <f t="shared" ref="R60:S60" si="90">R55*10000</f>
        <v>0</v>
      </c>
      <c r="S60" s="13">
        <f t="shared" si="90"/>
        <v>0</v>
      </c>
      <c r="T60" s="13">
        <f t="shared" ref="T60:U60" si="91">T55*10000</f>
        <v>0</v>
      </c>
      <c r="U60" s="13">
        <f t="shared" si="91"/>
        <v>0</v>
      </c>
      <c r="V60" s="13">
        <f t="shared" si="84"/>
        <v>0</v>
      </c>
      <c r="W60" s="13">
        <f t="shared" ref="W60:X60" si="92">W55*10000</f>
        <v>0</v>
      </c>
      <c r="X60" s="13">
        <f t="shared" si="92"/>
        <v>0</v>
      </c>
      <c r="Y60" s="13">
        <f t="shared" ref="Y60:Z60" si="93">Y55*10000</f>
        <v>0</v>
      </c>
      <c r="Z60" s="13">
        <f t="shared" si="93"/>
        <v>0</v>
      </c>
      <c r="AA60" s="13">
        <f t="shared" ref="AA60" si="94">AA55*10000</f>
        <v>0</v>
      </c>
    </row>
    <row r="61" spans="1:27" ht="15.75" thickBot="1" x14ac:dyDescent="0.3">
      <c r="A61" s="95" t="s">
        <v>80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 spans="1:27" ht="15.75" thickBot="1" x14ac:dyDescent="0.3">
      <c r="A62" s="34" t="s">
        <v>85</v>
      </c>
      <c r="B62" s="15">
        <v>0.76675641638669456</v>
      </c>
      <c r="C62" s="27">
        <v>0.825500946787453</v>
      </c>
      <c r="D62" s="27">
        <v>0.68932616325095997</v>
      </c>
      <c r="E62" s="27">
        <v>0.71271422417814112</v>
      </c>
      <c r="F62" s="27">
        <v>0.55701104024323567</v>
      </c>
      <c r="G62" s="27">
        <v>0.75964968914848185</v>
      </c>
      <c r="H62" s="27">
        <v>1.3136072034318298</v>
      </c>
      <c r="I62" s="27">
        <v>1.33670742397977</v>
      </c>
      <c r="J62" s="27">
        <v>1.2487958044922134</v>
      </c>
      <c r="K62" s="80">
        <v>0.3769625215817809</v>
      </c>
      <c r="L62" s="80">
        <v>1.3018361195504267</v>
      </c>
      <c r="M62" s="27">
        <v>0.60709111717012509</v>
      </c>
      <c r="N62" s="98">
        <v>0.73246943950515464</v>
      </c>
      <c r="O62" s="27">
        <v>0.62735581042859445</v>
      </c>
      <c r="P62" s="27">
        <v>0.79207594771952716</v>
      </c>
      <c r="Q62" s="27">
        <v>0.31948163271041402</v>
      </c>
      <c r="R62" s="27">
        <v>0.49092214312952476</v>
      </c>
      <c r="S62" s="27">
        <v>0.44810573374128437</v>
      </c>
      <c r="T62" s="27">
        <v>0.37094084660654114</v>
      </c>
      <c r="U62" s="27">
        <v>0.8040885794302165</v>
      </c>
      <c r="V62" s="27">
        <v>1.1121878929347817</v>
      </c>
      <c r="W62" s="27">
        <v>0.58701829187347387</v>
      </c>
      <c r="X62" s="27">
        <v>0.85301599768270553</v>
      </c>
      <c r="Y62" s="27">
        <v>0.61137758371851569</v>
      </c>
      <c r="Z62" s="27">
        <v>0.98905925968303832</v>
      </c>
      <c r="AA62" s="27">
        <v>0.68558859361084712</v>
      </c>
    </row>
    <row r="63" spans="1:27" ht="15.75" thickBot="1" x14ac:dyDescent="0.3">
      <c r="A63" s="90" t="s">
        <v>76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spans="1:27" x14ac:dyDescent="0.25">
      <c r="A64" s="6" t="s">
        <v>77</v>
      </c>
      <c r="B64" s="16">
        <v>7.25</v>
      </c>
      <c r="C64" s="26">
        <v>4.24</v>
      </c>
      <c r="D64">
        <v>7.43</v>
      </c>
      <c r="E64">
        <v>6.77</v>
      </c>
      <c r="F64">
        <v>7.8</v>
      </c>
      <c r="G64">
        <v>9.8699999999999992</v>
      </c>
      <c r="H64">
        <v>5.24</v>
      </c>
      <c r="I64" s="27">
        <v>3.843</v>
      </c>
      <c r="J64" s="27">
        <v>3.5259999999999998</v>
      </c>
      <c r="K64" s="27">
        <v>4.72</v>
      </c>
      <c r="L64" s="27">
        <v>16.37</v>
      </c>
      <c r="M64" s="27">
        <v>8.5299999999999994</v>
      </c>
      <c r="N64" s="27">
        <v>13.32</v>
      </c>
      <c r="O64" s="27"/>
      <c r="P64" s="27">
        <v>3.96</v>
      </c>
      <c r="Q64" s="27">
        <v>12.7</v>
      </c>
      <c r="R64" s="27">
        <v>12.33</v>
      </c>
      <c r="S64" s="27">
        <v>3.38</v>
      </c>
      <c r="T64" s="27">
        <v>7.25</v>
      </c>
      <c r="U64" s="27">
        <v>5.58</v>
      </c>
      <c r="V64" s="27">
        <v>4.4630000000000001</v>
      </c>
      <c r="W64" s="27">
        <v>8.86</v>
      </c>
      <c r="X64" s="27">
        <v>3.766</v>
      </c>
      <c r="Y64" s="27">
        <v>7.64</v>
      </c>
      <c r="Z64" s="27">
        <v>6.1638660211902234</v>
      </c>
      <c r="AA64" s="27">
        <v>6.8799149085096793</v>
      </c>
    </row>
    <row r="65" spans="1:27" x14ac:dyDescent="0.25">
      <c r="A65" s="93" t="s">
        <v>79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spans="1:27" x14ac:dyDescent="0.25">
      <c r="A66" s="10" t="s">
        <v>30</v>
      </c>
      <c r="B66" s="16">
        <v>13.64</v>
      </c>
      <c r="C66" s="28">
        <v>10.378</v>
      </c>
      <c r="D66" s="28">
        <v>6.1849999999999996</v>
      </c>
      <c r="E66" s="28">
        <v>6.6050000000000004</v>
      </c>
      <c r="F66" s="28">
        <v>2.3740000000000001</v>
      </c>
      <c r="G66" s="28">
        <v>5.6130000000000004</v>
      </c>
      <c r="H66" s="28">
        <v>7.2240000000000002</v>
      </c>
      <c r="I66" s="28">
        <v>4.492</v>
      </c>
      <c r="J66" s="28">
        <v>3.6440000000000001</v>
      </c>
      <c r="K66" s="28">
        <v>13.403</v>
      </c>
      <c r="L66" s="28">
        <v>5.1159999999999997</v>
      </c>
      <c r="M66" s="28">
        <v>6.5919999999999996</v>
      </c>
      <c r="N66" s="28">
        <v>11.396000000000001</v>
      </c>
      <c r="O66" s="28"/>
      <c r="P66" s="28">
        <v>6.76</v>
      </c>
      <c r="Q66" s="28">
        <v>15.087999999999999</v>
      </c>
      <c r="R66" s="28">
        <v>11.26</v>
      </c>
      <c r="S66" s="28">
        <v>13.039</v>
      </c>
      <c r="T66" s="28">
        <v>16.628</v>
      </c>
      <c r="U66" s="28">
        <v>8.93</v>
      </c>
      <c r="V66" s="28">
        <v>8.734</v>
      </c>
      <c r="W66" s="28">
        <v>6.4509999999999996</v>
      </c>
      <c r="X66" s="28">
        <v>1.8959999999999999</v>
      </c>
      <c r="Y66" s="28">
        <v>7.5283234582300871</v>
      </c>
      <c r="Z66" s="28">
        <v>7.846299256700779</v>
      </c>
      <c r="AA66" s="28">
        <v>5.3423893427830835</v>
      </c>
    </row>
    <row r="67" spans="1:27" x14ac:dyDescent="0.25">
      <c r="A67" s="10" t="s">
        <v>31</v>
      </c>
      <c r="B67" s="16">
        <v>5.5149999999999997</v>
      </c>
      <c r="C67" s="28">
        <v>2.8780000000000001</v>
      </c>
      <c r="D67" s="28">
        <v>3.2109999999999999</v>
      </c>
      <c r="E67" s="28">
        <v>2.8769999999999998</v>
      </c>
      <c r="F67" s="28">
        <v>1.601</v>
      </c>
      <c r="G67" s="28">
        <v>2.7719999999999998</v>
      </c>
      <c r="H67" s="28">
        <v>3.7410000000000001</v>
      </c>
      <c r="I67" s="28">
        <v>2.6789999999999998</v>
      </c>
      <c r="J67" s="28">
        <v>1.99</v>
      </c>
      <c r="K67" s="28">
        <v>5.9509999999999996</v>
      </c>
      <c r="L67" s="28">
        <v>2.879</v>
      </c>
      <c r="M67" s="28">
        <v>4.2</v>
      </c>
      <c r="N67" s="28">
        <v>6.694</v>
      </c>
      <c r="O67" s="28"/>
      <c r="P67" s="28">
        <v>4.0570000000000004</v>
      </c>
      <c r="Q67" s="28">
        <v>7.4489999999999998</v>
      </c>
      <c r="R67" s="28">
        <v>5.3310000000000004</v>
      </c>
      <c r="S67" s="28">
        <v>5.4720000000000004</v>
      </c>
      <c r="T67" s="28">
        <v>7.2629999999999999</v>
      </c>
      <c r="U67" s="28">
        <v>2.2789999999999999</v>
      </c>
      <c r="V67" s="28">
        <v>2.4849999999999999</v>
      </c>
      <c r="W67" s="28">
        <v>0.371</v>
      </c>
      <c r="X67" s="28">
        <v>1.266</v>
      </c>
      <c r="Y67" s="28">
        <v>4.1832942859640978</v>
      </c>
      <c r="Z67" s="28">
        <v>1.5842075170071994</v>
      </c>
      <c r="AA67" s="28">
        <v>1.3218164517505007</v>
      </c>
    </row>
    <row r="68" spans="1:27" x14ac:dyDescent="0.25">
      <c r="A68" s="10" t="s">
        <v>32</v>
      </c>
      <c r="B68" s="16">
        <v>8.5000000000000006E-2</v>
      </c>
      <c r="C68" s="28">
        <v>5.0999999999999997E-2</v>
      </c>
      <c r="D68" s="28">
        <v>9.7000000000000003E-2</v>
      </c>
      <c r="E68" s="28">
        <v>6.9000000000000006E-2</v>
      </c>
      <c r="F68" s="28">
        <v>0.108</v>
      </c>
      <c r="G68" s="28">
        <v>0.155</v>
      </c>
      <c r="H68" s="28">
        <v>0.16200000000000001</v>
      </c>
      <c r="I68" s="28">
        <v>6.2E-2</v>
      </c>
      <c r="J68" s="28">
        <v>5.3999999999999999E-2</v>
      </c>
      <c r="K68" s="28">
        <v>0.60599999999999998</v>
      </c>
      <c r="L68" s="28">
        <v>0.153</v>
      </c>
      <c r="M68" s="28">
        <v>0.25</v>
      </c>
      <c r="N68" s="28">
        <v>0.17</v>
      </c>
      <c r="O68" s="28"/>
      <c r="P68" s="28">
        <v>0.13900000000000001</v>
      </c>
      <c r="Q68" s="28">
        <v>3.7999999999999999E-2</v>
      </c>
      <c r="R68" s="28">
        <v>0.04</v>
      </c>
      <c r="S68" s="28">
        <v>3.9E-2</v>
      </c>
      <c r="T68" s="28">
        <v>4.4999999999999998E-2</v>
      </c>
      <c r="U68" s="28">
        <v>1.0999999999999999E-2</v>
      </c>
      <c r="V68" s="28">
        <v>1.4E-2</v>
      </c>
      <c r="W68" s="28"/>
      <c r="X68" s="28">
        <v>3.7999999999999999E-2</v>
      </c>
      <c r="Y68" s="28">
        <v>2.8109488842571334E-2</v>
      </c>
      <c r="Z68" s="28">
        <v>6.1260924864934251E-3</v>
      </c>
      <c r="AA68" s="28">
        <v>3.4452209863175516E-3</v>
      </c>
    </row>
    <row r="69" spans="1:27" x14ac:dyDescent="0.25">
      <c r="A69" s="10" t="s">
        <v>33</v>
      </c>
      <c r="B69" s="16">
        <v>0.34</v>
      </c>
      <c r="C69" s="28">
        <v>0.224</v>
      </c>
      <c r="D69" s="28">
        <v>0.21</v>
      </c>
      <c r="E69" s="28">
        <v>0.20499999999999999</v>
      </c>
      <c r="F69" s="28">
        <v>0.151</v>
      </c>
      <c r="G69" s="28">
        <v>0.252</v>
      </c>
      <c r="H69" s="28">
        <v>0.27100000000000002</v>
      </c>
      <c r="I69" s="28">
        <v>0.17299999999999999</v>
      </c>
      <c r="J69" s="28">
        <v>0.16700000000000001</v>
      </c>
      <c r="K69" s="28">
        <v>0.28699999999999998</v>
      </c>
      <c r="L69" s="28">
        <v>0.17699999999999999</v>
      </c>
      <c r="M69" s="28">
        <v>0.24299999999999999</v>
      </c>
      <c r="N69" s="28">
        <v>0.28100000000000003</v>
      </c>
      <c r="O69" s="28"/>
      <c r="P69" s="28">
        <v>0.32700000000000001</v>
      </c>
      <c r="Q69" s="28">
        <v>0.30099999999999999</v>
      </c>
      <c r="R69" s="28">
        <v>0.22900000000000001</v>
      </c>
      <c r="S69" s="28">
        <v>0.248</v>
      </c>
      <c r="T69" s="28">
        <v>0.26300000000000001</v>
      </c>
      <c r="U69" s="28">
        <v>0.19600000000000001</v>
      </c>
      <c r="V69" s="28">
        <v>0.21299999999999999</v>
      </c>
      <c r="W69" s="28">
        <v>3.0000000000000001E-3</v>
      </c>
      <c r="X69" s="28">
        <v>0.115</v>
      </c>
      <c r="Y69" s="28">
        <v>0.4025680366382538</v>
      </c>
      <c r="Z69" s="28">
        <v>0.14947665667043955</v>
      </c>
      <c r="AA69" s="28">
        <v>0.10105981559864817</v>
      </c>
    </row>
    <row r="70" spans="1:27" x14ac:dyDescent="0.25">
      <c r="A70" s="10" t="s">
        <v>34</v>
      </c>
      <c r="B70" s="16">
        <v>0.252</v>
      </c>
      <c r="C70" s="28">
        <v>0.16200000000000001</v>
      </c>
      <c r="D70" s="28">
        <v>0.182</v>
      </c>
      <c r="E70" s="28">
        <v>0.186</v>
      </c>
      <c r="F70" s="28">
        <v>0.17899999999999999</v>
      </c>
      <c r="G70" s="28">
        <v>0.28599999999999998</v>
      </c>
      <c r="H70" s="28">
        <v>0.31900000000000001</v>
      </c>
      <c r="I70" s="28">
        <v>0.20499999999999999</v>
      </c>
      <c r="J70" s="28">
        <v>0.188</v>
      </c>
      <c r="K70" s="28">
        <v>0.28999999999999998</v>
      </c>
      <c r="L70" s="28">
        <v>0.221</v>
      </c>
      <c r="M70" s="28">
        <v>0.39200000000000002</v>
      </c>
      <c r="N70" s="28">
        <v>0.38500000000000001</v>
      </c>
      <c r="O70" s="28"/>
      <c r="P70" s="28">
        <v>0.255</v>
      </c>
      <c r="Q70" s="28">
        <v>0.26</v>
      </c>
      <c r="R70" s="28">
        <v>0.17100000000000001</v>
      </c>
      <c r="S70" s="28">
        <v>0.19</v>
      </c>
      <c r="T70" s="28">
        <v>0.20499999999999999</v>
      </c>
      <c r="U70" s="28">
        <v>5.8000000000000003E-2</v>
      </c>
      <c r="V70" s="28">
        <v>6.6000000000000003E-2</v>
      </c>
      <c r="W70" s="28"/>
      <c r="X70" s="28">
        <v>0.13200000000000001</v>
      </c>
      <c r="Y70" s="28">
        <v>0.16062565052897906</v>
      </c>
      <c r="Z70" s="28">
        <v>5.8810487870336881E-2</v>
      </c>
      <c r="AA70" s="28">
        <v>4.363946582668899E-2</v>
      </c>
    </row>
    <row r="71" spans="1:27" x14ac:dyDescent="0.25">
      <c r="A71" s="10" t="s">
        <v>35</v>
      </c>
      <c r="B71" s="16">
        <v>2.66</v>
      </c>
      <c r="C71" s="28">
        <v>0.85499999999999998</v>
      </c>
      <c r="D71" s="28">
        <v>1.6850000000000001</v>
      </c>
      <c r="E71" s="28">
        <v>1.55</v>
      </c>
      <c r="F71" s="28">
        <v>1.446</v>
      </c>
      <c r="G71" s="28">
        <v>1.97</v>
      </c>
      <c r="H71" s="28">
        <v>1.19</v>
      </c>
      <c r="I71" s="28">
        <v>1.079</v>
      </c>
      <c r="J71" s="28">
        <v>0.79500000000000004</v>
      </c>
      <c r="K71" s="28">
        <v>0.61599999999999999</v>
      </c>
      <c r="L71" s="28">
        <v>0.38400000000000001</v>
      </c>
      <c r="M71" s="28">
        <v>0.70499999999999996</v>
      </c>
      <c r="N71" s="28">
        <v>0.33100000000000002</v>
      </c>
      <c r="O71" s="28"/>
      <c r="P71" s="28">
        <v>1.333</v>
      </c>
      <c r="Q71" s="28">
        <v>0.68100000000000005</v>
      </c>
      <c r="R71" s="28">
        <v>0.47399999999999998</v>
      </c>
      <c r="S71" s="28">
        <v>0.19500000000000001</v>
      </c>
      <c r="T71" s="28">
        <v>0.21099999999999999</v>
      </c>
      <c r="U71" s="28">
        <v>0.752</v>
      </c>
      <c r="V71" s="28">
        <v>0.90100000000000002</v>
      </c>
      <c r="W71" s="28"/>
      <c r="X71" s="28">
        <v>0.48799999999999999</v>
      </c>
      <c r="Y71" s="28">
        <v>1.2217588543360471</v>
      </c>
      <c r="Z71" s="28">
        <v>0.45823171798970819</v>
      </c>
      <c r="AA71" s="28">
        <v>0.24116546904222863</v>
      </c>
    </row>
    <row r="72" spans="1:27" x14ac:dyDescent="0.25">
      <c r="A72" s="10" t="s">
        <v>36</v>
      </c>
      <c r="B72" s="16">
        <v>0.82499999999999996</v>
      </c>
      <c r="C72" s="28">
        <v>0.26200000000000001</v>
      </c>
      <c r="D72" s="28">
        <v>0.57499999999999996</v>
      </c>
      <c r="E72" s="28">
        <v>0.46500000000000002</v>
      </c>
      <c r="F72" s="28">
        <v>0.55300000000000005</v>
      </c>
      <c r="G72" s="28">
        <v>0.48</v>
      </c>
      <c r="H72" s="28">
        <v>0.33500000000000002</v>
      </c>
      <c r="I72" s="28">
        <v>0.218</v>
      </c>
      <c r="J72" s="28">
        <v>0.25700000000000001</v>
      </c>
      <c r="K72" s="28">
        <v>0</v>
      </c>
      <c r="L72" s="28"/>
      <c r="M72" s="28">
        <v>0.106</v>
      </c>
      <c r="N72" s="28">
        <v>0</v>
      </c>
      <c r="O72" s="28"/>
      <c r="P72" s="28">
        <v>0.46500000000000002</v>
      </c>
      <c r="Q72" s="28">
        <v>6.8000000000000005E-2</v>
      </c>
      <c r="R72" s="28"/>
      <c r="S72" s="28"/>
      <c r="T72" s="28"/>
      <c r="U72" s="28">
        <v>7.3999999999999996E-2</v>
      </c>
      <c r="V72" s="28">
        <v>0.11899999999999999</v>
      </c>
      <c r="W72" s="28"/>
      <c r="X72" s="28">
        <v>0.115</v>
      </c>
      <c r="Y72" s="28">
        <v>0.23391110358282574</v>
      </c>
      <c r="Z72" s="28">
        <v>7.2287891340622398E-2</v>
      </c>
      <c r="AA72" s="28">
        <v>0</v>
      </c>
    </row>
    <row r="73" spans="1:27" x14ac:dyDescent="0.25">
      <c r="A73" s="10" t="s">
        <v>37</v>
      </c>
      <c r="B73" s="16">
        <v>1.9950000000000001</v>
      </c>
      <c r="C73" s="28">
        <v>1.264</v>
      </c>
      <c r="D73" s="28">
        <v>1.0389999999999999</v>
      </c>
      <c r="E73" s="28">
        <v>1.087</v>
      </c>
      <c r="F73" s="28">
        <v>0.432</v>
      </c>
      <c r="G73" s="28">
        <v>0.70799999999999996</v>
      </c>
      <c r="H73" s="28">
        <v>0.75900000000000001</v>
      </c>
      <c r="I73" s="28">
        <v>0.878</v>
      </c>
      <c r="J73" s="28">
        <v>0.69799999999999995</v>
      </c>
      <c r="K73" s="28">
        <v>1.3480000000000001</v>
      </c>
      <c r="L73" s="28">
        <v>0.60199999999999998</v>
      </c>
      <c r="M73" s="28">
        <v>0.95699999999999996</v>
      </c>
      <c r="N73" s="28">
        <v>1.054</v>
      </c>
      <c r="O73" s="28"/>
      <c r="P73" s="28">
        <v>1.1140000000000001</v>
      </c>
      <c r="Q73" s="28">
        <v>2.649</v>
      </c>
      <c r="R73" s="28">
        <v>2.7650000000000001</v>
      </c>
      <c r="S73" s="28">
        <v>2.0049999999999999</v>
      </c>
      <c r="T73" s="28">
        <v>2.3580000000000001</v>
      </c>
      <c r="U73" s="28">
        <v>0.78600000000000003</v>
      </c>
      <c r="V73" s="28">
        <v>0.97</v>
      </c>
      <c r="W73" s="28">
        <v>0.97799999999999998</v>
      </c>
      <c r="X73" s="28">
        <v>0.255</v>
      </c>
      <c r="Y73" s="28">
        <v>0.81015562485553816</v>
      </c>
      <c r="Z73" s="28">
        <v>0.54277179430331746</v>
      </c>
      <c r="AA73" s="28">
        <v>0.36174820356334292</v>
      </c>
    </row>
    <row r="74" spans="1:27" x14ac:dyDescent="0.25">
      <c r="A74" s="10" t="s">
        <v>38</v>
      </c>
      <c r="B74" s="16">
        <v>0.47</v>
      </c>
      <c r="C74" s="28">
        <v>0.25600000000000001</v>
      </c>
      <c r="D74" s="28">
        <v>0.15</v>
      </c>
      <c r="E74" s="28">
        <v>0.14399999999999999</v>
      </c>
      <c r="F74" s="28">
        <v>5.5E-2</v>
      </c>
      <c r="G74" s="28">
        <v>0.108</v>
      </c>
      <c r="H74" s="28">
        <v>0.104</v>
      </c>
      <c r="I74" s="28">
        <v>0.13</v>
      </c>
      <c r="J74" s="28">
        <v>0.10299999999999999</v>
      </c>
      <c r="K74" s="28">
        <v>0.108</v>
      </c>
      <c r="L74" s="28">
        <v>4.1000000000000002E-2</v>
      </c>
      <c r="M74" s="28">
        <v>8.6999999999999994E-2</v>
      </c>
      <c r="N74" s="28">
        <v>5.3999999999999999E-2</v>
      </c>
      <c r="O74" s="28"/>
      <c r="P74" s="28">
        <v>0.17499999999999999</v>
      </c>
      <c r="Q74" s="28">
        <v>0.43099999999999999</v>
      </c>
      <c r="R74" s="28">
        <v>0.32500000000000001</v>
      </c>
      <c r="S74" s="28">
        <v>0.13300000000000001</v>
      </c>
      <c r="T74" s="28">
        <v>0.19500000000000001</v>
      </c>
      <c r="U74" s="28">
        <v>6.6000000000000003E-2</v>
      </c>
      <c r="V74" s="28">
        <v>0.13800000000000001</v>
      </c>
      <c r="W74" s="28">
        <v>9.8000000000000004E-2</v>
      </c>
      <c r="X74" s="28">
        <v>4.9000000000000002E-2</v>
      </c>
      <c r="Y74" s="28">
        <v>8.4328466527714002E-2</v>
      </c>
      <c r="Z74" s="28">
        <v>7.3513109837921087E-2</v>
      </c>
      <c r="AA74" s="28">
        <v>4.363946582668899E-2</v>
      </c>
    </row>
    <row r="75" spans="1:27" x14ac:dyDescent="0.25">
      <c r="A75" s="10" t="s">
        <v>39</v>
      </c>
      <c r="B75" s="16">
        <v>3.5999999999999997E-2</v>
      </c>
      <c r="C75" s="28">
        <v>1.7000000000000001E-2</v>
      </c>
      <c r="D75" s="28">
        <v>1.9E-2</v>
      </c>
      <c r="E75" s="28">
        <v>0.02</v>
      </c>
      <c r="F75" s="28">
        <v>1.2E-2</v>
      </c>
      <c r="G75" s="28">
        <v>1.6E-2</v>
      </c>
      <c r="H75" s="28">
        <v>0.02</v>
      </c>
      <c r="I75" s="28">
        <v>0.05</v>
      </c>
      <c r="J75" s="28">
        <v>4.5999999999999999E-2</v>
      </c>
      <c r="K75" s="28">
        <v>0.02</v>
      </c>
      <c r="L75" s="28">
        <v>2.1999999999999999E-2</v>
      </c>
      <c r="M75" s="28">
        <v>2.5999999999999999E-2</v>
      </c>
      <c r="N75" s="28">
        <v>3.1E-2</v>
      </c>
      <c r="O75" s="28"/>
      <c r="P75" s="28">
        <v>4.7E-2</v>
      </c>
      <c r="Q75" s="28">
        <v>3.3000000000000002E-2</v>
      </c>
      <c r="R75" s="28">
        <v>3.3000000000000002E-2</v>
      </c>
      <c r="S75" s="28">
        <v>4.0000000000000001E-3</v>
      </c>
      <c r="T75" s="28">
        <v>2.1999999999999999E-2</v>
      </c>
      <c r="U75" s="28">
        <v>8.9999999999999993E-3</v>
      </c>
      <c r="V75" s="28">
        <v>2.7E-2</v>
      </c>
      <c r="W75" s="28">
        <v>1.2999999999999999E-2</v>
      </c>
      <c r="X75" s="28">
        <v>8.9999999999999993E-3</v>
      </c>
      <c r="Y75" s="28">
        <v>6.0234618948367151E-3</v>
      </c>
      <c r="Z75" s="28">
        <v>4.90087398919474E-3</v>
      </c>
      <c r="AA75" s="28">
        <v>2.2968139908783676E-3</v>
      </c>
    </row>
    <row r="76" spans="1:27" x14ac:dyDescent="0.25">
      <c r="A76" s="10" t="s">
        <v>40</v>
      </c>
      <c r="B76" s="16">
        <v>0.16</v>
      </c>
      <c r="C76" s="28">
        <v>0.107</v>
      </c>
      <c r="D76" s="28">
        <v>0.1</v>
      </c>
      <c r="E76" s="28">
        <v>9.1999999999999998E-2</v>
      </c>
      <c r="F76" s="28">
        <v>4.5999999999999999E-2</v>
      </c>
      <c r="G76" s="28">
        <v>6.8000000000000005E-2</v>
      </c>
      <c r="H76" s="28">
        <v>6.6000000000000003E-2</v>
      </c>
      <c r="I76" s="28">
        <v>8.4000000000000005E-2</v>
      </c>
      <c r="J76" s="28">
        <v>7.3999999999999996E-2</v>
      </c>
      <c r="K76" s="28">
        <v>4.9000000000000002E-2</v>
      </c>
      <c r="L76" s="28">
        <v>2.7E-2</v>
      </c>
      <c r="M76" s="28">
        <v>5.7000000000000002E-2</v>
      </c>
      <c r="N76" s="28">
        <v>3.6999999999999998E-2</v>
      </c>
      <c r="O76" s="28"/>
      <c r="P76" s="28">
        <v>0.06</v>
      </c>
      <c r="Q76" s="28">
        <v>0.13500000000000001</v>
      </c>
      <c r="R76" s="28">
        <v>0.107</v>
      </c>
      <c r="S76" s="28">
        <v>4.2999999999999997E-2</v>
      </c>
      <c r="T76" s="28">
        <v>7.5999999999999998E-2</v>
      </c>
      <c r="U76" s="28">
        <v>2.8000000000000001E-2</v>
      </c>
      <c r="V76" s="28">
        <v>6.5000000000000002E-2</v>
      </c>
      <c r="W76" s="28">
        <v>5.8000000000000003E-2</v>
      </c>
      <c r="X76" s="28">
        <v>3.2000000000000001E-2</v>
      </c>
      <c r="Y76" s="28">
        <v>3.4132950737408053E-2</v>
      </c>
      <c r="Z76" s="28">
        <v>3.7981773416259232E-2</v>
      </c>
      <c r="AA76" s="28">
        <v>1.492929094070939E-2</v>
      </c>
    </row>
    <row r="77" spans="1:27" x14ac:dyDescent="0.25">
      <c r="A77" s="10" t="s">
        <v>41</v>
      </c>
      <c r="B77" s="16">
        <v>0.23200000000000001</v>
      </c>
      <c r="C77" s="28">
        <v>0.14899999999999999</v>
      </c>
      <c r="D77" s="28">
        <v>8.4000000000000005E-2</v>
      </c>
      <c r="E77" s="28">
        <v>0.20599999999999999</v>
      </c>
      <c r="F77" s="28">
        <v>9.0999999999999998E-2</v>
      </c>
      <c r="G77" s="28">
        <v>0.13700000000000001</v>
      </c>
      <c r="H77" s="28">
        <v>0.104</v>
      </c>
      <c r="I77" s="28">
        <v>0.14000000000000001</v>
      </c>
      <c r="J77" s="28">
        <v>0.123</v>
      </c>
      <c r="K77" s="28">
        <v>0.124</v>
      </c>
      <c r="L77" s="28">
        <v>6.2E-2</v>
      </c>
      <c r="M77" s="28">
        <v>0.11600000000000001</v>
      </c>
      <c r="N77" s="28">
        <v>7.9000000000000001E-2</v>
      </c>
      <c r="O77" s="28"/>
      <c r="P77" s="28">
        <v>0.19600000000000001</v>
      </c>
      <c r="Q77" s="28">
        <v>0.33500000000000002</v>
      </c>
      <c r="R77" s="28">
        <v>0.23</v>
      </c>
      <c r="S77" s="28">
        <v>6.2E-2</v>
      </c>
      <c r="T77" s="28">
        <v>0.10299999999999999</v>
      </c>
      <c r="U77" s="28">
        <v>5.3999999999999999E-2</v>
      </c>
      <c r="V77" s="28">
        <v>0.129</v>
      </c>
      <c r="W77" s="28">
        <v>0.11799999999999999</v>
      </c>
      <c r="X77" s="28">
        <v>6.6000000000000003E-2</v>
      </c>
      <c r="Y77" s="28">
        <v>5.9230708632561024E-2</v>
      </c>
      <c r="Z77" s="28">
        <v>5.1459176886544777E-2</v>
      </c>
      <c r="AA77" s="28">
        <v>3.2155395872297154E-2</v>
      </c>
    </row>
    <row r="78" spans="1:27" x14ac:dyDescent="0.25">
      <c r="A78" s="10" t="s">
        <v>42</v>
      </c>
      <c r="B78" s="16">
        <v>0.06</v>
      </c>
      <c r="C78" s="28">
        <v>3.5000000000000003E-2</v>
      </c>
      <c r="D78" s="28"/>
      <c r="E78" s="28">
        <v>4.9000000000000002E-2</v>
      </c>
      <c r="F78" s="28">
        <v>2.1000000000000001E-2</v>
      </c>
      <c r="G78" s="28">
        <v>4.3999999999999997E-2</v>
      </c>
      <c r="H78" s="28">
        <v>3.6999999999999998E-2</v>
      </c>
      <c r="I78" s="28">
        <v>6.9000000000000006E-2</v>
      </c>
      <c r="J78" s="28">
        <v>6.3E-2</v>
      </c>
      <c r="K78" s="28">
        <v>2.3E-2</v>
      </c>
      <c r="L78" s="28"/>
      <c r="M78" s="28">
        <v>2.3E-2</v>
      </c>
      <c r="N78" s="28">
        <v>1.2999999999999999E-2</v>
      </c>
      <c r="O78" s="28"/>
      <c r="P78" s="28">
        <v>2.9000000000000001E-2</v>
      </c>
      <c r="Q78" s="28">
        <v>7.2999999999999995E-2</v>
      </c>
      <c r="R78" s="28">
        <v>5.5E-2</v>
      </c>
      <c r="S78" s="28">
        <v>1.4E-2</v>
      </c>
      <c r="T78" s="28"/>
      <c r="U78" s="28">
        <v>1.9E-2</v>
      </c>
      <c r="V78" s="28">
        <v>2.9000000000000001E-2</v>
      </c>
      <c r="W78" s="28">
        <v>2.4E-2</v>
      </c>
      <c r="X78" s="28">
        <v>2.5000000000000001E-2</v>
      </c>
      <c r="Y78" s="28">
        <v>1.4054744421285667E-2</v>
      </c>
      <c r="Z78" s="28">
        <v>1.5927840464882902E-2</v>
      </c>
      <c r="AA78" s="28">
        <v>6.8904419726351033E-3</v>
      </c>
    </row>
    <row r="79" spans="1:27" x14ac:dyDescent="0.25">
      <c r="A79" s="10" t="s">
        <v>43</v>
      </c>
      <c r="B79" s="16">
        <v>5.3999999999999999E-2</v>
      </c>
      <c r="C79" s="28">
        <v>2.5999999999999999E-2</v>
      </c>
      <c r="D79" s="28">
        <v>3.5999999999999997E-2</v>
      </c>
      <c r="E79" s="28">
        <v>6.5000000000000002E-2</v>
      </c>
      <c r="F79" s="28">
        <v>2.8000000000000001E-2</v>
      </c>
      <c r="G79" s="28">
        <v>5.2999999999999999E-2</v>
      </c>
      <c r="H79" s="28">
        <v>0.04</v>
      </c>
      <c r="I79" s="28">
        <v>6.5000000000000002E-2</v>
      </c>
      <c r="J79" s="28">
        <v>5.8000000000000003E-2</v>
      </c>
      <c r="K79" s="28">
        <v>1.9E-2</v>
      </c>
      <c r="L79" s="28">
        <v>1.6E-2</v>
      </c>
      <c r="M79" s="28">
        <v>2.3E-2</v>
      </c>
      <c r="N79" s="28">
        <v>1.2E-2</v>
      </c>
      <c r="O79" s="28"/>
      <c r="P79" s="28">
        <v>7.0000000000000001E-3</v>
      </c>
      <c r="Q79" s="28">
        <v>2.8000000000000001E-2</v>
      </c>
      <c r="R79" s="28">
        <v>3.2000000000000001E-2</v>
      </c>
      <c r="S79" s="28">
        <v>8.0000000000000002E-3</v>
      </c>
      <c r="T79" s="28">
        <v>0.01</v>
      </c>
      <c r="U79" s="28">
        <v>2.7E-2</v>
      </c>
      <c r="V79" s="28">
        <v>3.2000000000000001E-2</v>
      </c>
      <c r="W79" s="28">
        <v>3.3000000000000002E-2</v>
      </c>
      <c r="X79" s="28">
        <v>0.03</v>
      </c>
      <c r="Y79" s="28">
        <v>1.3050834105479548E-2</v>
      </c>
      <c r="Z79" s="28">
        <v>1.5927840464882902E-2</v>
      </c>
      <c r="AA79" s="28">
        <v>6.8904419726351033E-3</v>
      </c>
    </row>
    <row r="80" spans="1:27" x14ac:dyDescent="0.25">
      <c r="A80" s="10" t="s">
        <v>44</v>
      </c>
      <c r="B80" s="16">
        <v>5.1999999999999998E-2</v>
      </c>
      <c r="C80" s="28">
        <v>2.5000000000000001E-2</v>
      </c>
      <c r="D80" s="28">
        <v>3.5000000000000003E-2</v>
      </c>
      <c r="E80" s="28">
        <v>6.8000000000000005E-2</v>
      </c>
      <c r="F80" s="28">
        <v>2.8000000000000001E-2</v>
      </c>
      <c r="G80" s="28">
        <v>5.6000000000000001E-2</v>
      </c>
      <c r="H80" s="28">
        <v>4.4999999999999998E-2</v>
      </c>
      <c r="I80" s="28">
        <v>6.5000000000000002E-2</v>
      </c>
      <c r="J80" s="28">
        <v>5.8999999999999997E-2</v>
      </c>
      <c r="K80" s="28">
        <v>0.02</v>
      </c>
      <c r="L80" s="28">
        <v>1.4999999999999999E-2</v>
      </c>
      <c r="M80" s="28">
        <v>1.7999999999999999E-2</v>
      </c>
      <c r="N80" s="28">
        <v>8.9999999999999993E-3</v>
      </c>
      <c r="O80" s="28"/>
      <c r="P80" s="28">
        <v>5.0000000000000001E-3</v>
      </c>
      <c r="Q80" s="28">
        <v>2.3E-2</v>
      </c>
      <c r="R80" s="28">
        <v>2.8000000000000001E-2</v>
      </c>
      <c r="S80" s="28">
        <v>7.0000000000000001E-3</v>
      </c>
      <c r="T80" s="28">
        <v>8.9999999999999993E-3</v>
      </c>
      <c r="U80" s="28">
        <v>2.4E-2</v>
      </c>
      <c r="V80" s="28">
        <v>2.9000000000000001E-2</v>
      </c>
      <c r="W80" s="28">
        <v>2.4E-2</v>
      </c>
      <c r="X80" s="28">
        <v>3.1E-2</v>
      </c>
      <c r="Y80" s="28">
        <v>1.1043013473867309E-2</v>
      </c>
      <c r="Z80" s="28">
        <v>1.3477403470285533E-2</v>
      </c>
      <c r="AA80" s="28">
        <v>5.7420349771959197E-3</v>
      </c>
    </row>
    <row r="81" spans="1:27" x14ac:dyDescent="0.25">
      <c r="A81" s="10" t="s">
        <v>45</v>
      </c>
      <c r="B81" s="16">
        <v>2.1000000000000001E-2</v>
      </c>
      <c r="C81" s="28">
        <v>4.0000000000000001E-3</v>
      </c>
      <c r="D81" s="28">
        <v>6.0000000000000001E-3</v>
      </c>
      <c r="E81" s="28">
        <v>1.2E-2</v>
      </c>
      <c r="F81" s="28">
        <v>5.0000000000000001E-3</v>
      </c>
      <c r="G81" s="28">
        <v>0.01</v>
      </c>
      <c r="H81" s="28">
        <v>1.0999999999999999E-2</v>
      </c>
      <c r="I81" s="28">
        <v>7.0000000000000001E-3</v>
      </c>
      <c r="J81" s="28">
        <v>5.0000000000000001E-3</v>
      </c>
      <c r="K81" s="28">
        <v>0.01</v>
      </c>
      <c r="L81" s="28"/>
      <c r="M81" s="28">
        <v>5.0000000000000001E-3</v>
      </c>
      <c r="N81" s="28"/>
      <c r="O81" s="28"/>
      <c r="P81" s="28">
        <v>2E-3</v>
      </c>
      <c r="Q81" s="28">
        <v>8.0000000000000002E-3</v>
      </c>
      <c r="R81" s="28">
        <v>0.01</v>
      </c>
      <c r="S81" s="28">
        <v>3.0000000000000001E-3</v>
      </c>
      <c r="T81" s="28"/>
      <c r="U81" s="28">
        <v>7.0000000000000001E-3</v>
      </c>
      <c r="V81" s="28">
        <v>8.9999999999999993E-3</v>
      </c>
      <c r="W81" s="28">
        <v>7.0000000000000001E-3</v>
      </c>
      <c r="X81" s="28">
        <v>7.0000000000000001E-3</v>
      </c>
      <c r="Y81" s="28">
        <v>3.0117309474183575E-3</v>
      </c>
      <c r="Z81" s="28">
        <v>3.675655491896055E-3</v>
      </c>
      <c r="AA81" s="28">
        <v>2.2968139908783676E-3</v>
      </c>
    </row>
    <row r="82" spans="1:27" x14ac:dyDescent="0.25">
      <c r="A82" s="10" t="s">
        <v>46</v>
      </c>
      <c r="B82" s="16">
        <v>2.3E-2</v>
      </c>
      <c r="C82" s="28">
        <v>4.0000000000000001E-3</v>
      </c>
      <c r="D82" s="28">
        <v>7.0000000000000001E-3</v>
      </c>
      <c r="E82" s="28">
        <v>1.4999999999999999E-2</v>
      </c>
      <c r="F82" s="28">
        <v>5.0000000000000001E-3</v>
      </c>
      <c r="G82" s="28">
        <v>0.01</v>
      </c>
      <c r="H82" s="28">
        <v>1.4E-2</v>
      </c>
      <c r="I82" s="28">
        <v>1.2E-2</v>
      </c>
      <c r="J82" s="28">
        <v>8.9999999999999993E-3</v>
      </c>
      <c r="K82" s="28">
        <v>1.0999999999999999E-2</v>
      </c>
      <c r="L82" s="28">
        <v>8.0000000000000002E-3</v>
      </c>
      <c r="M82" s="28">
        <v>1.2E-2</v>
      </c>
      <c r="N82" s="28"/>
      <c r="O82" s="28"/>
      <c r="P82" s="28">
        <v>2E-3</v>
      </c>
      <c r="Q82" s="28">
        <v>1.7999999999999999E-2</v>
      </c>
      <c r="R82" s="28">
        <v>2.4E-2</v>
      </c>
      <c r="S82" s="28">
        <v>6.0000000000000001E-3</v>
      </c>
      <c r="T82" s="28"/>
      <c r="U82" s="28">
        <v>1.2999999999999999E-2</v>
      </c>
      <c r="V82" s="28">
        <v>1.6E-2</v>
      </c>
      <c r="W82" s="28">
        <v>0.01</v>
      </c>
      <c r="X82" s="28">
        <v>8.0000000000000002E-3</v>
      </c>
      <c r="Y82" s="28">
        <v>5.0195515790305957E-3</v>
      </c>
      <c r="Z82" s="28">
        <v>4.90087398919474E-3</v>
      </c>
      <c r="AA82" s="28">
        <v>2.2968139908783676E-3</v>
      </c>
    </row>
    <row r="83" spans="1:27" x14ac:dyDescent="0.25">
      <c r="A83" s="10" t="s">
        <v>47</v>
      </c>
      <c r="B83" s="16">
        <v>1.0999999999999999E-2</v>
      </c>
      <c r="C83" s="28">
        <v>7.0000000000000001E-3</v>
      </c>
      <c r="D83" s="28">
        <v>6.0000000000000001E-3</v>
      </c>
      <c r="E83" s="28">
        <v>1.6E-2</v>
      </c>
      <c r="F83" s="28">
        <v>5.0000000000000001E-3</v>
      </c>
      <c r="G83" s="28">
        <v>0.01</v>
      </c>
      <c r="H83" s="28">
        <v>7.0000000000000001E-3</v>
      </c>
      <c r="I83" s="28">
        <v>8.9999999999999993E-3</v>
      </c>
      <c r="J83" s="28">
        <v>6.0000000000000001E-3</v>
      </c>
      <c r="K83" s="28"/>
      <c r="L83" s="28"/>
      <c r="M83" s="28"/>
      <c r="N83" s="28"/>
      <c r="O83" s="28"/>
      <c r="P83" s="28"/>
      <c r="Q83" s="28">
        <v>3.0000000000000001E-3</v>
      </c>
      <c r="R83" s="28">
        <v>6.0000000000000001E-3</v>
      </c>
      <c r="S83" s="28"/>
      <c r="T83" s="28"/>
      <c r="U83" s="28">
        <v>7.0000000000000001E-3</v>
      </c>
      <c r="V83" s="28">
        <v>1.0999999999999999E-2</v>
      </c>
      <c r="W83" s="28">
        <v>8.9999999999999993E-3</v>
      </c>
      <c r="X83" s="28">
        <v>8.0000000000000002E-3</v>
      </c>
      <c r="Y83" s="28">
        <v>3.0117309474183575E-3</v>
      </c>
      <c r="Z83" s="28">
        <v>4.90087398919474E-3</v>
      </c>
      <c r="AA83" s="28">
        <v>2.2968139908783676E-3</v>
      </c>
    </row>
    <row r="84" spans="1:27" x14ac:dyDescent="0.25">
      <c r="A84" s="10" t="s">
        <v>48</v>
      </c>
      <c r="B84" s="16">
        <v>8.9999999999999993E-3</v>
      </c>
      <c r="C84" s="28">
        <v>5.0000000000000001E-3</v>
      </c>
      <c r="D84" s="28"/>
      <c r="E84" s="28">
        <v>0.01</v>
      </c>
      <c r="F84" s="28">
        <v>3.0000000000000001E-3</v>
      </c>
      <c r="G84" s="28">
        <v>5.0000000000000001E-3</v>
      </c>
      <c r="H84" s="28">
        <v>3.0000000000000001E-3</v>
      </c>
      <c r="I84" s="28">
        <v>4.0000000000000001E-3</v>
      </c>
      <c r="J84" s="28">
        <v>3.0000000000000001E-3</v>
      </c>
      <c r="K84" s="28"/>
      <c r="L84" s="28"/>
      <c r="M84" s="28"/>
      <c r="N84" s="28"/>
      <c r="O84" s="28"/>
      <c r="P84" s="28"/>
      <c r="Q84" s="28">
        <v>2E-3</v>
      </c>
      <c r="R84" s="28">
        <v>5.0000000000000001E-3</v>
      </c>
      <c r="S84" s="28"/>
      <c r="T84" s="28"/>
      <c r="U84" s="28">
        <v>4.0000000000000001E-3</v>
      </c>
      <c r="V84" s="28">
        <v>7.0000000000000001E-3</v>
      </c>
      <c r="W84" s="28">
        <v>5.0000000000000001E-3</v>
      </c>
      <c r="X84" s="28">
        <v>4.0000000000000001E-3</v>
      </c>
      <c r="Y84" s="28">
        <v>2.0078206316122365E-3</v>
      </c>
      <c r="Z84" s="28">
        <v>2.45043699459737E-3</v>
      </c>
      <c r="AA84" s="28">
        <v>1.1484069954391838E-3</v>
      </c>
    </row>
    <row r="85" spans="1:27" x14ac:dyDescent="0.25">
      <c r="A85" s="10" t="s">
        <v>49</v>
      </c>
      <c r="B85" s="16"/>
      <c r="C85" s="28"/>
      <c r="D85" s="28"/>
      <c r="E85" s="28"/>
      <c r="F85" s="28"/>
      <c r="G85" s="28"/>
      <c r="H85" s="28"/>
      <c r="I85" s="28">
        <v>2E-3</v>
      </c>
      <c r="J85" s="28">
        <v>1E-3</v>
      </c>
      <c r="K85" s="28"/>
      <c r="L85" s="28"/>
      <c r="M85" s="28"/>
      <c r="N85" s="28"/>
      <c r="O85" s="28"/>
      <c r="P85" s="28"/>
      <c r="Q85" s="28"/>
      <c r="R85" s="28">
        <v>1E-3</v>
      </c>
      <c r="S85" s="28"/>
      <c r="T85" s="28"/>
      <c r="U85" s="28">
        <v>1E-3</v>
      </c>
      <c r="V85" s="28">
        <v>2E-3</v>
      </c>
      <c r="W85" s="28"/>
      <c r="X85" s="28"/>
      <c r="Y85" s="28">
        <v>0</v>
      </c>
      <c r="Z85" s="28"/>
      <c r="AA85" s="28">
        <v>0</v>
      </c>
    </row>
    <row r="86" spans="1:27" x14ac:dyDescent="0.25">
      <c r="A86" s="10" t="s">
        <v>50</v>
      </c>
      <c r="B86" s="16">
        <v>4.0000000000000001E-3</v>
      </c>
      <c r="C86" s="28"/>
      <c r="D86" s="28"/>
      <c r="E86" s="28">
        <v>4.0000000000000001E-3</v>
      </c>
      <c r="F86" s="28">
        <v>1E-3</v>
      </c>
      <c r="G86" s="28">
        <v>2E-3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>
        <v>2E-3</v>
      </c>
      <c r="X86" s="28"/>
      <c r="Y86" s="28">
        <v>0</v>
      </c>
      <c r="AA86" s="28">
        <v>0</v>
      </c>
    </row>
    <row r="87" spans="1:27" x14ac:dyDescent="0.25">
      <c r="A87" s="10" t="s">
        <v>51</v>
      </c>
      <c r="B87" s="16">
        <v>4.0000000000000001E-3</v>
      </c>
      <c r="C87" s="28"/>
      <c r="D87" s="28"/>
      <c r="E87" s="28">
        <v>5.0000000000000001E-3</v>
      </c>
      <c r="F87" s="28">
        <v>1E-3</v>
      </c>
      <c r="G87" s="28">
        <v>2E-3</v>
      </c>
      <c r="H87" s="28"/>
      <c r="I87" s="28">
        <v>2E-3</v>
      </c>
      <c r="J87" s="28">
        <v>2E-3</v>
      </c>
      <c r="K87" s="28"/>
      <c r="L87" s="28"/>
      <c r="M87" s="28"/>
      <c r="N87" s="28"/>
      <c r="O87" s="28"/>
      <c r="P87" s="28"/>
      <c r="Q87" s="28"/>
      <c r="R87" s="28">
        <v>2E-3</v>
      </c>
      <c r="S87" s="28"/>
      <c r="T87" s="28"/>
      <c r="U87" s="28">
        <v>1E-3</v>
      </c>
      <c r="V87" s="28">
        <v>2E-3</v>
      </c>
      <c r="W87" s="28">
        <v>2E-3</v>
      </c>
      <c r="X87" s="28">
        <v>2E-3</v>
      </c>
      <c r="Y87" s="28">
        <v>0</v>
      </c>
      <c r="AA87" s="28">
        <v>0</v>
      </c>
    </row>
    <row r="88" spans="1:27" ht="15.75" thickBot="1" x14ac:dyDescent="0.3">
      <c r="A88" s="9" t="s">
        <v>52</v>
      </c>
      <c r="B88" s="17">
        <f>SUM(B66:B87)</f>
        <v>26.448</v>
      </c>
      <c r="C88" s="17">
        <f>SUM(C66:C87)</f>
        <v>16.709000000000003</v>
      </c>
      <c r="D88" s="17">
        <f t="shared" ref="D88:I88" si="95">SUM(D66:D87)</f>
        <v>13.626999999999999</v>
      </c>
      <c r="E88" s="17">
        <f t="shared" si="95"/>
        <v>13.75</v>
      </c>
      <c r="F88" s="17">
        <f t="shared" ref="F88" si="96">SUM(F66:F87)</f>
        <v>7.1449999999999996</v>
      </c>
      <c r="G88" s="17"/>
      <c r="H88" s="17">
        <f t="shared" ref="H88" si="97">SUM(H66:H87)</f>
        <v>14.452</v>
      </c>
      <c r="I88" s="17">
        <f t="shared" si="95"/>
        <v>10.425000000000002</v>
      </c>
      <c r="J88" s="17">
        <f t="shared" ref="J88:AA88" si="98">SUM(J66:J87)</f>
        <v>8.3450000000000006</v>
      </c>
      <c r="K88" s="17">
        <f t="shared" si="98"/>
        <v>22.884999999999994</v>
      </c>
      <c r="L88" s="17">
        <f t="shared" si="98"/>
        <v>9.722999999999999</v>
      </c>
      <c r="M88" s="17">
        <f t="shared" si="98"/>
        <v>13.812000000000001</v>
      </c>
      <c r="N88" s="17">
        <f t="shared" si="98"/>
        <v>20.545999999999999</v>
      </c>
      <c r="O88" s="17"/>
      <c r="P88" s="17">
        <f t="shared" si="98"/>
        <v>14.973000000000004</v>
      </c>
      <c r="Q88" s="17">
        <f t="shared" si="98"/>
        <v>27.623000000000005</v>
      </c>
      <c r="R88" s="17">
        <f t="shared" si="98"/>
        <v>21.128</v>
      </c>
      <c r="S88" s="17">
        <f t="shared" si="98"/>
        <v>21.468000000000004</v>
      </c>
      <c r="T88" s="17">
        <f t="shared" si="98"/>
        <v>27.388000000000002</v>
      </c>
      <c r="U88" s="17">
        <f t="shared" si="98"/>
        <v>13.345999999999997</v>
      </c>
      <c r="V88" s="17">
        <f t="shared" si="98"/>
        <v>13.997999999999998</v>
      </c>
      <c r="W88" s="17">
        <f t="shared" si="98"/>
        <v>8.2059999999999977</v>
      </c>
      <c r="X88" s="17">
        <f t="shared" si="98"/>
        <v>4.5759999999999996</v>
      </c>
      <c r="Y88" s="17">
        <f t="shared" si="98"/>
        <v>14.803661516877032</v>
      </c>
      <c r="Z88" s="17">
        <f t="shared" si="98"/>
        <v>10.947327273363747</v>
      </c>
      <c r="AA88" s="17">
        <f t="shared" si="98"/>
        <v>7.5358467040719246</v>
      </c>
    </row>
    <row r="89" spans="1:27" ht="15.75" thickBot="1" x14ac:dyDescent="0.3">
      <c r="A89" s="91" t="s">
        <v>81</v>
      </c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75"/>
      <c r="X89" s="75"/>
      <c r="Y89" s="77"/>
      <c r="Z89" s="77"/>
      <c r="AA89" s="77"/>
    </row>
    <row r="90" spans="1:27" x14ac:dyDescent="0.25">
      <c r="A90" s="3" t="s">
        <v>82</v>
      </c>
      <c r="B90" s="19">
        <v>5.4</v>
      </c>
      <c r="C90" s="29">
        <v>4.3</v>
      </c>
      <c r="D90" s="29">
        <v>4</v>
      </c>
      <c r="E90" s="29">
        <v>3.6</v>
      </c>
      <c r="F90" s="29">
        <v>3.6</v>
      </c>
      <c r="G90" s="29"/>
      <c r="H90" s="29"/>
      <c r="I90" s="29">
        <v>2.7</v>
      </c>
      <c r="J90" s="29">
        <v>2.8</v>
      </c>
      <c r="K90" s="29">
        <v>11</v>
      </c>
      <c r="L90" s="29">
        <v>5.7</v>
      </c>
      <c r="M90" s="29">
        <v>4.7</v>
      </c>
      <c r="N90" s="29">
        <v>4.5</v>
      </c>
      <c r="O90" s="29">
        <v>5.6</v>
      </c>
      <c r="P90" s="29">
        <v>1.4</v>
      </c>
      <c r="Q90" s="29">
        <v>6.6</v>
      </c>
      <c r="R90" s="29">
        <v>8.9499999999999993</v>
      </c>
      <c r="S90" s="29">
        <v>7.6</v>
      </c>
      <c r="T90" s="29">
        <v>6.2</v>
      </c>
      <c r="U90" s="29">
        <v>4.7</v>
      </c>
      <c r="V90" s="29">
        <v>3.8</v>
      </c>
      <c r="W90" s="29">
        <v>3.4</v>
      </c>
      <c r="X90" s="29">
        <v>4.5</v>
      </c>
      <c r="Y90" s="30">
        <v>5.1396281672252346</v>
      </c>
      <c r="Z90" s="30">
        <v>3.811282533690115</v>
      </c>
      <c r="AA90" s="30">
        <v>5.3068451757886104</v>
      </c>
    </row>
    <row r="91" spans="1:27" x14ac:dyDescent="0.25">
      <c r="A91" s="3" t="s">
        <v>83</v>
      </c>
      <c r="B91" s="19">
        <v>78.12</v>
      </c>
      <c r="C91" s="29">
        <v>75.95</v>
      </c>
      <c r="D91" s="29">
        <v>78.81</v>
      </c>
      <c r="E91" s="29">
        <v>80.459999999999994</v>
      </c>
      <c r="F91" s="29">
        <v>74.94</v>
      </c>
      <c r="G91" s="29"/>
      <c r="H91" s="29"/>
      <c r="I91" s="29">
        <v>56</v>
      </c>
      <c r="J91" s="29">
        <v>66.614999999999995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>
        <v>76.84</v>
      </c>
      <c r="X91" s="29">
        <v>36.21</v>
      </c>
    </row>
    <row r="92" spans="1:27" ht="15.75" thickBot="1" x14ac:dyDescent="0.3">
      <c r="A92" s="5" t="s">
        <v>84</v>
      </c>
      <c r="B92" s="32">
        <v>28.7</v>
      </c>
      <c r="C92" s="33">
        <v>33.17</v>
      </c>
      <c r="D92" s="33">
        <v>21.58</v>
      </c>
      <c r="E92" s="33">
        <v>26.2</v>
      </c>
      <c r="F92" s="33">
        <v>30.713000000000001</v>
      </c>
      <c r="G92" s="33"/>
      <c r="H92" s="33"/>
      <c r="I92" s="33">
        <v>51.21</v>
      </c>
      <c r="J92" s="33">
        <v>45.7</v>
      </c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>
        <v>35.200000000000003</v>
      </c>
      <c r="X92" s="33">
        <v>57.5</v>
      </c>
      <c r="Y92" s="33"/>
      <c r="Z92" s="33"/>
      <c r="AA92" s="33"/>
    </row>
    <row r="107" spans="1:3" s="41" customFormat="1" x14ac:dyDescent="0.25">
      <c r="C107" s="42"/>
    </row>
    <row r="108" spans="1:3" s="41" customFormat="1" x14ac:dyDescent="0.25">
      <c r="A108" s="40"/>
      <c r="B108" s="40"/>
      <c r="C108" s="42"/>
    </row>
    <row r="109" spans="1:3" s="41" customFormat="1" x14ac:dyDescent="0.25">
      <c r="A109" s="40"/>
      <c r="B109" s="40"/>
      <c r="C109" s="42"/>
    </row>
    <row r="110" spans="1:3" s="41" customFormat="1" x14ac:dyDescent="0.25">
      <c r="A110" s="43"/>
      <c r="B110" s="44"/>
      <c r="C110" s="42"/>
    </row>
    <row r="111" spans="1:3" s="41" customFormat="1" x14ac:dyDescent="0.25">
      <c r="A111" s="43"/>
      <c r="B111" s="45"/>
      <c r="C111" s="42"/>
    </row>
    <row r="112" spans="1:3" s="41" customFormat="1" x14ac:dyDescent="0.25">
      <c r="A112" s="40"/>
      <c r="B112" s="46"/>
      <c r="C112" s="42"/>
    </row>
    <row r="113" spans="1:3" s="41" customFormat="1" x14ac:dyDescent="0.25">
      <c r="A113" s="40"/>
      <c r="B113" s="47"/>
      <c r="C113" s="42"/>
    </row>
    <row r="114" spans="1:3" s="41" customFormat="1" x14ac:dyDescent="0.25">
      <c r="A114" s="40"/>
      <c r="B114" s="47"/>
      <c r="C114" s="42"/>
    </row>
    <row r="115" spans="1:3" s="41" customFormat="1" x14ac:dyDescent="0.25">
      <c r="A115" s="40"/>
      <c r="B115" s="47"/>
      <c r="C115" s="42"/>
    </row>
    <row r="116" spans="1:3" s="41" customFormat="1" x14ac:dyDescent="0.25">
      <c r="A116" s="40"/>
      <c r="B116" s="47"/>
      <c r="C116" s="42"/>
    </row>
    <row r="117" spans="1:3" s="41" customFormat="1" x14ac:dyDescent="0.25">
      <c r="A117" s="40"/>
      <c r="B117" s="47"/>
      <c r="C117" s="42"/>
    </row>
    <row r="118" spans="1:3" s="41" customFormat="1" x14ac:dyDescent="0.25">
      <c r="A118" s="40"/>
      <c r="B118" s="47"/>
      <c r="C118" s="42"/>
    </row>
    <row r="119" spans="1:3" s="41" customFormat="1" x14ac:dyDescent="0.25">
      <c r="A119" s="40"/>
      <c r="B119" s="47"/>
      <c r="C119" s="42"/>
    </row>
    <row r="120" spans="1:3" s="41" customFormat="1" x14ac:dyDescent="0.25">
      <c r="A120" s="40"/>
      <c r="B120" s="47"/>
      <c r="C120" s="42"/>
    </row>
    <row r="121" spans="1:3" s="41" customFormat="1" x14ac:dyDescent="0.25">
      <c r="A121" s="40"/>
      <c r="B121" s="47"/>
      <c r="C121" s="42"/>
    </row>
    <row r="122" spans="1:3" s="41" customFormat="1" x14ac:dyDescent="0.25">
      <c r="A122" s="40"/>
      <c r="B122" s="48"/>
      <c r="C122" s="42"/>
    </row>
    <row r="123" spans="1:3" s="41" customFormat="1" x14ac:dyDescent="0.25">
      <c r="A123" s="40"/>
      <c r="B123" s="49"/>
      <c r="C123" s="42"/>
    </row>
    <row r="124" spans="1:3" s="41" customFormat="1" x14ac:dyDescent="0.25">
      <c r="A124" s="40"/>
      <c r="B124" s="50"/>
      <c r="C124" s="42"/>
    </row>
    <row r="125" spans="1:3" s="41" customFormat="1" x14ac:dyDescent="0.25">
      <c r="A125" s="40"/>
      <c r="B125" s="49"/>
      <c r="C125" s="42"/>
    </row>
    <row r="126" spans="1:3" s="41" customFormat="1" x14ac:dyDescent="0.25">
      <c r="A126" s="40"/>
      <c r="B126" s="49"/>
      <c r="C126" s="42"/>
    </row>
    <row r="127" spans="1:3" s="41" customFormat="1" x14ac:dyDescent="0.25">
      <c r="A127" s="40"/>
      <c r="B127" s="49"/>
      <c r="C127" s="42"/>
    </row>
    <row r="128" spans="1:3" s="41" customFormat="1" x14ac:dyDescent="0.25">
      <c r="A128" s="40"/>
      <c r="B128" s="49"/>
      <c r="C128" s="42"/>
    </row>
    <row r="129" spans="1:3" s="41" customFormat="1" x14ac:dyDescent="0.25">
      <c r="A129" s="40"/>
      <c r="B129" s="49"/>
      <c r="C129" s="42"/>
    </row>
    <row r="130" spans="1:3" s="41" customFormat="1" x14ac:dyDescent="0.25">
      <c r="A130" s="40"/>
      <c r="B130" s="49"/>
      <c r="C130" s="42"/>
    </row>
    <row r="131" spans="1:3" s="41" customFormat="1" x14ac:dyDescent="0.25">
      <c r="A131" s="40"/>
      <c r="B131" s="49"/>
      <c r="C131" s="42"/>
    </row>
    <row r="132" spans="1:3" s="41" customFormat="1" x14ac:dyDescent="0.25">
      <c r="A132" s="40"/>
      <c r="B132" s="49"/>
      <c r="C132" s="42"/>
    </row>
    <row r="133" spans="1:3" s="41" customFormat="1" x14ac:dyDescent="0.25">
      <c r="A133" s="40"/>
      <c r="B133" s="40"/>
      <c r="C133" s="42"/>
    </row>
    <row r="134" spans="1:3" s="41" customFormat="1" x14ac:dyDescent="0.25">
      <c r="A134" s="40"/>
      <c r="B134" s="40"/>
      <c r="C134" s="42"/>
    </row>
    <row r="135" spans="1:3" s="41" customFormat="1" x14ac:dyDescent="0.25">
      <c r="A135" s="40"/>
      <c r="B135" s="40"/>
      <c r="C135" s="42"/>
    </row>
    <row r="136" spans="1:3" s="41" customFormat="1" x14ac:dyDescent="0.25">
      <c r="A136" s="40"/>
      <c r="B136" s="40"/>
      <c r="C136" s="42"/>
    </row>
    <row r="137" spans="1:3" s="41" customFormat="1" x14ac:dyDescent="0.25">
      <c r="A137" s="40"/>
      <c r="B137" s="51"/>
      <c r="C137" s="42"/>
    </row>
    <row r="138" spans="1:3" s="41" customFormat="1" x14ac:dyDescent="0.25">
      <c r="A138" s="40"/>
      <c r="B138" s="40"/>
      <c r="C138" s="42"/>
    </row>
    <row r="139" spans="1:3" s="41" customFormat="1" x14ac:dyDescent="0.25">
      <c r="A139" s="40"/>
      <c r="B139" s="40"/>
      <c r="C139" s="42"/>
    </row>
    <row r="140" spans="1:3" s="41" customFormat="1" x14ac:dyDescent="0.25">
      <c r="A140" s="40"/>
      <c r="B140" s="51"/>
      <c r="C140" s="42"/>
    </row>
    <row r="141" spans="1:3" s="41" customFormat="1" x14ac:dyDescent="0.25">
      <c r="A141" s="52"/>
      <c r="B141" s="51"/>
      <c r="C141" s="42"/>
    </row>
    <row r="142" spans="1:3" s="41" customFormat="1" x14ac:dyDescent="0.25">
      <c r="A142" s="52"/>
      <c r="B142" s="51"/>
      <c r="C142" s="42"/>
    </row>
    <row r="143" spans="1:3" s="41" customFormat="1" x14ac:dyDescent="0.25">
      <c r="C143" s="42"/>
    </row>
    <row r="144" spans="1:3" s="41" customFormat="1" ht="21" x14ac:dyDescent="0.35">
      <c r="A144" s="20"/>
      <c r="B144" s="20"/>
      <c r="C144" s="42"/>
    </row>
    <row r="145" spans="1:3" s="41" customFormat="1" x14ac:dyDescent="0.25">
      <c r="A145" s="39"/>
      <c r="B145" s="21"/>
      <c r="C145" s="42"/>
    </row>
    <row r="146" spans="1:3" s="41" customFormat="1" x14ac:dyDescent="0.25">
      <c r="A146" s="39"/>
      <c r="B146" s="46"/>
      <c r="C146" s="42"/>
    </row>
    <row r="147" spans="1:3" s="41" customFormat="1" x14ac:dyDescent="0.25">
      <c r="A147" s="39"/>
      <c r="B147" s="21"/>
      <c r="C147" s="42"/>
    </row>
    <row r="148" spans="1:3" s="41" customFormat="1" x14ac:dyDescent="0.25">
      <c r="A148" s="39"/>
      <c r="B148" s="22"/>
      <c r="C148" s="42"/>
    </row>
    <row r="149" spans="1:3" s="41" customFormat="1" x14ac:dyDescent="0.25">
      <c r="A149" s="39"/>
      <c r="B149" s="21"/>
      <c r="C149" s="42"/>
    </row>
    <row r="150" spans="1:3" s="41" customFormat="1" x14ac:dyDescent="0.25">
      <c r="A150" s="39"/>
      <c r="B150" s="23"/>
      <c r="C150" s="42"/>
    </row>
    <row r="151" spans="1:3" s="41" customFormat="1" x14ac:dyDescent="0.25">
      <c r="A151" s="39"/>
      <c r="B151" s="24"/>
      <c r="C151" s="42"/>
    </row>
    <row r="152" spans="1:3" s="41" customFormat="1" x14ac:dyDescent="0.25">
      <c r="A152" s="39"/>
      <c r="B152" s="53"/>
      <c r="C152" s="42"/>
    </row>
    <row r="153" spans="1:3" s="41" customFormat="1" x14ac:dyDescent="0.25">
      <c r="A153" s="39"/>
      <c r="B153" s="47"/>
      <c r="C153" s="42"/>
    </row>
    <row r="154" spans="1:3" s="41" customFormat="1" x14ac:dyDescent="0.25">
      <c r="A154" s="52"/>
      <c r="B154" s="51"/>
      <c r="C154" s="42"/>
    </row>
    <row r="155" spans="1:3" s="41" customFormat="1" x14ac:dyDescent="0.25">
      <c r="C155" s="42"/>
    </row>
    <row r="156" spans="1:3" s="41" customFormat="1" x14ac:dyDescent="0.25">
      <c r="A156" s="40"/>
      <c r="B156" s="54"/>
      <c r="C156" s="42"/>
    </row>
    <row r="157" spans="1:3" s="41" customFormat="1" x14ac:dyDescent="0.25">
      <c r="A157" s="40"/>
      <c r="B157" s="55"/>
      <c r="C157" s="42"/>
    </row>
    <row r="158" spans="1:3" s="41" customFormat="1" x14ac:dyDescent="0.25">
      <c r="A158" s="40"/>
      <c r="B158" s="55"/>
      <c r="C158" s="42"/>
    </row>
    <row r="159" spans="1:3" s="41" customFormat="1" x14ac:dyDescent="0.25">
      <c r="A159" s="40"/>
      <c r="B159" s="47"/>
      <c r="C159" s="42"/>
    </row>
    <row r="160" spans="1:3" s="41" customFormat="1" x14ac:dyDescent="0.25">
      <c r="A160" s="40"/>
      <c r="B160" s="56"/>
      <c r="C160" s="42"/>
    </row>
    <row r="161" spans="1:3" s="41" customFormat="1" x14ac:dyDescent="0.25">
      <c r="A161" s="40"/>
      <c r="B161" s="47"/>
      <c r="C161" s="42"/>
    </row>
    <row r="162" spans="1:3" s="41" customFormat="1" ht="17.25" x14ac:dyDescent="0.3">
      <c r="A162" s="57"/>
      <c r="B162" s="58"/>
      <c r="C162" s="42"/>
    </row>
    <row r="163" spans="1:3" s="41" customFormat="1" x14ac:dyDescent="0.25">
      <c r="A163" s="40"/>
      <c r="B163" s="56"/>
      <c r="C163" s="42"/>
    </row>
    <row r="164" spans="1:3" s="41" customFormat="1" x14ac:dyDescent="0.25">
      <c r="A164" s="40"/>
      <c r="B164" s="55"/>
      <c r="C164" s="42"/>
    </row>
    <row r="165" spans="1:3" s="41" customFormat="1" x14ac:dyDescent="0.25">
      <c r="A165" s="40"/>
      <c r="B165" s="55"/>
      <c r="C165" s="42"/>
    </row>
    <row r="166" spans="1:3" s="41" customFormat="1" x14ac:dyDescent="0.25">
      <c r="A166" s="40"/>
      <c r="B166" s="40"/>
      <c r="C166" s="42"/>
    </row>
    <row r="167" spans="1:3" s="41" customFormat="1" x14ac:dyDescent="0.25">
      <c r="A167" s="40"/>
      <c r="B167" s="48"/>
      <c r="C167" s="42"/>
    </row>
    <row r="168" spans="1:3" s="41" customFormat="1" x14ac:dyDescent="0.25">
      <c r="A168" s="40"/>
      <c r="B168" s="56"/>
      <c r="C168" s="42"/>
    </row>
    <row r="169" spans="1:3" s="41" customFormat="1" x14ac:dyDescent="0.25">
      <c r="A169" s="40"/>
      <c r="B169" s="56"/>
      <c r="C169" s="42"/>
    </row>
    <row r="170" spans="1:3" s="41" customFormat="1" x14ac:dyDescent="0.25">
      <c r="A170" s="40"/>
      <c r="B170" s="47"/>
      <c r="C170" s="42"/>
    </row>
    <row r="171" spans="1:3" s="41" customFormat="1" x14ac:dyDescent="0.25">
      <c r="A171" s="40"/>
      <c r="B171" s="56"/>
      <c r="C171" s="42"/>
    </row>
    <row r="172" spans="1:3" s="41" customFormat="1" x14ac:dyDescent="0.25">
      <c r="A172" s="40"/>
      <c r="B172" s="40"/>
      <c r="C172" s="42"/>
    </row>
    <row r="173" spans="1:3" s="41" customFormat="1" x14ac:dyDescent="0.25">
      <c r="C173" s="42"/>
    </row>
    <row r="174" spans="1:3" s="41" customFormat="1" x14ac:dyDescent="0.25">
      <c r="A174" s="59"/>
      <c r="B174" s="46"/>
      <c r="C174" s="42"/>
    </row>
    <row r="175" spans="1:3" s="41" customFormat="1" x14ac:dyDescent="0.25">
      <c r="A175" s="40"/>
      <c r="B175" s="47"/>
      <c r="C175" s="42"/>
    </row>
    <row r="176" spans="1:3" s="41" customFormat="1" x14ac:dyDescent="0.25">
      <c r="A176" s="40"/>
      <c r="B176" s="47"/>
      <c r="C176" s="42"/>
    </row>
    <row r="177" spans="1:3" s="41" customFormat="1" x14ac:dyDescent="0.25">
      <c r="A177" s="43"/>
      <c r="B177" s="60"/>
      <c r="C177" s="42"/>
    </row>
    <row r="178" spans="1:3" s="41" customFormat="1" x14ac:dyDescent="0.25">
      <c r="A178" s="43"/>
      <c r="B178" s="60"/>
      <c r="C178" s="42"/>
    </row>
    <row r="179" spans="1:3" s="41" customFormat="1" x14ac:dyDescent="0.25">
      <c r="A179" s="40"/>
      <c r="B179" s="61"/>
      <c r="C179" s="42"/>
    </row>
    <row r="180" spans="1:3" s="41" customFormat="1" x14ac:dyDescent="0.25">
      <c r="A180" s="40"/>
      <c r="B180" s="61"/>
      <c r="C180" s="42"/>
    </row>
    <row r="181" spans="1:3" s="41" customFormat="1" x14ac:dyDescent="0.25">
      <c r="A181" s="40"/>
      <c r="B181" s="62"/>
      <c r="C181" s="42"/>
    </row>
    <row r="182" spans="1:3" s="41" customFormat="1" x14ac:dyDescent="0.25">
      <c r="A182" s="40"/>
      <c r="B182" s="40"/>
      <c r="C182" s="42"/>
    </row>
    <row r="183" spans="1:3" s="41" customFormat="1" x14ac:dyDescent="0.25">
      <c r="A183" s="48"/>
      <c r="B183" s="48"/>
      <c r="C183" s="42"/>
    </row>
    <row r="184" spans="1:3" s="41" customFormat="1" x14ac:dyDescent="0.25">
      <c r="A184" s="48"/>
      <c r="B184" s="48"/>
      <c r="C184" s="42"/>
    </row>
    <row r="185" spans="1:3" s="41" customFormat="1" x14ac:dyDescent="0.25">
      <c r="A185" s="48"/>
      <c r="B185" s="48"/>
      <c r="C185" s="42"/>
    </row>
    <row r="186" spans="1:3" s="41" customFormat="1" x14ac:dyDescent="0.25">
      <c r="A186" s="48"/>
      <c r="B186" s="48"/>
      <c r="C186" s="42"/>
    </row>
    <row r="187" spans="1:3" s="41" customFormat="1" x14ac:dyDescent="0.25">
      <c r="A187" s="48"/>
      <c r="B187" s="48"/>
      <c r="C187" s="42"/>
    </row>
    <row r="188" spans="1:3" s="41" customFormat="1" x14ac:dyDescent="0.25">
      <c r="A188" s="48"/>
      <c r="B188" s="48"/>
      <c r="C188" s="42"/>
    </row>
    <row r="189" spans="1:3" s="41" customFormat="1" x14ac:dyDescent="0.25">
      <c r="A189" s="40"/>
      <c r="B189" s="40"/>
      <c r="C189" s="42"/>
    </row>
    <row r="190" spans="1:3" s="41" customFormat="1" x14ac:dyDescent="0.25">
      <c r="A190" s="40"/>
      <c r="B190" s="40"/>
      <c r="C190" s="42"/>
    </row>
    <row r="191" spans="1:3" s="41" customFormat="1" x14ac:dyDescent="0.25">
      <c r="A191" s="40"/>
      <c r="B191" s="40"/>
      <c r="C191" s="42"/>
    </row>
    <row r="192" spans="1:3" s="41" customFormat="1" x14ac:dyDescent="0.25">
      <c r="A192" s="40"/>
      <c r="B192" s="40"/>
      <c r="C192" s="42"/>
    </row>
    <row r="193" spans="1:3" s="41" customFormat="1" x14ac:dyDescent="0.25">
      <c r="A193" s="40"/>
      <c r="B193" s="40"/>
      <c r="C193" s="42"/>
    </row>
    <row r="194" spans="1:3" s="41" customFormat="1" x14ac:dyDescent="0.25">
      <c r="A194" s="40"/>
      <c r="B194" s="40"/>
      <c r="C194" s="42"/>
    </row>
    <row r="195" spans="1:3" s="41" customFormat="1" x14ac:dyDescent="0.25">
      <c r="A195" s="40"/>
      <c r="B195" s="40"/>
      <c r="C195" s="42"/>
    </row>
    <row r="196" spans="1:3" s="41" customFormat="1" x14ac:dyDescent="0.25">
      <c r="A196" s="40"/>
      <c r="B196" s="40"/>
      <c r="C196" s="42"/>
    </row>
    <row r="197" spans="1:3" s="41" customFormat="1" x14ac:dyDescent="0.25">
      <c r="A197" s="40"/>
      <c r="B197" s="40"/>
      <c r="C197" s="42"/>
    </row>
    <row r="198" spans="1:3" s="41" customFormat="1" x14ac:dyDescent="0.25">
      <c r="A198" s="40"/>
      <c r="B198" s="40"/>
      <c r="C198" s="42"/>
    </row>
    <row r="199" spans="1:3" s="41" customFormat="1" x14ac:dyDescent="0.25">
      <c r="A199" s="40"/>
      <c r="B199" s="40"/>
      <c r="C199" s="42"/>
    </row>
    <row r="200" spans="1:3" s="41" customFormat="1" x14ac:dyDescent="0.25">
      <c r="A200" s="40"/>
      <c r="B200" s="40"/>
      <c r="C200" s="42"/>
    </row>
    <row r="201" spans="1:3" s="41" customFormat="1" x14ac:dyDescent="0.25">
      <c r="A201" s="40"/>
      <c r="B201" s="40"/>
      <c r="C201" s="42"/>
    </row>
    <row r="202" spans="1:3" s="41" customFormat="1" x14ac:dyDescent="0.25">
      <c r="A202" s="40"/>
      <c r="B202" s="40"/>
      <c r="C202" s="42"/>
    </row>
    <row r="203" spans="1:3" s="41" customFormat="1" x14ac:dyDescent="0.25">
      <c r="A203" s="40"/>
      <c r="B203" s="40"/>
      <c r="C203" s="42"/>
    </row>
    <row r="204" spans="1:3" s="41" customFormat="1" x14ac:dyDescent="0.25">
      <c r="A204" s="40"/>
      <c r="B204" s="40"/>
      <c r="C204" s="42"/>
    </row>
    <row r="205" spans="1:3" s="41" customFormat="1" x14ac:dyDescent="0.25">
      <c r="A205" s="40"/>
      <c r="B205" s="40"/>
      <c r="C205" s="42"/>
    </row>
    <row r="206" spans="1:3" s="41" customFormat="1" x14ac:dyDescent="0.25">
      <c r="A206" s="59"/>
      <c r="B206" s="46"/>
      <c r="C206" s="42"/>
    </row>
    <row r="207" spans="1:3" s="41" customFormat="1" x14ac:dyDescent="0.25">
      <c r="A207" s="40"/>
      <c r="B207" s="47"/>
      <c r="C207" s="42"/>
    </row>
    <row r="208" spans="1:3" s="41" customFormat="1" x14ac:dyDescent="0.25">
      <c r="A208" s="40"/>
      <c r="B208" s="47"/>
      <c r="C208" s="42"/>
    </row>
    <row r="209" spans="1:3" s="41" customFormat="1" x14ac:dyDescent="0.25">
      <c r="A209" s="43"/>
      <c r="B209" s="47"/>
      <c r="C209" s="42"/>
    </row>
    <row r="210" spans="1:3" s="41" customFormat="1" x14ac:dyDescent="0.25">
      <c r="A210" s="43"/>
      <c r="B210" s="47"/>
      <c r="C210" s="42"/>
    </row>
    <row r="211" spans="1:3" s="41" customFormat="1" x14ac:dyDescent="0.25">
      <c r="A211" s="43"/>
      <c r="B211" s="49"/>
      <c r="C211" s="42"/>
    </row>
    <row r="212" spans="1:3" s="41" customFormat="1" x14ac:dyDescent="0.25">
      <c r="A212" s="43"/>
      <c r="B212" s="56"/>
      <c r="C212" s="42"/>
    </row>
    <row r="213" spans="1:3" s="41" customFormat="1" x14ac:dyDescent="0.25">
      <c r="A213" s="43"/>
      <c r="B213" s="63"/>
      <c r="C213" s="42"/>
    </row>
    <row r="214" spans="1:3" s="41" customFormat="1" x14ac:dyDescent="0.25">
      <c r="A214" s="43"/>
      <c r="B214" s="63"/>
      <c r="C214" s="42"/>
    </row>
    <row r="215" spans="1:3" s="41" customFormat="1" x14ac:dyDescent="0.25">
      <c r="A215" s="43"/>
      <c r="B215" s="40"/>
      <c r="C215" s="42"/>
    </row>
    <row r="216" spans="1:3" s="41" customFormat="1" x14ac:dyDescent="0.25">
      <c r="A216" s="40"/>
      <c r="B216" s="40"/>
      <c r="C216" s="42"/>
    </row>
    <row r="217" spans="1:3" s="41" customFormat="1" x14ac:dyDescent="0.25">
      <c r="A217" s="40"/>
      <c r="B217" s="40"/>
      <c r="C217" s="42"/>
    </row>
    <row r="218" spans="1:3" s="41" customFormat="1" x14ac:dyDescent="0.25">
      <c r="A218" s="40"/>
      <c r="B218" s="40"/>
      <c r="C218" s="42"/>
    </row>
    <row r="219" spans="1:3" s="41" customFormat="1" x14ac:dyDescent="0.25">
      <c r="C219" s="42"/>
    </row>
    <row r="220" spans="1:3" s="41" customFormat="1" x14ac:dyDescent="0.25">
      <c r="C220" s="42"/>
    </row>
    <row r="221" spans="1:3" s="41" customFormat="1" x14ac:dyDescent="0.25">
      <c r="C221" s="42"/>
    </row>
    <row r="222" spans="1:3" s="41" customFormat="1" x14ac:dyDescent="0.25">
      <c r="C222" s="42"/>
    </row>
    <row r="223" spans="1:3" s="41" customFormat="1" x14ac:dyDescent="0.25">
      <c r="C223" s="42"/>
    </row>
    <row r="224" spans="1:3" s="41" customFormat="1" x14ac:dyDescent="0.25">
      <c r="C224" s="42"/>
    </row>
    <row r="225" spans="1:3" s="41" customFormat="1" x14ac:dyDescent="0.25">
      <c r="A225" s="40"/>
      <c r="B225" s="40"/>
      <c r="C225" s="42"/>
    </row>
    <row r="226" spans="1:3" s="41" customFormat="1" x14ac:dyDescent="0.25">
      <c r="A226" s="40"/>
      <c r="B226" s="40"/>
      <c r="C226" s="42"/>
    </row>
    <row r="227" spans="1:3" s="41" customFormat="1" x14ac:dyDescent="0.25">
      <c r="A227" s="40"/>
      <c r="B227" s="40"/>
      <c r="C227" s="42"/>
    </row>
    <row r="228" spans="1:3" s="41" customFormat="1" x14ac:dyDescent="0.25">
      <c r="A228" s="40"/>
      <c r="B228" s="40"/>
      <c r="C228" s="42"/>
    </row>
    <row r="229" spans="1:3" s="41" customFormat="1" x14ac:dyDescent="0.25">
      <c r="A229" s="40"/>
      <c r="B229" s="40"/>
      <c r="C229" s="42"/>
    </row>
    <row r="230" spans="1:3" s="41" customFormat="1" x14ac:dyDescent="0.25">
      <c r="A230" s="40"/>
      <c r="B230" s="40"/>
      <c r="C230" s="42"/>
    </row>
    <row r="231" spans="1:3" s="41" customFormat="1" x14ac:dyDescent="0.25">
      <c r="A231" s="40"/>
      <c r="B231" s="40"/>
      <c r="C231" s="42"/>
    </row>
    <row r="232" spans="1:3" s="41" customFormat="1" x14ac:dyDescent="0.25">
      <c r="A232" s="40"/>
      <c r="B232" s="40"/>
      <c r="C232" s="42"/>
    </row>
    <row r="233" spans="1:3" s="41" customFormat="1" x14ac:dyDescent="0.25">
      <c r="A233" s="40"/>
      <c r="B233" s="40"/>
      <c r="C233" s="42"/>
    </row>
    <row r="234" spans="1:3" s="41" customFormat="1" x14ac:dyDescent="0.25">
      <c r="A234" s="40"/>
      <c r="B234" s="40"/>
      <c r="C234" s="42"/>
    </row>
    <row r="235" spans="1:3" s="41" customFormat="1" x14ac:dyDescent="0.25">
      <c r="A235" s="40"/>
      <c r="B235" s="40"/>
      <c r="C235" s="42"/>
    </row>
    <row r="236" spans="1:3" s="41" customFormat="1" x14ac:dyDescent="0.25">
      <c r="A236" s="40"/>
      <c r="B236" s="40"/>
      <c r="C236" s="42"/>
    </row>
    <row r="237" spans="1:3" s="41" customFormat="1" x14ac:dyDescent="0.25">
      <c r="A237" s="40"/>
      <c r="B237" s="40"/>
      <c r="C237" s="42"/>
    </row>
    <row r="238" spans="1:3" s="41" customFormat="1" x14ac:dyDescent="0.25">
      <c r="A238" s="40"/>
      <c r="B238" s="40"/>
      <c r="C238" s="42"/>
    </row>
    <row r="239" spans="1:3" s="41" customFormat="1" x14ac:dyDescent="0.25">
      <c r="A239" s="40"/>
      <c r="B239" s="40"/>
      <c r="C239" s="42"/>
    </row>
    <row r="240" spans="1:3" s="41" customFormat="1" x14ac:dyDescent="0.25">
      <c r="C240" s="42"/>
    </row>
    <row r="241" spans="1:3" s="41" customFormat="1" x14ac:dyDescent="0.25">
      <c r="A241" s="40"/>
      <c r="B241" s="40"/>
      <c r="C241" s="42"/>
    </row>
    <row r="242" spans="1:3" s="41" customFormat="1" x14ac:dyDescent="0.25">
      <c r="A242" s="40"/>
      <c r="C242" s="42"/>
    </row>
    <row r="243" spans="1:3" s="41" customFormat="1" x14ac:dyDescent="0.25">
      <c r="A243" s="40"/>
      <c r="B243" s="39"/>
      <c r="C243" s="42"/>
    </row>
    <row r="244" spans="1:3" s="41" customFormat="1" x14ac:dyDescent="0.25">
      <c r="A244" s="40"/>
      <c r="B244" s="64"/>
      <c r="C244" s="42"/>
    </row>
    <row r="245" spans="1:3" s="41" customFormat="1" x14ac:dyDescent="0.25">
      <c r="A245" s="40"/>
      <c r="B245" s="64"/>
      <c r="C245" s="42"/>
    </row>
    <row r="246" spans="1:3" s="41" customFormat="1" x14ac:dyDescent="0.25">
      <c r="A246" s="40"/>
      <c r="B246" s="64"/>
      <c r="C246" s="42"/>
    </row>
    <row r="247" spans="1:3" s="41" customFormat="1" x14ac:dyDescent="0.25">
      <c r="A247" s="40"/>
      <c r="B247" s="64"/>
      <c r="C247" s="42"/>
    </row>
    <row r="248" spans="1:3" s="41" customFormat="1" x14ac:dyDescent="0.25">
      <c r="A248" s="40"/>
      <c r="B248" s="64"/>
      <c r="C248" s="42"/>
    </row>
    <row r="249" spans="1:3" s="41" customFormat="1" x14ac:dyDescent="0.25">
      <c r="A249" s="40"/>
      <c r="B249" s="64"/>
      <c r="C249" s="42"/>
    </row>
    <row r="250" spans="1:3" s="41" customFormat="1" x14ac:dyDescent="0.25">
      <c r="A250" s="40"/>
      <c r="B250" s="64"/>
      <c r="C250" s="42"/>
    </row>
    <row r="251" spans="1:3" s="41" customFormat="1" x14ac:dyDescent="0.25">
      <c r="A251" s="40"/>
      <c r="B251" s="64"/>
      <c r="C251" s="42"/>
    </row>
    <row r="252" spans="1:3" s="41" customFormat="1" x14ac:dyDescent="0.25">
      <c r="A252" s="40"/>
      <c r="B252" s="64"/>
      <c r="C252" s="42"/>
    </row>
    <row r="253" spans="1:3" s="41" customFormat="1" x14ac:dyDescent="0.25">
      <c r="A253" s="40"/>
      <c r="B253" s="40"/>
      <c r="C253" s="42"/>
    </row>
    <row r="254" spans="1:3" s="41" customFormat="1" x14ac:dyDescent="0.25">
      <c r="A254" s="40"/>
      <c r="B254" s="64"/>
      <c r="C254" s="42"/>
    </row>
    <row r="255" spans="1:3" s="41" customFormat="1" x14ac:dyDescent="0.25">
      <c r="A255" s="40"/>
      <c r="B255" s="40"/>
      <c r="C255" s="42"/>
    </row>
    <row r="256" spans="1:3" s="41" customFormat="1" x14ac:dyDescent="0.25">
      <c r="A256" s="40"/>
      <c r="B256" s="40"/>
      <c r="C256" s="42"/>
    </row>
    <row r="257" spans="1:3" s="41" customFormat="1" x14ac:dyDescent="0.25">
      <c r="A257" s="40"/>
      <c r="B257" s="40"/>
      <c r="C257" s="42"/>
    </row>
    <row r="258" spans="1:3" s="41" customFormat="1" x14ac:dyDescent="0.25">
      <c r="A258" s="40"/>
      <c r="B258" s="40"/>
      <c r="C258" s="42"/>
    </row>
    <row r="259" spans="1:3" s="41" customFormat="1" x14ac:dyDescent="0.25">
      <c r="A259" s="40"/>
      <c r="B259" s="40"/>
      <c r="C259" s="42"/>
    </row>
    <row r="260" spans="1:3" s="41" customFormat="1" x14ac:dyDescent="0.25">
      <c r="A260" s="40"/>
      <c r="B260" s="40"/>
      <c r="C260" s="42"/>
    </row>
    <row r="261" spans="1:3" s="41" customFormat="1" x14ac:dyDescent="0.25">
      <c r="A261" s="40"/>
      <c r="B261" s="40"/>
      <c r="C261" s="42"/>
    </row>
    <row r="262" spans="1:3" s="41" customFormat="1" x14ac:dyDescent="0.25">
      <c r="A262" s="40"/>
      <c r="B262" s="40"/>
      <c r="C262" s="42"/>
    </row>
    <row r="263" spans="1:3" s="41" customFormat="1" x14ac:dyDescent="0.25">
      <c r="A263" s="40"/>
      <c r="B263" s="40"/>
      <c r="C263" s="42"/>
    </row>
    <row r="264" spans="1:3" s="41" customFormat="1" x14ac:dyDescent="0.25">
      <c r="A264" s="40"/>
      <c r="B264" s="40"/>
      <c r="C264" s="42"/>
    </row>
    <row r="265" spans="1:3" s="41" customFormat="1" x14ac:dyDescent="0.25">
      <c r="A265" s="40"/>
      <c r="B265" s="40"/>
      <c r="C265" s="42"/>
    </row>
    <row r="266" spans="1:3" s="41" customFormat="1" x14ac:dyDescent="0.25">
      <c r="A266" s="40"/>
      <c r="B266" s="40"/>
      <c r="C266" s="42"/>
    </row>
    <row r="267" spans="1:3" s="41" customFormat="1" x14ac:dyDescent="0.25">
      <c r="A267" s="40"/>
      <c r="B267" s="40"/>
      <c r="C267" s="42"/>
    </row>
    <row r="268" spans="1:3" s="41" customFormat="1" x14ac:dyDescent="0.25">
      <c r="A268" s="40"/>
      <c r="B268" s="40"/>
      <c r="C268" s="42"/>
    </row>
    <row r="269" spans="1:3" s="41" customFormat="1" x14ac:dyDescent="0.25">
      <c r="A269" s="40"/>
      <c r="B269" s="40"/>
      <c r="C269" s="42"/>
    </row>
    <row r="270" spans="1:3" s="41" customFormat="1" x14ac:dyDescent="0.25">
      <c r="A270" s="40"/>
      <c r="B270" s="40"/>
      <c r="C270" s="42"/>
    </row>
    <row r="271" spans="1:3" s="41" customFormat="1" x14ac:dyDescent="0.25">
      <c r="A271" s="40"/>
      <c r="B271" s="40"/>
      <c r="C271" s="42"/>
    </row>
    <row r="272" spans="1:3" s="41" customFormat="1" x14ac:dyDescent="0.25">
      <c r="A272" s="40"/>
      <c r="B272" s="40"/>
      <c r="C272" s="42"/>
    </row>
    <row r="273" spans="1:3" s="41" customFormat="1" x14ac:dyDescent="0.25">
      <c r="A273" s="40"/>
      <c r="B273" s="40"/>
      <c r="C273" s="42"/>
    </row>
    <row r="274" spans="1:3" s="41" customFormat="1" x14ac:dyDescent="0.25">
      <c r="A274" s="40"/>
      <c r="B274" s="40"/>
      <c r="C274" s="42"/>
    </row>
    <row r="275" spans="1:3" s="41" customFormat="1" x14ac:dyDescent="0.25">
      <c r="A275" s="40"/>
      <c r="B275" s="40"/>
      <c r="C275" s="42"/>
    </row>
    <row r="276" spans="1:3" s="41" customFormat="1" x14ac:dyDescent="0.25">
      <c r="A276" s="40"/>
      <c r="B276" s="40"/>
      <c r="C276" s="42"/>
    </row>
    <row r="277" spans="1:3" s="41" customFormat="1" x14ac:dyDescent="0.25">
      <c r="A277" s="40"/>
      <c r="B277" s="40"/>
      <c r="C277" s="42"/>
    </row>
    <row r="278" spans="1:3" s="41" customFormat="1" x14ac:dyDescent="0.25">
      <c r="A278" s="40"/>
      <c r="B278" s="40"/>
      <c r="C278" s="42"/>
    </row>
    <row r="279" spans="1:3" s="41" customFormat="1" x14ac:dyDescent="0.25">
      <c r="A279" s="40"/>
      <c r="B279" s="40"/>
      <c r="C279" s="42"/>
    </row>
    <row r="280" spans="1:3" s="41" customFormat="1" x14ac:dyDescent="0.25">
      <c r="A280" s="40"/>
      <c r="B280" s="40"/>
      <c r="C280" s="42"/>
    </row>
    <row r="281" spans="1:3" s="41" customFormat="1" x14ac:dyDescent="0.25">
      <c r="A281" s="40"/>
      <c r="B281" s="40"/>
      <c r="C281" s="42"/>
    </row>
    <row r="282" spans="1:3" s="41" customFormat="1" x14ac:dyDescent="0.25">
      <c r="A282" s="40"/>
      <c r="B282" s="40"/>
      <c r="C282" s="42"/>
    </row>
    <row r="283" spans="1:3" s="41" customFormat="1" x14ac:dyDescent="0.25">
      <c r="A283" s="40"/>
      <c r="B283" s="40"/>
      <c r="C283" s="42"/>
    </row>
    <row r="284" spans="1:3" s="41" customFormat="1" x14ac:dyDescent="0.25">
      <c r="A284" s="40"/>
      <c r="B284" s="40"/>
      <c r="C284" s="42"/>
    </row>
    <row r="285" spans="1:3" s="41" customFormat="1" x14ac:dyDescent="0.25">
      <c r="A285" s="40"/>
      <c r="B285" s="40"/>
      <c r="C285" s="42"/>
    </row>
    <row r="286" spans="1:3" s="41" customFormat="1" x14ac:dyDescent="0.25">
      <c r="A286" s="40"/>
      <c r="B286" s="40"/>
      <c r="C286" s="42"/>
    </row>
    <row r="287" spans="1:3" s="41" customFormat="1" x14ac:dyDescent="0.25">
      <c r="A287" s="40"/>
      <c r="B287" s="40"/>
      <c r="C287" s="42"/>
    </row>
    <row r="288" spans="1:3" s="41" customFormat="1" x14ac:dyDescent="0.25">
      <c r="A288" s="40"/>
      <c r="B288" s="40"/>
      <c r="C288" s="42"/>
    </row>
    <row r="289" spans="1:3" s="41" customFormat="1" x14ac:dyDescent="0.25">
      <c r="A289" s="40"/>
      <c r="B289" s="40"/>
      <c r="C289" s="42"/>
    </row>
    <row r="290" spans="1:3" s="41" customFormat="1" x14ac:dyDescent="0.25">
      <c r="A290" s="40"/>
      <c r="B290" s="40"/>
      <c r="C290" s="42"/>
    </row>
    <row r="291" spans="1:3" s="41" customFormat="1" x14ac:dyDescent="0.25">
      <c r="A291" s="40"/>
      <c r="B291" s="40"/>
      <c r="C291" s="42"/>
    </row>
    <row r="292" spans="1:3" s="41" customFormat="1" x14ac:dyDescent="0.25">
      <c r="A292" s="40"/>
      <c r="B292" s="40"/>
      <c r="C292" s="42"/>
    </row>
    <row r="293" spans="1:3" s="41" customFormat="1" x14ac:dyDescent="0.25">
      <c r="A293" s="40"/>
      <c r="B293" s="40"/>
      <c r="C293" s="42"/>
    </row>
    <row r="294" spans="1:3" s="41" customFormat="1" x14ac:dyDescent="0.25">
      <c r="A294" s="40"/>
      <c r="B294" s="40"/>
      <c r="C294" s="42"/>
    </row>
    <row r="295" spans="1:3" s="41" customFormat="1" x14ac:dyDescent="0.25">
      <c r="A295" s="40"/>
      <c r="B295" s="40"/>
      <c r="C295" s="42"/>
    </row>
    <row r="296" spans="1:3" s="41" customFormat="1" x14ac:dyDescent="0.25">
      <c r="A296" s="40"/>
      <c r="B296" s="40"/>
      <c r="C296" s="42"/>
    </row>
    <row r="297" spans="1:3" s="41" customFormat="1" x14ac:dyDescent="0.25">
      <c r="A297" s="40"/>
      <c r="B297" s="40"/>
      <c r="C297" s="42"/>
    </row>
    <row r="298" spans="1:3" s="41" customFormat="1" x14ac:dyDescent="0.25">
      <c r="A298" s="40"/>
      <c r="B298" s="40"/>
      <c r="C298" s="42"/>
    </row>
    <row r="299" spans="1:3" s="41" customFormat="1" x14ac:dyDescent="0.25">
      <c r="A299" s="40"/>
      <c r="B299" s="40"/>
      <c r="C299" s="42"/>
    </row>
    <row r="300" spans="1:3" s="41" customFormat="1" x14ac:dyDescent="0.25">
      <c r="A300" s="40"/>
      <c r="B300" s="40"/>
      <c r="C300" s="42"/>
    </row>
    <row r="301" spans="1:3" s="41" customFormat="1" x14ac:dyDescent="0.25">
      <c r="A301" s="40"/>
      <c r="B301" s="40"/>
      <c r="C301" s="42"/>
    </row>
    <row r="302" spans="1:3" s="41" customFormat="1" x14ac:dyDescent="0.25">
      <c r="A302" s="40"/>
      <c r="B302" s="40"/>
      <c r="C302" s="42"/>
    </row>
    <row r="303" spans="1:3" s="41" customFormat="1" x14ac:dyDescent="0.25">
      <c r="A303" s="40"/>
      <c r="B303" s="40"/>
      <c r="C303" s="42"/>
    </row>
    <row r="304" spans="1:3" s="41" customFormat="1" x14ac:dyDescent="0.25">
      <c r="A304" s="40"/>
      <c r="B304" s="40"/>
      <c r="C304" s="42"/>
    </row>
    <row r="305" spans="1:3" s="41" customFormat="1" x14ac:dyDescent="0.25">
      <c r="A305" s="40"/>
      <c r="B305" s="40"/>
      <c r="C305" s="42"/>
    </row>
    <row r="306" spans="1:3" s="41" customFormat="1" x14ac:dyDescent="0.25">
      <c r="A306" s="40"/>
      <c r="B306" s="40"/>
      <c r="C306" s="42"/>
    </row>
    <row r="307" spans="1:3" s="41" customFormat="1" x14ac:dyDescent="0.25">
      <c r="A307" s="40"/>
      <c r="B307" s="40"/>
      <c r="C307" s="42"/>
    </row>
    <row r="308" spans="1:3" s="41" customFormat="1" x14ac:dyDescent="0.25">
      <c r="A308" s="40"/>
      <c r="B308" s="40"/>
      <c r="C308" s="42"/>
    </row>
    <row r="309" spans="1:3" s="41" customFormat="1" x14ac:dyDescent="0.25">
      <c r="A309" s="40"/>
      <c r="B309" s="40"/>
      <c r="C309" s="42"/>
    </row>
    <row r="310" spans="1:3" s="41" customFormat="1" x14ac:dyDescent="0.25">
      <c r="A310" s="40"/>
      <c r="B310" s="40"/>
      <c r="C310" s="42"/>
    </row>
    <row r="311" spans="1:3" s="41" customFormat="1" x14ac:dyDescent="0.25">
      <c r="A311" s="40"/>
      <c r="B311" s="40"/>
      <c r="C311" s="42"/>
    </row>
    <row r="312" spans="1:3" s="41" customFormat="1" x14ac:dyDescent="0.25">
      <c r="A312" s="40"/>
      <c r="B312" s="40"/>
      <c r="C312" s="42"/>
    </row>
    <row r="313" spans="1:3" s="41" customFormat="1" x14ac:dyDescent="0.25">
      <c r="A313" s="40"/>
      <c r="B313" s="40"/>
      <c r="C313" s="42"/>
    </row>
    <row r="314" spans="1:3" s="41" customFormat="1" x14ac:dyDescent="0.25">
      <c r="A314" s="40"/>
      <c r="B314" s="40"/>
      <c r="C314" s="42"/>
    </row>
    <row r="315" spans="1:3" s="41" customFormat="1" x14ac:dyDescent="0.25">
      <c r="A315" s="40"/>
      <c r="B315" s="40"/>
      <c r="C315" s="42"/>
    </row>
    <row r="316" spans="1:3" s="41" customFormat="1" x14ac:dyDescent="0.25">
      <c r="A316" s="40"/>
      <c r="B316" s="40"/>
      <c r="C316" s="42"/>
    </row>
    <row r="317" spans="1:3" s="41" customFormat="1" x14ac:dyDescent="0.25">
      <c r="A317" s="40"/>
      <c r="B317" s="40"/>
      <c r="C317" s="42"/>
    </row>
    <row r="318" spans="1:3" s="41" customFormat="1" x14ac:dyDescent="0.25">
      <c r="A318" s="40"/>
      <c r="B318" s="40"/>
      <c r="C318" s="42"/>
    </row>
    <row r="319" spans="1:3" s="41" customFormat="1" x14ac:dyDescent="0.25">
      <c r="A319" s="40"/>
      <c r="B319" s="40"/>
      <c r="C319" s="42"/>
    </row>
    <row r="320" spans="1:3" s="41" customFormat="1" x14ac:dyDescent="0.25">
      <c r="A320" s="40"/>
      <c r="B320" s="40"/>
      <c r="C320" s="42"/>
    </row>
    <row r="321" spans="1:3" s="41" customFormat="1" x14ac:dyDescent="0.25">
      <c r="A321" s="40"/>
      <c r="B321" s="40"/>
      <c r="C321" s="42"/>
    </row>
    <row r="322" spans="1:3" s="41" customFormat="1" x14ac:dyDescent="0.25">
      <c r="A322" s="40"/>
      <c r="B322" s="40"/>
      <c r="C322" s="42"/>
    </row>
    <row r="323" spans="1:3" s="41" customFormat="1" x14ac:dyDescent="0.25">
      <c r="A323" s="40"/>
      <c r="B323" s="40"/>
      <c r="C323" s="42"/>
    </row>
    <row r="324" spans="1:3" s="41" customFormat="1" x14ac:dyDescent="0.25">
      <c r="A324" s="40"/>
      <c r="B324" s="40"/>
      <c r="C324" s="42"/>
    </row>
    <row r="325" spans="1:3" s="41" customFormat="1" x14ac:dyDescent="0.25">
      <c r="A325" s="40"/>
      <c r="B325" s="40"/>
      <c r="C325" s="42"/>
    </row>
    <row r="326" spans="1:3" s="41" customFormat="1" x14ac:dyDescent="0.25">
      <c r="A326" s="40"/>
      <c r="B326" s="40"/>
      <c r="C326" s="42"/>
    </row>
    <row r="327" spans="1:3" s="41" customFormat="1" x14ac:dyDescent="0.25">
      <c r="A327" s="40"/>
      <c r="B327" s="40"/>
      <c r="C327" s="42"/>
    </row>
    <row r="328" spans="1:3" s="41" customFormat="1" x14ac:dyDescent="0.25">
      <c r="A328" s="40"/>
      <c r="B328" s="40"/>
      <c r="C328" s="42"/>
    </row>
    <row r="329" spans="1:3" s="41" customFormat="1" x14ac:dyDescent="0.25">
      <c r="A329" s="40"/>
      <c r="B329" s="40"/>
      <c r="C329" s="42"/>
    </row>
    <row r="330" spans="1:3" s="41" customFormat="1" x14ac:dyDescent="0.25">
      <c r="A330" s="40"/>
      <c r="B330" s="40"/>
      <c r="C330" s="42"/>
    </row>
    <row r="331" spans="1:3" s="41" customFormat="1" x14ac:dyDescent="0.25">
      <c r="A331" s="40"/>
      <c r="B331" s="40"/>
      <c r="C331" s="42"/>
    </row>
    <row r="332" spans="1:3" s="41" customFormat="1" x14ac:dyDescent="0.25">
      <c r="A332" s="40"/>
      <c r="B332" s="40"/>
      <c r="C332" s="42"/>
    </row>
    <row r="333" spans="1:3" s="41" customFormat="1" x14ac:dyDescent="0.25">
      <c r="A333" s="40"/>
      <c r="B333" s="40"/>
      <c r="C333" s="42"/>
    </row>
    <row r="334" spans="1:3" s="41" customFormat="1" x14ac:dyDescent="0.25">
      <c r="A334" s="40"/>
      <c r="B334" s="40"/>
      <c r="C334" s="42"/>
    </row>
    <row r="335" spans="1:3" s="41" customFormat="1" x14ac:dyDescent="0.25">
      <c r="A335" s="40"/>
      <c r="B335" s="40"/>
      <c r="C335" s="42"/>
    </row>
    <row r="336" spans="1:3" s="41" customFormat="1" x14ac:dyDescent="0.25">
      <c r="A336" s="40"/>
      <c r="B336" s="40"/>
      <c r="C336" s="42"/>
    </row>
    <row r="337" spans="1:3" s="41" customFormat="1" x14ac:dyDescent="0.25">
      <c r="A337" s="40"/>
      <c r="B337" s="40"/>
      <c r="C337" s="42"/>
    </row>
    <row r="338" spans="1:3" s="41" customFormat="1" x14ac:dyDescent="0.25">
      <c r="A338" s="40"/>
      <c r="B338" s="40"/>
      <c r="C338" s="42"/>
    </row>
    <row r="339" spans="1:3" s="41" customFormat="1" x14ac:dyDescent="0.25">
      <c r="A339" s="40"/>
      <c r="B339" s="40"/>
      <c r="C339" s="42"/>
    </row>
    <row r="340" spans="1:3" s="41" customFormat="1" x14ac:dyDescent="0.25">
      <c r="A340" s="40"/>
      <c r="B340" s="40"/>
      <c r="C340" s="42"/>
    </row>
    <row r="341" spans="1:3" s="41" customFormat="1" x14ac:dyDescent="0.25">
      <c r="A341" s="40"/>
      <c r="B341" s="40"/>
      <c r="C341" s="42"/>
    </row>
    <row r="342" spans="1:3" s="41" customFormat="1" x14ac:dyDescent="0.25">
      <c r="A342" s="40"/>
      <c r="B342" s="40"/>
      <c r="C342" s="42"/>
    </row>
    <row r="343" spans="1:3" s="41" customFormat="1" x14ac:dyDescent="0.25">
      <c r="A343" s="40"/>
      <c r="B343" s="40"/>
      <c r="C343" s="42"/>
    </row>
    <row r="344" spans="1:3" s="41" customFormat="1" x14ac:dyDescent="0.25">
      <c r="A344" s="40"/>
      <c r="B344" s="40"/>
      <c r="C344" s="42"/>
    </row>
    <row r="345" spans="1:3" s="41" customFormat="1" x14ac:dyDescent="0.25">
      <c r="A345" s="40"/>
      <c r="B345" s="40"/>
      <c r="C345" s="42"/>
    </row>
    <row r="346" spans="1:3" s="41" customFormat="1" x14ac:dyDescent="0.25">
      <c r="A346" s="40"/>
      <c r="B346" s="40"/>
      <c r="C346" s="42"/>
    </row>
    <row r="347" spans="1:3" s="41" customFormat="1" x14ac:dyDescent="0.25">
      <c r="A347" s="40"/>
      <c r="B347" s="40"/>
      <c r="C347" s="42"/>
    </row>
    <row r="348" spans="1:3" s="41" customFormat="1" x14ac:dyDescent="0.25">
      <c r="A348" s="40"/>
      <c r="B348" s="40"/>
      <c r="C348" s="42"/>
    </row>
    <row r="349" spans="1:3" s="41" customFormat="1" x14ac:dyDescent="0.25">
      <c r="A349" s="40"/>
      <c r="B349" s="40"/>
      <c r="C349" s="42"/>
    </row>
    <row r="350" spans="1:3" s="41" customFormat="1" x14ac:dyDescent="0.25">
      <c r="A350" s="40"/>
      <c r="B350" s="40"/>
      <c r="C350" s="42"/>
    </row>
    <row r="351" spans="1:3" s="41" customFormat="1" x14ac:dyDescent="0.25">
      <c r="A351" s="40"/>
      <c r="B351" s="40"/>
      <c r="C351" s="42"/>
    </row>
    <row r="352" spans="1:3" s="41" customFormat="1" x14ac:dyDescent="0.25">
      <c r="A352" s="40"/>
      <c r="B352" s="40"/>
      <c r="C352" s="42"/>
    </row>
    <row r="353" spans="1:3" s="41" customFormat="1" x14ac:dyDescent="0.25">
      <c r="A353" s="40"/>
      <c r="B353" s="40"/>
      <c r="C353" s="42"/>
    </row>
    <row r="354" spans="1:3" s="41" customFormat="1" x14ac:dyDescent="0.25">
      <c r="A354" s="40"/>
      <c r="B354" s="40"/>
      <c r="C354" s="42"/>
    </row>
    <row r="355" spans="1:3" s="41" customFormat="1" x14ac:dyDescent="0.25">
      <c r="A355" s="40"/>
      <c r="B355" s="40"/>
      <c r="C355" s="42"/>
    </row>
    <row r="356" spans="1:3" s="41" customFormat="1" x14ac:dyDescent="0.25">
      <c r="A356" s="40"/>
      <c r="B356" s="40"/>
      <c r="C356" s="42"/>
    </row>
    <row r="357" spans="1:3" s="41" customFormat="1" x14ac:dyDescent="0.25">
      <c r="A357" s="40"/>
      <c r="B357" s="40"/>
      <c r="C357" s="42"/>
    </row>
    <row r="358" spans="1:3" s="41" customFormat="1" x14ac:dyDescent="0.25">
      <c r="A358" s="40"/>
      <c r="B358" s="40"/>
      <c r="C358" s="42"/>
    </row>
    <row r="359" spans="1:3" s="41" customFormat="1" x14ac:dyDescent="0.25">
      <c r="A359" s="40"/>
      <c r="B359" s="40"/>
      <c r="C359" s="42"/>
    </row>
    <row r="360" spans="1:3" s="41" customFormat="1" x14ac:dyDescent="0.25">
      <c r="A360" s="40"/>
      <c r="B360" s="40"/>
      <c r="C360" s="42"/>
    </row>
    <row r="361" spans="1:3" s="41" customFormat="1" x14ac:dyDescent="0.25">
      <c r="A361" s="40"/>
      <c r="B361" s="40"/>
      <c r="C361" s="42"/>
    </row>
    <row r="362" spans="1:3" s="41" customFormat="1" x14ac:dyDescent="0.25">
      <c r="A362" s="40"/>
      <c r="B362" s="40"/>
      <c r="C362" s="42"/>
    </row>
    <row r="363" spans="1:3" s="41" customFormat="1" x14ac:dyDescent="0.25">
      <c r="A363" s="40"/>
      <c r="B363" s="40"/>
      <c r="C363" s="42"/>
    </row>
    <row r="364" spans="1:3" s="41" customFormat="1" x14ac:dyDescent="0.25">
      <c r="A364" s="40"/>
      <c r="B364" s="40"/>
      <c r="C364" s="42"/>
    </row>
    <row r="365" spans="1:3" s="41" customFormat="1" x14ac:dyDescent="0.25">
      <c r="A365" s="40"/>
      <c r="B365" s="40"/>
      <c r="C365" s="42"/>
    </row>
    <row r="366" spans="1:3" s="41" customFormat="1" x14ac:dyDescent="0.25">
      <c r="A366" s="40"/>
      <c r="B366" s="40"/>
      <c r="C366" s="42"/>
    </row>
    <row r="367" spans="1:3" s="41" customFormat="1" x14ac:dyDescent="0.25">
      <c r="A367" s="40"/>
      <c r="B367" s="40"/>
      <c r="C367" s="42"/>
    </row>
    <row r="368" spans="1:3" s="41" customFormat="1" x14ac:dyDescent="0.25">
      <c r="A368" s="40"/>
      <c r="B368" s="40"/>
      <c r="C368" s="42"/>
    </row>
    <row r="369" spans="1:3" s="41" customFormat="1" x14ac:dyDescent="0.25">
      <c r="A369" s="40"/>
      <c r="B369" s="40"/>
      <c r="C369" s="42"/>
    </row>
    <row r="370" spans="1:3" s="41" customFormat="1" x14ac:dyDescent="0.25">
      <c r="A370" s="40"/>
      <c r="B370" s="40"/>
      <c r="C370" s="42"/>
    </row>
    <row r="371" spans="1:3" s="41" customFormat="1" x14ac:dyDescent="0.25">
      <c r="A371" s="40"/>
      <c r="B371" s="40"/>
      <c r="C371" s="42"/>
    </row>
    <row r="372" spans="1:3" s="41" customFormat="1" x14ac:dyDescent="0.25">
      <c r="A372" s="40"/>
      <c r="B372" s="40"/>
      <c r="C372" s="42"/>
    </row>
    <row r="373" spans="1:3" s="41" customFormat="1" x14ac:dyDescent="0.25">
      <c r="A373" s="40"/>
      <c r="B373" s="40"/>
      <c r="C373" s="42"/>
    </row>
    <row r="374" spans="1:3" s="41" customFormat="1" x14ac:dyDescent="0.25">
      <c r="A374" s="40"/>
      <c r="B374" s="40"/>
      <c r="C374" s="42"/>
    </row>
    <row r="375" spans="1:3" s="41" customFormat="1" x14ac:dyDescent="0.25">
      <c r="A375" s="40"/>
      <c r="B375" s="40"/>
      <c r="C375" s="42"/>
    </row>
    <row r="376" spans="1:3" s="41" customFormat="1" x14ac:dyDescent="0.25">
      <c r="A376" s="40"/>
      <c r="B376" s="40"/>
      <c r="C376" s="42"/>
    </row>
    <row r="377" spans="1:3" s="41" customFormat="1" x14ac:dyDescent="0.25">
      <c r="A377" s="40"/>
      <c r="B377" s="40"/>
      <c r="C377" s="42"/>
    </row>
    <row r="378" spans="1:3" s="41" customFormat="1" x14ac:dyDescent="0.25">
      <c r="A378" s="40"/>
      <c r="B378" s="40"/>
      <c r="C378" s="42"/>
    </row>
    <row r="379" spans="1:3" s="41" customFormat="1" x14ac:dyDescent="0.25">
      <c r="A379" s="40"/>
      <c r="B379" s="40"/>
      <c r="C379" s="42"/>
    </row>
    <row r="380" spans="1:3" s="41" customFormat="1" x14ac:dyDescent="0.25">
      <c r="A380" s="40"/>
      <c r="B380" s="40"/>
      <c r="C380" s="42"/>
    </row>
    <row r="381" spans="1:3" s="41" customFormat="1" x14ac:dyDescent="0.25">
      <c r="A381" s="40"/>
      <c r="B381" s="40"/>
      <c r="C381" s="42"/>
    </row>
    <row r="382" spans="1:3" s="41" customFormat="1" x14ac:dyDescent="0.25">
      <c r="A382" s="40"/>
      <c r="B382" s="40"/>
      <c r="C382" s="42"/>
    </row>
    <row r="383" spans="1:3" s="41" customFormat="1" x14ac:dyDescent="0.25">
      <c r="A383" s="40"/>
      <c r="B383" s="40"/>
      <c r="C383" s="42"/>
    </row>
    <row r="384" spans="1:3" s="41" customFormat="1" x14ac:dyDescent="0.25">
      <c r="A384" s="40"/>
      <c r="B384" s="40"/>
      <c r="C384" s="42"/>
    </row>
    <row r="385" spans="1:3" s="41" customFormat="1" x14ac:dyDescent="0.25">
      <c r="A385" s="40"/>
      <c r="B385" s="40"/>
      <c r="C385" s="42"/>
    </row>
    <row r="386" spans="1:3" s="41" customFormat="1" x14ac:dyDescent="0.25">
      <c r="A386" s="40"/>
      <c r="B386" s="40"/>
      <c r="C386" s="42"/>
    </row>
    <row r="387" spans="1:3" s="41" customFormat="1" x14ac:dyDescent="0.25">
      <c r="A387" s="40"/>
      <c r="B387" s="40"/>
      <c r="C387" s="42"/>
    </row>
    <row r="388" spans="1:3" s="41" customFormat="1" x14ac:dyDescent="0.25">
      <c r="A388" s="40"/>
      <c r="B388" s="40"/>
      <c r="C388" s="42"/>
    </row>
    <row r="389" spans="1:3" s="41" customFormat="1" x14ac:dyDescent="0.25">
      <c r="A389" s="40"/>
      <c r="B389" s="40"/>
      <c r="C389" s="42"/>
    </row>
    <row r="390" spans="1:3" s="41" customFormat="1" x14ac:dyDescent="0.25">
      <c r="A390" s="40"/>
      <c r="B390" s="40"/>
      <c r="C390" s="42"/>
    </row>
    <row r="391" spans="1:3" s="41" customFormat="1" x14ac:dyDescent="0.25">
      <c r="A391" s="40"/>
      <c r="B391" s="40"/>
      <c r="C391" s="42"/>
    </row>
    <row r="392" spans="1:3" s="41" customFormat="1" x14ac:dyDescent="0.25">
      <c r="A392" s="40"/>
      <c r="B392" s="40"/>
      <c r="C392" s="42"/>
    </row>
    <row r="393" spans="1:3" s="41" customFormat="1" x14ac:dyDescent="0.25">
      <c r="A393" s="40"/>
      <c r="B393" s="40"/>
      <c r="C393" s="42"/>
    </row>
    <row r="394" spans="1:3" s="41" customFormat="1" x14ac:dyDescent="0.25">
      <c r="A394" s="40"/>
      <c r="B394" s="40"/>
      <c r="C394" s="42"/>
    </row>
    <row r="395" spans="1:3" s="41" customFormat="1" x14ac:dyDescent="0.25">
      <c r="A395" s="40"/>
      <c r="B395" s="40"/>
      <c r="C395" s="42"/>
    </row>
    <row r="396" spans="1:3" s="41" customFormat="1" x14ac:dyDescent="0.25">
      <c r="A396" s="40"/>
      <c r="B396" s="40"/>
      <c r="C396" s="42"/>
    </row>
    <row r="397" spans="1:3" s="41" customFormat="1" x14ac:dyDescent="0.25">
      <c r="A397" s="40"/>
      <c r="B397" s="40"/>
      <c r="C397" s="42"/>
    </row>
    <row r="398" spans="1:3" s="41" customFormat="1" x14ac:dyDescent="0.25">
      <c r="A398" s="40"/>
      <c r="B398" s="40"/>
      <c r="C398" s="42"/>
    </row>
    <row r="399" spans="1:3" s="41" customFormat="1" x14ac:dyDescent="0.25">
      <c r="A399" s="40"/>
      <c r="B399" s="40"/>
      <c r="C399" s="42"/>
    </row>
    <row r="400" spans="1:3" s="41" customFormat="1" x14ac:dyDescent="0.25">
      <c r="A400" s="40"/>
      <c r="B400" s="40"/>
      <c r="C400" s="42"/>
    </row>
    <row r="401" spans="1:3" s="41" customFormat="1" x14ac:dyDescent="0.25">
      <c r="A401" s="40"/>
      <c r="B401" s="40"/>
      <c r="C401" s="42"/>
    </row>
    <row r="402" spans="1:3" s="41" customFormat="1" x14ac:dyDescent="0.25">
      <c r="A402" s="40"/>
      <c r="B402" s="40"/>
      <c r="C402" s="42"/>
    </row>
    <row r="403" spans="1:3" s="41" customFormat="1" x14ac:dyDescent="0.25">
      <c r="A403" s="40"/>
      <c r="B403" s="40"/>
      <c r="C403" s="42"/>
    </row>
    <row r="404" spans="1:3" s="41" customFormat="1" x14ac:dyDescent="0.25">
      <c r="A404" s="40"/>
      <c r="B404" s="40"/>
      <c r="C404" s="42"/>
    </row>
    <row r="405" spans="1:3" s="41" customFormat="1" x14ac:dyDescent="0.25">
      <c r="A405" s="40"/>
      <c r="B405" s="40"/>
      <c r="C405" s="42"/>
    </row>
    <row r="406" spans="1:3" s="41" customFormat="1" x14ac:dyDescent="0.25">
      <c r="A406" s="40"/>
      <c r="B406" s="40"/>
      <c r="C406" s="42"/>
    </row>
    <row r="407" spans="1:3" s="41" customFormat="1" x14ac:dyDescent="0.25">
      <c r="A407" s="40"/>
      <c r="B407" s="40"/>
      <c r="C407" s="42"/>
    </row>
    <row r="408" spans="1:3" s="41" customFormat="1" x14ac:dyDescent="0.25">
      <c r="A408" s="40"/>
      <c r="B408" s="40"/>
      <c r="C408" s="42"/>
    </row>
    <row r="409" spans="1:3" s="41" customFormat="1" x14ac:dyDescent="0.25">
      <c r="A409" s="40"/>
      <c r="B409" s="40"/>
      <c r="C409" s="42"/>
    </row>
    <row r="410" spans="1:3" s="41" customFormat="1" x14ac:dyDescent="0.25">
      <c r="A410" s="40"/>
      <c r="B410" s="40"/>
      <c r="C410" s="42"/>
    </row>
    <row r="411" spans="1:3" s="41" customFormat="1" x14ac:dyDescent="0.25">
      <c r="A411" s="40"/>
      <c r="B411" s="40"/>
      <c r="C411" s="42"/>
    </row>
  </sheetData>
  <mergeCells count="13">
    <mergeCell ref="A63:AA63"/>
    <mergeCell ref="A65:AA65"/>
    <mergeCell ref="A89:V89"/>
    <mergeCell ref="A33:AA33"/>
    <mergeCell ref="A34:AA34"/>
    <mergeCell ref="A35:AA35"/>
    <mergeCell ref="A56:AA56"/>
    <mergeCell ref="A61:AA61"/>
    <mergeCell ref="A23:AA23"/>
    <mergeCell ref="A10:AA10"/>
    <mergeCell ref="A3:AA3"/>
    <mergeCell ref="A17:AA17"/>
    <mergeCell ref="A11:AA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 y salida gasificador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2024-09-30T10:23:37Z</dcterms:created>
  <dcterms:modified xsi:type="dcterms:W3CDTF">2024-12-02T10:52:39Z</dcterms:modified>
</cp:coreProperties>
</file>