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ct\Documents\"/>
    </mc:Choice>
  </mc:AlternateContent>
  <xr:revisionPtr revIDLastSave="0" documentId="8_{1134B96C-D981-42DC-9A4A-C2C9362110B3}" xr6:coauthVersionLast="47" xr6:coauthVersionMax="47" xr10:uidLastSave="{00000000-0000-0000-0000-000000000000}"/>
  <bookViews>
    <workbookView xWindow="-110" yWindow="-110" windowWidth="19420" windowHeight="10300" tabRatio="443" xr2:uid="{00000000-000D-0000-FFFF-FFFF00000000}"/>
  </bookViews>
  <sheets>
    <sheet name="Data Rx" sheetId="1" r:id="rId1"/>
    <sheet name="Data Tx" sheetId="2" r:id="rId2"/>
    <sheet name="Métricas" sheetId="5" r:id="rId3"/>
    <sheet name="All 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5" l="1"/>
  <c r="F13" i="5"/>
  <c r="F21" i="5"/>
  <c r="F29" i="5"/>
  <c r="F37" i="5"/>
  <c r="C6" i="5"/>
  <c r="C10" i="5"/>
  <c r="C17" i="5"/>
  <c r="C27" i="5"/>
  <c r="C34" i="5"/>
  <c r="C37" i="5"/>
  <c r="E3" i="1"/>
  <c r="D3" i="5" s="1"/>
  <c r="E4" i="1"/>
  <c r="D4" i="5" s="1"/>
  <c r="E5" i="1"/>
  <c r="D5" i="5" s="1"/>
  <c r="E6" i="1"/>
  <c r="D6" i="5" s="1"/>
  <c r="E7" i="1"/>
  <c r="D7" i="5" s="1"/>
  <c r="E8" i="1"/>
  <c r="D8" i="5" s="1"/>
  <c r="E9" i="1"/>
  <c r="D9" i="5" s="1"/>
  <c r="E10" i="1"/>
  <c r="D10" i="5" s="1"/>
  <c r="E11" i="1"/>
  <c r="D11" i="5" s="1"/>
  <c r="E12" i="1"/>
  <c r="D12" i="5" s="1"/>
  <c r="E13" i="1"/>
  <c r="D13" i="5" s="1"/>
  <c r="E14" i="1"/>
  <c r="D14" i="5" s="1"/>
  <c r="E15" i="1"/>
  <c r="D15" i="5" s="1"/>
  <c r="E16" i="1"/>
  <c r="D16" i="5" s="1"/>
  <c r="E17" i="1"/>
  <c r="D17" i="5" s="1"/>
  <c r="E18" i="1"/>
  <c r="D18" i="5" s="1"/>
  <c r="E19" i="1"/>
  <c r="D19" i="5" s="1"/>
  <c r="E20" i="1"/>
  <c r="D20" i="5" s="1"/>
  <c r="E21" i="1"/>
  <c r="D21" i="5" s="1"/>
  <c r="E22" i="1"/>
  <c r="D22" i="5" s="1"/>
  <c r="E23" i="1"/>
  <c r="D23" i="5" s="1"/>
  <c r="E24" i="1"/>
  <c r="D24" i="5" s="1"/>
  <c r="E25" i="1"/>
  <c r="D25" i="5" s="1"/>
  <c r="E26" i="1"/>
  <c r="D26" i="5" s="1"/>
  <c r="E27" i="1"/>
  <c r="D27" i="5" s="1"/>
  <c r="E28" i="1"/>
  <c r="D28" i="5" s="1"/>
  <c r="E29" i="1"/>
  <c r="D29" i="5" s="1"/>
  <c r="E30" i="1"/>
  <c r="D30" i="5" s="1"/>
  <c r="E31" i="1"/>
  <c r="D31" i="5" s="1"/>
  <c r="E32" i="1"/>
  <c r="D32" i="5" s="1"/>
  <c r="E33" i="1"/>
  <c r="D33" i="5" s="1"/>
  <c r="E34" i="1"/>
  <c r="D34" i="5" s="1"/>
  <c r="E35" i="1"/>
  <c r="D35" i="5" s="1"/>
  <c r="E36" i="1"/>
  <c r="D36" i="5" s="1"/>
  <c r="E37" i="1"/>
  <c r="D37" i="5" s="1"/>
  <c r="E37" i="5" s="1"/>
  <c r="E38" i="1"/>
  <c r="D38" i="5" s="1"/>
  <c r="E39" i="1"/>
  <c r="D39" i="5" s="1"/>
  <c r="E40" i="1"/>
  <c r="D40" i="5" s="1"/>
  <c r="E41" i="1"/>
  <c r="D41" i="5" s="1"/>
  <c r="E42" i="1"/>
  <c r="D42" i="5" s="1"/>
  <c r="E43" i="1"/>
  <c r="D43" i="5" s="1"/>
  <c r="E44" i="1"/>
  <c r="E2" i="1"/>
  <c r="D2" i="5" s="1"/>
  <c r="F2" i="2"/>
  <c r="F2" i="5" s="1"/>
  <c r="D3" i="1"/>
  <c r="D4" i="1"/>
  <c r="D5" i="1"/>
  <c r="D6" i="1"/>
  <c r="D7" i="1"/>
  <c r="D8" i="1"/>
  <c r="B8" i="5" s="1"/>
  <c r="D9" i="1"/>
  <c r="B9" i="5" s="1"/>
  <c r="D10" i="1"/>
  <c r="D11" i="1"/>
  <c r="D12" i="1"/>
  <c r="D13" i="1"/>
  <c r="D14" i="1"/>
  <c r="D15" i="1"/>
  <c r="D16" i="1"/>
  <c r="B16" i="5" s="1"/>
  <c r="D17" i="1"/>
  <c r="B17" i="5" s="1"/>
  <c r="D18" i="1"/>
  <c r="D19" i="1"/>
  <c r="D20" i="1"/>
  <c r="D21" i="1"/>
  <c r="D22" i="1"/>
  <c r="D23" i="1"/>
  <c r="D24" i="1"/>
  <c r="B24" i="5" s="1"/>
  <c r="D25" i="1"/>
  <c r="B25" i="5" s="1"/>
  <c r="D26" i="1"/>
  <c r="D27" i="1"/>
  <c r="D28" i="1"/>
  <c r="D29" i="1"/>
  <c r="D30" i="1"/>
  <c r="D31" i="1"/>
  <c r="D32" i="1"/>
  <c r="B32" i="5" s="1"/>
  <c r="D33" i="1"/>
  <c r="B33" i="5" s="1"/>
  <c r="D34" i="1"/>
  <c r="D35" i="1"/>
  <c r="D36" i="1"/>
  <c r="D37" i="1"/>
  <c r="D38" i="1"/>
  <c r="D39" i="1"/>
  <c r="D40" i="1"/>
  <c r="B40" i="5" s="1"/>
  <c r="D41" i="1"/>
  <c r="B41" i="5" s="1"/>
  <c r="D42" i="1"/>
  <c r="D43" i="1"/>
  <c r="D44" i="1"/>
  <c r="D2" i="1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C2" i="2"/>
  <c r="F3" i="2"/>
  <c r="F3" i="5" s="1"/>
  <c r="F4" i="2"/>
  <c r="F4" i="5" s="1"/>
  <c r="F5" i="2"/>
  <c r="F5" i="5" s="1"/>
  <c r="F6" i="2"/>
  <c r="F6" i="5" s="1"/>
  <c r="F7" i="2"/>
  <c r="F7" i="5" s="1"/>
  <c r="F8" i="2"/>
  <c r="F8" i="5" s="1"/>
  <c r="F9" i="2"/>
  <c r="F9" i="5" s="1"/>
  <c r="F10" i="2"/>
  <c r="F10" i="5" s="1"/>
  <c r="F11" i="2"/>
  <c r="F11" i="5" s="1"/>
  <c r="F12" i="2"/>
  <c r="F12" i="5" s="1"/>
  <c r="F13" i="2"/>
  <c r="F14" i="2"/>
  <c r="F14" i="5" s="1"/>
  <c r="F15" i="2"/>
  <c r="F15" i="5" s="1"/>
  <c r="F16" i="2"/>
  <c r="F16" i="5" s="1"/>
  <c r="F17" i="2"/>
  <c r="F17" i="5" s="1"/>
  <c r="F18" i="2"/>
  <c r="F18" i="5" s="1"/>
  <c r="F19" i="2"/>
  <c r="F19" i="5" s="1"/>
  <c r="F20" i="2"/>
  <c r="F20" i="5" s="1"/>
  <c r="F21" i="2"/>
  <c r="F22" i="2"/>
  <c r="F22" i="5" s="1"/>
  <c r="F23" i="2"/>
  <c r="F23" i="5" s="1"/>
  <c r="F24" i="2"/>
  <c r="F24" i="5" s="1"/>
  <c r="F25" i="2"/>
  <c r="F25" i="5" s="1"/>
  <c r="F26" i="2"/>
  <c r="F26" i="5" s="1"/>
  <c r="F27" i="2"/>
  <c r="F27" i="5" s="1"/>
  <c r="F28" i="2"/>
  <c r="F28" i="5" s="1"/>
  <c r="F29" i="2"/>
  <c r="F30" i="2"/>
  <c r="F30" i="5" s="1"/>
  <c r="F31" i="2"/>
  <c r="F31" i="5" s="1"/>
  <c r="F32" i="2"/>
  <c r="F32" i="5" s="1"/>
  <c r="F33" i="2"/>
  <c r="F33" i="5" s="1"/>
  <c r="F34" i="2"/>
  <c r="F34" i="5" s="1"/>
  <c r="F35" i="2"/>
  <c r="F35" i="5" s="1"/>
  <c r="F36" i="2"/>
  <c r="F36" i="5" s="1"/>
  <c r="F37" i="2"/>
  <c r="F38" i="2"/>
  <c r="F38" i="5" s="1"/>
  <c r="F39" i="2"/>
  <c r="F39" i="5" s="1"/>
  <c r="F40" i="2"/>
  <c r="F40" i="5" s="1"/>
  <c r="F41" i="2"/>
  <c r="F41" i="5" s="1"/>
  <c r="F42" i="2"/>
  <c r="F42" i="5" s="1"/>
  <c r="F43" i="2"/>
  <c r="F43" i="5" s="1"/>
  <c r="E2" i="2"/>
  <c r="C2" i="5" s="1"/>
  <c r="E3" i="2"/>
  <c r="C3" i="5" s="1"/>
  <c r="E4" i="2"/>
  <c r="C4" i="5" s="1"/>
  <c r="E5" i="2"/>
  <c r="C5" i="5" s="1"/>
  <c r="E6" i="2"/>
  <c r="E7" i="2"/>
  <c r="C7" i="5" s="1"/>
  <c r="E8" i="2"/>
  <c r="C8" i="5" s="1"/>
  <c r="E9" i="2"/>
  <c r="C9" i="5" s="1"/>
  <c r="E10" i="2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E35" i="2"/>
  <c r="C35" i="5" s="1"/>
  <c r="E36" i="2"/>
  <c r="C36" i="5" s="1"/>
  <c r="E37" i="2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D3" i="2"/>
  <c r="A3" i="5" s="1"/>
  <c r="D4" i="2"/>
  <c r="B4" i="5" s="1"/>
  <c r="D5" i="2"/>
  <c r="B5" i="5" s="1"/>
  <c r="D6" i="2"/>
  <c r="A6" i="5" s="1"/>
  <c r="D7" i="2"/>
  <c r="A7" i="5" s="1"/>
  <c r="D8" i="2"/>
  <c r="A8" i="5" s="1"/>
  <c r="D9" i="2"/>
  <c r="A9" i="5" s="1"/>
  <c r="D10" i="2"/>
  <c r="A10" i="5" s="1"/>
  <c r="D11" i="2"/>
  <c r="A11" i="5" s="1"/>
  <c r="D12" i="2"/>
  <c r="B12" i="5" s="1"/>
  <c r="D13" i="2"/>
  <c r="B13" i="5" s="1"/>
  <c r="D14" i="2"/>
  <c r="B14" i="5" s="1"/>
  <c r="D15" i="2"/>
  <c r="D16" i="2"/>
  <c r="A16" i="5" s="1"/>
  <c r="D17" i="2"/>
  <c r="A17" i="5" s="1"/>
  <c r="D18" i="2"/>
  <c r="A18" i="5" s="1"/>
  <c r="D19" i="2"/>
  <c r="A19" i="5" s="1"/>
  <c r="D20" i="2"/>
  <c r="B20" i="5" s="1"/>
  <c r="D21" i="2"/>
  <c r="D22" i="2"/>
  <c r="A22" i="5" s="1"/>
  <c r="D23" i="2"/>
  <c r="A23" i="5" s="1"/>
  <c r="D24" i="2"/>
  <c r="A24" i="5" s="1"/>
  <c r="D25" i="2"/>
  <c r="A25" i="5" s="1"/>
  <c r="D26" i="2"/>
  <c r="A26" i="5" s="1"/>
  <c r="D27" i="2"/>
  <c r="A27" i="5" s="1"/>
  <c r="D28" i="2"/>
  <c r="B28" i="5" s="1"/>
  <c r="D29" i="2"/>
  <c r="D30" i="2"/>
  <c r="B30" i="5" s="1"/>
  <c r="D31" i="2"/>
  <c r="A31" i="5" s="1"/>
  <c r="D32" i="2"/>
  <c r="A32" i="5" s="1"/>
  <c r="D33" i="2"/>
  <c r="A33" i="5" s="1"/>
  <c r="D34" i="2"/>
  <c r="A34" i="5" s="1"/>
  <c r="D35" i="2"/>
  <c r="A35" i="5" s="1"/>
  <c r="D36" i="2"/>
  <c r="B36" i="5" s="1"/>
  <c r="D37" i="2"/>
  <c r="D38" i="2"/>
  <c r="A38" i="5" s="1"/>
  <c r="D39" i="2"/>
  <c r="A39" i="5" s="1"/>
  <c r="D40" i="2"/>
  <c r="A40" i="5" s="1"/>
  <c r="D41" i="2"/>
  <c r="A41" i="5" s="1"/>
  <c r="D42" i="2"/>
  <c r="A42" i="5" s="1"/>
  <c r="D43" i="2"/>
  <c r="A43" i="5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E27" i="5" l="1"/>
  <c r="E10" i="5"/>
  <c r="B37" i="5"/>
  <c r="B29" i="5"/>
  <c r="B21" i="5"/>
  <c r="E12" i="5"/>
  <c r="E21" i="5"/>
  <c r="E28" i="5"/>
  <c r="E20" i="5"/>
  <c r="B2" i="5"/>
  <c r="E34" i="5"/>
  <c r="E17" i="5"/>
  <c r="E13" i="5"/>
  <c r="E42" i="5"/>
  <c r="E26" i="5"/>
  <c r="E18" i="5"/>
  <c r="E41" i="5"/>
  <c r="E33" i="5"/>
  <c r="E25" i="5"/>
  <c r="B15" i="5"/>
  <c r="E40" i="5"/>
  <c r="E32" i="5"/>
  <c r="E16" i="5"/>
  <c r="E24" i="5"/>
  <c r="E2" i="5"/>
  <c r="B44" i="5"/>
  <c r="E36" i="5"/>
  <c r="E29" i="5"/>
  <c r="G44" i="5"/>
  <c r="G49" i="5" s="1"/>
  <c r="G50" i="5" s="1"/>
  <c r="A30" i="5"/>
  <c r="E23" i="5"/>
  <c r="B43" i="5"/>
  <c r="B35" i="5"/>
  <c r="B27" i="5"/>
  <c r="B19" i="5"/>
  <c r="B11" i="5"/>
  <c r="B3" i="5"/>
  <c r="E31" i="5"/>
  <c r="E14" i="5"/>
  <c r="E11" i="5"/>
  <c r="E7" i="5"/>
  <c r="E3" i="5"/>
  <c r="B42" i="5"/>
  <c r="B34" i="5"/>
  <c r="B26" i="5"/>
  <c r="B18" i="5"/>
  <c r="B10" i="5"/>
  <c r="A15" i="5"/>
  <c r="A14" i="5"/>
  <c r="A37" i="5"/>
  <c r="A29" i="5"/>
  <c r="A21" i="5"/>
  <c r="A13" i="5"/>
  <c r="A5" i="5"/>
  <c r="B39" i="5"/>
  <c r="B31" i="5"/>
  <c r="B23" i="5"/>
  <c r="B7" i="5"/>
  <c r="E43" i="5"/>
  <c r="E9" i="5"/>
  <c r="E5" i="5"/>
  <c r="A2" i="5"/>
  <c r="A36" i="5"/>
  <c r="A28" i="5"/>
  <c r="A20" i="5"/>
  <c r="A12" i="5"/>
  <c r="A4" i="5"/>
  <c r="B38" i="5"/>
  <c r="B22" i="5"/>
  <c r="B6" i="5"/>
  <c r="E39" i="5"/>
  <c r="E22" i="5"/>
  <c r="E19" i="5"/>
  <c r="E15" i="5"/>
  <c r="E8" i="5"/>
  <c r="E4" i="5"/>
  <c r="E30" i="5"/>
  <c r="E6" i="5"/>
  <c r="E38" i="5"/>
  <c r="E35" i="5"/>
  <c r="E44" i="5" l="1"/>
</calcChain>
</file>

<file path=xl/sharedStrings.xml><?xml version="1.0" encoding="utf-8"?>
<sst xmlns="http://schemas.openxmlformats.org/spreadsheetml/2006/main" count="368" uniqueCount="109">
  <si>
    <t>ID:6</t>
  </si>
  <si>
    <t>Message received. Topic:/data_1 Message:1248774 Time:16734</t>
  </si>
  <si>
    <t>Message received. Topic:/data_1 Message:1249031 Time:25343</t>
  </si>
  <si>
    <t>Message received. Topic:/data_1 Message:1248774 Time:35210</t>
  </si>
  <si>
    <t>Message received. Topic:/data_1 Message:1314311 Time:45179</t>
  </si>
  <si>
    <t>Message received. Topic:/data_1 Message:1379590 Time:55335</t>
  </si>
  <si>
    <t>Message received. Topic:/data_1 Message:1379334 Time:65445</t>
  </si>
  <si>
    <t>Message received. Topic:/data_1 Message:1445127 Time:75421</t>
  </si>
  <si>
    <t>Message received. Topic:/data_1 Message:1510662 Time:85367</t>
  </si>
  <si>
    <t>Message received. Topic:/data_1 Message:1575941 Time:95406</t>
  </si>
  <si>
    <t>Message received. Topic:/data_1 Message:1575684 Time:105414</t>
  </si>
  <si>
    <t>Message received. Topic:/data_1 Message:1509893 Time:115179</t>
  </si>
  <si>
    <t>Message received. Topic:/data_1 Message:1509892 Time:125210</t>
  </si>
  <si>
    <t>Message received. Topic:/data_1 Message:1444357 Time:135210</t>
  </si>
  <si>
    <t>Message received. Topic:/data_1 Message:1509892 Time:145148</t>
  </si>
  <si>
    <t>Message received. Topic:/data_1 Message:1575427 Time:155375</t>
  </si>
  <si>
    <t>Message received. Topic:/data_1 Message:1640706 Time:165179</t>
  </si>
  <si>
    <t>Message received. Topic:/data_1 Message:1575169 Time:175382</t>
  </si>
  <si>
    <t>Message received. Topic:/data_1 Message:1575170 Time:185164</t>
  </si>
  <si>
    <t>Message received. Topic:/data_1 Message:1509379 Time:195179</t>
  </si>
  <si>
    <t>Message received. Topic:/data_1 Message:1444098 Time:205179</t>
  </si>
  <si>
    <t>Message received. Topic:/data_1 Message:1444355 Time:215234</t>
  </si>
  <si>
    <t>Message received. Topic:/data_1 Message:1444354 Time:225210</t>
  </si>
  <si>
    <t>Message received. Topic:/data_1 Message:1509633 Time:235179</t>
  </si>
  <si>
    <t>Message received. Topic:/data_1 Message:1509377 Time:245179</t>
  </si>
  <si>
    <t>Message received. Topic:/data_1 Message:1574913 Time:255179</t>
  </si>
  <si>
    <t>Message received. Topic:/data_1 Message:1640449 Time:265179</t>
  </si>
  <si>
    <t>Message received. Topic:/data_1 Message:1705729 Time:275179</t>
  </si>
  <si>
    <t>Message received. Topic:/data_1 Message:1771266 Time:285210</t>
  </si>
  <si>
    <t>Message received. Topic:/data_1 Message:1771010 Time:295343</t>
  </si>
  <si>
    <t>Message received. Topic:/data_1 Message:1705730 Time:305343</t>
  </si>
  <si>
    <t>Message received. Topic:/data_1 Message:1705985 Time:315179</t>
  </si>
  <si>
    <t>Message received. Topic:/data_1 Message:1640450 Time:325398</t>
  </si>
  <si>
    <t>Message received. Topic:/data_1 Message:1574658 Time:335179</t>
  </si>
  <si>
    <t>Message received. Topic:/data_1 Message:1639939 Time:345179</t>
  </si>
  <si>
    <t>Message received. Topic:/data_1 Message:1639683 Time:355179</t>
  </si>
  <si>
    <t>Message received. Topic:/data_1 Message:1639684 Time:365179</t>
  </si>
  <si>
    <t>Message received. Topic:/data_1 Message:1574149 Time:375437</t>
  </si>
  <si>
    <t>Message received. Topic:/data_1 Message:1574149 Time:385421</t>
  </si>
  <si>
    <t>Message received. Topic:/data_1 Message:1639942 Time:395210</t>
  </si>
  <si>
    <t>Message received. Topic:/data_1 Message:1574149 Time:405210</t>
  </si>
  <si>
    <t>Message received. Topic:/data_1 Message:1573894 Time:415367</t>
  </si>
  <si>
    <t>Message received. Topic:/data_1 Message:1573639 Time:425406</t>
  </si>
  <si>
    <t>Message received. Topic:/data_1 Message:1573382 Time:435179</t>
  </si>
  <si>
    <t>ID:2</t>
  </si>
  <si>
    <t>Message sent. Topic: /data_1 Data:1248774 Time:15085 Energy:1371</t>
  </si>
  <si>
    <t>Message sent. Topic: /data_1 Data:1249031 Time:25085 Energy:901</t>
  </si>
  <si>
    <t>Message sent. Topic: /data_1 Data:1248774 Time:35085 Energy:905</t>
  </si>
  <si>
    <t>Message sent. Topic: /data_1 Data:1314311 Time:45085 Energy:901</t>
  </si>
  <si>
    <t>Message sent. Topic: /data_1 Data:1379590 Time:55085 Energy:905</t>
  </si>
  <si>
    <t>Message sent. Topic: /data_1 Data:1379334 Time:65085 Energy:902</t>
  </si>
  <si>
    <t>Message sent. Topic: /data_1 Data:1445127 Time:75085 Energy:902</t>
  </si>
  <si>
    <t>Message sent. Topic: /data_1 Data:1510662 Time:85085 Energy:902</t>
  </si>
  <si>
    <t>Message sent. Topic: /data_1 Data:1575941 Time:95085 Energy:902</t>
  </si>
  <si>
    <t>Message sent. Topic: /data_1 Data:1575684 Time:105085 Energy:905</t>
  </si>
  <si>
    <t>Message sent. Topic: /data_1 Data:1509893 Time:115085 Energy:902</t>
  </si>
  <si>
    <t>Message sent. Topic: /data_1 Data:1509892 Time:125085 Energy:902</t>
  </si>
  <si>
    <t>Message sent. Topic: /data_1 Data:1444357 Time:135085 Energy:902</t>
  </si>
  <si>
    <t>Message sent. Topic: /data_1 Data:1509892 Time:145085 Energy:902</t>
  </si>
  <si>
    <t>Message sent. Topic: /data_1 Data:1575427 Time:155085 Energy:902</t>
  </si>
  <si>
    <t>Message sent. Topic: /data_1 Data:1640706 Time:165085 Energy:902</t>
  </si>
  <si>
    <t>Message sent. Topic: /data_1 Data:1575169 Time:175085 Energy:902</t>
  </si>
  <si>
    <t>Message sent. Topic: /data_1 Data:1575170 Time:185085 Energy:902</t>
  </si>
  <si>
    <t>Message sent. Topic: /data_1 Data:1509379 Time:195085 Energy:902</t>
  </si>
  <si>
    <t>Message sent. Topic: /data_1 Data:1444098 Time:205085 Energy:906</t>
  </si>
  <si>
    <t>Message sent. Topic: /data_1 Data:1444355 Time:215085 Energy:902</t>
  </si>
  <si>
    <t>Message sent. Topic: /data_1 Data:1444354 Time:225085 Energy:902</t>
  </si>
  <si>
    <t>Message sent. Topic: /data_1 Data:1509633 Time:235085 Energy:903</t>
  </si>
  <si>
    <t>Message sent. Topic: /data_1 Data:1509377 Time:245085 Energy:902</t>
  </si>
  <si>
    <t>Message sent. Topic: /data_1 Data:1574913 Time:255085 Energy:902</t>
  </si>
  <si>
    <t>Message sent. Topic: /data_1 Data:1640449 Time:265085 Energy:902</t>
  </si>
  <si>
    <t>Message sent. Topic: /data_1 Data:1705729 Time:275085 Energy:903</t>
  </si>
  <si>
    <t>Message sent. Topic: /data_1 Data:1771266 Time:285085 Energy:903</t>
  </si>
  <si>
    <t>Message sent. Topic: /data_1 Data:1771010 Time:295085 Energy:903</t>
  </si>
  <si>
    <t>Message sent. Topic: /data_1 Data:1705730 Time:305085 Energy:903</t>
  </si>
  <si>
    <t>Message sent. Topic: /data_1 Data:1705985 Time:315085 Energy:903</t>
  </si>
  <si>
    <t>Message sent. Topic: /data_1 Data:1640450 Time:325085 Energy:903</t>
  </si>
  <si>
    <t>Message sent. Topic: /data_1 Data:1574658 Time:335085 Energy:903</t>
  </si>
  <si>
    <t>Message sent. Topic: /data_1 Data:1639939 Time:345085 Energy:903</t>
  </si>
  <si>
    <t>Message sent. Topic: /data_1 Data:1639683 Time:355085 Energy:903</t>
  </si>
  <si>
    <t>Message sent. Topic: /data_1 Data:1639684 Time:365085 Energy:903</t>
  </si>
  <si>
    <t>Message sent. Topic: /data_1 Data:1574149 Time:375085 Energy:903</t>
  </si>
  <si>
    <t>Message sent. Topic: /data_1 Data:1574149 Time:385085 Energy:903</t>
  </si>
  <si>
    <t>Message sent. Topic: /data_1 Data:1639942 Time:395085 Energy:903</t>
  </si>
  <si>
    <t>Message sent. Topic: /data_1 Data:1574149 Time:405085 Energy:903</t>
  </si>
  <si>
    <t>Message sent. Topic: /data_1 Data:1573894 Time:415085 Energy:903</t>
  </si>
  <si>
    <t>Message sent. Topic: /data_1 Data:1573639 Time:425085 Energy:903</t>
  </si>
  <si>
    <t>Message received. Topic:/valve_1 Message:1</t>
  </si>
  <si>
    <t>Message sent. Topic: /valve_1 Message:1</t>
  </si>
  <si>
    <t>Mote</t>
  </si>
  <si>
    <t>Message</t>
  </si>
  <si>
    <t>Topic</t>
  </si>
  <si>
    <t>Latencia (ms)</t>
  </si>
  <si>
    <t>Mensaje entregado?</t>
  </si>
  <si>
    <t>Tasa de Pérdida (%)</t>
  </si>
  <si>
    <t>Latencia promedio (ms)</t>
  </si>
  <si>
    <t>Energia por ciclo de ejecución (mJ)</t>
  </si>
  <si>
    <t>Energía promedio por ciclo de ejecución (mJ)</t>
  </si>
  <si>
    <t>Ciclos de ejecucion por hora</t>
  </si>
  <si>
    <t>Tensión de funcionamiento (V)</t>
  </si>
  <si>
    <t>Capacidad batería (mAh)</t>
  </si>
  <si>
    <t>Duración batería (h)</t>
  </si>
  <si>
    <t>Duración batería (días)</t>
  </si>
  <si>
    <t>Row Data</t>
  </si>
  <si>
    <t>Time (ms)</t>
  </si>
  <si>
    <t>Energy (mJ)</t>
  </si>
  <si>
    <t>Timestamp Tx (ms)</t>
  </si>
  <si>
    <t>Timestamp Rx (ms)</t>
  </si>
  <si>
    <t>Consumo (mAh)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</si>
</sst>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zoomScaleNormal="100" workbookViewId="0">
      <selection activeCell="G9" sqref="G9"/>
    </sheetView>
  </sheetViews>
  <sheetFormatPr baseColWidth="10" defaultColWidth="8.7265625" defaultRowHeight="12.5" x14ac:dyDescent="0.25"/>
  <cols>
    <col min="1" max="1" width="11.54296875"/>
    <col min="2" max="2" width="56.26953125"/>
    <col min="3" max="1024" width="11.54296875"/>
  </cols>
  <sheetData>
    <row r="1" spans="1:5" ht="13" x14ac:dyDescent="0.3">
      <c r="A1" s="2" t="s">
        <v>89</v>
      </c>
      <c r="B1" s="2" t="s">
        <v>90</v>
      </c>
      <c r="C1" s="2" t="s">
        <v>91</v>
      </c>
      <c r="D1" s="2" t="s">
        <v>103</v>
      </c>
      <c r="E1" s="2" t="s">
        <v>104</v>
      </c>
    </row>
    <row r="2" spans="1:5" x14ac:dyDescent="0.25">
      <c r="A2" t="s">
        <v>0</v>
      </c>
      <c r="B2" t="s">
        <v>1</v>
      </c>
      <c r="C2" t="str">
        <f>MID(B2, 25,7)</f>
        <v>/data_1</v>
      </c>
      <c r="D2">
        <f>VALUE(MID(B2,FIND("Message:",B2)+8,(FIND("Time:",B2)-FIND("Message:",B2)-8-1)))</f>
        <v>1248774</v>
      </c>
      <c r="E2">
        <f>VALUE(MID(B2,FIND("Time:",B2)+5,9))</f>
        <v>16734</v>
      </c>
    </row>
    <row r="3" spans="1:5" x14ac:dyDescent="0.25">
      <c r="A3" t="s">
        <v>0</v>
      </c>
      <c r="B3" t="s">
        <v>2</v>
      </c>
      <c r="C3" t="str">
        <f t="shared" ref="C3:C44" si="0">MID(B3, 25,7)</f>
        <v>/data_1</v>
      </c>
      <c r="D3">
        <f t="shared" ref="D3:D44" si="1">VALUE(MID(B3,FIND("Message:",B3)+8,(FIND("Time:",B3)-FIND("Message:",B3)-8-1)))</f>
        <v>1249031</v>
      </c>
      <c r="E3">
        <f t="shared" ref="E3:E44" si="2">VALUE(MID(B3,FIND("Time:",B3)+5,9))</f>
        <v>25343</v>
      </c>
    </row>
    <row r="4" spans="1:5" x14ac:dyDescent="0.25">
      <c r="A4" t="s">
        <v>0</v>
      </c>
      <c r="B4" t="s">
        <v>3</v>
      </c>
      <c r="C4" t="str">
        <f t="shared" si="0"/>
        <v>/data_1</v>
      </c>
      <c r="D4">
        <f t="shared" si="1"/>
        <v>1248774</v>
      </c>
      <c r="E4">
        <f t="shared" si="2"/>
        <v>35210</v>
      </c>
    </row>
    <row r="5" spans="1:5" x14ac:dyDescent="0.25">
      <c r="A5" t="s">
        <v>0</v>
      </c>
      <c r="B5" t="s">
        <v>4</v>
      </c>
      <c r="C5" t="str">
        <f t="shared" si="0"/>
        <v>/data_1</v>
      </c>
      <c r="D5">
        <f t="shared" si="1"/>
        <v>1314311</v>
      </c>
      <c r="E5">
        <f t="shared" si="2"/>
        <v>45179</v>
      </c>
    </row>
    <row r="6" spans="1:5" x14ac:dyDescent="0.25">
      <c r="A6" t="s">
        <v>0</v>
      </c>
      <c r="B6" t="s">
        <v>5</v>
      </c>
      <c r="C6" t="str">
        <f t="shared" si="0"/>
        <v>/data_1</v>
      </c>
      <c r="D6">
        <f t="shared" si="1"/>
        <v>1379590</v>
      </c>
      <c r="E6">
        <f t="shared" si="2"/>
        <v>55335</v>
      </c>
    </row>
    <row r="7" spans="1:5" x14ac:dyDescent="0.25">
      <c r="A7" t="s">
        <v>0</v>
      </c>
      <c r="B7" t="s">
        <v>6</v>
      </c>
      <c r="C7" t="str">
        <f t="shared" si="0"/>
        <v>/data_1</v>
      </c>
      <c r="D7">
        <f t="shared" si="1"/>
        <v>1379334</v>
      </c>
      <c r="E7">
        <f t="shared" si="2"/>
        <v>65445</v>
      </c>
    </row>
    <row r="8" spans="1:5" x14ac:dyDescent="0.25">
      <c r="A8" t="s">
        <v>0</v>
      </c>
      <c r="B8" t="s">
        <v>7</v>
      </c>
      <c r="C8" t="str">
        <f t="shared" si="0"/>
        <v>/data_1</v>
      </c>
      <c r="D8">
        <f t="shared" si="1"/>
        <v>1445127</v>
      </c>
      <c r="E8">
        <f t="shared" si="2"/>
        <v>75421</v>
      </c>
    </row>
    <row r="9" spans="1:5" x14ac:dyDescent="0.25">
      <c r="A9" t="s">
        <v>0</v>
      </c>
      <c r="B9" t="s">
        <v>8</v>
      </c>
      <c r="C9" t="str">
        <f t="shared" si="0"/>
        <v>/data_1</v>
      </c>
      <c r="D9">
        <f t="shared" si="1"/>
        <v>1510662</v>
      </c>
      <c r="E9">
        <f t="shared" si="2"/>
        <v>85367</v>
      </c>
    </row>
    <row r="10" spans="1:5" x14ac:dyDescent="0.25">
      <c r="A10" t="s">
        <v>0</v>
      </c>
      <c r="B10" t="s">
        <v>9</v>
      </c>
      <c r="C10" t="str">
        <f t="shared" si="0"/>
        <v>/data_1</v>
      </c>
      <c r="D10">
        <f t="shared" si="1"/>
        <v>1575941</v>
      </c>
      <c r="E10">
        <f t="shared" si="2"/>
        <v>95406</v>
      </c>
    </row>
    <row r="11" spans="1:5" x14ac:dyDescent="0.25">
      <c r="A11" t="s">
        <v>0</v>
      </c>
      <c r="B11" t="s">
        <v>10</v>
      </c>
      <c r="C11" t="str">
        <f t="shared" si="0"/>
        <v>/data_1</v>
      </c>
      <c r="D11">
        <f t="shared" si="1"/>
        <v>1575684</v>
      </c>
      <c r="E11">
        <f t="shared" si="2"/>
        <v>105414</v>
      </c>
    </row>
    <row r="12" spans="1:5" x14ac:dyDescent="0.25">
      <c r="A12" t="s">
        <v>0</v>
      </c>
      <c r="B12" t="s">
        <v>11</v>
      </c>
      <c r="C12" t="str">
        <f t="shared" si="0"/>
        <v>/data_1</v>
      </c>
      <c r="D12">
        <f t="shared" si="1"/>
        <v>1509893</v>
      </c>
      <c r="E12">
        <f t="shared" si="2"/>
        <v>115179</v>
      </c>
    </row>
    <row r="13" spans="1:5" x14ac:dyDescent="0.25">
      <c r="A13" t="s">
        <v>0</v>
      </c>
      <c r="B13" t="s">
        <v>12</v>
      </c>
      <c r="C13" t="str">
        <f t="shared" si="0"/>
        <v>/data_1</v>
      </c>
      <c r="D13">
        <f t="shared" si="1"/>
        <v>1509892</v>
      </c>
      <c r="E13">
        <f t="shared" si="2"/>
        <v>125210</v>
      </c>
    </row>
    <row r="14" spans="1:5" x14ac:dyDescent="0.25">
      <c r="A14" t="s">
        <v>0</v>
      </c>
      <c r="B14" t="s">
        <v>13</v>
      </c>
      <c r="C14" t="str">
        <f t="shared" si="0"/>
        <v>/data_1</v>
      </c>
      <c r="D14">
        <f t="shared" si="1"/>
        <v>1444357</v>
      </c>
      <c r="E14">
        <f t="shared" si="2"/>
        <v>135210</v>
      </c>
    </row>
    <row r="15" spans="1:5" x14ac:dyDescent="0.25">
      <c r="A15" t="s">
        <v>0</v>
      </c>
      <c r="B15" t="s">
        <v>14</v>
      </c>
      <c r="C15" t="str">
        <f t="shared" si="0"/>
        <v>/data_1</v>
      </c>
      <c r="D15">
        <f t="shared" si="1"/>
        <v>1509892</v>
      </c>
      <c r="E15">
        <f t="shared" si="2"/>
        <v>145148</v>
      </c>
    </row>
    <row r="16" spans="1:5" x14ac:dyDescent="0.25">
      <c r="A16" t="s">
        <v>0</v>
      </c>
      <c r="B16" t="s">
        <v>15</v>
      </c>
      <c r="C16" t="str">
        <f t="shared" si="0"/>
        <v>/data_1</v>
      </c>
      <c r="D16">
        <f t="shared" si="1"/>
        <v>1575427</v>
      </c>
      <c r="E16">
        <f t="shared" si="2"/>
        <v>155375</v>
      </c>
    </row>
    <row r="17" spans="1:5" x14ac:dyDescent="0.25">
      <c r="A17" t="s">
        <v>0</v>
      </c>
      <c r="B17" t="s">
        <v>16</v>
      </c>
      <c r="C17" t="str">
        <f t="shared" si="0"/>
        <v>/data_1</v>
      </c>
      <c r="D17">
        <f t="shared" si="1"/>
        <v>1640706</v>
      </c>
      <c r="E17">
        <f t="shared" si="2"/>
        <v>165179</v>
      </c>
    </row>
    <row r="18" spans="1:5" x14ac:dyDescent="0.25">
      <c r="A18" t="s">
        <v>0</v>
      </c>
      <c r="B18" t="s">
        <v>17</v>
      </c>
      <c r="C18" t="str">
        <f t="shared" si="0"/>
        <v>/data_1</v>
      </c>
      <c r="D18">
        <f t="shared" si="1"/>
        <v>1575169</v>
      </c>
      <c r="E18">
        <f t="shared" si="2"/>
        <v>175382</v>
      </c>
    </row>
    <row r="19" spans="1:5" x14ac:dyDescent="0.25">
      <c r="A19" t="s">
        <v>0</v>
      </c>
      <c r="B19" t="s">
        <v>18</v>
      </c>
      <c r="C19" t="str">
        <f t="shared" si="0"/>
        <v>/data_1</v>
      </c>
      <c r="D19">
        <f t="shared" si="1"/>
        <v>1575170</v>
      </c>
      <c r="E19">
        <f t="shared" si="2"/>
        <v>185164</v>
      </c>
    </row>
    <row r="20" spans="1:5" x14ac:dyDescent="0.25">
      <c r="A20" t="s">
        <v>0</v>
      </c>
      <c r="B20" t="s">
        <v>19</v>
      </c>
      <c r="C20" t="str">
        <f t="shared" si="0"/>
        <v>/data_1</v>
      </c>
      <c r="D20">
        <f t="shared" si="1"/>
        <v>1509379</v>
      </c>
      <c r="E20">
        <f t="shared" si="2"/>
        <v>195179</v>
      </c>
    </row>
    <row r="21" spans="1:5" x14ac:dyDescent="0.25">
      <c r="A21" t="s">
        <v>0</v>
      </c>
      <c r="B21" t="s">
        <v>20</v>
      </c>
      <c r="C21" t="str">
        <f t="shared" si="0"/>
        <v>/data_1</v>
      </c>
      <c r="D21">
        <f t="shared" si="1"/>
        <v>1444098</v>
      </c>
      <c r="E21">
        <f t="shared" si="2"/>
        <v>205179</v>
      </c>
    </row>
    <row r="22" spans="1:5" x14ac:dyDescent="0.25">
      <c r="A22" t="s">
        <v>0</v>
      </c>
      <c r="B22" t="s">
        <v>21</v>
      </c>
      <c r="C22" t="str">
        <f t="shared" si="0"/>
        <v>/data_1</v>
      </c>
      <c r="D22">
        <f t="shared" si="1"/>
        <v>1444355</v>
      </c>
      <c r="E22">
        <f t="shared" si="2"/>
        <v>215234</v>
      </c>
    </row>
    <row r="23" spans="1:5" x14ac:dyDescent="0.25">
      <c r="A23" t="s">
        <v>0</v>
      </c>
      <c r="B23" t="s">
        <v>22</v>
      </c>
      <c r="C23" t="str">
        <f t="shared" si="0"/>
        <v>/data_1</v>
      </c>
      <c r="D23">
        <f t="shared" si="1"/>
        <v>1444354</v>
      </c>
      <c r="E23">
        <f t="shared" si="2"/>
        <v>225210</v>
      </c>
    </row>
    <row r="24" spans="1:5" x14ac:dyDescent="0.25">
      <c r="A24" t="s">
        <v>0</v>
      </c>
      <c r="B24" t="s">
        <v>23</v>
      </c>
      <c r="C24" t="str">
        <f t="shared" si="0"/>
        <v>/data_1</v>
      </c>
      <c r="D24">
        <f t="shared" si="1"/>
        <v>1509633</v>
      </c>
      <c r="E24">
        <f t="shared" si="2"/>
        <v>235179</v>
      </c>
    </row>
    <row r="25" spans="1:5" x14ac:dyDescent="0.25">
      <c r="A25" t="s">
        <v>0</v>
      </c>
      <c r="B25" t="s">
        <v>24</v>
      </c>
      <c r="C25" t="str">
        <f t="shared" si="0"/>
        <v>/data_1</v>
      </c>
      <c r="D25">
        <f t="shared" si="1"/>
        <v>1509377</v>
      </c>
      <c r="E25">
        <f t="shared" si="2"/>
        <v>245179</v>
      </c>
    </row>
    <row r="26" spans="1:5" x14ac:dyDescent="0.25">
      <c r="A26" t="s">
        <v>0</v>
      </c>
      <c r="B26" t="s">
        <v>25</v>
      </c>
      <c r="C26" t="str">
        <f t="shared" si="0"/>
        <v>/data_1</v>
      </c>
      <c r="D26">
        <f t="shared" si="1"/>
        <v>1574913</v>
      </c>
      <c r="E26">
        <f t="shared" si="2"/>
        <v>255179</v>
      </c>
    </row>
    <row r="27" spans="1:5" x14ac:dyDescent="0.25">
      <c r="A27" t="s">
        <v>0</v>
      </c>
      <c r="B27" t="s">
        <v>26</v>
      </c>
      <c r="C27" t="str">
        <f t="shared" si="0"/>
        <v>/data_1</v>
      </c>
      <c r="D27">
        <f t="shared" si="1"/>
        <v>1640449</v>
      </c>
      <c r="E27">
        <f t="shared" si="2"/>
        <v>265179</v>
      </c>
    </row>
    <row r="28" spans="1:5" x14ac:dyDescent="0.25">
      <c r="A28" t="s">
        <v>0</v>
      </c>
      <c r="B28" t="s">
        <v>27</v>
      </c>
      <c r="C28" t="str">
        <f t="shared" si="0"/>
        <v>/data_1</v>
      </c>
      <c r="D28">
        <f t="shared" si="1"/>
        <v>1705729</v>
      </c>
      <c r="E28">
        <f t="shared" si="2"/>
        <v>275179</v>
      </c>
    </row>
    <row r="29" spans="1:5" x14ac:dyDescent="0.25">
      <c r="A29" t="s">
        <v>0</v>
      </c>
      <c r="B29" t="s">
        <v>28</v>
      </c>
      <c r="C29" t="str">
        <f t="shared" si="0"/>
        <v>/data_1</v>
      </c>
      <c r="D29">
        <f t="shared" si="1"/>
        <v>1771266</v>
      </c>
      <c r="E29">
        <f t="shared" si="2"/>
        <v>285210</v>
      </c>
    </row>
    <row r="30" spans="1:5" x14ac:dyDescent="0.25">
      <c r="A30" t="s">
        <v>0</v>
      </c>
      <c r="B30" t="s">
        <v>29</v>
      </c>
      <c r="C30" t="str">
        <f t="shared" si="0"/>
        <v>/data_1</v>
      </c>
      <c r="D30">
        <f t="shared" si="1"/>
        <v>1771010</v>
      </c>
      <c r="E30">
        <f t="shared" si="2"/>
        <v>295343</v>
      </c>
    </row>
    <row r="31" spans="1:5" x14ac:dyDescent="0.25">
      <c r="A31" t="s">
        <v>0</v>
      </c>
      <c r="B31" t="s">
        <v>30</v>
      </c>
      <c r="C31" t="str">
        <f t="shared" si="0"/>
        <v>/data_1</v>
      </c>
      <c r="D31">
        <f t="shared" si="1"/>
        <v>1705730</v>
      </c>
      <c r="E31">
        <f t="shared" si="2"/>
        <v>305343</v>
      </c>
    </row>
    <row r="32" spans="1:5" x14ac:dyDescent="0.25">
      <c r="A32" t="s">
        <v>0</v>
      </c>
      <c r="B32" t="s">
        <v>31</v>
      </c>
      <c r="C32" t="str">
        <f t="shared" si="0"/>
        <v>/data_1</v>
      </c>
      <c r="D32">
        <f t="shared" si="1"/>
        <v>1705985</v>
      </c>
      <c r="E32">
        <f t="shared" si="2"/>
        <v>315179</v>
      </c>
    </row>
    <row r="33" spans="1:5" x14ac:dyDescent="0.25">
      <c r="A33" t="s">
        <v>0</v>
      </c>
      <c r="B33" t="s">
        <v>32</v>
      </c>
      <c r="C33" t="str">
        <f t="shared" si="0"/>
        <v>/data_1</v>
      </c>
      <c r="D33">
        <f t="shared" si="1"/>
        <v>1640450</v>
      </c>
      <c r="E33">
        <f t="shared" si="2"/>
        <v>325398</v>
      </c>
    </row>
    <row r="34" spans="1:5" x14ac:dyDescent="0.25">
      <c r="A34" t="s">
        <v>0</v>
      </c>
      <c r="B34" t="s">
        <v>33</v>
      </c>
      <c r="C34" t="str">
        <f t="shared" si="0"/>
        <v>/data_1</v>
      </c>
      <c r="D34">
        <f t="shared" si="1"/>
        <v>1574658</v>
      </c>
      <c r="E34">
        <f t="shared" si="2"/>
        <v>335179</v>
      </c>
    </row>
    <row r="35" spans="1:5" x14ac:dyDescent="0.25">
      <c r="A35" t="s">
        <v>0</v>
      </c>
      <c r="B35" t="s">
        <v>34</v>
      </c>
      <c r="C35" t="str">
        <f t="shared" si="0"/>
        <v>/data_1</v>
      </c>
      <c r="D35">
        <f t="shared" si="1"/>
        <v>1639939</v>
      </c>
      <c r="E35">
        <f t="shared" si="2"/>
        <v>345179</v>
      </c>
    </row>
    <row r="36" spans="1:5" x14ac:dyDescent="0.25">
      <c r="A36" t="s">
        <v>0</v>
      </c>
      <c r="B36" t="s">
        <v>35</v>
      </c>
      <c r="C36" t="str">
        <f t="shared" si="0"/>
        <v>/data_1</v>
      </c>
      <c r="D36">
        <f t="shared" si="1"/>
        <v>1639683</v>
      </c>
      <c r="E36">
        <f t="shared" si="2"/>
        <v>355179</v>
      </c>
    </row>
    <row r="37" spans="1:5" x14ac:dyDescent="0.25">
      <c r="A37" t="s">
        <v>0</v>
      </c>
      <c r="B37" t="s">
        <v>36</v>
      </c>
      <c r="C37" t="str">
        <f t="shared" si="0"/>
        <v>/data_1</v>
      </c>
      <c r="D37">
        <f t="shared" si="1"/>
        <v>1639684</v>
      </c>
      <c r="E37">
        <f t="shared" si="2"/>
        <v>365179</v>
      </c>
    </row>
    <row r="38" spans="1:5" x14ac:dyDescent="0.25">
      <c r="A38" t="s">
        <v>0</v>
      </c>
      <c r="B38" t="s">
        <v>37</v>
      </c>
      <c r="C38" t="str">
        <f t="shared" si="0"/>
        <v>/data_1</v>
      </c>
      <c r="D38">
        <f t="shared" si="1"/>
        <v>1574149</v>
      </c>
      <c r="E38">
        <f t="shared" si="2"/>
        <v>375437</v>
      </c>
    </row>
    <row r="39" spans="1:5" x14ac:dyDescent="0.25">
      <c r="A39" t="s">
        <v>0</v>
      </c>
      <c r="B39" t="s">
        <v>38</v>
      </c>
      <c r="C39" t="str">
        <f t="shared" si="0"/>
        <v>/data_1</v>
      </c>
      <c r="D39">
        <f t="shared" si="1"/>
        <v>1574149</v>
      </c>
      <c r="E39">
        <f t="shared" si="2"/>
        <v>385421</v>
      </c>
    </row>
    <row r="40" spans="1:5" x14ac:dyDescent="0.25">
      <c r="A40" t="s">
        <v>0</v>
      </c>
      <c r="B40" t="s">
        <v>39</v>
      </c>
      <c r="C40" t="str">
        <f t="shared" si="0"/>
        <v>/data_1</v>
      </c>
      <c r="D40">
        <f t="shared" si="1"/>
        <v>1639942</v>
      </c>
      <c r="E40">
        <f t="shared" si="2"/>
        <v>395210</v>
      </c>
    </row>
    <row r="41" spans="1:5" x14ac:dyDescent="0.25">
      <c r="A41" t="s">
        <v>0</v>
      </c>
      <c r="B41" t="s">
        <v>40</v>
      </c>
      <c r="C41" t="str">
        <f t="shared" si="0"/>
        <v>/data_1</v>
      </c>
      <c r="D41">
        <f t="shared" si="1"/>
        <v>1574149</v>
      </c>
      <c r="E41">
        <f t="shared" si="2"/>
        <v>405210</v>
      </c>
    </row>
    <row r="42" spans="1:5" x14ac:dyDescent="0.25">
      <c r="A42" t="s">
        <v>0</v>
      </c>
      <c r="B42" t="s">
        <v>41</v>
      </c>
      <c r="C42" t="str">
        <f t="shared" si="0"/>
        <v>/data_1</v>
      </c>
      <c r="D42">
        <f t="shared" si="1"/>
        <v>1573894</v>
      </c>
      <c r="E42">
        <f t="shared" si="2"/>
        <v>415367</v>
      </c>
    </row>
    <row r="43" spans="1:5" x14ac:dyDescent="0.25">
      <c r="A43" t="s">
        <v>0</v>
      </c>
      <c r="B43" t="s">
        <v>42</v>
      </c>
      <c r="C43" t="str">
        <f t="shared" si="0"/>
        <v>/data_1</v>
      </c>
      <c r="D43">
        <f t="shared" si="1"/>
        <v>1573639</v>
      </c>
      <c r="E43">
        <f t="shared" si="2"/>
        <v>425406</v>
      </c>
    </row>
    <row r="44" spans="1:5" x14ac:dyDescent="0.25">
      <c r="A44" t="s">
        <v>0</v>
      </c>
      <c r="B44" t="s">
        <v>43</v>
      </c>
      <c r="C44" t="str">
        <f t="shared" si="0"/>
        <v>/data_1</v>
      </c>
      <c r="D44">
        <f t="shared" si="1"/>
        <v>1573382</v>
      </c>
      <c r="E44">
        <f t="shared" si="2"/>
        <v>435179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zoomScaleNormal="100" workbookViewId="0">
      <selection activeCell="H7" sqref="H7"/>
    </sheetView>
  </sheetViews>
  <sheetFormatPr baseColWidth="10" defaultColWidth="8.7265625" defaultRowHeight="12.5" x14ac:dyDescent="0.25"/>
  <cols>
    <col min="1" max="1" width="11.54296875"/>
    <col min="2" max="2" width="60.36328125" customWidth="1"/>
    <col min="3" max="1024" width="11.54296875"/>
  </cols>
  <sheetData>
    <row r="1" spans="1:6" ht="13" x14ac:dyDescent="0.3">
      <c r="A1" s="2" t="s">
        <v>89</v>
      </c>
      <c r="B1" s="2" t="s">
        <v>90</v>
      </c>
      <c r="C1" s="2" t="s">
        <v>91</v>
      </c>
      <c r="D1" s="2" t="s">
        <v>103</v>
      </c>
      <c r="E1" s="2" t="s">
        <v>104</v>
      </c>
      <c r="F1" s="2" t="s">
        <v>105</v>
      </c>
    </row>
    <row r="2" spans="1:6" x14ac:dyDescent="0.25">
      <c r="A2" t="s">
        <v>44</v>
      </c>
      <c r="B2" t="s">
        <v>45</v>
      </c>
      <c r="C2" t="str">
        <f>MID(B2, 22,7)</f>
        <v>/data_1</v>
      </c>
      <c r="D2">
        <f>VALUE(MID(B2,FIND("Data:",B2)+5,(FIND("Time:",B2)-FIND("Data:",B2)-5-1)))</f>
        <v>1248774</v>
      </c>
      <c r="E2">
        <f>VALUE(MID(B2,FIND("Time:",B2)+5,(FIND("Energy:",B2)-FIND("Time:",B2)-5-1)))</f>
        <v>15085</v>
      </c>
      <c r="F2">
        <f>VALUE(MID(B2,FIND("Energy:",B2)+7,5))</f>
        <v>1371</v>
      </c>
    </row>
    <row r="3" spans="1:6" x14ac:dyDescent="0.25">
      <c r="A3" t="s">
        <v>44</v>
      </c>
      <c r="B3" t="s">
        <v>46</v>
      </c>
      <c r="C3" t="str">
        <f t="shared" ref="C3:C43" si="0">MID(B3, 22,7)</f>
        <v>/data_1</v>
      </c>
      <c r="D3">
        <f t="shared" ref="D3:D43" si="1">VALUE(MID(B3,FIND("Data:",B3)+5,(FIND("Time:",B3)-FIND("Data:",B3)-5-1)))</f>
        <v>1249031</v>
      </c>
      <c r="E3">
        <f t="shared" ref="E3:E43" si="2">VALUE(MID(B3,FIND("Time:",B3)+5,(FIND("Energy:",B3)-FIND("Time:",B3)-5-1)))</f>
        <v>25085</v>
      </c>
      <c r="F3">
        <f t="shared" ref="F3:F43" si="3">VALUE(MID(B3,FIND("Energy:",B3)+7,5))</f>
        <v>901</v>
      </c>
    </row>
    <row r="4" spans="1:6" x14ac:dyDescent="0.25">
      <c r="A4" t="s">
        <v>44</v>
      </c>
      <c r="B4" t="s">
        <v>47</v>
      </c>
      <c r="C4" t="str">
        <f t="shared" si="0"/>
        <v>/data_1</v>
      </c>
      <c r="D4">
        <f t="shared" si="1"/>
        <v>1248774</v>
      </c>
      <c r="E4">
        <f t="shared" si="2"/>
        <v>35085</v>
      </c>
      <c r="F4">
        <f t="shared" si="3"/>
        <v>905</v>
      </c>
    </row>
    <row r="5" spans="1:6" x14ac:dyDescent="0.25">
      <c r="A5" t="s">
        <v>44</v>
      </c>
      <c r="B5" t="s">
        <v>48</v>
      </c>
      <c r="C5" t="str">
        <f t="shared" si="0"/>
        <v>/data_1</v>
      </c>
      <c r="D5">
        <f t="shared" si="1"/>
        <v>1314311</v>
      </c>
      <c r="E5">
        <f t="shared" si="2"/>
        <v>45085</v>
      </c>
      <c r="F5">
        <f t="shared" si="3"/>
        <v>901</v>
      </c>
    </row>
    <row r="6" spans="1:6" x14ac:dyDescent="0.25">
      <c r="A6" t="s">
        <v>44</v>
      </c>
      <c r="B6" t="s">
        <v>49</v>
      </c>
      <c r="C6" t="str">
        <f t="shared" si="0"/>
        <v>/data_1</v>
      </c>
      <c r="D6">
        <f t="shared" si="1"/>
        <v>1379590</v>
      </c>
      <c r="E6">
        <f t="shared" si="2"/>
        <v>55085</v>
      </c>
      <c r="F6">
        <f t="shared" si="3"/>
        <v>905</v>
      </c>
    </row>
    <row r="7" spans="1:6" x14ac:dyDescent="0.25">
      <c r="A7" t="s">
        <v>44</v>
      </c>
      <c r="B7" t="s">
        <v>50</v>
      </c>
      <c r="C7" t="str">
        <f t="shared" si="0"/>
        <v>/data_1</v>
      </c>
      <c r="D7">
        <f t="shared" si="1"/>
        <v>1379334</v>
      </c>
      <c r="E7">
        <f t="shared" si="2"/>
        <v>65085</v>
      </c>
      <c r="F7">
        <f t="shared" si="3"/>
        <v>902</v>
      </c>
    </row>
    <row r="8" spans="1:6" x14ac:dyDescent="0.25">
      <c r="A8" t="s">
        <v>44</v>
      </c>
      <c r="B8" t="s">
        <v>51</v>
      </c>
      <c r="C8" t="str">
        <f t="shared" si="0"/>
        <v>/data_1</v>
      </c>
      <c r="D8">
        <f t="shared" si="1"/>
        <v>1445127</v>
      </c>
      <c r="E8">
        <f t="shared" si="2"/>
        <v>75085</v>
      </c>
      <c r="F8">
        <f t="shared" si="3"/>
        <v>902</v>
      </c>
    </row>
    <row r="9" spans="1:6" x14ac:dyDescent="0.25">
      <c r="A9" t="s">
        <v>44</v>
      </c>
      <c r="B9" t="s">
        <v>52</v>
      </c>
      <c r="C9" t="str">
        <f t="shared" si="0"/>
        <v>/data_1</v>
      </c>
      <c r="D9">
        <f t="shared" si="1"/>
        <v>1510662</v>
      </c>
      <c r="E9">
        <f t="shared" si="2"/>
        <v>85085</v>
      </c>
      <c r="F9">
        <f t="shared" si="3"/>
        <v>902</v>
      </c>
    </row>
    <row r="10" spans="1:6" x14ac:dyDescent="0.25">
      <c r="A10" t="s">
        <v>44</v>
      </c>
      <c r="B10" t="s">
        <v>53</v>
      </c>
      <c r="C10" t="str">
        <f t="shared" si="0"/>
        <v>/data_1</v>
      </c>
      <c r="D10">
        <f t="shared" si="1"/>
        <v>1575941</v>
      </c>
      <c r="E10">
        <f t="shared" si="2"/>
        <v>95085</v>
      </c>
      <c r="F10">
        <f t="shared" si="3"/>
        <v>902</v>
      </c>
    </row>
    <row r="11" spans="1:6" x14ac:dyDescent="0.25">
      <c r="A11" t="s">
        <v>44</v>
      </c>
      <c r="B11" t="s">
        <v>54</v>
      </c>
      <c r="C11" t="str">
        <f t="shared" si="0"/>
        <v>/data_1</v>
      </c>
      <c r="D11">
        <f t="shared" si="1"/>
        <v>1575684</v>
      </c>
      <c r="E11">
        <f t="shared" si="2"/>
        <v>105085</v>
      </c>
      <c r="F11">
        <f t="shared" si="3"/>
        <v>905</v>
      </c>
    </row>
    <row r="12" spans="1:6" x14ac:dyDescent="0.25">
      <c r="A12" t="s">
        <v>44</v>
      </c>
      <c r="B12" t="s">
        <v>55</v>
      </c>
      <c r="C12" t="str">
        <f t="shared" si="0"/>
        <v>/data_1</v>
      </c>
      <c r="D12">
        <f t="shared" si="1"/>
        <v>1509893</v>
      </c>
      <c r="E12">
        <f t="shared" si="2"/>
        <v>115085</v>
      </c>
      <c r="F12">
        <f t="shared" si="3"/>
        <v>902</v>
      </c>
    </row>
    <row r="13" spans="1:6" x14ac:dyDescent="0.25">
      <c r="A13" t="s">
        <v>44</v>
      </c>
      <c r="B13" t="s">
        <v>56</v>
      </c>
      <c r="C13" t="str">
        <f t="shared" si="0"/>
        <v>/data_1</v>
      </c>
      <c r="D13">
        <f t="shared" si="1"/>
        <v>1509892</v>
      </c>
      <c r="E13">
        <f t="shared" si="2"/>
        <v>125085</v>
      </c>
      <c r="F13">
        <f t="shared" si="3"/>
        <v>902</v>
      </c>
    </row>
    <row r="14" spans="1:6" x14ac:dyDescent="0.25">
      <c r="A14" t="s">
        <v>44</v>
      </c>
      <c r="B14" t="s">
        <v>57</v>
      </c>
      <c r="C14" t="str">
        <f t="shared" si="0"/>
        <v>/data_1</v>
      </c>
      <c r="D14">
        <f t="shared" si="1"/>
        <v>1444357</v>
      </c>
      <c r="E14">
        <f t="shared" si="2"/>
        <v>135085</v>
      </c>
      <c r="F14">
        <f t="shared" si="3"/>
        <v>902</v>
      </c>
    </row>
    <row r="15" spans="1:6" x14ac:dyDescent="0.25">
      <c r="A15" t="s">
        <v>44</v>
      </c>
      <c r="B15" t="s">
        <v>58</v>
      </c>
      <c r="C15" t="str">
        <f t="shared" si="0"/>
        <v>/data_1</v>
      </c>
      <c r="D15">
        <f t="shared" si="1"/>
        <v>1509892</v>
      </c>
      <c r="E15">
        <f t="shared" si="2"/>
        <v>145085</v>
      </c>
      <c r="F15">
        <f t="shared" si="3"/>
        <v>902</v>
      </c>
    </row>
    <row r="16" spans="1:6" x14ac:dyDescent="0.25">
      <c r="A16" t="s">
        <v>44</v>
      </c>
      <c r="B16" t="s">
        <v>59</v>
      </c>
      <c r="C16" t="str">
        <f t="shared" si="0"/>
        <v>/data_1</v>
      </c>
      <c r="D16">
        <f t="shared" si="1"/>
        <v>1575427</v>
      </c>
      <c r="E16">
        <f t="shared" si="2"/>
        <v>155085</v>
      </c>
      <c r="F16">
        <f t="shared" si="3"/>
        <v>902</v>
      </c>
    </row>
    <row r="17" spans="1:6" x14ac:dyDescent="0.25">
      <c r="A17" t="s">
        <v>44</v>
      </c>
      <c r="B17" t="s">
        <v>60</v>
      </c>
      <c r="C17" t="str">
        <f t="shared" si="0"/>
        <v>/data_1</v>
      </c>
      <c r="D17">
        <f t="shared" si="1"/>
        <v>1640706</v>
      </c>
      <c r="E17">
        <f t="shared" si="2"/>
        <v>165085</v>
      </c>
      <c r="F17">
        <f t="shared" si="3"/>
        <v>902</v>
      </c>
    </row>
    <row r="18" spans="1:6" x14ac:dyDescent="0.25">
      <c r="A18" t="s">
        <v>44</v>
      </c>
      <c r="B18" t="s">
        <v>61</v>
      </c>
      <c r="C18" t="str">
        <f t="shared" si="0"/>
        <v>/data_1</v>
      </c>
      <c r="D18">
        <f t="shared" si="1"/>
        <v>1575169</v>
      </c>
      <c r="E18">
        <f t="shared" si="2"/>
        <v>175085</v>
      </c>
      <c r="F18">
        <f t="shared" si="3"/>
        <v>902</v>
      </c>
    </row>
    <row r="19" spans="1:6" x14ac:dyDescent="0.25">
      <c r="A19" t="s">
        <v>44</v>
      </c>
      <c r="B19" t="s">
        <v>62</v>
      </c>
      <c r="C19" t="str">
        <f t="shared" si="0"/>
        <v>/data_1</v>
      </c>
      <c r="D19">
        <f t="shared" si="1"/>
        <v>1575170</v>
      </c>
      <c r="E19">
        <f t="shared" si="2"/>
        <v>185085</v>
      </c>
      <c r="F19">
        <f t="shared" si="3"/>
        <v>902</v>
      </c>
    </row>
    <row r="20" spans="1:6" x14ac:dyDescent="0.25">
      <c r="A20" t="s">
        <v>44</v>
      </c>
      <c r="B20" t="s">
        <v>63</v>
      </c>
      <c r="C20" t="str">
        <f t="shared" si="0"/>
        <v>/data_1</v>
      </c>
      <c r="D20">
        <f t="shared" si="1"/>
        <v>1509379</v>
      </c>
      <c r="E20">
        <f t="shared" si="2"/>
        <v>195085</v>
      </c>
      <c r="F20">
        <f t="shared" si="3"/>
        <v>902</v>
      </c>
    </row>
    <row r="21" spans="1:6" x14ac:dyDescent="0.25">
      <c r="A21" t="s">
        <v>44</v>
      </c>
      <c r="B21" t="s">
        <v>64</v>
      </c>
      <c r="C21" t="str">
        <f t="shared" si="0"/>
        <v>/data_1</v>
      </c>
      <c r="D21">
        <f t="shared" si="1"/>
        <v>1444098</v>
      </c>
      <c r="E21">
        <f t="shared" si="2"/>
        <v>205085</v>
      </c>
      <c r="F21">
        <f t="shared" si="3"/>
        <v>906</v>
      </c>
    </row>
    <row r="22" spans="1:6" x14ac:dyDescent="0.25">
      <c r="A22" t="s">
        <v>44</v>
      </c>
      <c r="B22" t="s">
        <v>65</v>
      </c>
      <c r="C22" t="str">
        <f t="shared" si="0"/>
        <v>/data_1</v>
      </c>
      <c r="D22">
        <f t="shared" si="1"/>
        <v>1444355</v>
      </c>
      <c r="E22">
        <f t="shared" si="2"/>
        <v>215085</v>
      </c>
      <c r="F22">
        <f t="shared" si="3"/>
        <v>902</v>
      </c>
    </row>
    <row r="23" spans="1:6" x14ac:dyDescent="0.25">
      <c r="A23" t="s">
        <v>44</v>
      </c>
      <c r="B23" t="s">
        <v>66</v>
      </c>
      <c r="C23" t="str">
        <f t="shared" si="0"/>
        <v>/data_1</v>
      </c>
      <c r="D23">
        <f t="shared" si="1"/>
        <v>1444354</v>
      </c>
      <c r="E23">
        <f t="shared" si="2"/>
        <v>225085</v>
      </c>
      <c r="F23">
        <f t="shared" si="3"/>
        <v>902</v>
      </c>
    </row>
    <row r="24" spans="1:6" x14ac:dyDescent="0.25">
      <c r="A24" t="s">
        <v>44</v>
      </c>
      <c r="B24" t="s">
        <v>67</v>
      </c>
      <c r="C24" t="str">
        <f t="shared" si="0"/>
        <v>/data_1</v>
      </c>
      <c r="D24">
        <f t="shared" si="1"/>
        <v>1509633</v>
      </c>
      <c r="E24">
        <f t="shared" si="2"/>
        <v>235085</v>
      </c>
      <c r="F24">
        <f t="shared" si="3"/>
        <v>903</v>
      </c>
    </row>
    <row r="25" spans="1:6" x14ac:dyDescent="0.25">
      <c r="A25" t="s">
        <v>44</v>
      </c>
      <c r="B25" t="s">
        <v>68</v>
      </c>
      <c r="C25" t="str">
        <f t="shared" si="0"/>
        <v>/data_1</v>
      </c>
      <c r="D25">
        <f t="shared" si="1"/>
        <v>1509377</v>
      </c>
      <c r="E25">
        <f t="shared" si="2"/>
        <v>245085</v>
      </c>
      <c r="F25">
        <f t="shared" si="3"/>
        <v>902</v>
      </c>
    </row>
    <row r="26" spans="1:6" x14ac:dyDescent="0.25">
      <c r="A26" t="s">
        <v>44</v>
      </c>
      <c r="B26" t="s">
        <v>69</v>
      </c>
      <c r="C26" t="str">
        <f t="shared" si="0"/>
        <v>/data_1</v>
      </c>
      <c r="D26">
        <f t="shared" si="1"/>
        <v>1574913</v>
      </c>
      <c r="E26">
        <f t="shared" si="2"/>
        <v>255085</v>
      </c>
      <c r="F26">
        <f t="shared" si="3"/>
        <v>902</v>
      </c>
    </row>
    <row r="27" spans="1:6" x14ac:dyDescent="0.25">
      <c r="A27" t="s">
        <v>44</v>
      </c>
      <c r="B27" t="s">
        <v>70</v>
      </c>
      <c r="C27" t="str">
        <f t="shared" si="0"/>
        <v>/data_1</v>
      </c>
      <c r="D27">
        <f t="shared" si="1"/>
        <v>1640449</v>
      </c>
      <c r="E27">
        <f t="shared" si="2"/>
        <v>265085</v>
      </c>
      <c r="F27">
        <f t="shared" si="3"/>
        <v>902</v>
      </c>
    </row>
    <row r="28" spans="1:6" x14ac:dyDescent="0.25">
      <c r="A28" t="s">
        <v>44</v>
      </c>
      <c r="B28" t="s">
        <v>71</v>
      </c>
      <c r="C28" t="str">
        <f t="shared" si="0"/>
        <v>/data_1</v>
      </c>
      <c r="D28">
        <f t="shared" si="1"/>
        <v>1705729</v>
      </c>
      <c r="E28">
        <f t="shared" si="2"/>
        <v>275085</v>
      </c>
      <c r="F28">
        <f t="shared" si="3"/>
        <v>903</v>
      </c>
    </row>
    <row r="29" spans="1:6" x14ac:dyDescent="0.25">
      <c r="A29" t="s">
        <v>44</v>
      </c>
      <c r="B29" t="s">
        <v>72</v>
      </c>
      <c r="C29" t="str">
        <f t="shared" si="0"/>
        <v>/data_1</v>
      </c>
      <c r="D29">
        <f t="shared" si="1"/>
        <v>1771266</v>
      </c>
      <c r="E29">
        <f t="shared" si="2"/>
        <v>285085</v>
      </c>
      <c r="F29">
        <f t="shared" si="3"/>
        <v>903</v>
      </c>
    </row>
    <row r="30" spans="1:6" x14ac:dyDescent="0.25">
      <c r="A30" t="s">
        <v>44</v>
      </c>
      <c r="B30" t="s">
        <v>73</v>
      </c>
      <c r="C30" t="str">
        <f t="shared" si="0"/>
        <v>/data_1</v>
      </c>
      <c r="D30">
        <f t="shared" si="1"/>
        <v>1771010</v>
      </c>
      <c r="E30">
        <f t="shared" si="2"/>
        <v>295085</v>
      </c>
      <c r="F30">
        <f t="shared" si="3"/>
        <v>903</v>
      </c>
    </row>
    <row r="31" spans="1:6" x14ac:dyDescent="0.25">
      <c r="A31" t="s">
        <v>44</v>
      </c>
      <c r="B31" t="s">
        <v>74</v>
      </c>
      <c r="C31" t="str">
        <f t="shared" si="0"/>
        <v>/data_1</v>
      </c>
      <c r="D31">
        <f t="shared" si="1"/>
        <v>1705730</v>
      </c>
      <c r="E31">
        <f t="shared" si="2"/>
        <v>305085</v>
      </c>
      <c r="F31">
        <f t="shared" si="3"/>
        <v>903</v>
      </c>
    </row>
    <row r="32" spans="1:6" x14ac:dyDescent="0.25">
      <c r="A32" t="s">
        <v>44</v>
      </c>
      <c r="B32" t="s">
        <v>75</v>
      </c>
      <c r="C32" t="str">
        <f t="shared" si="0"/>
        <v>/data_1</v>
      </c>
      <c r="D32">
        <f t="shared" si="1"/>
        <v>1705985</v>
      </c>
      <c r="E32">
        <f t="shared" si="2"/>
        <v>315085</v>
      </c>
      <c r="F32">
        <f t="shared" si="3"/>
        <v>903</v>
      </c>
    </row>
    <row r="33" spans="1:6" x14ac:dyDescent="0.25">
      <c r="A33" t="s">
        <v>44</v>
      </c>
      <c r="B33" t="s">
        <v>76</v>
      </c>
      <c r="C33" t="str">
        <f t="shared" si="0"/>
        <v>/data_1</v>
      </c>
      <c r="D33">
        <f t="shared" si="1"/>
        <v>1640450</v>
      </c>
      <c r="E33">
        <f t="shared" si="2"/>
        <v>325085</v>
      </c>
      <c r="F33">
        <f t="shared" si="3"/>
        <v>903</v>
      </c>
    </row>
    <row r="34" spans="1:6" x14ac:dyDescent="0.25">
      <c r="A34" t="s">
        <v>44</v>
      </c>
      <c r="B34" t="s">
        <v>77</v>
      </c>
      <c r="C34" t="str">
        <f t="shared" si="0"/>
        <v>/data_1</v>
      </c>
      <c r="D34">
        <f t="shared" si="1"/>
        <v>1574658</v>
      </c>
      <c r="E34">
        <f t="shared" si="2"/>
        <v>335085</v>
      </c>
      <c r="F34">
        <f t="shared" si="3"/>
        <v>903</v>
      </c>
    </row>
    <row r="35" spans="1:6" x14ac:dyDescent="0.25">
      <c r="A35" t="s">
        <v>44</v>
      </c>
      <c r="B35" t="s">
        <v>78</v>
      </c>
      <c r="C35" t="str">
        <f t="shared" si="0"/>
        <v>/data_1</v>
      </c>
      <c r="D35">
        <f t="shared" si="1"/>
        <v>1639939</v>
      </c>
      <c r="E35">
        <f t="shared" si="2"/>
        <v>345085</v>
      </c>
      <c r="F35">
        <f t="shared" si="3"/>
        <v>903</v>
      </c>
    </row>
    <row r="36" spans="1:6" x14ac:dyDescent="0.25">
      <c r="A36" t="s">
        <v>44</v>
      </c>
      <c r="B36" t="s">
        <v>79</v>
      </c>
      <c r="C36" t="str">
        <f t="shared" si="0"/>
        <v>/data_1</v>
      </c>
      <c r="D36">
        <f t="shared" si="1"/>
        <v>1639683</v>
      </c>
      <c r="E36">
        <f t="shared" si="2"/>
        <v>355085</v>
      </c>
      <c r="F36">
        <f t="shared" si="3"/>
        <v>903</v>
      </c>
    </row>
    <row r="37" spans="1:6" x14ac:dyDescent="0.25">
      <c r="A37" t="s">
        <v>44</v>
      </c>
      <c r="B37" t="s">
        <v>80</v>
      </c>
      <c r="C37" t="str">
        <f t="shared" si="0"/>
        <v>/data_1</v>
      </c>
      <c r="D37">
        <f t="shared" si="1"/>
        <v>1639684</v>
      </c>
      <c r="E37">
        <f t="shared" si="2"/>
        <v>365085</v>
      </c>
      <c r="F37">
        <f t="shared" si="3"/>
        <v>903</v>
      </c>
    </row>
    <row r="38" spans="1:6" x14ac:dyDescent="0.25">
      <c r="A38" t="s">
        <v>44</v>
      </c>
      <c r="B38" t="s">
        <v>81</v>
      </c>
      <c r="C38" t="str">
        <f t="shared" si="0"/>
        <v>/data_1</v>
      </c>
      <c r="D38">
        <f t="shared" si="1"/>
        <v>1574149</v>
      </c>
      <c r="E38">
        <f t="shared" si="2"/>
        <v>375085</v>
      </c>
      <c r="F38">
        <f t="shared" si="3"/>
        <v>903</v>
      </c>
    </row>
    <row r="39" spans="1:6" x14ac:dyDescent="0.25">
      <c r="A39" t="s">
        <v>44</v>
      </c>
      <c r="B39" t="s">
        <v>82</v>
      </c>
      <c r="C39" t="str">
        <f t="shared" si="0"/>
        <v>/data_1</v>
      </c>
      <c r="D39">
        <f t="shared" si="1"/>
        <v>1574149</v>
      </c>
      <c r="E39">
        <f t="shared" si="2"/>
        <v>385085</v>
      </c>
      <c r="F39">
        <f t="shared" si="3"/>
        <v>903</v>
      </c>
    </row>
    <row r="40" spans="1:6" x14ac:dyDescent="0.25">
      <c r="A40" t="s">
        <v>44</v>
      </c>
      <c r="B40" t="s">
        <v>83</v>
      </c>
      <c r="C40" t="str">
        <f t="shared" si="0"/>
        <v>/data_1</v>
      </c>
      <c r="D40">
        <f t="shared" si="1"/>
        <v>1639942</v>
      </c>
      <c r="E40">
        <f t="shared" si="2"/>
        <v>395085</v>
      </c>
      <c r="F40">
        <f t="shared" si="3"/>
        <v>903</v>
      </c>
    </row>
    <row r="41" spans="1:6" x14ac:dyDescent="0.25">
      <c r="A41" t="s">
        <v>44</v>
      </c>
      <c r="B41" t="s">
        <v>84</v>
      </c>
      <c r="C41" t="str">
        <f t="shared" si="0"/>
        <v>/data_1</v>
      </c>
      <c r="D41">
        <f t="shared" si="1"/>
        <v>1574149</v>
      </c>
      <c r="E41">
        <f t="shared" si="2"/>
        <v>405085</v>
      </c>
      <c r="F41">
        <f t="shared" si="3"/>
        <v>903</v>
      </c>
    </row>
    <row r="42" spans="1:6" x14ac:dyDescent="0.25">
      <c r="A42" t="s">
        <v>44</v>
      </c>
      <c r="B42" t="s">
        <v>85</v>
      </c>
      <c r="C42" t="str">
        <f t="shared" si="0"/>
        <v>/data_1</v>
      </c>
      <c r="D42">
        <f t="shared" si="1"/>
        <v>1573894</v>
      </c>
      <c r="E42">
        <f t="shared" si="2"/>
        <v>415085</v>
      </c>
      <c r="F42">
        <f t="shared" si="3"/>
        <v>903</v>
      </c>
    </row>
    <row r="43" spans="1:6" x14ac:dyDescent="0.25">
      <c r="A43" t="s">
        <v>44</v>
      </c>
      <c r="B43" t="s">
        <v>86</v>
      </c>
      <c r="C43" t="str">
        <f t="shared" si="0"/>
        <v>/data_1</v>
      </c>
      <c r="D43">
        <f t="shared" si="1"/>
        <v>1573639</v>
      </c>
      <c r="E43">
        <f t="shared" si="2"/>
        <v>425085</v>
      </c>
      <c r="F43">
        <f t="shared" si="3"/>
        <v>903</v>
      </c>
    </row>
  </sheetData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89D3-1B40-4255-8426-6E8E3E411D8B}">
  <dimension ref="A1:G50"/>
  <sheetViews>
    <sheetView topLeftCell="A30" workbookViewId="0">
      <selection activeCell="H46" sqref="H46"/>
    </sheetView>
  </sheetViews>
  <sheetFormatPr baseColWidth="10" defaultRowHeight="12.5" x14ac:dyDescent="0.25"/>
  <cols>
    <col min="1" max="1" width="18.54296875" customWidth="1"/>
    <col min="2" max="2" width="18.1796875" customWidth="1"/>
    <col min="3" max="3" width="17.08984375" customWidth="1"/>
    <col min="4" max="4" width="20" customWidth="1"/>
    <col min="5" max="5" width="12.6328125" customWidth="1"/>
    <col min="6" max="6" width="37.7265625" customWidth="1"/>
    <col min="7" max="7" width="13.7265625" customWidth="1"/>
  </cols>
  <sheetData>
    <row r="1" spans="1:6" ht="13" x14ac:dyDescent="0.3">
      <c r="A1" s="4" t="s">
        <v>90</v>
      </c>
      <c r="B1" s="4" t="s">
        <v>93</v>
      </c>
      <c r="C1" s="4" t="s">
        <v>106</v>
      </c>
      <c r="D1" s="4" t="s">
        <v>107</v>
      </c>
      <c r="E1" s="4" t="s">
        <v>92</v>
      </c>
      <c r="F1" s="4" t="s">
        <v>96</v>
      </c>
    </row>
    <row r="2" spans="1:6" x14ac:dyDescent="0.25">
      <c r="A2" s="5">
        <f>'Data Tx'!D2</f>
        <v>1248774</v>
      </c>
      <c r="B2" s="5" t="str">
        <f>IF('Data Tx'!D2='Data Rx'!D2,"True","False")</f>
        <v>True</v>
      </c>
      <c r="C2" s="5">
        <f>'Data Tx'!E2</f>
        <v>15085</v>
      </c>
      <c r="D2" s="5">
        <f>'Data Rx'!E2</f>
        <v>16734</v>
      </c>
      <c r="E2" s="5">
        <f>D2-C2</f>
        <v>1649</v>
      </c>
      <c r="F2" s="5">
        <f>'Data Tx'!F2</f>
        <v>1371</v>
      </c>
    </row>
    <row r="3" spans="1:6" x14ac:dyDescent="0.25">
      <c r="A3" s="5">
        <f>'Data Tx'!D3</f>
        <v>1249031</v>
      </c>
      <c r="B3" s="5" t="str">
        <f>IF('Data Tx'!D3='Data Rx'!D3,"True","False")</f>
        <v>True</v>
      </c>
      <c r="C3" s="5">
        <f>'Data Tx'!E3</f>
        <v>25085</v>
      </c>
      <c r="D3" s="5">
        <f>'Data Rx'!E3</f>
        <v>25343</v>
      </c>
      <c r="E3" s="5">
        <f t="shared" ref="E3:E43" si="0">D3-C3</f>
        <v>258</v>
      </c>
      <c r="F3" s="5">
        <f>'Data Tx'!F3</f>
        <v>901</v>
      </c>
    </row>
    <row r="4" spans="1:6" x14ac:dyDescent="0.25">
      <c r="A4" s="5">
        <f>'Data Tx'!D4</f>
        <v>1248774</v>
      </c>
      <c r="B4" s="5" t="str">
        <f>IF('Data Tx'!D4='Data Rx'!D4,"True","False")</f>
        <v>True</v>
      </c>
      <c r="C4" s="5">
        <f>'Data Tx'!E4</f>
        <v>35085</v>
      </c>
      <c r="D4" s="5">
        <f>'Data Rx'!E4</f>
        <v>35210</v>
      </c>
      <c r="E4" s="5">
        <f t="shared" si="0"/>
        <v>125</v>
      </c>
      <c r="F4" s="5">
        <f>'Data Tx'!F4</f>
        <v>905</v>
      </c>
    </row>
    <row r="5" spans="1:6" x14ac:dyDescent="0.25">
      <c r="A5" s="5">
        <f>'Data Tx'!D5</f>
        <v>1314311</v>
      </c>
      <c r="B5" s="5" t="str">
        <f>IF('Data Tx'!D5='Data Rx'!D5,"True","False")</f>
        <v>True</v>
      </c>
      <c r="C5" s="5">
        <f>'Data Tx'!E5</f>
        <v>45085</v>
      </c>
      <c r="D5" s="5">
        <f>'Data Rx'!E5</f>
        <v>45179</v>
      </c>
      <c r="E5" s="5">
        <f t="shared" si="0"/>
        <v>94</v>
      </c>
      <c r="F5" s="5">
        <f>'Data Tx'!F5</f>
        <v>901</v>
      </c>
    </row>
    <row r="6" spans="1:6" x14ac:dyDescent="0.25">
      <c r="A6" s="5">
        <f>'Data Tx'!D6</f>
        <v>1379590</v>
      </c>
      <c r="B6" s="5" t="str">
        <f>IF('Data Tx'!D6='Data Rx'!D6,"True","False")</f>
        <v>True</v>
      </c>
      <c r="C6" s="5">
        <f>'Data Tx'!E6</f>
        <v>55085</v>
      </c>
      <c r="D6" s="5">
        <f>'Data Rx'!E6</f>
        <v>55335</v>
      </c>
      <c r="E6" s="5">
        <f t="shared" si="0"/>
        <v>250</v>
      </c>
      <c r="F6" s="5">
        <f>'Data Tx'!F6</f>
        <v>905</v>
      </c>
    </row>
    <row r="7" spans="1:6" x14ac:dyDescent="0.25">
      <c r="A7" s="5">
        <f>'Data Tx'!D7</f>
        <v>1379334</v>
      </c>
      <c r="B7" s="5" t="str">
        <f>IF('Data Tx'!D7='Data Rx'!D7,"True","False")</f>
        <v>True</v>
      </c>
      <c r="C7" s="5">
        <f>'Data Tx'!E7</f>
        <v>65085</v>
      </c>
      <c r="D7" s="5">
        <f>'Data Rx'!E7</f>
        <v>65445</v>
      </c>
      <c r="E7" s="5">
        <f t="shared" si="0"/>
        <v>360</v>
      </c>
      <c r="F7" s="5">
        <f>'Data Tx'!F7</f>
        <v>902</v>
      </c>
    </row>
    <row r="8" spans="1:6" x14ac:dyDescent="0.25">
      <c r="A8" s="5">
        <f>'Data Tx'!D8</f>
        <v>1445127</v>
      </c>
      <c r="B8" s="5" t="str">
        <f>IF('Data Tx'!D8='Data Rx'!D8,"True","False")</f>
        <v>True</v>
      </c>
      <c r="C8" s="5">
        <f>'Data Tx'!E8</f>
        <v>75085</v>
      </c>
      <c r="D8" s="5">
        <f>'Data Rx'!E8</f>
        <v>75421</v>
      </c>
      <c r="E8" s="5">
        <f t="shared" si="0"/>
        <v>336</v>
      </c>
      <c r="F8" s="5">
        <f>'Data Tx'!F8</f>
        <v>902</v>
      </c>
    </row>
    <row r="9" spans="1:6" x14ac:dyDescent="0.25">
      <c r="A9" s="5">
        <f>'Data Tx'!D9</f>
        <v>1510662</v>
      </c>
      <c r="B9" s="5" t="str">
        <f>IF('Data Tx'!D9='Data Rx'!D9,"True","False")</f>
        <v>True</v>
      </c>
      <c r="C9" s="5">
        <f>'Data Tx'!E9</f>
        <v>85085</v>
      </c>
      <c r="D9" s="5">
        <f>'Data Rx'!E9</f>
        <v>85367</v>
      </c>
      <c r="E9" s="5">
        <f t="shared" si="0"/>
        <v>282</v>
      </c>
      <c r="F9" s="5">
        <f>'Data Tx'!F9</f>
        <v>902</v>
      </c>
    </row>
    <row r="10" spans="1:6" x14ac:dyDescent="0.25">
      <c r="A10" s="5">
        <f>'Data Tx'!D10</f>
        <v>1575941</v>
      </c>
      <c r="B10" s="5" t="str">
        <f>IF('Data Tx'!D10='Data Rx'!D10,"True","False")</f>
        <v>True</v>
      </c>
      <c r="C10" s="5">
        <f>'Data Tx'!E10</f>
        <v>95085</v>
      </c>
      <c r="D10" s="5">
        <f>'Data Rx'!E10</f>
        <v>95406</v>
      </c>
      <c r="E10" s="5">
        <f t="shared" si="0"/>
        <v>321</v>
      </c>
      <c r="F10" s="5">
        <f>'Data Tx'!F10</f>
        <v>902</v>
      </c>
    </row>
    <row r="11" spans="1:6" x14ac:dyDescent="0.25">
      <c r="A11" s="5">
        <f>'Data Tx'!D11</f>
        <v>1575684</v>
      </c>
      <c r="B11" s="5" t="str">
        <f>IF('Data Tx'!D11='Data Rx'!D11,"True","False")</f>
        <v>True</v>
      </c>
      <c r="C11" s="5">
        <f>'Data Tx'!E11</f>
        <v>105085</v>
      </c>
      <c r="D11" s="5">
        <f>'Data Rx'!E11</f>
        <v>105414</v>
      </c>
      <c r="E11" s="5">
        <f t="shared" si="0"/>
        <v>329</v>
      </c>
      <c r="F11" s="5">
        <f>'Data Tx'!F11</f>
        <v>905</v>
      </c>
    </row>
    <row r="12" spans="1:6" x14ac:dyDescent="0.25">
      <c r="A12" s="5">
        <f>'Data Tx'!D12</f>
        <v>1509893</v>
      </c>
      <c r="B12" s="5" t="str">
        <f>IF('Data Tx'!D12='Data Rx'!D12,"True","False")</f>
        <v>True</v>
      </c>
      <c r="C12" s="5">
        <f>'Data Tx'!E12</f>
        <v>115085</v>
      </c>
      <c r="D12" s="5">
        <f>'Data Rx'!E12</f>
        <v>115179</v>
      </c>
      <c r="E12" s="5">
        <f t="shared" si="0"/>
        <v>94</v>
      </c>
      <c r="F12" s="5">
        <f>'Data Tx'!F12</f>
        <v>902</v>
      </c>
    </row>
    <row r="13" spans="1:6" x14ac:dyDescent="0.25">
      <c r="A13" s="5">
        <f>'Data Tx'!D13</f>
        <v>1509892</v>
      </c>
      <c r="B13" s="5" t="str">
        <f>IF('Data Tx'!D13='Data Rx'!D13,"True","False")</f>
        <v>True</v>
      </c>
      <c r="C13" s="5">
        <f>'Data Tx'!E13</f>
        <v>125085</v>
      </c>
      <c r="D13" s="5">
        <f>'Data Rx'!E13</f>
        <v>125210</v>
      </c>
      <c r="E13" s="5">
        <f t="shared" si="0"/>
        <v>125</v>
      </c>
      <c r="F13" s="5">
        <f>'Data Tx'!F13</f>
        <v>902</v>
      </c>
    </row>
    <row r="14" spans="1:6" x14ac:dyDescent="0.25">
      <c r="A14" s="5">
        <f>'Data Tx'!D14</f>
        <v>1444357</v>
      </c>
      <c r="B14" s="5" t="str">
        <f>IF('Data Tx'!D14='Data Rx'!D14,"True","False")</f>
        <v>True</v>
      </c>
      <c r="C14" s="5">
        <f>'Data Tx'!E14</f>
        <v>135085</v>
      </c>
      <c r="D14" s="5">
        <f>'Data Rx'!E14</f>
        <v>135210</v>
      </c>
      <c r="E14" s="5">
        <f t="shared" si="0"/>
        <v>125</v>
      </c>
      <c r="F14" s="5">
        <f>'Data Tx'!F14</f>
        <v>902</v>
      </c>
    </row>
    <row r="15" spans="1:6" x14ac:dyDescent="0.25">
      <c r="A15" s="5">
        <f>'Data Tx'!D15</f>
        <v>1509892</v>
      </c>
      <c r="B15" s="5" t="str">
        <f>IF('Data Tx'!D15='Data Rx'!D15,"True","False")</f>
        <v>True</v>
      </c>
      <c r="C15" s="5">
        <f>'Data Tx'!E15</f>
        <v>145085</v>
      </c>
      <c r="D15" s="5">
        <f>'Data Rx'!E15</f>
        <v>145148</v>
      </c>
      <c r="E15" s="5">
        <f t="shared" si="0"/>
        <v>63</v>
      </c>
      <c r="F15" s="5">
        <f>'Data Tx'!F15</f>
        <v>902</v>
      </c>
    </row>
    <row r="16" spans="1:6" x14ac:dyDescent="0.25">
      <c r="A16" s="5">
        <f>'Data Tx'!D16</f>
        <v>1575427</v>
      </c>
      <c r="B16" s="5" t="str">
        <f>IF('Data Tx'!D16='Data Rx'!D16,"True","False")</f>
        <v>True</v>
      </c>
      <c r="C16" s="5">
        <f>'Data Tx'!E16</f>
        <v>155085</v>
      </c>
      <c r="D16" s="5">
        <f>'Data Rx'!E16</f>
        <v>155375</v>
      </c>
      <c r="E16" s="5">
        <f t="shared" si="0"/>
        <v>290</v>
      </c>
      <c r="F16" s="5">
        <f>'Data Tx'!F16</f>
        <v>902</v>
      </c>
    </row>
    <row r="17" spans="1:6" x14ac:dyDescent="0.25">
      <c r="A17" s="5">
        <f>'Data Tx'!D17</f>
        <v>1640706</v>
      </c>
      <c r="B17" s="5" t="str">
        <f>IF('Data Tx'!D17='Data Rx'!D17,"True","False")</f>
        <v>True</v>
      </c>
      <c r="C17" s="5">
        <f>'Data Tx'!E17</f>
        <v>165085</v>
      </c>
      <c r="D17" s="5">
        <f>'Data Rx'!E17</f>
        <v>165179</v>
      </c>
      <c r="E17" s="5">
        <f t="shared" si="0"/>
        <v>94</v>
      </c>
      <c r="F17" s="5">
        <f>'Data Tx'!F17</f>
        <v>902</v>
      </c>
    </row>
    <row r="18" spans="1:6" x14ac:dyDescent="0.25">
      <c r="A18" s="5">
        <f>'Data Tx'!D18</f>
        <v>1575169</v>
      </c>
      <c r="B18" s="5" t="str">
        <f>IF('Data Tx'!D18='Data Rx'!D18,"True","False")</f>
        <v>True</v>
      </c>
      <c r="C18" s="5">
        <f>'Data Tx'!E18</f>
        <v>175085</v>
      </c>
      <c r="D18" s="5">
        <f>'Data Rx'!E18</f>
        <v>175382</v>
      </c>
      <c r="E18" s="5">
        <f t="shared" si="0"/>
        <v>297</v>
      </c>
      <c r="F18" s="5">
        <f>'Data Tx'!F18</f>
        <v>902</v>
      </c>
    </row>
    <row r="19" spans="1:6" x14ac:dyDescent="0.25">
      <c r="A19" s="5">
        <f>'Data Tx'!D19</f>
        <v>1575170</v>
      </c>
      <c r="B19" s="5" t="str">
        <f>IF('Data Tx'!D19='Data Rx'!D19,"True","False")</f>
        <v>True</v>
      </c>
      <c r="C19" s="5">
        <f>'Data Tx'!E19</f>
        <v>185085</v>
      </c>
      <c r="D19" s="5">
        <f>'Data Rx'!E19</f>
        <v>185164</v>
      </c>
      <c r="E19" s="5">
        <f t="shared" si="0"/>
        <v>79</v>
      </c>
      <c r="F19" s="5">
        <f>'Data Tx'!F19</f>
        <v>902</v>
      </c>
    </row>
    <row r="20" spans="1:6" x14ac:dyDescent="0.25">
      <c r="A20" s="5">
        <f>'Data Tx'!D20</f>
        <v>1509379</v>
      </c>
      <c r="B20" s="5" t="str">
        <f>IF('Data Tx'!D20='Data Rx'!D20,"True","False")</f>
        <v>True</v>
      </c>
      <c r="C20" s="5">
        <f>'Data Tx'!E20</f>
        <v>195085</v>
      </c>
      <c r="D20" s="5">
        <f>'Data Rx'!E20</f>
        <v>195179</v>
      </c>
      <c r="E20" s="5">
        <f t="shared" si="0"/>
        <v>94</v>
      </c>
      <c r="F20" s="5">
        <f>'Data Tx'!F20</f>
        <v>902</v>
      </c>
    </row>
    <row r="21" spans="1:6" x14ac:dyDescent="0.25">
      <c r="A21" s="5">
        <f>'Data Tx'!D21</f>
        <v>1444098</v>
      </c>
      <c r="B21" s="5" t="str">
        <f>IF('Data Tx'!D21='Data Rx'!D21,"True","False")</f>
        <v>True</v>
      </c>
      <c r="C21" s="5">
        <f>'Data Tx'!E21</f>
        <v>205085</v>
      </c>
      <c r="D21" s="5">
        <f>'Data Rx'!E21</f>
        <v>205179</v>
      </c>
      <c r="E21" s="5">
        <f t="shared" si="0"/>
        <v>94</v>
      </c>
      <c r="F21" s="5">
        <f>'Data Tx'!F21</f>
        <v>906</v>
      </c>
    </row>
    <row r="22" spans="1:6" x14ac:dyDescent="0.25">
      <c r="A22" s="5">
        <f>'Data Tx'!D22</f>
        <v>1444355</v>
      </c>
      <c r="B22" s="5" t="str">
        <f>IF('Data Tx'!D22='Data Rx'!D22,"True","False")</f>
        <v>True</v>
      </c>
      <c r="C22" s="5">
        <f>'Data Tx'!E22</f>
        <v>215085</v>
      </c>
      <c r="D22" s="5">
        <f>'Data Rx'!E22</f>
        <v>215234</v>
      </c>
      <c r="E22" s="5">
        <f t="shared" si="0"/>
        <v>149</v>
      </c>
      <c r="F22" s="5">
        <f>'Data Tx'!F22</f>
        <v>902</v>
      </c>
    </row>
    <row r="23" spans="1:6" x14ac:dyDescent="0.25">
      <c r="A23" s="5">
        <f>'Data Tx'!D23</f>
        <v>1444354</v>
      </c>
      <c r="B23" s="5" t="str">
        <f>IF('Data Tx'!D23='Data Rx'!D23,"True","False")</f>
        <v>True</v>
      </c>
      <c r="C23" s="5">
        <f>'Data Tx'!E23</f>
        <v>225085</v>
      </c>
      <c r="D23" s="5">
        <f>'Data Rx'!E23</f>
        <v>225210</v>
      </c>
      <c r="E23" s="5">
        <f t="shared" si="0"/>
        <v>125</v>
      </c>
      <c r="F23" s="5">
        <f>'Data Tx'!F23</f>
        <v>902</v>
      </c>
    </row>
    <row r="24" spans="1:6" x14ac:dyDescent="0.25">
      <c r="A24" s="5">
        <f>'Data Tx'!D24</f>
        <v>1509633</v>
      </c>
      <c r="B24" s="5" t="str">
        <f>IF('Data Tx'!D24='Data Rx'!D24,"True","False")</f>
        <v>True</v>
      </c>
      <c r="C24" s="5">
        <f>'Data Tx'!E24</f>
        <v>235085</v>
      </c>
      <c r="D24" s="5">
        <f>'Data Rx'!E24</f>
        <v>235179</v>
      </c>
      <c r="E24" s="5">
        <f t="shared" si="0"/>
        <v>94</v>
      </c>
      <c r="F24" s="5">
        <f>'Data Tx'!F24</f>
        <v>903</v>
      </c>
    </row>
    <row r="25" spans="1:6" x14ac:dyDescent="0.25">
      <c r="A25" s="5">
        <f>'Data Tx'!D25</f>
        <v>1509377</v>
      </c>
      <c r="B25" s="5" t="str">
        <f>IF('Data Tx'!D25='Data Rx'!D25,"True","False")</f>
        <v>True</v>
      </c>
      <c r="C25" s="5">
        <f>'Data Tx'!E25</f>
        <v>245085</v>
      </c>
      <c r="D25" s="5">
        <f>'Data Rx'!E25</f>
        <v>245179</v>
      </c>
      <c r="E25" s="5">
        <f t="shared" si="0"/>
        <v>94</v>
      </c>
      <c r="F25" s="5">
        <f>'Data Tx'!F25</f>
        <v>902</v>
      </c>
    </row>
    <row r="26" spans="1:6" x14ac:dyDescent="0.25">
      <c r="A26" s="5">
        <f>'Data Tx'!D26</f>
        <v>1574913</v>
      </c>
      <c r="B26" s="5" t="str">
        <f>IF('Data Tx'!D26='Data Rx'!D26,"True","False")</f>
        <v>True</v>
      </c>
      <c r="C26" s="5">
        <f>'Data Tx'!E26</f>
        <v>255085</v>
      </c>
      <c r="D26" s="5">
        <f>'Data Rx'!E26</f>
        <v>255179</v>
      </c>
      <c r="E26" s="5">
        <f t="shared" si="0"/>
        <v>94</v>
      </c>
      <c r="F26" s="5">
        <f>'Data Tx'!F26</f>
        <v>902</v>
      </c>
    </row>
    <row r="27" spans="1:6" x14ac:dyDescent="0.25">
      <c r="A27" s="5">
        <f>'Data Tx'!D27</f>
        <v>1640449</v>
      </c>
      <c r="B27" s="5" t="str">
        <f>IF('Data Tx'!D27='Data Rx'!D27,"True","False")</f>
        <v>True</v>
      </c>
      <c r="C27" s="5">
        <f>'Data Tx'!E27</f>
        <v>265085</v>
      </c>
      <c r="D27" s="5">
        <f>'Data Rx'!E27</f>
        <v>265179</v>
      </c>
      <c r="E27" s="5">
        <f t="shared" si="0"/>
        <v>94</v>
      </c>
      <c r="F27" s="5">
        <f>'Data Tx'!F27</f>
        <v>902</v>
      </c>
    </row>
    <row r="28" spans="1:6" x14ac:dyDescent="0.25">
      <c r="A28" s="5">
        <f>'Data Tx'!D28</f>
        <v>1705729</v>
      </c>
      <c r="B28" s="5" t="str">
        <f>IF('Data Tx'!D28='Data Rx'!D28,"True","False")</f>
        <v>True</v>
      </c>
      <c r="C28" s="5">
        <f>'Data Tx'!E28</f>
        <v>275085</v>
      </c>
      <c r="D28" s="5">
        <f>'Data Rx'!E28</f>
        <v>275179</v>
      </c>
      <c r="E28" s="5">
        <f t="shared" si="0"/>
        <v>94</v>
      </c>
      <c r="F28" s="5">
        <f>'Data Tx'!F28</f>
        <v>903</v>
      </c>
    </row>
    <row r="29" spans="1:6" x14ac:dyDescent="0.25">
      <c r="A29" s="5">
        <f>'Data Tx'!D29</f>
        <v>1771266</v>
      </c>
      <c r="B29" s="5" t="str">
        <f>IF('Data Tx'!D29='Data Rx'!D29,"True","False")</f>
        <v>True</v>
      </c>
      <c r="C29" s="5">
        <f>'Data Tx'!E29</f>
        <v>285085</v>
      </c>
      <c r="D29" s="5">
        <f>'Data Rx'!E29</f>
        <v>285210</v>
      </c>
      <c r="E29" s="5">
        <f t="shared" si="0"/>
        <v>125</v>
      </c>
      <c r="F29" s="5">
        <f>'Data Tx'!F29</f>
        <v>903</v>
      </c>
    </row>
    <row r="30" spans="1:6" x14ac:dyDescent="0.25">
      <c r="A30" s="5">
        <f>'Data Tx'!D30</f>
        <v>1771010</v>
      </c>
      <c r="B30" s="5" t="str">
        <f>IF('Data Tx'!D30='Data Rx'!D30,"True","False")</f>
        <v>True</v>
      </c>
      <c r="C30" s="5">
        <f>'Data Tx'!E30</f>
        <v>295085</v>
      </c>
      <c r="D30" s="5">
        <f>'Data Rx'!E30</f>
        <v>295343</v>
      </c>
      <c r="E30" s="5">
        <f t="shared" si="0"/>
        <v>258</v>
      </c>
      <c r="F30" s="5">
        <f>'Data Tx'!F30</f>
        <v>903</v>
      </c>
    </row>
    <row r="31" spans="1:6" x14ac:dyDescent="0.25">
      <c r="A31" s="5">
        <f>'Data Tx'!D31</f>
        <v>1705730</v>
      </c>
      <c r="B31" s="5" t="str">
        <f>IF('Data Tx'!D31='Data Rx'!D31,"True","False")</f>
        <v>True</v>
      </c>
      <c r="C31" s="5">
        <f>'Data Tx'!E31</f>
        <v>305085</v>
      </c>
      <c r="D31" s="5">
        <f>'Data Rx'!E31</f>
        <v>305343</v>
      </c>
      <c r="E31" s="5">
        <f t="shared" si="0"/>
        <v>258</v>
      </c>
      <c r="F31" s="5">
        <f>'Data Tx'!F31</f>
        <v>903</v>
      </c>
    </row>
    <row r="32" spans="1:6" x14ac:dyDescent="0.25">
      <c r="A32" s="5">
        <f>'Data Tx'!D32</f>
        <v>1705985</v>
      </c>
      <c r="B32" s="5" t="str">
        <f>IF('Data Tx'!D32='Data Rx'!D32,"True","False")</f>
        <v>True</v>
      </c>
      <c r="C32" s="5">
        <f>'Data Tx'!E32</f>
        <v>315085</v>
      </c>
      <c r="D32" s="5">
        <f>'Data Rx'!E32</f>
        <v>315179</v>
      </c>
      <c r="E32" s="5">
        <f t="shared" si="0"/>
        <v>94</v>
      </c>
      <c r="F32" s="5">
        <f>'Data Tx'!F32</f>
        <v>903</v>
      </c>
    </row>
    <row r="33" spans="1:7" x14ac:dyDescent="0.25">
      <c r="A33" s="5">
        <f>'Data Tx'!D33</f>
        <v>1640450</v>
      </c>
      <c r="B33" s="5" t="str">
        <f>IF('Data Tx'!D33='Data Rx'!D33,"True","False")</f>
        <v>True</v>
      </c>
      <c r="C33" s="5">
        <f>'Data Tx'!E33</f>
        <v>325085</v>
      </c>
      <c r="D33" s="5">
        <f>'Data Rx'!E33</f>
        <v>325398</v>
      </c>
      <c r="E33" s="5">
        <f t="shared" si="0"/>
        <v>313</v>
      </c>
      <c r="F33" s="5">
        <f>'Data Tx'!F33</f>
        <v>903</v>
      </c>
    </row>
    <row r="34" spans="1:7" x14ac:dyDescent="0.25">
      <c r="A34" s="5">
        <f>'Data Tx'!D34</f>
        <v>1574658</v>
      </c>
      <c r="B34" s="5" t="str">
        <f>IF('Data Tx'!D34='Data Rx'!D34,"True","False")</f>
        <v>True</v>
      </c>
      <c r="C34" s="5">
        <f>'Data Tx'!E34</f>
        <v>335085</v>
      </c>
      <c r="D34" s="5">
        <f>'Data Rx'!E34</f>
        <v>335179</v>
      </c>
      <c r="E34" s="5">
        <f t="shared" si="0"/>
        <v>94</v>
      </c>
      <c r="F34" s="5">
        <f>'Data Tx'!F34</f>
        <v>903</v>
      </c>
    </row>
    <row r="35" spans="1:7" x14ac:dyDescent="0.25">
      <c r="A35" s="5">
        <f>'Data Tx'!D35</f>
        <v>1639939</v>
      </c>
      <c r="B35" s="5" t="str">
        <f>IF('Data Tx'!D35='Data Rx'!D35,"True","False")</f>
        <v>True</v>
      </c>
      <c r="C35" s="5">
        <f>'Data Tx'!E35</f>
        <v>345085</v>
      </c>
      <c r="D35" s="5">
        <f>'Data Rx'!E35</f>
        <v>345179</v>
      </c>
      <c r="E35" s="5">
        <f t="shared" si="0"/>
        <v>94</v>
      </c>
      <c r="F35" s="5">
        <f>'Data Tx'!F35</f>
        <v>903</v>
      </c>
    </row>
    <row r="36" spans="1:7" x14ac:dyDescent="0.25">
      <c r="A36" s="5">
        <f>'Data Tx'!D36</f>
        <v>1639683</v>
      </c>
      <c r="B36" s="5" t="str">
        <f>IF('Data Tx'!D36='Data Rx'!D36,"True","False")</f>
        <v>True</v>
      </c>
      <c r="C36" s="5">
        <f>'Data Tx'!E36</f>
        <v>355085</v>
      </c>
      <c r="D36" s="5">
        <f>'Data Rx'!E36</f>
        <v>355179</v>
      </c>
      <c r="E36" s="5">
        <f t="shared" si="0"/>
        <v>94</v>
      </c>
      <c r="F36" s="5">
        <f>'Data Tx'!F36</f>
        <v>903</v>
      </c>
    </row>
    <row r="37" spans="1:7" x14ac:dyDescent="0.25">
      <c r="A37" s="5">
        <f>'Data Tx'!D37</f>
        <v>1639684</v>
      </c>
      <c r="B37" s="5" t="str">
        <f>IF('Data Tx'!D37='Data Rx'!D37,"True","False")</f>
        <v>True</v>
      </c>
      <c r="C37" s="5">
        <f>'Data Tx'!E37</f>
        <v>365085</v>
      </c>
      <c r="D37" s="5">
        <f>'Data Rx'!E37</f>
        <v>365179</v>
      </c>
      <c r="E37" s="5">
        <f t="shared" si="0"/>
        <v>94</v>
      </c>
      <c r="F37" s="5">
        <f>'Data Tx'!F37</f>
        <v>903</v>
      </c>
    </row>
    <row r="38" spans="1:7" x14ac:dyDescent="0.25">
      <c r="A38" s="5">
        <f>'Data Tx'!D38</f>
        <v>1574149</v>
      </c>
      <c r="B38" s="5" t="str">
        <f>IF('Data Tx'!D38='Data Rx'!D38,"True","False")</f>
        <v>True</v>
      </c>
      <c r="C38" s="5">
        <f>'Data Tx'!E38</f>
        <v>375085</v>
      </c>
      <c r="D38" s="5">
        <f>'Data Rx'!E38</f>
        <v>375437</v>
      </c>
      <c r="E38" s="5">
        <f t="shared" si="0"/>
        <v>352</v>
      </c>
      <c r="F38" s="5">
        <f>'Data Tx'!F38</f>
        <v>903</v>
      </c>
    </row>
    <row r="39" spans="1:7" x14ac:dyDescent="0.25">
      <c r="A39" s="5">
        <f>'Data Tx'!D39</f>
        <v>1574149</v>
      </c>
      <c r="B39" s="5" t="str">
        <f>IF('Data Tx'!D39='Data Rx'!D39,"True","False")</f>
        <v>True</v>
      </c>
      <c r="C39" s="5">
        <f>'Data Tx'!E39</f>
        <v>385085</v>
      </c>
      <c r="D39" s="5">
        <f>'Data Rx'!E39</f>
        <v>385421</v>
      </c>
      <c r="E39" s="5">
        <f t="shared" si="0"/>
        <v>336</v>
      </c>
      <c r="F39" s="5">
        <f>'Data Tx'!F39</f>
        <v>903</v>
      </c>
    </row>
    <row r="40" spans="1:7" x14ac:dyDescent="0.25">
      <c r="A40" s="5">
        <f>'Data Tx'!D40</f>
        <v>1639942</v>
      </c>
      <c r="B40" s="5" t="str">
        <f>IF('Data Tx'!D40='Data Rx'!D40,"True","False")</f>
        <v>True</v>
      </c>
      <c r="C40" s="5">
        <f>'Data Tx'!E40</f>
        <v>395085</v>
      </c>
      <c r="D40" s="5">
        <f>'Data Rx'!E40</f>
        <v>395210</v>
      </c>
      <c r="E40" s="5">
        <f t="shared" si="0"/>
        <v>125</v>
      </c>
      <c r="F40" s="5">
        <f>'Data Tx'!F40</f>
        <v>903</v>
      </c>
    </row>
    <row r="41" spans="1:7" x14ac:dyDescent="0.25">
      <c r="A41" s="5">
        <f>'Data Tx'!D41</f>
        <v>1574149</v>
      </c>
      <c r="B41" s="5" t="str">
        <f>IF('Data Tx'!D41='Data Rx'!D41,"True","False")</f>
        <v>True</v>
      </c>
      <c r="C41" s="5">
        <f>'Data Tx'!E41</f>
        <v>405085</v>
      </c>
      <c r="D41" s="5">
        <f>'Data Rx'!E41</f>
        <v>405210</v>
      </c>
      <c r="E41" s="5">
        <f t="shared" si="0"/>
        <v>125</v>
      </c>
      <c r="F41" s="5">
        <f>'Data Tx'!F41</f>
        <v>903</v>
      </c>
      <c r="G41" s="3"/>
    </row>
    <row r="42" spans="1:7" x14ac:dyDescent="0.25">
      <c r="A42" s="5">
        <f>'Data Tx'!D42</f>
        <v>1573894</v>
      </c>
      <c r="B42" s="5" t="str">
        <f>IF('Data Tx'!D42='Data Rx'!D42,"True","False")</f>
        <v>True</v>
      </c>
      <c r="C42" s="5">
        <f>'Data Tx'!E42</f>
        <v>415085</v>
      </c>
      <c r="D42" s="5">
        <f>'Data Rx'!E42</f>
        <v>415367</v>
      </c>
      <c r="E42" s="5">
        <f t="shared" si="0"/>
        <v>282</v>
      </c>
      <c r="F42" s="5">
        <f>'Data Tx'!F42</f>
        <v>903</v>
      </c>
    </row>
    <row r="43" spans="1:7" x14ac:dyDescent="0.25">
      <c r="A43" s="5">
        <f>'Data Tx'!D43</f>
        <v>1573639</v>
      </c>
      <c r="B43" s="5" t="str">
        <f>IF('Data Tx'!D43='Data Rx'!D43,"True","False")</f>
        <v>True</v>
      </c>
      <c r="C43" s="5">
        <f>'Data Tx'!E43</f>
        <v>425085</v>
      </c>
      <c r="D43" s="5">
        <f>'Data Rx'!E43</f>
        <v>425406</v>
      </c>
      <c r="E43" s="5">
        <f t="shared" si="0"/>
        <v>321</v>
      </c>
      <c r="F43" s="7">
        <f>'Data Tx'!F43</f>
        <v>903</v>
      </c>
    </row>
    <row r="44" spans="1:7" x14ac:dyDescent="0.25">
      <c r="A44" s="5" t="s">
        <v>94</v>
      </c>
      <c r="B44" s="5">
        <f>1-COUNTIF(B2:B43,"True")/(COUNTIF(B2:B43,"True")+COUNTIF(B2:B43,"False"))</f>
        <v>0</v>
      </c>
      <c r="C44" s="5"/>
      <c r="D44" s="5" t="s">
        <v>95</v>
      </c>
      <c r="E44" s="6">
        <f>AVERAGE(E2:E43)</f>
        <v>215.9047619047619</v>
      </c>
      <c r="F44" s="5" t="s">
        <v>97</v>
      </c>
      <c r="G44" s="5">
        <f>AVERAGE(F2:F43)</f>
        <v>913.83333333333337</v>
      </c>
    </row>
    <row r="45" spans="1:7" x14ac:dyDescent="0.25">
      <c r="F45" s="5" t="s">
        <v>98</v>
      </c>
      <c r="G45" s="5">
        <v>30</v>
      </c>
    </row>
    <row r="46" spans="1:7" x14ac:dyDescent="0.25">
      <c r="F46" s="5" t="s">
        <v>99</v>
      </c>
      <c r="G46" s="5">
        <v>9</v>
      </c>
    </row>
    <row r="47" spans="1:7" x14ac:dyDescent="0.25">
      <c r="F47" s="5" t="s">
        <v>108</v>
      </c>
      <c r="G47" s="5">
        <f>G44*G45/(3600*G46)</f>
        <v>0.84614197530864199</v>
      </c>
    </row>
    <row r="48" spans="1:7" x14ac:dyDescent="0.25">
      <c r="F48" s="5" t="s">
        <v>100</v>
      </c>
      <c r="G48" s="5">
        <v>400</v>
      </c>
    </row>
    <row r="49" spans="6:7" x14ac:dyDescent="0.25">
      <c r="F49" s="5" t="s">
        <v>101</v>
      </c>
      <c r="G49" s="5">
        <f>G48/G47</f>
        <v>472.73390479664414</v>
      </c>
    </row>
    <row r="50" spans="6:7" x14ac:dyDescent="0.25">
      <c r="F50" s="5" t="s">
        <v>102</v>
      </c>
      <c r="G50" s="5">
        <f>G49/24</f>
        <v>19.697246033193505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6"/>
  <sheetViews>
    <sheetView zoomScaleNormal="100" workbookViewId="0"/>
  </sheetViews>
  <sheetFormatPr baseColWidth="10" defaultColWidth="8.7265625" defaultRowHeight="12.5" x14ac:dyDescent="0.25"/>
  <cols>
    <col min="1" max="1025" width="11.54296875"/>
  </cols>
  <sheetData>
    <row r="1" spans="1:3" x14ac:dyDescent="0.25">
      <c r="A1" s="1">
        <v>2.9614583333333299E-4</v>
      </c>
      <c r="B1" t="s">
        <v>44</v>
      </c>
      <c r="C1" t="s">
        <v>45</v>
      </c>
    </row>
    <row r="2" spans="1:3" x14ac:dyDescent="0.25">
      <c r="A2" s="1">
        <v>3.0077546296296298E-4</v>
      </c>
      <c r="B2" t="s">
        <v>0</v>
      </c>
      <c r="C2" t="s">
        <v>2</v>
      </c>
    </row>
    <row r="3" spans="1:3" x14ac:dyDescent="0.25">
      <c r="A3" s="1">
        <v>4.1188657407407401E-4</v>
      </c>
      <c r="B3" t="s">
        <v>44</v>
      </c>
      <c r="C3" t="s">
        <v>46</v>
      </c>
    </row>
    <row r="4" spans="1:3" x14ac:dyDescent="0.25">
      <c r="A4" s="1">
        <v>4.1868055555555598E-4</v>
      </c>
      <c r="B4" t="s">
        <v>0</v>
      </c>
      <c r="C4" t="s">
        <v>3</v>
      </c>
    </row>
    <row r="5" spans="1:3" x14ac:dyDescent="0.25">
      <c r="A5" s="1">
        <v>5.2762731481481497E-4</v>
      </c>
      <c r="B5" t="s">
        <v>44</v>
      </c>
      <c r="C5" t="s">
        <v>47</v>
      </c>
    </row>
    <row r="6" spans="1:3" x14ac:dyDescent="0.25">
      <c r="A6" s="1">
        <v>5.2993055555555595E-4</v>
      </c>
      <c r="B6" t="s">
        <v>0</v>
      </c>
      <c r="C6" t="s">
        <v>4</v>
      </c>
    </row>
    <row r="7" spans="1:3" x14ac:dyDescent="0.25">
      <c r="A7" s="1">
        <v>6.4336805555555599E-4</v>
      </c>
      <c r="B7" t="s">
        <v>44</v>
      </c>
      <c r="C7" t="s">
        <v>48</v>
      </c>
    </row>
    <row r="8" spans="1:3" x14ac:dyDescent="0.25">
      <c r="A8" s="1">
        <v>6.4791666666666697E-4</v>
      </c>
      <c r="B8" t="s">
        <v>0</v>
      </c>
      <c r="C8" t="s">
        <v>5</v>
      </c>
    </row>
    <row r="9" spans="1:3" x14ac:dyDescent="0.25">
      <c r="A9" s="1">
        <v>7.5910879629629603E-4</v>
      </c>
      <c r="B9" t="s">
        <v>44</v>
      </c>
      <c r="C9" t="s">
        <v>49</v>
      </c>
    </row>
    <row r="10" spans="1:3" x14ac:dyDescent="0.25">
      <c r="A10" s="1">
        <v>7.6494212962962996E-4</v>
      </c>
      <c r="B10" t="s">
        <v>0</v>
      </c>
      <c r="C10" t="s">
        <v>6</v>
      </c>
    </row>
    <row r="11" spans="1:3" x14ac:dyDescent="0.25">
      <c r="A11" s="1">
        <v>8.7484953703703705E-4</v>
      </c>
      <c r="B11" t="s">
        <v>44</v>
      </c>
      <c r="C11" t="s">
        <v>50</v>
      </c>
    </row>
    <row r="12" spans="1:3" x14ac:dyDescent="0.25">
      <c r="A12" s="1">
        <v>8.8039351851851896E-4</v>
      </c>
      <c r="B12" t="s">
        <v>0</v>
      </c>
      <c r="C12" t="s">
        <v>7</v>
      </c>
    </row>
    <row r="13" spans="1:3" x14ac:dyDescent="0.25">
      <c r="A13" s="1">
        <v>9.9059027777777795E-4</v>
      </c>
      <c r="B13" t="s">
        <v>44</v>
      </c>
      <c r="C13" t="s">
        <v>51</v>
      </c>
    </row>
    <row r="14" spans="1:3" x14ac:dyDescent="0.25">
      <c r="A14" s="1">
        <v>9.9549768518518498E-4</v>
      </c>
      <c r="B14" t="s">
        <v>0</v>
      </c>
      <c r="C14" t="s">
        <v>8</v>
      </c>
    </row>
    <row r="15" spans="1:3" x14ac:dyDescent="0.25">
      <c r="A15" s="1">
        <v>1.1063310185185199E-3</v>
      </c>
      <c r="B15" t="s">
        <v>44</v>
      </c>
      <c r="C15" t="s">
        <v>52</v>
      </c>
    </row>
    <row r="16" spans="1:3" x14ac:dyDescent="0.25">
      <c r="A16" s="1">
        <v>1.1116898148148099E-3</v>
      </c>
      <c r="B16" t="s">
        <v>0</v>
      </c>
      <c r="C16" t="s">
        <v>9</v>
      </c>
    </row>
    <row r="17" spans="1:3" x14ac:dyDescent="0.25">
      <c r="A17" s="1">
        <v>1.22207175925926E-3</v>
      </c>
      <c r="B17" t="s">
        <v>44</v>
      </c>
      <c r="C17" t="s">
        <v>53</v>
      </c>
    </row>
    <row r="18" spans="1:3" x14ac:dyDescent="0.25">
      <c r="A18" s="1">
        <v>1.2275347222222199E-3</v>
      </c>
      <c r="B18" t="s">
        <v>0</v>
      </c>
      <c r="C18" t="s">
        <v>10</v>
      </c>
    </row>
    <row r="19" spans="1:3" x14ac:dyDescent="0.25">
      <c r="A19" s="1">
        <v>1.3378125E-3</v>
      </c>
      <c r="B19" t="s">
        <v>44</v>
      </c>
      <c r="C19" t="s">
        <v>54</v>
      </c>
    </row>
    <row r="20" spans="1:3" x14ac:dyDescent="0.25">
      <c r="A20" s="1">
        <v>1.34047453703704E-3</v>
      </c>
      <c r="B20" t="s">
        <v>0</v>
      </c>
      <c r="C20" t="s">
        <v>11</v>
      </c>
    </row>
    <row r="21" spans="1:3" x14ac:dyDescent="0.25">
      <c r="A21" s="1">
        <v>1.4535532407407401E-3</v>
      </c>
      <c r="B21" t="s">
        <v>44</v>
      </c>
      <c r="C21" t="s">
        <v>55</v>
      </c>
    </row>
    <row r="22" spans="1:3" x14ac:dyDescent="0.25">
      <c r="A22" s="1">
        <v>1.4603472222222201E-3</v>
      </c>
      <c r="B22" t="s">
        <v>0</v>
      </c>
      <c r="C22" t="s">
        <v>12</v>
      </c>
    </row>
    <row r="23" spans="1:3" x14ac:dyDescent="0.25">
      <c r="A23" s="1">
        <v>1.5692939814814801E-3</v>
      </c>
      <c r="B23" t="s">
        <v>44</v>
      </c>
      <c r="C23" t="s">
        <v>56</v>
      </c>
    </row>
    <row r="24" spans="1:3" x14ac:dyDescent="0.25">
      <c r="A24" s="1">
        <v>1.57627314814815E-3</v>
      </c>
      <c r="B24" t="s">
        <v>0</v>
      </c>
      <c r="C24" t="s">
        <v>13</v>
      </c>
    </row>
    <row r="25" spans="1:3" x14ac:dyDescent="0.25">
      <c r="A25" s="1">
        <v>1.6850347222222199E-3</v>
      </c>
      <c r="B25" t="s">
        <v>44</v>
      </c>
      <c r="C25" t="s">
        <v>57</v>
      </c>
    </row>
    <row r="26" spans="1:3" x14ac:dyDescent="0.25">
      <c r="A26" s="1">
        <v>1.6873148148148099E-3</v>
      </c>
      <c r="B26" t="s">
        <v>0</v>
      </c>
      <c r="C26" t="s">
        <v>14</v>
      </c>
    </row>
    <row r="27" spans="1:3" x14ac:dyDescent="0.25">
      <c r="A27" s="1">
        <v>1.80077546296296E-3</v>
      </c>
      <c r="B27" t="s">
        <v>44</v>
      </c>
      <c r="C27" t="s">
        <v>58</v>
      </c>
    </row>
    <row r="28" spans="1:3" x14ac:dyDescent="0.25">
      <c r="A28" s="1">
        <v>1.80577546296296E-3</v>
      </c>
      <c r="B28" t="s">
        <v>0</v>
      </c>
      <c r="C28" t="s">
        <v>15</v>
      </c>
    </row>
    <row r="29" spans="1:3" x14ac:dyDescent="0.25">
      <c r="A29" s="1">
        <v>1.9165162037037E-3</v>
      </c>
      <c r="B29" t="s">
        <v>44</v>
      </c>
      <c r="C29" t="s">
        <v>59</v>
      </c>
    </row>
    <row r="30" spans="1:3" x14ac:dyDescent="0.25">
      <c r="A30" s="1">
        <v>1.91934027777778E-3</v>
      </c>
      <c r="B30" t="s">
        <v>0</v>
      </c>
      <c r="C30" t="s">
        <v>16</v>
      </c>
    </row>
    <row r="31" spans="1:3" x14ac:dyDescent="0.25">
      <c r="A31" s="1">
        <v>1.9296527777777799E-3</v>
      </c>
      <c r="B31" t="s">
        <v>44</v>
      </c>
      <c r="C31" t="s">
        <v>60</v>
      </c>
    </row>
    <row r="32" spans="1:3" x14ac:dyDescent="0.25">
      <c r="A32" s="1">
        <v>2.0322569444444398E-3</v>
      </c>
      <c r="B32" t="s">
        <v>44</v>
      </c>
      <c r="C32" t="s">
        <v>87</v>
      </c>
    </row>
    <row r="33" spans="1:3" x14ac:dyDescent="0.25">
      <c r="A33" s="1">
        <v>2.0358217592592598E-3</v>
      </c>
      <c r="B33" t="s">
        <v>0</v>
      </c>
      <c r="C33" t="s">
        <v>88</v>
      </c>
    </row>
    <row r="34" spans="1:3" x14ac:dyDescent="0.25">
      <c r="A34" s="1">
        <v>2.0373495370370402E-3</v>
      </c>
      <c r="B34" t="s">
        <v>0</v>
      </c>
      <c r="C34" t="s">
        <v>17</v>
      </c>
    </row>
    <row r="35" spans="1:3" x14ac:dyDescent="0.25">
      <c r="A35" s="1">
        <v>2.1479976851851898E-3</v>
      </c>
      <c r="B35" t="s">
        <v>44</v>
      </c>
      <c r="C35" t="s">
        <v>61</v>
      </c>
    </row>
    <row r="36" spans="1:3" x14ac:dyDescent="0.25">
      <c r="A36" s="1">
        <v>2.15063657407407E-3</v>
      </c>
      <c r="B36" t="s">
        <v>0</v>
      </c>
      <c r="C36" t="s">
        <v>18</v>
      </c>
    </row>
    <row r="37" spans="1:3" x14ac:dyDescent="0.25">
      <c r="A37" s="1">
        <v>2.2637384259259299E-3</v>
      </c>
      <c r="B37" t="s">
        <v>44</v>
      </c>
      <c r="C37" t="s">
        <v>62</v>
      </c>
    </row>
    <row r="38" spans="1:3" x14ac:dyDescent="0.25">
      <c r="A38" s="1">
        <v>2.2665509259259301E-3</v>
      </c>
      <c r="B38" t="s">
        <v>0</v>
      </c>
      <c r="C38" t="s">
        <v>19</v>
      </c>
    </row>
    <row r="39" spans="1:3" x14ac:dyDescent="0.25">
      <c r="A39" s="1">
        <v>2.3794791666666699E-3</v>
      </c>
      <c r="B39" t="s">
        <v>44</v>
      </c>
      <c r="C39" t="s">
        <v>63</v>
      </c>
    </row>
    <row r="40" spans="1:3" x14ac:dyDescent="0.25">
      <c r="A40" s="1">
        <v>2.3821296296296299E-3</v>
      </c>
      <c r="B40" t="s">
        <v>0</v>
      </c>
      <c r="C40" t="s">
        <v>20</v>
      </c>
    </row>
    <row r="41" spans="1:3" x14ac:dyDescent="0.25">
      <c r="A41" s="1">
        <v>2.49521990740741E-3</v>
      </c>
      <c r="B41" t="s">
        <v>44</v>
      </c>
      <c r="C41" t="s">
        <v>64</v>
      </c>
    </row>
    <row r="42" spans="1:3" x14ac:dyDescent="0.25">
      <c r="A42" s="1">
        <v>2.4982175925925901E-3</v>
      </c>
      <c r="B42" t="s">
        <v>0</v>
      </c>
      <c r="C42" t="s">
        <v>21</v>
      </c>
    </row>
    <row r="43" spans="1:3" x14ac:dyDescent="0.25">
      <c r="A43" s="1">
        <v>2.61096064814815E-3</v>
      </c>
      <c r="B43" t="s">
        <v>44</v>
      </c>
      <c r="C43" t="s">
        <v>65</v>
      </c>
    </row>
    <row r="44" spans="1:3" x14ac:dyDescent="0.25">
      <c r="A44" s="1">
        <v>2.6177777777777801E-3</v>
      </c>
      <c r="B44" t="s">
        <v>0</v>
      </c>
      <c r="C44" t="s">
        <v>22</v>
      </c>
    </row>
    <row r="45" spans="1:3" x14ac:dyDescent="0.25">
      <c r="A45" s="1">
        <v>2.7267013888888901E-3</v>
      </c>
      <c r="B45" t="s">
        <v>44</v>
      </c>
      <c r="C45" t="s">
        <v>66</v>
      </c>
    </row>
    <row r="46" spans="1:3" x14ac:dyDescent="0.25">
      <c r="A46" s="1">
        <v>2.7295370370370399E-3</v>
      </c>
      <c r="B46" t="s">
        <v>0</v>
      </c>
      <c r="C46" t="s">
        <v>23</v>
      </c>
    </row>
    <row r="47" spans="1:3" x14ac:dyDescent="0.25">
      <c r="A47" s="1">
        <v>2.8424421296296301E-3</v>
      </c>
      <c r="B47" t="s">
        <v>44</v>
      </c>
      <c r="C47" t="s">
        <v>67</v>
      </c>
    </row>
    <row r="48" spans="1:3" x14ac:dyDescent="0.25">
      <c r="A48" s="1">
        <v>2.8443865740740699E-3</v>
      </c>
      <c r="B48" t="s">
        <v>0</v>
      </c>
      <c r="C48" t="s">
        <v>24</v>
      </c>
    </row>
    <row r="49" spans="1:3" x14ac:dyDescent="0.25">
      <c r="A49" s="1">
        <v>2.9581828703703701E-3</v>
      </c>
      <c r="B49" t="s">
        <v>44</v>
      </c>
      <c r="C49" t="s">
        <v>68</v>
      </c>
    </row>
    <row r="50" spans="1:3" x14ac:dyDescent="0.25">
      <c r="A50" s="1">
        <v>2.9608217592592598E-3</v>
      </c>
      <c r="B50" t="s">
        <v>0</v>
      </c>
      <c r="C50" t="s">
        <v>25</v>
      </c>
    </row>
    <row r="51" spans="1:3" x14ac:dyDescent="0.25">
      <c r="A51" s="1">
        <v>3.0739236111111102E-3</v>
      </c>
      <c r="B51" t="s">
        <v>44</v>
      </c>
      <c r="C51" t="s">
        <v>69</v>
      </c>
    </row>
    <row r="52" spans="1:3" x14ac:dyDescent="0.25">
      <c r="A52" s="1">
        <v>3.0774768518518499E-3</v>
      </c>
      <c r="B52" t="s">
        <v>0</v>
      </c>
      <c r="C52" t="s">
        <v>26</v>
      </c>
    </row>
    <row r="53" spans="1:3" x14ac:dyDescent="0.25">
      <c r="A53" s="1">
        <v>3.1896643518518502E-3</v>
      </c>
      <c r="B53" t="s">
        <v>44</v>
      </c>
      <c r="C53" t="s">
        <v>70</v>
      </c>
    </row>
    <row r="54" spans="1:3" x14ac:dyDescent="0.25">
      <c r="A54" s="1">
        <v>3.1962847222222202E-3</v>
      </c>
      <c r="B54" t="s">
        <v>0</v>
      </c>
      <c r="C54" t="s">
        <v>27</v>
      </c>
    </row>
    <row r="55" spans="1:3" x14ac:dyDescent="0.25">
      <c r="A55" s="1">
        <v>3.3054050925925898E-3</v>
      </c>
      <c r="B55" t="s">
        <v>44</v>
      </c>
      <c r="C55" t="s">
        <v>71</v>
      </c>
    </row>
    <row r="56" spans="1:3" x14ac:dyDescent="0.25">
      <c r="A56" s="1">
        <v>3.3123842592592601E-3</v>
      </c>
      <c r="B56" t="s">
        <v>0</v>
      </c>
      <c r="C56" t="s">
        <v>28</v>
      </c>
    </row>
    <row r="57" spans="1:3" x14ac:dyDescent="0.25">
      <c r="A57" s="1">
        <v>3.4211458333333299E-3</v>
      </c>
      <c r="B57" t="s">
        <v>44</v>
      </c>
      <c r="C57" t="s">
        <v>72</v>
      </c>
    </row>
    <row r="58" spans="1:3" x14ac:dyDescent="0.25">
      <c r="A58" s="1">
        <v>3.4257754629629599E-3</v>
      </c>
      <c r="B58" t="s">
        <v>0</v>
      </c>
      <c r="C58" t="s">
        <v>29</v>
      </c>
    </row>
    <row r="59" spans="1:3" x14ac:dyDescent="0.25">
      <c r="A59" s="1">
        <v>3.5368865740740699E-3</v>
      </c>
      <c r="B59" t="s">
        <v>44</v>
      </c>
      <c r="C59" t="s">
        <v>73</v>
      </c>
    </row>
    <row r="60" spans="1:3" x14ac:dyDescent="0.25">
      <c r="A60" s="1">
        <v>3.5415162037036999E-3</v>
      </c>
      <c r="B60" t="s">
        <v>0</v>
      </c>
      <c r="C60" t="s">
        <v>30</v>
      </c>
    </row>
    <row r="61" spans="1:3" x14ac:dyDescent="0.25">
      <c r="A61" s="1">
        <v>3.6526273148148099E-3</v>
      </c>
      <c r="B61" t="s">
        <v>44</v>
      </c>
      <c r="C61" t="s">
        <v>74</v>
      </c>
    </row>
    <row r="62" spans="1:3" x14ac:dyDescent="0.25">
      <c r="A62" s="1">
        <v>3.655625E-3</v>
      </c>
      <c r="B62" t="s">
        <v>0</v>
      </c>
      <c r="C62" t="s">
        <v>31</v>
      </c>
    </row>
    <row r="63" spans="1:3" x14ac:dyDescent="0.25">
      <c r="A63" s="1">
        <v>3.76836805555556E-3</v>
      </c>
      <c r="B63" t="s">
        <v>44</v>
      </c>
      <c r="C63" t="s">
        <v>75</v>
      </c>
    </row>
    <row r="64" spans="1:3" x14ac:dyDescent="0.25">
      <c r="A64" s="1">
        <v>3.7736458333333298E-3</v>
      </c>
      <c r="B64" t="s">
        <v>0</v>
      </c>
      <c r="C64" t="s">
        <v>32</v>
      </c>
    </row>
    <row r="65" spans="1:3" x14ac:dyDescent="0.25">
      <c r="A65" s="1">
        <v>3.8841087962963E-3</v>
      </c>
      <c r="B65" t="s">
        <v>44</v>
      </c>
      <c r="C65" t="s">
        <v>76</v>
      </c>
    </row>
    <row r="66" spans="1:3" x14ac:dyDescent="0.25">
      <c r="A66" s="1">
        <v>3.8871296296296301E-3</v>
      </c>
      <c r="B66" t="s">
        <v>0</v>
      </c>
      <c r="C66" t="s">
        <v>33</v>
      </c>
    </row>
    <row r="67" spans="1:3" x14ac:dyDescent="0.25">
      <c r="A67" s="1">
        <v>3.9998495370370396E-3</v>
      </c>
      <c r="B67" t="s">
        <v>44</v>
      </c>
      <c r="C67" t="s">
        <v>77</v>
      </c>
    </row>
    <row r="68" spans="1:3" x14ac:dyDescent="0.25">
      <c r="A68" s="1">
        <v>4.0028472222222201E-3</v>
      </c>
      <c r="B68" t="s">
        <v>0</v>
      </c>
      <c r="C68" t="s">
        <v>34</v>
      </c>
    </row>
    <row r="69" spans="1:3" x14ac:dyDescent="0.25">
      <c r="A69" s="1">
        <v>4.1155902777777796E-3</v>
      </c>
      <c r="B69" t="s">
        <v>44</v>
      </c>
      <c r="C69" t="s">
        <v>78</v>
      </c>
    </row>
    <row r="70" spans="1:3" x14ac:dyDescent="0.25">
      <c r="A70" s="1">
        <v>4.1185995370370404E-3</v>
      </c>
      <c r="B70" t="s">
        <v>0</v>
      </c>
      <c r="C70" t="s">
        <v>35</v>
      </c>
    </row>
    <row r="71" spans="1:3" x14ac:dyDescent="0.25">
      <c r="A71" s="1">
        <v>4.2313310185185197E-3</v>
      </c>
      <c r="B71" t="s">
        <v>44</v>
      </c>
      <c r="C71" t="s">
        <v>79</v>
      </c>
    </row>
    <row r="72" spans="1:3" x14ac:dyDescent="0.25">
      <c r="A72" s="1">
        <v>4.2383101851851896E-3</v>
      </c>
      <c r="B72" t="s">
        <v>0</v>
      </c>
      <c r="C72" t="s">
        <v>36</v>
      </c>
    </row>
    <row r="73" spans="1:3" x14ac:dyDescent="0.25">
      <c r="A73" s="1">
        <v>4.3470717592592597E-3</v>
      </c>
      <c r="B73" t="s">
        <v>44</v>
      </c>
      <c r="C73" t="s">
        <v>80</v>
      </c>
    </row>
    <row r="74" spans="1:3" x14ac:dyDescent="0.25">
      <c r="A74" s="1">
        <v>4.3557175925925899E-3</v>
      </c>
      <c r="B74" t="s">
        <v>0</v>
      </c>
      <c r="C74" t="s">
        <v>37</v>
      </c>
    </row>
    <row r="75" spans="1:3" x14ac:dyDescent="0.25">
      <c r="A75" s="1">
        <v>4.4628124999999998E-3</v>
      </c>
      <c r="B75" t="s">
        <v>44</v>
      </c>
      <c r="C75" t="s">
        <v>81</v>
      </c>
    </row>
    <row r="76" spans="1:3" x14ac:dyDescent="0.25">
      <c r="A76" s="1">
        <v>4.4683564814814803E-3</v>
      </c>
      <c r="B76" t="s">
        <v>0</v>
      </c>
      <c r="C76" t="s">
        <v>38</v>
      </c>
    </row>
    <row r="77" spans="1:3" x14ac:dyDescent="0.25">
      <c r="A77" s="1">
        <v>4.5785532407407398E-3</v>
      </c>
      <c r="B77" t="s">
        <v>44</v>
      </c>
      <c r="C77" t="s">
        <v>82</v>
      </c>
    </row>
    <row r="78" spans="1:3" x14ac:dyDescent="0.25">
      <c r="A78" s="1">
        <v>4.5853472222222198E-3</v>
      </c>
      <c r="B78" t="s">
        <v>0</v>
      </c>
      <c r="C78" t="s">
        <v>39</v>
      </c>
    </row>
    <row r="79" spans="1:3" x14ac:dyDescent="0.25">
      <c r="A79" s="1">
        <v>4.6942939814814798E-3</v>
      </c>
      <c r="B79" t="s">
        <v>44</v>
      </c>
      <c r="C79" t="s">
        <v>83</v>
      </c>
    </row>
    <row r="80" spans="1:3" x14ac:dyDescent="0.25">
      <c r="A80" s="1">
        <v>4.7010995370370401E-3</v>
      </c>
      <c r="B80" t="s">
        <v>0</v>
      </c>
      <c r="C80" t="s">
        <v>40</v>
      </c>
    </row>
    <row r="81" spans="1:3" x14ac:dyDescent="0.25">
      <c r="A81" s="1">
        <v>4.8100347222222199E-3</v>
      </c>
      <c r="B81" t="s">
        <v>44</v>
      </c>
      <c r="C81" t="s">
        <v>84</v>
      </c>
    </row>
    <row r="82" spans="1:3" x14ac:dyDescent="0.25">
      <c r="A82" s="1">
        <v>4.81494212962963E-3</v>
      </c>
      <c r="B82" t="s">
        <v>0</v>
      </c>
      <c r="C82" t="s">
        <v>41</v>
      </c>
    </row>
    <row r="83" spans="1:3" x14ac:dyDescent="0.25">
      <c r="A83" s="1">
        <v>4.9257754629629599E-3</v>
      </c>
      <c r="B83" t="s">
        <v>44</v>
      </c>
      <c r="C83" t="s">
        <v>85</v>
      </c>
    </row>
    <row r="84" spans="1:3" x14ac:dyDescent="0.25">
      <c r="A84" s="1">
        <v>4.9311342592592601E-3</v>
      </c>
      <c r="B84" t="s">
        <v>0</v>
      </c>
      <c r="C84" t="s">
        <v>42</v>
      </c>
    </row>
    <row r="85" spans="1:3" x14ac:dyDescent="0.25">
      <c r="A85" s="1">
        <v>5.0415162037037E-3</v>
      </c>
      <c r="B85" t="s">
        <v>44</v>
      </c>
      <c r="C85" t="s">
        <v>86</v>
      </c>
    </row>
    <row r="86" spans="1:3" x14ac:dyDescent="0.25">
      <c r="A86" s="1">
        <v>5.0441550925925897E-3</v>
      </c>
      <c r="B86" t="s">
        <v>0</v>
      </c>
      <c r="C86" t="s">
        <v>43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FB5A9BC2428D45BE7D90FAEA777365" ma:contentTypeVersion="3" ma:contentTypeDescription="Create a new document." ma:contentTypeScope="" ma:versionID="2420360230cc25217829e86df00e619b">
  <xsd:schema xmlns:xsd="http://www.w3.org/2001/XMLSchema" xmlns:xs="http://www.w3.org/2001/XMLSchema" xmlns:p="http://schemas.microsoft.com/office/2006/metadata/properties" xmlns:ns3="0745451b-c036-41ed-8247-73cbfaeaecf4" targetNamespace="http://schemas.microsoft.com/office/2006/metadata/properties" ma:root="true" ma:fieldsID="83802e451afe761d48635ff9b691aee3" ns3:_="">
    <xsd:import namespace="0745451b-c036-41ed-8247-73cbfaeaec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5451b-c036-41ed-8247-73cbfaeae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45451b-c036-41ed-8247-73cbfaeaecf4" xsi:nil="true"/>
  </documentManagement>
</p:properties>
</file>

<file path=customXml/itemProps1.xml><?xml version="1.0" encoding="utf-8"?>
<ds:datastoreItem xmlns:ds="http://schemas.openxmlformats.org/officeDocument/2006/customXml" ds:itemID="{B50BEF9E-94DC-455F-BD9F-9FAF59777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45451b-c036-41ed-8247-73cbfaeaec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692FF0-ED8A-4C3D-9D51-18C9553BEA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D788A-030F-4065-9693-20684B59A773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0745451b-c036-41ed-8247-73cbfaeaecf4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Rx</vt:lpstr>
      <vt:lpstr>Data Tx</vt:lpstr>
      <vt:lpstr>Métricas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Maynor Alvarado Cascante</dc:creator>
  <cp:lastModifiedBy>Maynor Alvarado Cascante</cp:lastModifiedBy>
  <cp:revision>0</cp:revision>
  <dcterms:created xsi:type="dcterms:W3CDTF">2023-07-02T17:42:40Z</dcterms:created>
  <dcterms:modified xsi:type="dcterms:W3CDTF">2023-07-02T20:18:09Z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0x01010085FB5A9BC2428D45BE7D90FAEA777365</vt:lpwstr>
  </property>
</Properties>
</file>