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Paper1_comp_microbes\SubmissionRound2\iScience\final\"/>
    </mc:Choice>
  </mc:AlternateContent>
  <xr:revisionPtr revIDLastSave="0" documentId="13_ncr:1_{2136DFBF-BE17-4A26-A460-0C921819BDEA}" xr6:coauthVersionLast="47" xr6:coauthVersionMax="47" xr10:uidLastSave="{00000000-0000-0000-0000-000000000000}"/>
  <bookViews>
    <workbookView xWindow="0" yWindow="0" windowWidth="11520" windowHeight="12360" activeTab="8" xr2:uid="{00000000-000D-0000-FFFF-FFFF00000000}"/>
  </bookViews>
  <sheets>
    <sheet name="ReadMe" sheetId="22" r:id="rId1"/>
    <sheet name="TableS1" sheetId="2" r:id="rId2"/>
    <sheet name="TableS2" sheetId="13" r:id="rId3"/>
    <sheet name="TableS3" sheetId="3" r:id="rId4"/>
    <sheet name="TableS4" sheetId="19" r:id="rId5"/>
    <sheet name="TableS5" sheetId="20" r:id="rId6"/>
    <sheet name="TableS6" sheetId="8" r:id="rId7"/>
    <sheet name="TableS7" sheetId="23" r:id="rId8"/>
    <sheet name="TableS8" sheetId="12" r:id="rId9"/>
    <sheet name="TableS9" sheetId="4" r:id="rId10"/>
    <sheet name="TableS10" sheetId="11" r:id="rId11"/>
    <sheet name="TableS11" sheetId="21" r:id="rId12"/>
    <sheet name="TableS12" sheetId="24" r:id="rId13"/>
    <sheet name="TableS13" sheetId="6" r:id="rId14"/>
    <sheet name="TableS14" sheetId="7" r:id="rId15"/>
    <sheet name="TableS15" sheetId="9" r:id="rId16"/>
    <sheet name="TableS16" sheetId="10" r:id="rId17"/>
    <sheet name="TableS17" sheetId="17" r:id="rId18"/>
    <sheet name="References" sheetId="5" r:id="rId19"/>
  </sheets>
  <externalReferences>
    <externalReference r:id="rId20"/>
    <externalReference r:id="rId21"/>
  </externalReferences>
  <definedNames>
    <definedName name="_Hlk100654678" localSheetId="7">TableS7!$A$6</definedName>
    <definedName name="_Hlk89875934" localSheetId="10">TableS10!$A$2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3" i="17"/>
  <c r="F15" i="21"/>
  <c r="C15" i="21"/>
  <c r="F14" i="21"/>
  <c r="C14" i="21"/>
  <c r="B3" i="17" l="1"/>
  <c r="E65" i="17"/>
  <c r="E73" i="17"/>
  <c r="E68" i="17"/>
  <c r="E76" i="17"/>
  <c r="E50" i="17"/>
  <c r="E11" i="17"/>
  <c r="E49" i="17"/>
  <c r="E75" i="17"/>
  <c r="E48" i="17"/>
  <c r="E77" i="17"/>
  <c r="E67" i="17"/>
  <c r="E5" i="17"/>
  <c r="E14" i="17"/>
  <c r="E41" i="17"/>
  <c r="E36" i="17"/>
  <c r="E37" i="17"/>
  <c r="E74" i="17"/>
  <c r="E57" i="17"/>
  <c r="E16" i="17"/>
  <c r="E47" i="17"/>
  <c r="E61" i="17"/>
  <c r="E23" i="17"/>
  <c r="E32" i="17"/>
  <c r="E44" i="17"/>
  <c r="E78" i="17"/>
  <c r="E69" i="17"/>
  <c r="E30" i="17"/>
  <c r="E63" i="17"/>
  <c r="E70" i="17"/>
  <c r="E52" i="17"/>
  <c r="E19" i="17"/>
  <c r="E18" i="17"/>
  <c r="E24" i="17"/>
  <c r="E58" i="17"/>
  <c r="E66" i="17"/>
  <c r="E55" i="17"/>
  <c r="E54" i="17"/>
  <c r="E4" i="17"/>
  <c r="E21" i="17"/>
  <c r="E71" i="17"/>
  <c r="E31" i="17"/>
  <c r="E35" i="17"/>
  <c r="E51" i="17"/>
  <c r="E59" i="17"/>
  <c r="E34" i="17"/>
  <c r="E42" i="17"/>
  <c r="E7" i="17"/>
  <c r="E72" i="17"/>
  <c r="E40" i="17"/>
  <c r="E22" i="17"/>
  <c r="E60" i="17"/>
  <c r="E10" i="17"/>
  <c r="E53" i="17"/>
  <c r="E12" i="17"/>
  <c r="E28" i="17"/>
  <c r="E38" i="17"/>
  <c r="E39" i="17"/>
  <c r="E64" i="17"/>
  <c r="E3" i="17"/>
  <c r="E26" i="17"/>
  <c r="E56" i="17"/>
  <c r="E62" i="17"/>
  <c r="E6" i="17"/>
  <c r="E13" i="17"/>
  <c r="E46" i="17"/>
  <c r="E8" i="17"/>
  <c r="E79" i="17"/>
  <c r="E27" i="17"/>
  <c r="E15" i="17"/>
  <c r="E20" i="17"/>
  <c r="E43" i="17"/>
  <c r="E17" i="17"/>
  <c r="E25" i="17"/>
  <c r="E29" i="17"/>
  <c r="E33" i="17"/>
  <c r="E9" i="17"/>
  <c r="E45" i="17"/>
  <c r="C65" i="17"/>
  <c r="C73" i="17"/>
  <c r="C68" i="17"/>
  <c r="C76" i="17"/>
  <c r="C50" i="17"/>
  <c r="C11" i="17"/>
  <c r="C49" i="17"/>
  <c r="C75" i="17"/>
  <c r="C48" i="17"/>
  <c r="C77" i="17"/>
  <c r="C67" i="17"/>
  <c r="C5" i="17"/>
  <c r="C14" i="17"/>
  <c r="C41" i="17"/>
  <c r="C36" i="17"/>
  <c r="C37" i="17"/>
  <c r="C74" i="17"/>
  <c r="C57" i="17"/>
  <c r="C16" i="17"/>
  <c r="C47" i="17"/>
  <c r="C61" i="17"/>
  <c r="C23" i="17"/>
  <c r="C32" i="17"/>
  <c r="C44" i="17"/>
  <c r="C78" i="17"/>
  <c r="C69" i="17"/>
  <c r="C30" i="17"/>
  <c r="C63" i="17"/>
  <c r="C70" i="17"/>
  <c r="C52" i="17"/>
  <c r="C19" i="17"/>
  <c r="C18" i="17"/>
  <c r="C24" i="17"/>
  <c r="C58" i="17"/>
  <c r="C66" i="17"/>
  <c r="C55" i="17"/>
  <c r="C54" i="17"/>
  <c r="C4" i="17"/>
  <c r="C21" i="17"/>
  <c r="C71" i="17"/>
  <c r="C31" i="17"/>
  <c r="C35" i="17"/>
  <c r="C51" i="17"/>
  <c r="C59" i="17"/>
  <c r="C34" i="17"/>
  <c r="C42" i="17"/>
  <c r="C7" i="17"/>
  <c r="C72" i="17"/>
  <c r="C40" i="17"/>
  <c r="C22" i="17"/>
  <c r="C60" i="17"/>
  <c r="C10" i="17"/>
  <c r="C53" i="17"/>
  <c r="C12" i="17"/>
  <c r="C28" i="17"/>
  <c r="C38" i="17"/>
  <c r="C39" i="17"/>
  <c r="C64" i="17"/>
  <c r="C3" i="17"/>
  <c r="C26" i="17"/>
  <c r="C56" i="17"/>
  <c r="C62" i="17"/>
  <c r="C6" i="17"/>
  <c r="C13" i="17"/>
  <c r="C46" i="17"/>
  <c r="C8" i="17"/>
  <c r="C79" i="17"/>
  <c r="C27" i="17"/>
  <c r="C15" i="17"/>
  <c r="C20" i="17"/>
  <c r="C43" i="17"/>
  <c r="C17" i="17"/>
  <c r="C25" i="17"/>
  <c r="C29" i="17"/>
  <c r="C33" i="17"/>
  <c r="C9" i="17"/>
  <c r="C45" i="17"/>
  <c r="B8" i="17"/>
  <c r="B79" i="17"/>
  <c r="B27" i="17"/>
  <c r="B15" i="17"/>
  <c r="B20" i="17"/>
  <c r="B43" i="17"/>
  <c r="B17" i="17"/>
  <c r="B25" i="17"/>
  <c r="B29" i="17"/>
  <c r="B33" i="17"/>
  <c r="B9" i="17"/>
  <c r="E81" i="17" l="1"/>
  <c r="C81" i="17"/>
  <c r="B65" i="17" l="1"/>
  <c r="B73" i="17"/>
  <c r="B68" i="17"/>
  <c r="B76" i="17"/>
  <c r="B50" i="17"/>
  <c r="B11" i="17"/>
  <c r="B49" i="17"/>
  <c r="B75" i="17"/>
  <c r="B48" i="17"/>
  <c r="B77" i="17"/>
  <c r="B67" i="17"/>
  <c r="B5" i="17"/>
  <c r="B14" i="17"/>
  <c r="B41" i="17"/>
  <c r="B36" i="17"/>
  <c r="B37" i="17"/>
  <c r="B74" i="17"/>
  <c r="B57" i="17"/>
  <c r="B16" i="17"/>
  <c r="B47" i="17"/>
  <c r="B61" i="17"/>
  <c r="B23" i="17"/>
  <c r="B32" i="17"/>
  <c r="B44" i="17"/>
  <c r="B78" i="17"/>
  <c r="B69" i="17"/>
  <c r="B30" i="17"/>
  <c r="B63" i="17"/>
  <c r="B70" i="17"/>
  <c r="B52" i="17"/>
  <c r="B19" i="17"/>
  <c r="B18" i="17"/>
  <c r="B24" i="17"/>
  <c r="B58" i="17"/>
  <c r="B66" i="17"/>
  <c r="B55" i="17"/>
  <c r="B54" i="17"/>
  <c r="B4" i="17"/>
  <c r="B21" i="17"/>
  <c r="B71" i="17"/>
  <c r="B31" i="17"/>
  <c r="B35" i="17"/>
  <c r="B51" i="17"/>
  <c r="B59" i="17"/>
  <c r="B34" i="17"/>
  <c r="B42" i="17"/>
  <c r="B7" i="17"/>
  <c r="B72" i="17"/>
  <c r="B40" i="17"/>
  <c r="B22" i="17"/>
  <c r="B60" i="17"/>
  <c r="B10" i="17"/>
  <c r="B53" i="17"/>
  <c r="B12" i="17"/>
  <c r="B28" i="17"/>
  <c r="B38" i="17"/>
  <c r="B39" i="17"/>
  <c r="B64" i="17"/>
  <c r="B26" i="17"/>
  <c r="B56" i="17"/>
  <c r="B62" i="17"/>
  <c r="B6" i="17"/>
  <c r="B13" i="17"/>
  <c r="B46" i="17" l="1"/>
  <c r="B45" i="17"/>
  <c r="B81" i="17" s="1"/>
  <c r="D81" i="17" l="1"/>
</calcChain>
</file>

<file path=xl/sharedStrings.xml><?xml version="1.0" encoding="utf-8"?>
<sst xmlns="http://schemas.openxmlformats.org/spreadsheetml/2006/main" count="2500" uniqueCount="1078">
  <si>
    <t>Microbe</t>
  </si>
  <si>
    <t>Assembly Name</t>
  </si>
  <si>
    <t>Coverage</t>
  </si>
  <si>
    <t>Bioproject ID</t>
  </si>
  <si>
    <t>Biosample ID</t>
  </si>
  <si>
    <t>Locus Tag Prefix</t>
  </si>
  <si>
    <r>
      <t>M. thermautotrophicus</t>
    </r>
    <r>
      <rPr>
        <sz val="12"/>
        <color theme="1"/>
        <rFont val="Arial"/>
        <family val="2"/>
      </rPr>
      <t xml:space="preserve"> ΔH</t>
    </r>
  </si>
  <si>
    <t>TUE_MeThDH_1</t>
  </si>
  <si>
    <t>PRJNA674001</t>
  </si>
  <si>
    <t>SAMN16604535</t>
  </si>
  <si>
    <t>ISG35_</t>
  </si>
  <si>
    <r>
      <t>M. thermautotrophicus</t>
    </r>
    <r>
      <rPr>
        <sz val="12"/>
        <color theme="1"/>
        <rFont val="Arial"/>
        <family val="2"/>
      </rPr>
      <t xml:space="preserve"> Z-245</t>
    </r>
  </si>
  <si>
    <t>TUE_MeThZ245_1</t>
  </si>
  <si>
    <t>SAMN16605913</t>
  </si>
  <si>
    <t>ISG36_</t>
  </si>
  <si>
    <r>
      <t>M. marburgensis</t>
    </r>
    <r>
      <rPr>
        <sz val="12"/>
        <color theme="1"/>
        <rFont val="Arial"/>
        <family val="2"/>
      </rPr>
      <t xml:space="preserve"> Marburg</t>
    </r>
  </si>
  <si>
    <t>TUE_MeMarb</t>
  </si>
  <si>
    <t>SAMN16623210</t>
  </si>
  <si>
    <t>ISG34_</t>
  </si>
  <si>
    <t>Code</t>
  </si>
  <si>
    <t>COG Categories</t>
  </si>
  <si>
    <t>Broader Categories</t>
  </si>
  <si>
    <t>E</t>
  </si>
  <si>
    <t>Amino acid transport and metabolism</t>
  </si>
  <si>
    <t>Metabolism</t>
  </si>
  <si>
    <t>G</t>
  </si>
  <si>
    <t>Carbohydrate transport and metabolism</t>
  </si>
  <si>
    <t>D</t>
  </si>
  <si>
    <t>Cell cycle control, cell division, chromosome partitioning</t>
  </si>
  <si>
    <t>Cellular Processes and Signaling</t>
  </si>
  <si>
    <t>N</t>
  </si>
  <si>
    <t>Cell motility</t>
  </si>
  <si>
    <t>M</t>
  </si>
  <si>
    <t>Cell wall/membrane/envelope biogenesis</t>
  </si>
  <si>
    <t>B</t>
  </si>
  <si>
    <t>Chromatin structure and dynamics</t>
  </si>
  <si>
    <t>Information Storage and Processing</t>
  </si>
  <si>
    <t>H</t>
  </si>
  <si>
    <t>Coenzyme transport and metabolism</t>
  </si>
  <si>
    <t>V</t>
  </si>
  <si>
    <t>Defense mechanisms</t>
  </si>
  <si>
    <t>C</t>
  </si>
  <si>
    <t>Energy production and conversion</t>
  </si>
  <si>
    <t>W</t>
  </si>
  <si>
    <t>Extracellular structures</t>
  </si>
  <si>
    <t>S</t>
  </si>
  <si>
    <t>Function unknown</t>
  </si>
  <si>
    <t>Poorly Characterized</t>
  </si>
  <si>
    <t>R</t>
  </si>
  <si>
    <t>General function prediction only</t>
  </si>
  <si>
    <t>P</t>
  </si>
  <si>
    <t>Inorganic ion transport and metabolism</t>
  </si>
  <si>
    <t>U</t>
  </si>
  <si>
    <t>Intracellular trafficking, secretion, and vesicular transport</t>
  </si>
  <si>
    <t>I</t>
  </si>
  <si>
    <t>Lipid transport and metabolism</t>
  </si>
  <si>
    <t>F</t>
  </si>
  <si>
    <t>Nucleotide transport and metabolism</t>
  </si>
  <si>
    <t>O</t>
  </si>
  <si>
    <t>Posttranslational modification, protein turnover, chaperones</t>
  </si>
  <si>
    <t>A</t>
  </si>
  <si>
    <t>RNA processing and modification</t>
  </si>
  <si>
    <t>L</t>
  </si>
  <si>
    <t>Replication, recombination and repair</t>
  </si>
  <si>
    <t>Q</t>
  </si>
  <si>
    <t>Secondary metabolites biosynthesis, transport and catabolism</t>
  </si>
  <si>
    <t>T</t>
  </si>
  <si>
    <t>Signal transduction mechanisms</t>
  </si>
  <si>
    <t>K</t>
  </si>
  <si>
    <t>Transcription</t>
  </si>
  <si>
    <t>J</t>
  </si>
  <si>
    <t>Translation, ribosomal structure and biogenesis</t>
  </si>
  <si>
    <t>X</t>
  </si>
  <si>
    <t>Mobilome: prophages, transposons</t>
  </si>
  <si>
    <t>Z</t>
  </si>
  <si>
    <t>Cytoskeleton</t>
  </si>
  <si>
    <t>Cellular Processes And Signaling</t>
  </si>
  <si>
    <t>Sheet Name</t>
  </si>
  <si>
    <t>Description</t>
  </si>
  <si>
    <t>Function</t>
  </si>
  <si>
    <t>Primer Name</t>
  </si>
  <si>
    <t>Primer sequence</t>
  </si>
  <si>
    <t>Ref.</t>
  </si>
  <si>
    <r>
      <t>M. thermautotrophicus</t>
    </r>
    <r>
      <rPr>
        <sz val="12"/>
        <color theme="1"/>
        <rFont val="Arial"/>
        <family val="2"/>
      </rPr>
      <t xml:space="preserve"> ΔH Forward</t>
    </r>
  </si>
  <si>
    <t>Mth_RS05590_selec_FW2_opt</t>
  </si>
  <si>
    <t>ctgtccttatacctgctcctcctg</t>
  </si>
  <si>
    <t>This study</t>
  </si>
  <si>
    <r>
      <t>M. thermautotrophicus</t>
    </r>
    <r>
      <rPr>
        <sz val="12"/>
        <color theme="1"/>
        <rFont val="Arial"/>
        <family val="2"/>
      </rPr>
      <t xml:space="preserve"> ΔH Reverse</t>
    </r>
  </si>
  <si>
    <t xml:space="preserve">Mth_RS05590_selec_RV_2_opt      </t>
  </si>
  <si>
    <t>gatgcagatccctgcaacgg</t>
  </si>
  <si>
    <r>
      <t>M. thermautotrophicus</t>
    </r>
    <r>
      <rPr>
        <sz val="12"/>
        <color theme="1"/>
        <rFont val="Arial"/>
        <family val="2"/>
      </rPr>
      <t xml:space="preserve"> Z-245 Forward</t>
    </r>
  </si>
  <si>
    <t>Seq_specific_MtZ_pFZ1_FW</t>
  </si>
  <si>
    <t>ccaggaggtggaaaatgcatgc</t>
  </si>
  <si>
    <r>
      <t>M. thermautotrophicus</t>
    </r>
    <r>
      <rPr>
        <sz val="12"/>
        <color theme="1"/>
        <rFont val="Arial"/>
        <family val="2"/>
      </rPr>
      <t xml:space="preserve"> Z-245 Reverse</t>
    </r>
  </si>
  <si>
    <t>Seq_specific_MtZ_pFZ1_RV</t>
  </si>
  <si>
    <t>gccgttttcatcaagcagcag</t>
  </si>
  <si>
    <r>
      <t>M. marburgensis</t>
    </r>
    <r>
      <rPr>
        <sz val="12"/>
        <color theme="1"/>
        <rFont val="Arial"/>
        <family val="2"/>
      </rPr>
      <t xml:space="preserve"> Marburg Forward</t>
    </r>
  </si>
  <si>
    <t xml:space="preserve">Primer_pME2001_XhoI_FW </t>
  </si>
  <si>
    <t>gttaatccagcacatcctcc</t>
  </si>
  <si>
    <r>
      <t>M. marburgensis</t>
    </r>
    <r>
      <rPr>
        <sz val="12"/>
        <color theme="1"/>
        <rFont val="Arial"/>
        <family val="2"/>
      </rPr>
      <t xml:space="preserve"> Marburg Reverse</t>
    </r>
  </si>
  <si>
    <t>pME2001_Rev_1440_1000Xho</t>
  </si>
  <si>
    <t>cctgtccaacttatacctttgg</t>
  </si>
  <si>
    <t>References</t>
  </si>
  <si>
    <t>List of references used in the supplementary tables</t>
  </si>
  <si>
    <t>Total Count (in top 100)</t>
  </si>
  <si>
    <t>Unique Model Reaction ID</t>
  </si>
  <si>
    <t>AHSERL2; ACBIPGT; MCR; FWD; Ehb; MTR; CODH2; ACLS; ASPO2; PPA; DB4PS; AtdenS; CbiL; ATPPRT; MVHHDR; PRATPP</t>
  </si>
  <si>
    <t>Amino Acids (Homoserine); Methanogenesis: B12 cofactor synthesis; Methanogenesis: CO2 reduction to methane; Methanogenesis: H2 Activation; Amino Acids (Valine); NAD/NADP biosynthesis; Small molecular reactions; Riboflavin biosynthesis; Lipid Biosynthesis (Phospholipid); Amino Acids (Histidine)</t>
  </si>
  <si>
    <t>ACBIPGT; MCR; PGMT; DB4PS; ATPPRT; ACLS; SPODM; MptB; MTR; POR2; ASPO2; PACCOAL; THIORDXi; FWD; MVHHDR; PPA; CODH2</t>
  </si>
  <si>
    <t>Methanogenesis: B12 cofactor synthesis; Methanogenesis: CO2 reduction to methane; Gluconeogenesis; Riboflavin biosynthesis; Amino Acids (Histidine); Amino Acids (Valine); Oxidative stress response; Small molecular reactions; Methanogenesis: Methanopterin; Citrate Cycle (TCA), Pyruvate Metabolism; NAD/NADP biosynthesis; Amino Acids (Phenylalanine); Oxidative stress response; Methanogenesis: H2 Activation; Small molecular reactions</t>
  </si>
  <si>
    <t>FPAT; TRE6PS; PGAMT; PTPATi; G1PACT; CofGH; MptA; PRFGS; FCLPA; DAPDC; FWD; METAT; MTR; PRASCSi; DGGGPS; NIT1b2; CYSS; AICART2; MCH; CODSCL5DA; IG3PS; PEPC; GF6PTA; MCR; CHORS; ATSH2; PIabc; POR3; G1SAT</t>
  </si>
  <si>
    <t>Methanogenesis: Methanofuran; Sugar Biosynthesis; CoA Biosynthesis; Methanogenesis: Coenzyme F420; Methanogenesis: Methanopterin; Purine Biosynthesis; Amino Acids (Lysine); Methanogenesis: CO2 reduction to methane; Methionine Salvage Pathway, Amino Acids (Methionine, Homocysteine); Lipid Biosynthesis; Nitrogen fixation; Amino Acids (Cysteine); Methanogenesis: B12 cofactor synthesis; Amino Acids (Histidine); Pyruvate Metabolism, Citrate Cycle (TCA); Amino Acids (Phenylalanine, tyrosine and tryptophan), Chorismate biosynthesis II; Lipid Biosynthesis (Phospholipid); Methanogenesis: Ion transport systems; Amino Acids (Isoleucine IV); Porphyrin and chlorophyll metabolism</t>
  </si>
  <si>
    <t>Amico acid biosynthesis, methanogenesis, NAD/NADP biosynthesis, riobflavin biosynthesis, lipid biosynthesis, methanogenesis cofactor biosynthesis</t>
  </si>
  <si>
    <t>Summarized Pathways</t>
  </si>
  <si>
    <t>Amico acid biosynthesis, methanogenesis, NAD/NADP biosynthesis, riobflavin biosynthesis, lipid biosynthesis, methanogenesis cofactor biosynthesis, gluconeougenesis, oxidative response, TCA, pyruvate metabolism</t>
  </si>
  <si>
    <t>Amico acid biosynthesis, methanogenesis, NAD/NADP biosynthesis, riobflavin biosynthesis, lipid biosynthesis, methanogenesis cofactor biosynthesis, gluconeougenesis, oxidative response, TCA, pyruvate metabolism, sugar biosynthesis, cofactor biosynthesis, purine biosynthesis, nitrogen fixation, methionine salvage, porphyrin and chlorophyll</t>
  </si>
  <si>
    <t>F4H2O; MCR; MER; MTDHMD; MVHHDR; MTR; FWD; FRH; NAATP; HMD; FBA; TRPS2; FTRM; CODH2; SHMT; MCH; WO4abc; PSERT; AHGDx; PSMNS; PYDXS; PPS; DHAD1; MfnD; PIabc; HPS; KARA1_2; CBPS; AICART2; PPA; GAPDP; PC; DKFPS2; POR2; METAT</t>
  </si>
  <si>
    <t>Oxidative stress response, F420 dependent Oxidoreductase; Methanogenesis: CO2 reduction to methane; Methanogenesis: H2 Activation; Methanogenesis: ADP phosphorylation via the Na+-motive force; Gluconeogenesis, PPP; Amino Acids (Tryptophan); Amino Acids (Glycine); Methanogenesis: Ion transport systems; Amino Acids (Serine); Methanogenesis: Methanopterin; Pseudomurein biosynthesis; Vitamin B6; Pyruvate Metabolism, Citrate Cycle (TCA); Amino Acids (Valine); Methanogenesis: Methanofuran; Amino Acids (Histidine), PPP (Ribulose Monophosphate); Methanogenesis: NiFe center synthesis, Arginine Biosynthesis, Pyrimidine Biosynthesis; Purine Biosynthesis; Small molecular reactions; Gluconeogenesis; Citrate Cycle (TCA), Pyruvate Metabolism; Amino Acids (Phenylalanine, tyrosine and tryptophan), Chorismate biosynthesis II; Methionine Salvage Pathway, Amino Acids (Methionine, Homocysteine)</t>
  </si>
  <si>
    <t>PPS; MVHHDR; FRH; FWD; MER; F4H2O; MTDHMD; MTR; AICART2; NAATP; CBPS; FDH_F420; METAT; FBA; TRPS2; HPS; AHGDx; HMD; ARTRADP; ACACT1r; PRASCSi; CDPGS; DHQS2; ACLS; PSMNS; IMPD; KARA1_2; ACS; GF6PTA; PC; FRD; SUCOAS; GAPDP; GLUTRS; DKFPS2; PYDXS; PSP_L</t>
  </si>
  <si>
    <t>Methanogenesis: CO2 reduction to methane; Pyruvate Metabolism, Citrate Cycle (TCA); Methanogenesis: H2 Activation; Oxidative stress response, F420 dependent Oxidoreductase; Purine Biosynthesis; Methanogenesis: ADP phosphorylation via the Na+-motive force; Methanogenesis: NiFe center synthesis, Arginine Biosynthesis, Pyrimidine Biosynthesis; Methanogenesis: Formate; Methionine Salvage Pathway, Amino Acids (Methionine, Homocysteine); Gluconeogenesis, PPP; Amino Acids (Tryptophan); Amino Acids (Histidine), PPP (Ribulose Monophosphate); Methanogenesis: Methanopterin; Mevalonate Biosynthesis, Lipid Biosynthesis; Gluconeogenesis; Amino Acids (Phenylalanine, tyrosine and tryptophan), Chorismate biosynthesis II; Amino Acids (Valine); Pseudomurein biosynthesis; Purine Biosynthesis (Guanine); Acetyl-CoA pathway; Sugar Biosynthesis; Citrate Cycle (TCA), Pyruvate Metabolism; Citrate Cycle (TCA); Porphyrin and chlorophyll metabolism; Vitamin B6; Amino Acids (Serine)</t>
  </si>
  <si>
    <t>MCR; FWD; MVHHDR; PPS; FRH; F4H2O; MTDHMD; NAATP; MER; MTR; CBPS; FBA; HPS; GF6PTA; ARTRADP; IPPS; METAT; PC; CDPGS; CODH2; ACACT1r; ACLS; TRE6PS; GLUTRS; HMD; PSMNS2; DHQS2; GAPDP; ACS; DKFPS2; TRPS2; AHGDx; PACCOAL; KARA1_2; LCADi; MG2abc; IMPD; AICART2; ARGSS; PRASCSi; SHMT</t>
  </si>
  <si>
    <t>Methanogenesis: CO2 reduction to methane; Methanogenesis: H2 Activation; Pyruvate Metabolism, Citrate Cycle (TCA); Oxidative stress response, F420 dependent Oxidoreductase; Methanogenesis: ADP phosphorylation via the Na+-motive force; Methanogenesis: NiFe center synthesis, Arginine Biosynthesis, Pyrimidine Biosynthesis; Gluconeogenesis, PPP; Amino Acids (Histidine), PPP (Ribulose Monophosphate); Sugar Biosynthesis; Purine Biosynthesis; Amino Acids (Leucine); Methionine Salvage Pathway, Amino Acids (Methionine, Homocysteine); Citrate Cycle (TCA), Pyruvate Metabolism; Gluconeogenesis; Mevalonate Biosynthesis, Lipid Biosynthesis; Amino Acids (Valine); Porphyrin and chlorophyll metabolism; Pseudomurein biosynthesis; Amino Acids (Phenylalanine, tyrosine and tryptophan), Chorismate biosynthesis II; Acetyl-CoA pathway; Amino Acids (Tryptophan); Methanogenesis: Methanopterin; Amino Acids (Phenylalanine); Methanogenesis: Coenzyme F420; Methanogenesis: Ion transport systems; Purine Biosynthesis (Guanine); Amino Acids (Arginine); Amino Acids (Glycine)</t>
  </si>
  <si>
    <t>Oxidative stress, methanogenesis, gluconeogenesis, amino acid biosynthesis, methanogenesis cofactor biosynthesis, pseudomurein biosynthesis, pyruvate metabolism, TCA, pyrimidine and purine biosynthesis, small molecular reactions, cofactor biosynthesis, methionine salvage</t>
  </si>
  <si>
    <t>Oxidative stress, methanogenesis, gluconeogenesis, amino acid biosynthesis, methanogenesis cofactor biosynthesis, pseudomurein biosynthesis, pyruvate metabolism, TCA, pyrimidine and purine biosynthesis, cofactor biosynthesis, methionine salvage, lipid biosynthesis, sugar biosynthesis, porphyrin and chlorophyll</t>
  </si>
  <si>
    <t>RXN ID</t>
  </si>
  <si>
    <t>RXN</t>
  </si>
  <si>
    <t>Log2Fold</t>
  </si>
  <si>
    <t>Regul.</t>
  </si>
  <si>
    <t>Pathway</t>
  </si>
  <si>
    <t>ARTRADP</t>
  </si>
  <si>
    <t>for_c + atp_c + h_c &lt;=&gt; co2_c + datp_c + h2o_c</t>
  </si>
  <si>
    <t>UP</t>
  </si>
  <si>
    <t>-</t>
  </si>
  <si>
    <t>Purine Biosynthesis</t>
  </si>
  <si>
    <t>MG2abc</t>
  </si>
  <si>
    <t>atp_c + h2o_c + mg2_e &lt;=&gt; adp_c + h_c + mg2_c + pi_c</t>
  </si>
  <si>
    <t>Methanogenesis: Ion transport systems</t>
  </si>
  <si>
    <t>NADHXD</t>
  </si>
  <si>
    <t>adp_c + nadhx__S_c &lt;=&gt; amp_c + 2 h_c + nadh_c + pi_c</t>
  </si>
  <si>
    <t>DOWN</t>
  </si>
  <si>
    <t>NAD/NADP biosynthesis</t>
  </si>
  <si>
    <t>MVHHDR</t>
  </si>
  <si>
    <t>2 h2_c + fdxox_c + hsfd_c &lt;=&gt; fdxrd_c + com_c + cob_c + 2 h_c</t>
  </si>
  <si>
    <t>Methanogenesis: H2 Activation</t>
  </si>
  <si>
    <t>FRH</t>
  </si>
  <si>
    <t>h2_c + f420_2_c + h_c &lt;=&gt; f420_2h2_c</t>
  </si>
  <si>
    <t>WO4abc</t>
  </si>
  <si>
    <t>atp_c + h2o_c + tungs_e &lt;=&gt; adp_c + h_c + pi_c + tungs_c</t>
  </si>
  <si>
    <t>NN5HBPRT</t>
  </si>
  <si>
    <t>nicrnt_c + 5hbzid_c &lt;=&gt; h_c + nac_c + 5pr5hbz_c</t>
  </si>
  <si>
    <t>Methanogenesis: B12 cofactor synthesis</t>
  </si>
  <si>
    <t>F4H2O</t>
  </si>
  <si>
    <t>o2_c + 2 f420_2h2_c &lt;=&gt; 2 h2o_c + 2 f420_2_c + 2 h_c</t>
  </si>
  <si>
    <t>Oxidative stress response, F420 dependent Oxidoreductase</t>
  </si>
  <si>
    <t>POR2</t>
  </si>
  <si>
    <t>co2_c + fdxrd_c + accoa_c + h_c &lt;=&gt; fdxox_c + coa_c + pyr_c</t>
  </si>
  <si>
    <t>Citrate Cycle (TCA), Pyruvate Metabolism</t>
  </si>
  <si>
    <t>FUM</t>
  </si>
  <si>
    <t>mal__L_c &lt;=&gt; h2o_c + fum_c</t>
  </si>
  <si>
    <t>TRPS3</t>
  </si>
  <si>
    <t>3ig3p_c &lt;=&gt; g3p_c + indole_c</t>
  </si>
  <si>
    <t>Amino Acids (Tryptophan)</t>
  </si>
  <si>
    <t>THIORDXi</t>
  </si>
  <si>
    <t>h2o2_c + trdrd_c &lt;=&gt; 2 h2o_c + trdox_c</t>
  </si>
  <si>
    <t>Oxidative stress response</t>
  </si>
  <si>
    <t>HICITD</t>
  </si>
  <si>
    <t>3c2hmp_c + nad_c &lt;=&gt; 3c4mop_c + h_c + nadh_c</t>
  </si>
  <si>
    <t>Methanogenesis: Coenzyme B, Lysine Biosynthesis</t>
  </si>
  <si>
    <t>SPODM</t>
  </si>
  <si>
    <t>2 h_c + 2 o2s_c &lt;=&gt; h2o2_c + o2_c</t>
  </si>
  <si>
    <t>Oxidative stress response; Small molecular reactions</t>
  </si>
  <si>
    <t>IPDDI</t>
  </si>
  <si>
    <t>ipdp_c &lt;=&gt; dmpp_c</t>
  </si>
  <si>
    <t>Isoprenoid Biosynthesis, Lipid Biosynthesis</t>
  </si>
  <si>
    <t>PPA</t>
  </si>
  <si>
    <t>h2o_c + ppi_c &lt;=&gt; h_c + 2 pi_c</t>
  </si>
  <si>
    <t>Small molecular reactions</t>
  </si>
  <si>
    <t>MDH</t>
  </si>
  <si>
    <t>h_c + nadh_c + oaa_c &lt;=&gt; mal__L_c + nad_c</t>
  </si>
  <si>
    <t>CFBDC</t>
  </si>
  <si>
    <t>atp_c + nisclac_c + h2o_c + 3 nadh_c + 4 h_c &lt;=&gt; sf430a_c + adp_c + pi_c + 3 nad_c</t>
  </si>
  <si>
    <t>Coenzyme F430 synthesis</t>
  </si>
  <si>
    <t>MTIP</t>
  </si>
  <si>
    <t>mti_c + pi_c &lt;=&gt; hxan_c + 5mdr1p_c</t>
  </si>
  <si>
    <t>Methionine Salvage Pathway, Amino Acids (Methionine, Homocysteine)</t>
  </si>
  <si>
    <t>MoeAB</t>
  </si>
  <si>
    <t>mptamp_c + mobd_c + h_c &lt;=&gt; moco_c + amp_c + h2o_c</t>
  </si>
  <si>
    <t>Methanogenesis: Molybdenum cofactor biosynthesis</t>
  </si>
  <si>
    <t>IGPS</t>
  </si>
  <si>
    <t>2cpr5p_c + h_c &lt;=&gt; 3ig3p_c + co2_c + h2o_c</t>
  </si>
  <si>
    <t>Cuabc</t>
  </si>
  <si>
    <t>atp_c + h2o_c + cu2_e &lt;=&gt; adp_c + cu2_c + h_c + pi_c</t>
  </si>
  <si>
    <t>Transport reaction</t>
  </si>
  <si>
    <t>TPI</t>
  </si>
  <si>
    <t>g3p_c &lt;=&gt; dhap_c</t>
  </si>
  <si>
    <t>Gluconeogenesis, 3-dehydroquinate biosynthesis II</t>
  </si>
  <si>
    <t>UMPK</t>
  </si>
  <si>
    <t>atp_c + ump_c + h_c &lt;=&gt; adp_c + udp_c</t>
  </si>
  <si>
    <t>Pyrimidine Biosynthesis</t>
  </si>
  <si>
    <t>INSK</t>
  </si>
  <si>
    <t>atp_c + ins_c &lt;=&gt; adp_c + h_c + imp_c</t>
  </si>
  <si>
    <t>PMD</t>
  </si>
  <si>
    <t>5pmev_c + h_c &lt;=&gt; ipp_c + h2o_c + co2_c</t>
  </si>
  <si>
    <t>G1PTT</t>
  </si>
  <si>
    <t>dttp_c + g1p_c &lt;=&gt; dtdpglu_c + ppi_c</t>
  </si>
  <si>
    <t>Sugar Biosynthesis (dTDP-L-rhamnose biosynthesis)</t>
  </si>
  <si>
    <t>CODSCL8XI</t>
  </si>
  <si>
    <t>codscl8x_c + 2 h_c &lt;=&gt; cobya_c</t>
  </si>
  <si>
    <t>Ehb</t>
  </si>
  <si>
    <t>2 na1_e + h2_c + fdxox_c &lt;=&gt; 2 h_c + 2 na1_c + fdxrd_c</t>
  </si>
  <si>
    <t>MOBDabc</t>
  </si>
  <si>
    <t>atp_c + h2o_c + mobd_e &lt;=&gt; adp_c + h_c + mobd_c + pi_c</t>
  </si>
  <si>
    <t>HMPK1</t>
  </si>
  <si>
    <t>4ahmmp_c + atp_c &lt;=&gt; 4ampm_c + adp_c + h_c</t>
  </si>
  <si>
    <t>Thiamine Biosynthesis</t>
  </si>
  <si>
    <t>PSMNS2</t>
  </si>
  <si>
    <t>2 uacnac_c + 4 glu__L_c + 2 lys__L_c + 2 ala__L_c + 8 atp_c &lt;=&gt; 8 adp_c + 2 udp_c + 8 pi_c + 8 h_c + psmn_c</t>
  </si>
  <si>
    <t>Pseudomurein biosynthesis</t>
  </si>
  <si>
    <t>CODH2</t>
  </si>
  <si>
    <t xml:space="preserve">co_c + fdxox_c + h2o_c  &lt;=&gt; co2_c + fdxrd_c + 3 h_c </t>
  </si>
  <si>
    <t>Methanogenesis: CO2 reduction to methane</t>
  </si>
  <si>
    <t>PRAMPC</t>
  </si>
  <si>
    <t>h2o_c + prbamp_c &lt;=&gt; prfp_c</t>
  </si>
  <si>
    <t>Amino Acids (Histidine)</t>
  </si>
  <si>
    <t>GUAPRT</t>
  </si>
  <si>
    <t>gua_c + prpp_c &lt;=&gt; gmp_c + ppi_c + h_c</t>
  </si>
  <si>
    <t>Purine Biosynthesis (Guanine)</t>
  </si>
  <si>
    <t>MptB</t>
  </si>
  <si>
    <t>dhp23cp_c + h2o_c &lt;=&gt; dhp3p_c + h_c</t>
  </si>
  <si>
    <t>Methanogenesis: Methanopterin</t>
  </si>
  <si>
    <t>ANS</t>
  </si>
  <si>
    <t>chor_c + gln__L_c &lt;=&gt; anth_c + glu__L_c + h_c + pyr_c</t>
  </si>
  <si>
    <t>FWD</t>
  </si>
  <si>
    <t>co2_c + mfra_c + fdxrd_c + h_c &lt;=&gt; fmfra_c +  fdxox_c + h2o_c</t>
  </si>
  <si>
    <t>ADPRDP</t>
  </si>
  <si>
    <t>adprib_c + h2o_c &lt;=&gt; amp_c + 2 h_c + r5p_c</t>
  </si>
  <si>
    <t>MTR</t>
  </si>
  <si>
    <t>mh4mpt_c + com_c + 2 na1_c &lt;=&gt; h4mpt_c + mcom_c + 2 na1_e</t>
  </si>
  <si>
    <t>ACt2r</t>
  </si>
  <si>
    <t>ac_e + h_e &lt;=&gt; ac_c + h_c</t>
  </si>
  <si>
    <t>tBTN</t>
  </si>
  <si>
    <t>btn_e + h_e &lt;=&gt; btn_c + h_c</t>
  </si>
  <si>
    <t>AICART2</t>
  </si>
  <si>
    <t>aicar_c + atp_c + for_c &lt;=&gt; adp_c + fprica_c + pi_c</t>
  </si>
  <si>
    <t>LCADi</t>
  </si>
  <si>
    <t>lald__L_c + nad_c + h2o_c &lt;=&gt; lac__L_c + nadh_c + 2 h_c</t>
  </si>
  <si>
    <t>Methanogenesis: Coenzyme F420</t>
  </si>
  <si>
    <t>HMD</t>
  </si>
  <si>
    <t>meh4mpt_c + h2_c &lt;=&gt; myh4mpt_c + h_c</t>
  </si>
  <si>
    <t>ORNCD</t>
  </si>
  <si>
    <t>orn_c &lt;=&gt; nh3_c + pro__L_c</t>
  </si>
  <si>
    <t>Amino Acids (Proline)</t>
  </si>
  <si>
    <t>HCO3E</t>
  </si>
  <si>
    <t>co2_c + h2o_c &lt;=&gt; h_c + hco3_c</t>
  </si>
  <si>
    <t>MCR</t>
  </si>
  <si>
    <t>cob_c + mcom_c &lt;=&gt; hsfd_c + ch4_c</t>
  </si>
  <si>
    <t>HPS</t>
  </si>
  <si>
    <t>ah6p__D_c &lt;=&gt; fald_c + ru5p__D_c</t>
  </si>
  <si>
    <t>Amino Acids (Histidine), PPP (Ribulose Monophosphate)</t>
  </si>
  <si>
    <t>CYSDES</t>
  </si>
  <si>
    <t xml:space="preserve">iscsh_c + cys__L_c &lt;=&gt; iscssh_c + ala__L_c </t>
  </si>
  <si>
    <t>Methanogenesis: FeS-centers of hydrogenases, Fmd, Fwd, Hdr and ferredoxins synthesis</t>
  </si>
  <si>
    <t>CofGH</t>
  </si>
  <si>
    <t>tyr__L_c + 4r5au_c + 2 amet_c &lt;=&gt; ddhrb_c + 2 met__L_c + 2 dad_5_c + dhgly_c + nh3_c + 2 h_c</t>
  </si>
  <si>
    <t>PPNCL2</t>
  </si>
  <si>
    <t>4ppan_c + ctp_c + cys__L_c &lt;=&gt; 4ppcys_c + cmp_c + 2 h_c + ppi_c</t>
  </si>
  <si>
    <t>CoA Biosynthesis</t>
  </si>
  <si>
    <t>HSDxi</t>
  </si>
  <si>
    <t>aspsa_c + h_c + nadh_c &lt;=&gt; hom__L_c + nad_c</t>
  </si>
  <si>
    <t>Amino Acids (Homoserine, Threonine)</t>
  </si>
  <si>
    <t>F420SR</t>
  </si>
  <si>
    <t>3 f420_2h2_c + so3_c &lt;=&gt; 3 h2o_c + 3 f420_2_c + 3 h_c + h2s_c</t>
  </si>
  <si>
    <t>PSCVT</t>
  </si>
  <si>
    <t>pep_c + skm5p_c &lt;=&gt; 3psme_c + pi_c</t>
  </si>
  <si>
    <t>Amino Acids (Phenylalanine, tyrosine and tryptophan), Chorismate biosynthesis II</t>
  </si>
  <si>
    <t>PRAIi</t>
  </si>
  <si>
    <t>pran_c &lt;=&gt; 2cpr5p_c</t>
  </si>
  <si>
    <t>F4NPR</t>
  </si>
  <si>
    <t>nadp_c + f420_2h2_c &lt;=&gt; 2 h_c + nadph_c + f420_2_c</t>
  </si>
  <si>
    <t>DGGGPS</t>
  </si>
  <si>
    <t>ggdp_c + gggp_c &lt;=&gt; ppi_c + dgggp_c + h_c</t>
  </si>
  <si>
    <t>Lipid Biosynthesis</t>
  </si>
  <si>
    <t>Niabc</t>
  </si>
  <si>
    <t>atp_c + h2o_c + ni2_e &lt;=&gt; adp_c + h_c + ni2_c + pi_c</t>
  </si>
  <si>
    <t>Comments</t>
  </si>
  <si>
    <t>Mvh</t>
  </si>
  <si>
    <t>Hdr</t>
  </si>
  <si>
    <t>one subunit DE in proteomics (MM vs DH)</t>
  </si>
  <si>
    <t>Fmd</t>
  </si>
  <si>
    <t>0.00***</t>
  </si>
  <si>
    <t>0.24*</t>
  </si>
  <si>
    <t>Molybdenum dependent (isozyme only present when there is molybdenum)</t>
  </si>
  <si>
    <t>Fwd</t>
  </si>
  <si>
    <t>Tungsten dependent; one subunit DE in proteomics (DH and ZZ vs MM)</t>
  </si>
  <si>
    <t>Ftr</t>
  </si>
  <si>
    <t>Mch</t>
  </si>
  <si>
    <t>Hmd</t>
  </si>
  <si>
    <t>one subunit DE in proteomics (ZZ vs DH)</t>
  </si>
  <si>
    <t>Mtd</t>
  </si>
  <si>
    <t>Frh</t>
  </si>
  <si>
    <t xml:space="preserve">Nickel dependent; one subunit DE in proteomics (DH and ZZ vs MM) </t>
  </si>
  <si>
    <t>Mtr</t>
  </si>
  <si>
    <t xml:space="preserve">One subunit DE in proteomics (DH and ZZ vs MM), ZZ, MM, DH </t>
  </si>
  <si>
    <t>Mrt</t>
  </si>
  <si>
    <t>0.46*</t>
  </si>
  <si>
    <t>Mcr isozyme II</t>
  </si>
  <si>
    <t>Mcr</t>
  </si>
  <si>
    <r>
      <t>Mcr isozyme I</t>
    </r>
    <r>
      <rPr>
        <sz val="8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; One subunit DE in proteomics (ZZ vs MM)</t>
    </r>
  </si>
  <si>
    <t>Cdh</t>
  </si>
  <si>
    <t>Couple subunits DE in proteomics (ZZ and MM vs DH) DH, ZZ, MM</t>
  </si>
  <si>
    <t>Por</t>
  </si>
  <si>
    <t>Couple subunits DE in proteomics (DH and ZZ vs MM), ZZ/DH, MM</t>
  </si>
  <si>
    <t>Condition</t>
  </si>
  <si>
    <r>
      <t>Eha/Ehb Transcriptomics</t>
    </r>
    <r>
      <rPr>
        <sz val="8"/>
        <color theme="1"/>
        <rFont val="Arial"/>
        <family val="2"/>
      </rPr>
      <t> </t>
    </r>
  </si>
  <si>
    <t>Eha/Ehb Proteomics</t>
  </si>
  <si>
    <t>Ratios of Eha to Ehb based on the averages within each microbe (normalized to the number of subunits detected)</t>
  </si>
  <si>
    <t>Calibration gas levels for Agilent 490 MicroGC, red values are not used in the calibration curve</t>
  </si>
  <si>
    <t>Level 1</t>
  </si>
  <si>
    <t>Level 2</t>
  </si>
  <si>
    <t>Level 3</t>
  </si>
  <si>
    <t>Level 4</t>
  </si>
  <si>
    <t>Level 6</t>
  </si>
  <si>
    <t>Level 7</t>
  </si>
  <si>
    <t>Details on access to genome assembly information in NCBI.</t>
  </si>
  <si>
    <t>Microbes</t>
  </si>
  <si>
    <t>0.3.1</t>
  </si>
  <si>
    <t>BaseModFunctions</t>
  </si>
  <si>
    <t>v2.1.R</t>
  </si>
  <si>
    <t>ACANNNNNNNTGG</t>
  </si>
  <si>
    <t>m6A</t>
  </si>
  <si>
    <t>CCANNNNNNNTGT</t>
  </si>
  <si>
    <t>CTAG</t>
  </si>
  <si>
    <t>m4C</t>
  </si>
  <si>
    <t>Complement</t>
  </si>
  <si>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</t>
    </r>
  </si>
  <si>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ΔH</t>
    </r>
  </si>
  <si>
    <t>Likely type 2</t>
  </si>
  <si>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</t>
    </r>
  </si>
  <si>
    <t>TCCTG</t>
  </si>
  <si>
    <t>RARCTC</t>
  </si>
  <si>
    <t>GAYNNNNNNRTTG</t>
  </si>
  <si>
    <t>CAAYNNNNNNRTC</t>
  </si>
  <si>
    <t>GTANNNNNNGTC</t>
  </si>
  <si>
    <t>GACNNNNNNTAC</t>
  </si>
  <si>
    <t>Methylation patterns of the three microbes elucidated through PacBio sequencing</t>
  </si>
  <si>
    <t>Motif String</t>
  </si>
  <si>
    <t>Center Position</t>
  </si>
  <si>
    <t>Modification Type</t>
  </si>
  <si>
    <t>Fraction # in genome/# methylated</t>
  </si>
  <si>
    <t># Methylated Detected</t>
  </si>
  <si>
    <t># in Genome</t>
  </si>
  <si>
    <t>blasr/arrow</t>
  </si>
  <si>
    <t>N/A</t>
  </si>
  <si>
    <t>smrttools</t>
  </si>
  <si>
    <t>9.0.0.92188</t>
  </si>
  <si>
    <t>smrtlink</t>
  </si>
  <si>
    <t>10.2.0.133434</t>
  </si>
  <si>
    <t>ipdSummary</t>
  </si>
  <si>
    <t>GenomicConsensus version of Aug 2018 (via pitchfork)</t>
  </si>
  <si>
    <t>via pitchfork</t>
  </si>
  <si>
    <t>via smrttools</t>
  </si>
  <si>
    <t>via smrtlink</t>
  </si>
  <si>
    <r>
      <t>Pathways of the Reactions</t>
    </r>
    <r>
      <rPr>
        <b/>
        <sz val="8"/>
        <color theme="1"/>
        <rFont val="Arial"/>
        <family val="2"/>
      </rPr>
      <t> </t>
    </r>
  </si>
  <si>
    <t>Level 5</t>
  </si>
  <si>
    <r>
      <t>Fink, C., Beblawy, S., Enkerlin, A.M., Mühling, L., Angenent, L.T. and Molitor, B., 2021. A shuttle-vector system allows heterologous gene expression in the thermophilic methanogen Methanothermobacter thermautotrophicus ΔH. </t>
    </r>
    <r>
      <rPr>
        <i/>
        <sz val="11"/>
        <color rgb="FF222222"/>
        <rFont val="Calibri"/>
        <family val="2"/>
        <scheme val="minor"/>
      </rPr>
      <t>Mbio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12</t>
    </r>
    <r>
      <rPr>
        <sz val="11"/>
        <color rgb="FF222222"/>
        <rFont val="Calibri"/>
        <family val="2"/>
        <scheme val="minor"/>
      </rPr>
      <t>(6), pp.e02766-21.</t>
    </r>
  </si>
  <si>
    <t>Table S1</t>
  </si>
  <si>
    <t>Table S2</t>
  </si>
  <si>
    <t>Table S3</t>
  </si>
  <si>
    <t>Table S4</t>
  </si>
  <si>
    <t>Table S5</t>
  </si>
  <si>
    <t>Table S6</t>
  </si>
  <si>
    <t>Table S7</t>
  </si>
  <si>
    <t>Table S8</t>
  </si>
  <si>
    <t>Table S9</t>
  </si>
  <si>
    <t>Table S10</t>
  </si>
  <si>
    <t>Table S11</t>
  </si>
  <si>
    <t>Purine Biosynthesis (Adenine)</t>
  </si>
  <si>
    <t>Gluconeogenesis</t>
  </si>
  <si>
    <t>Amino Acids (Lysine)</t>
  </si>
  <si>
    <t>Amino Acids (Glutamate)</t>
  </si>
  <si>
    <t>Riboflavin biosynthesis</t>
  </si>
  <si>
    <t>Methanogenesis: Methanofuran</t>
  </si>
  <si>
    <t>Methanogenesis: Molybdopterin biosynthesis</t>
  </si>
  <si>
    <t>Amino Acids (Phenylalanine)</t>
  </si>
  <si>
    <t>Porphyrin and chlorophyll metabolism</t>
  </si>
  <si>
    <t>Amino Acids (Arginine)</t>
  </si>
  <si>
    <t>Vitamin B6</t>
  </si>
  <si>
    <t>Amino Acids (Threonine)</t>
  </si>
  <si>
    <t>Lipid Biosynthesis (Phospholipid)</t>
  </si>
  <si>
    <t>Citrate Cycle (TCA)</t>
  </si>
  <si>
    <t>Amino Acids (Isoleucine IV)</t>
  </si>
  <si>
    <t>Amino Acids (Isoleucine II)</t>
  </si>
  <si>
    <t>Amino Acids (Methionine)</t>
  </si>
  <si>
    <t>Sugar Biosynthesis</t>
  </si>
  <si>
    <t>Amino Acids (Methionine, Homocysteine)</t>
  </si>
  <si>
    <t>Methanogenesis: NiFe center synthesis, Arginine Biosynthesis, Pyrimidine Biosynthesis</t>
  </si>
  <si>
    <t>Methanogenesis: Coenzyme M</t>
  </si>
  <si>
    <t>Amino Acids (Leucine)</t>
  </si>
  <si>
    <t>Amino Acids (Valine)</t>
  </si>
  <si>
    <t>Nitrogen fixation</t>
  </si>
  <si>
    <t>Amino Acids (Glutamine)</t>
  </si>
  <si>
    <t>Amino Acids (Tyrosine)</t>
  </si>
  <si>
    <t>Gluconeogenesis, PPP</t>
  </si>
  <si>
    <t>Carotenoid Biosynthesis</t>
  </si>
  <si>
    <t>Amino Acids (Homoserine)</t>
  </si>
  <si>
    <t>Biotin biosynthesis</t>
  </si>
  <si>
    <t>Up</t>
  </si>
  <si>
    <t>Purine Biosynthesis, Pyruvate Metabolism</t>
  </si>
  <si>
    <t>Amino Acids (Asparagine)</t>
  </si>
  <si>
    <t xml:space="preserve">CoA Biosynthesis, phosphopantothenate biosynthesis III </t>
  </si>
  <si>
    <t>Pyruvate Metabolism, Citrate Cycle (TCA)</t>
  </si>
  <si>
    <t>Mevalonate Biosynthesis, Lipid Biosynthesis</t>
  </si>
  <si>
    <t>Glycerol-1-Phosphate Biosynthesis, Lipid Biosynthesis</t>
  </si>
  <si>
    <t>Amino Acids (Lysine, Homoserine)</t>
  </si>
  <si>
    <t>Amino Acids (Phenylalanine, Tyrosine)</t>
  </si>
  <si>
    <t>PPP</t>
  </si>
  <si>
    <t>Purine Biosynthesis (Salvage)</t>
  </si>
  <si>
    <t>Biomass (other)</t>
  </si>
  <si>
    <t>Amino Acids (Cysteine)</t>
  </si>
  <si>
    <t>Formate</t>
  </si>
  <si>
    <t>Amino Acids (Glycine)</t>
  </si>
  <si>
    <t>F390</t>
  </si>
  <si>
    <t>Amino Acids (Serine)</t>
  </si>
  <si>
    <t>Acetyl-CoA pathway</t>
  </si>
  <si>
    <t>Methanogenesis: Methanopterin (precursor)</t>
  </si>
  <si>
    <t>myo-inositol 1-phosphate biosynthesis, Lipid Biosynthesis</t>
  </si>
  <si>
    <t>Amino Acids (Asparagine, Glutamine)</t>
  </si>
  <si>
    <t>Down</t>
  </si>
  <si>
    <t>Biomass Related Pathway</t>
  </si>
  <si>
    <t>SUM</t>
  </si>
  <si>
    <t>Table S12</t>
  </si>
  <si>
    <t>Table S13</t>
  </si>
  <si>
    <t>Roberts, R.J., Vincze, T., Posfai, J., and Macelis, D. (2014). REBASE—a database for DNA restriction and modification: enzymes, genes and genomes. Nucleic Acids Res. 43, D298-D299.</t>
  </si>
  <si>
    <t>MTBMA_c13260-MTBMA_c13280; MTBMA_c14690-MTBMA_c14720</t>
  </si>
  <si>
    <t>MTBMA_c09340; MTBMA_c00770</t>
  </si>
  <si>
    <t>MTH940-MTH942 (ISG35_04435-ISG35_04445)</t>
  </si>
  <si>
    <t>ISG36_04495-ISG36_04505</t>
  </si>
  <si>
    <r>
      <rPr>
        <b/>
        <i/>
        <u/>
        <sz val="11"/>
        <color theme="1"/>
        <rFont val="Calibri"/>
        <family val="2"/>
        <scheme val="minor"/>
      </rPr>
      <t>Methanothermobacter thermautotrophicus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</rPr>
      <t>Δ</t>
    </r>
    <r>
      <rPr>
        <b/>
        <u/>
        <sz val="11"/>
        <color theme="1"/>
        <rFont val="Calibri"/>
        <family val="2"/>
        <scheme val="minor"/>
      </rPr>
      <t>H</t>
    </r>
  </si>
  <si>
    <r>
      <rPr>
        <b/>
        <i/>
        <u/>
        <sz val="11"/>
        <color theme="1"/>
        <rFont val="Calibri"/>
        <family val="2"/>
        <scheme val="minor"/>
      </rPr>
      <t>Methanothermobacter marburgensis</t>
    </r>
    <r>
      <rPr>
        <b/>
        <u/>
        <sz val="11"/>
        <color theme="1"/>
        <rFont val="Calibri"/>
        <family val="2"/>
        <scheme val="minor"/>
      </rPr>
      <t xml:space="preserve"> Marburg</t>
    </r>
  </si>
  <si>
    <t>Table 1 Ref</t>
  </si>
  <si>
    <t>Old Gene Locus</t>
  </si>
  <si>
    <t>Old Annotation</t>
  </si>
  <si>
    <t>O2N</t>
  </si>
  <si>
    <t xml:space="preserve"> unknown</t>
  </si>
  <si>
    <t>MM</t>
  </si>
  <si>
    <t>MMOld_MMNew</t>
  </si>
  <si>
    <t xml:space="preserve"> MTBMA_c01160</t>
  </si>
  <si>
    <t>MTBMA_RS00570</t>
  </si>
  <si>
    <t>amidohydrolase family protein</t>
  </si>
  <si>
    <t>hypothetical protein</t>
  </si>
  <si>
    <t xml:space="preserve"> MTH69</t>
  </si>
  <si>
    <t>MTH_RS00320</t>
  </si>
  <si>
    <t>MTH_RS00325</t>
  </si>
  <si>
    <t>tetratricopeptide repeat protein</t>
  </si>
  <si>
    <t xml:space="preserve"> MTBMA_c03010</t>
  </si>
  <si>
    <t>MTBMA_RS01480</t>
  </si>
  <si>
    <t>citryl-CoA lyase</t>
  </si>
  <si>
    <t xml:space="preserve"> MTH84</t>
  </si>
  <si>
    <t>MTH_RS00385</t>
  </si>
  <si>
    <t>metallophosphoesterase</t>
  </si>
  <si>
    <t>radical SAM protein</t>
  </si>
  <si>
    <t>4Fe-4S binding protein</t>
  </si>
  <si>
    <t>glycosyltransferase family 2 protein</t>
  </si>
  <si>
    <t xml:space="preserve"> MTBMA_c07780</t>
  </si>
  <si>
    <t>MTBMA_RS03820</t>
  </si>
  <si>
    <t>flippase-like domain-containing protein</t>
  </si>
  <si>
    <t xml:space="preserve"> MTBMA_c07790</t>
  </si>
  <si>
    <t>MTBMA_RS03825</t>
  </si>
  <si>
    <t>flippase</t>
  </si>
  <si>
    <t xml:space="preserve"> MTH299</t>
  </si>
  <si>
    <t>MTH_RS01375</t>
  </si>
  <si>
    <t>DNA-directed RNA polymerase subunit A'</t>
  </si>
  <si>
    <t>oligosaccharide flippase family protein</t>
  </si>
  <si>
    <t xml:space="preserve"> MTBMA_c09290</t>
  </si>
  <si>
    <t>MTBMA_RS04550</t>
  </si>
  <si>
    <t>ATP-binding protein</t>
  </si>
  <si>
    <t xml:space="preserve"> MTH402</t>
  </si>
  <si>
    <t>MTH_RS01855</t>
  </si>
  <si>
    <t>energy-converting hydrogenase A, subunit R</t>
  </si>
  <si>
    <t>PHP domain-containing protein</t>
  </si>
  <si>
    <t>flavin reductase family protein</t>
  </si>
  <si>
    <t>MTBMA_RS09015</t>
  </si>
  <si>
    <t>MTH_RS09755</t>
  </si>
  <si>
    <t xml:space="preserve"> MTBMA_c17280</t>
  </si>
  <si>
    <t>MTBMA_RS08445</t>
  </si>
  <si>
    <t>ferrous iron transport protein B</t>
  </si>
  <si>
    <t>MMNew_MMOld</t>
  </si>
  <si>
    <t>N2O</t>
  </si>
  <si>
    <t xml:space="preserve"> ISG34_01500</t>
  </si>
  <si>
    <t>2TM domain-containing protein</t>
  </si>
  <si>
    <t>class III signal peptide-containing protein</t>
  </si>
  <si>
    <t xml:space="preserve"> ISG34_03085</t>
  </si>
  <si>
    <t>phosphoribosylformylglycinamidine synthase subunit PurS</t>
  </si>
  <si>
    <t xml:space="preserve"> ISG34_03850</t>
  </si>
  <si>
    <t xml:space="preserve"> MTH1116</t>
  </si>
  <si>
    <t>MTH_RS05300</t>
  </si>
  <si>
    <t>tyrosine decarboxylase MfnA</t>
  </si>
  <si>
    <t xml:space="preserve"> MTH1118</t>
  </si>
  <si>
    <t>MTH_RS05305</t>
  </si>
  <si>
    <t>phosphoenolpyruvate synthase</t>
  </si>
  <si>
    <t xml:space="preserve"> ISG34_06580</t>
  </si>
  <si>
    <t xml:space="preserve"> ISG34_08070</t>
  </si>
  <si>
    <t>DUF2109 family protein</t>
  </si>
  <si>
    <t xml:space="preserve"> ISG34_08525</t>
  </si>
  <si>
    <t>dTDP-4-dehydrorhamnose 3,5-epimerase family protein</t>
  </si>
  <si>
    <t xml:space="preserve"> MTH1473</t>
  </si>
  <si>
    <t>MTH_RS07035</t>
  </si>
  <si>
    <t>flavodoxin family protein</t>
  </si>
  <si>
    <t xml:space="preserve"> MTH1478</t>
  </si>
  <si>
    <t>MTH_RS07060</t>
  </si>
  <si>
    <t>fumarate hydratase</t>
  </si>
  <si>
    <t xml:space="preserve"> MTH1751</t>
  </si>
  <si>
    <t>MTH_RS08395</t>
  </si>
  <si>
    <t>archaeosine biosynthesis radical SAM protein RaSEA</t>
  </si>
  <si>
    <t xml:space="preserve"> ISG35_01860</t>
  </si>
  <si>
    <t xml:space="preserve"> ISG35_05300</t>
  </si>
  <si>
    <t xml:space="preserve"> ISG35_05955</t>
  </si>
  <si>
    <t xml:space="preserve"> ISG35_07050</t>
  </si>
  <si>
    <t xml:space="preserve"> ISG35_08410</t>
  </si>
  <si>
    <t>aromatic</t>
  </si>
  <si>
    <t>sulfur</t>
  </si>
  <si>
    <t>Rates</t>
  </si>
  <si>
    <t>ZZ</t>
  </si>
  <si>
    <t>Units</t>
  </si>
  <si>
    <t>mmol/L/d</t>
  </si>
  <si>
    <t>g/L/h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</si>
  <si>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consumption</t>
    </r>
  </si>
  <si>
    <t xml:space="preserve">1241.39 ± 170.36 </t>
  </si>
  <si>
    <t>0.1 ± 0.01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</si>
  <si>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consumption</t>
    </r>
  </si>
  <si>
    <t>234.36 ± 40.76</t>
  </si>
  <si>
    <r>
      <t>mmol/g</t>
    </r>
    <r>
      <rPr>
        <i/>
        <vertAlign val="subscript"/>
        <sz val="11"/>
        <color theme="1"/>
        <rFont val="Calibri"/>
        <family val="2"/>
        <scheme val="minor"/>
      </rPr>
      <t>CDW</t>
    </r>
    <r>
      <rPr>
        <i/>
        <sz val="11"/>
        <color theme="1"/>
        <rFont val="Calibri"/>
        <family val="2"/>
        <scheme val="minor"/>
      </rPr>
      <t xml:space="preserve">/h </t>
    </r>
  </si>
  <si>
    <t xml:space="preserve">58.18 ± 11.49 </t>
  </si>
  <si>
    <t>309.58 ± 56.84</t>
  </si>
  <si>
    <t>mmol-C/L/d</t>
  </si>
  <si>
    <t>0.57 ± 0.1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</si>
  <si>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production</t>
    </r>
  </si>
  <si>
    <t>279.17 ± 47.06</t>
  </si>
  <si>
    <t>52.50 ± 8.53</t>
  </si>
  <si>
    <t>0.19 ± 0.03</t>
  </si>
  <si>
    <t>Biomass production</t>
  </si>
  <si>
    <r>
      <t>g</t>
    </r>
    <r>
      <rPr>
        <i/>
        <vertAlign val="subscript"/>
        <sz val="11"/>
        <color theme="1"/>
        <rFont val="Calibri"/>
        <family val="2"/>
        <scheme val="minor"/>
      </rPr>
      <t>CDW</t>
    </r>
  </si>
  <si>
    <t>0.03 ± 0.01</t>
  </si>
  <si>
    <t>10.53 ± 2.43</t>
  </si>
  <si>
    <t>0.01 ± 0.003</t>
  </si>
  <si>
    <t>0.04 ± 0.01</t>
  </si>
  <si>
    <t>14.75 ± 2.25</t>
  </si>
  <si>
    <t>0.02 ± 0.002</t>
  </si>
  <si>
    <t>147.24 ± 23.88</t>
  </si>
  <si>
    <t>136.12 ± 12.01</t>
  </si>
  <si>
    <t>34.36 ± 6.98</t>
  </si>
  <si>
    <t>33.80 ± 3.78</t>
  </si>
  <si>
    <t>32.34 ± 3.92</t>
  </si>
  <si>
    <t>28.83 ± 4.93</t>
  </si>
  <si>
    <t>0.01 ± 0.001</t>
  </si>
  <si>
    <t>0.36 ± 0.1</t>
  </si>
  <si>
    <t>0.46 ± 0.06</t>
  </si>
  <si>
    <t>193.98 ± 52.80</t>
  </si>
  <si>
    <t>250.29 ± 31.48</t>
  </si>
  <si>
    <t>0.07 ± 0.02</t>
  </si>
  <si>
    <t>0.09 ± 0.01</t>
  </si>
  <si>
    <t>829.86 ± 192.49</t>
  </si>
  <si>
    <t>1013.23 ± 143.49</t>
  </si>
  <si>
    <t>181.27 ± 33.26</t>
  </si>
  <si>
    <t>0.12 ± 0.02</t>
  </si>
  <si>
    <t>212.25 ± 27.17</t>
  </si>
  <si>
    <t>0.14 ± 0.02</t>
  </si>
  <si>
    <t>0.03 ± 0.003</t>
  </si>
  <si>
    <t>10.60 ± 1.18</t>
  </si>
  <si>
    <t>Table S14</t>
  </si>
  <si>
    <t>Calibration gas mixtures</t>
  </si>
  <si>
    <t>Production</t>
  </si>
  <si>
    <t>96.9</t>
  </si>
  <si>
    <t>premixed tank</t>
  </si>
  <si>
    <t>sampled (air)</t>
  </si>
  <si>
    <t>mixed on-site</t>
  </si>
  <si>
    <t>Experiment 1</t>
  </si>
  <si>
    <t>Experiment 2</t>
  </si>
  <si>
    <t>Bioreactor ID</t>
  </si>
  <si>
    <t>% Acid/Base</t>
  </si>
  <si>
    <t>% Concentration factor media</t>
  </si>
  <si>
    <t>Formate concentration undiluted (mM)</t>
  </si>
  <si>
    <t>Formate concentration (mM)</t>
  </si>
  <si>
    <t>H2/CO2</t>
  </si>
  <si>
    <t>S1R2</t>
  </si>
  <si>
    <t>S1R4</t>
  </si>
  <si>
    <t>S1R5</t>
  </si>
  <si>
    <t>S1R7</t>
  </si>
  <si>
    <t>Na-Formate</t>
  </si>
  <si>
    <t>S2R1</t>
  </si>
  <si>
    <t>S2R2</t>
  </si>
  <si>
    <t>S2R3</t>
  </si>
  <si>
    <t>S2R4</t>
  </si>
  <si>
    <t>S2R5</t>
  </si>
  <si>
    <t>S2R6</t>
  </si>
  <si>
    <t>S2R7</t>
  </si>
  <si>
    <t>S2R8</t>
  </si>
  <si>
    <t>AVG</t>
  </si>
  <si>
    <t>STD</t>
  </si>
  <si>
    <t>Table S15</t>
  </si>
  <si>
    <t>via Genome Workbench 3.5</t>
  </si>
  <si>
    <t>ISG36_00035</t>
  </si>
  <si>
    <t>ISG35_05590</t>
  </si>
  <si>
    <t>Primary Gene Targeted</t>
  </si>
  <si>
    <t>ISG34_08880</t>
  </si>
  <si>
    <t>On plasmid pFZ1</t>
  </si>
  <si>
    <t>On plasmid pME2001</t>
  </si>
  <si>
    <r>
      <rPr>
        <i/>
        <sz val="12"/>
        <color theme="1"/>
        <rFont val="Arial"/>
        <family val="2"/>
      </rPr>
      <t>M.marburgensis</t>
    </r>
    <r>
      <rPr>
        <sz val="12"/>
        <color theme="1"/>
        <rFont val="Arial"/>
        <family val="2"/>
      </rPr>
      <t xml:space="preserve"> Marburg</t>
    </r>
  </si>
  <si>
    <t>* indicates one subunit was not detected (*** indicates three subunits were not detected)</t>
  </si>
  <si>
    <t>MTH_RS00195</t>
  </si>
  <si>
    <t>50S ribosomal protein L13</t>
  </si>
  <si>
    <t>MTH_RS09475</t>
  </si>
  <si>
    <t>MTH_RS09480</t>
  </si>
  <si>
    <t xml:space="preserve"> MTH83</t>
  </si>
  <si>
    <t>MTH_RS00380</t>
  </si>
  <si>
    <t xml:space="preserve"> MTH114</t>
  </si>
  <si>
    <t>MTH_RS00500</t>
  </si>
  <si>
    <t>TIGR04083 family peptide-modifying radical SAM enzyme</t>
  </si>
  <si>
    <t xml:space="preserve"> MTH131</t>
  </si>
  <si>
    <t>MTH_RS00580</t>
  </si>
  <si>
    <t>energy-coupling factor ABC transporter substrate-binding protein</t>
  </si>
  <si>
    <t xml:space="preserve"> MTH136</t>
  </si>
  <si>
    <t>MTH_RS00605</t>
  </si>
  <si>
    <t>MTH_RS00620</t>
  </si>
  <si>
    <t>(Fe-S)-binding protein</t>
  </si>
  <si>
    <t xml:space="preserve"> MTH142</t>
  </si>
  <si>
    <t>MTH_RS00635</t>
  </si>
  <si>
    <t>IMP dehydrogenase</t>
  </si>
  <si>
    <t xml:space="preserve"> MTH178</t>
  </si>
  <si>
    <t>MTH_RS00815</t>
  </si>
  <si>
    <t>MTH_RS00855</t>
  </si>
  <si>
    <t>HEAT repeat domain-containing protein</t>
  </si>
  <si>
    <t xml:space="preserve"> MTH217</t>
  </si>
  <si>
    <t>MTH_RS00980</t>
  </si>
  <si>
    <t>acetate--CoA ligase</t>
  </si>
  <si>
    <t xml:space="preserve"> MTH242</t>
  </si>
  <si>
    <t>MTH_RS01105</t>
  </si>
  <si>
    <t>shikimate dehydrogenase</t>
  </si>
  <si>
    <t xml:space="preserve"> MTH272</t>
  </si>
  <si>
    <t>MTH_RS01250</t>
  </si>
  <si>
    <t>N-acetyltransferase</t>
  </si>
  <si>
    <t>MTH_RS01270</t>
  </si>
  <si>
    <t>MTH_RS09630</t>
  </si>
  <si>
    <t>type II toxin-antitoxin system HicA family toxin</t>
  </si>
  <si>
    <t xml:space="preserve"> MTH401</t>
  </si>
  <si>
    <t>MTH_RS01850</t>
  </si>
  <si>
    <t>MTH_RS01890</t>
  </si>
  <si>
    <t>DUF86 domain-containing protein</t>
  </si>
  <si>
    <t>MTH_RS02085</t>
  </si>
  <si>
    <t>DUF763 domain-containing protein</t>
  </si>
  <si>
    <t>MTH_RS02205</t>
  </si>
  <si>
    <t>DNA protection protein DPS</t>
  </si>
  <si>
    <t xml:space="preserve"> MTH503</t>
  </si>
  <si>
    <t>MTH_RS02335</t>
  </si>
  <si>
    <t xml:space="preserve"> MTH507</t>
  </si>
  <si>
    <t>MTH_RS02355</t>
  </si>
  <si>
    <t>YbjQ family protein</t>
  </si>
  <si>
    <t>MTH_RS09340</t>
  </si>
  <si>
    <t xml:space="preserve"> MTH536</t>
  </si>
  <si>
    <t>MTH_RS02490</t>
  </si>
  <si>
    <t>2-oxoacid:acceptor oxidoreductase subunit alpha</t>
  </si>
  <si>
    <t>MTH_RS09345</t>
  </si>
  <si>
    <t>response regulator</t>
  </si>
  <si>
    <t xml:space="preserve"> MTH569</t>
  </si>
  <si>
    <t>MTH_RS02640</t>
  </si>
  <si>
    <t>M48 family metalloprotease</t>
  </si>
  <si>
    <t>MTH_RS09515</t>
  </si>
  <si>
    <t>dTDP-4-dehydrorhamnose 3,5-epimerase</t>
  </si>
  <si>
    <t>MTH_RS02695</t>
  </si>
  <si>
    <t xml:space="preserve"> MTH596</t>
  </si>
  <si>
    <t>MTH_RS02765</t>
  </si>
  <si>
    <t xml:space="preserve"> MTH658</t>
  </si>
  <si>
    <t>MTH_RS03065</t>
  </si>
  <si>
    <t>acyl-CoA thioesterase</t>
  </si>
  <si>
    <t xml:space="preserve"> MTH701</t>
  </si>
  <si>
    <t>MTH_RS03285</t>
  </si>
  <si>
    <t>AMP-binding protein</t>
  </si>
  <si>
    <t xml:space="preserve"> MTH731</t>
  </si>
  <si>
    <t>MTH_RS03430</t>
  </si>
  <si>
    <t xml:space="preserve"> MTH734</t>
  </si>
  <si>
    <t>MTH_RS03440</t>
  </si>
  <si>
    <t>Mur ligase family protein</t>
  </si>
  <si>
    <t xml:space="preserve"> MTH751</t>
  </si>
  <si>
    <t>MTH_RS03520</t>
  </si>
  <si>
    <t>MBL fold metallo-hydrolase</t>
  </si>
  <si>
    <t>MTH_RS09665</t>
  </si>
  <si>
    <t>thioredoxin domain-containing protein</t>
  </si>
  <si>
    <t xml:space="preserve"> MTH768</t>
  </si>
  <si>
    <t>MTH_RS03600</t>
  </si>
  <si>
    <t xml:space="preserve"> MTH848</t>
  </si>
  <si>
    <t>MTH_RS03995</t>
  </si>
  <si>
    <t>protein translocase subunit SecF</t>
  </si>
  <si>
    <t xml:space="preserve"> MTH905</t>
  </si>
  <si>
    <t>MTH_RS04275</t>
  </si>
  <si>
    <t>biotin transporter BioY</t>
  </si>
  <si>
    <t xml:space="preserve"> MTH978</t>
  </si>
  <si>
    <t>MTH_RS04630</t>
  </si>
  <si>
    <t>aldehyde dehydrogenase family protein</t>
  </si>
  <si>
    <t xml:space="preserve"> MTH984</t>
  </si>
  <si>
    <t>MTH_RS04655</t>
  </si>
  <si>
    <t>iron-containing alcohol dehydrogenase</t>
  </si>
  <si>
    <t>MTH_RS04675</t>
  </si>
  <si>
    <t>TfuA-related McrA-glycine thioamidation protein</t>
  </si>
  <si>
    <t xml:space="preserve"> MTH996</t>
  </si>
  <si>
    <t>MTH_RS04710</t>
  </si>
  <si>
    <t>carbamoyl-phosphate synthase large subunit</t>
  </si>
  <si>
    <t xml:space="preserve"> MTH1096</t>
  </si>
  <si>
    <t>MTH_RS05205</t>
  </si>
  <si>
    <t>rhodanese-like domain-containing protein</t>
  </si>
  <si>
    <t xml:space="preserve"> MTH1115</t>
  </si>
  <si>
    <t>MTH_RS05295</t>
  </si>
  <si>
    <t>MTH_RS09570</t>
  </si>
  <si>
    <t>DUF4040 domain-containing protein</t>
  </si>
  <si>
    <t xml:space="preserve"> MTH1258</t>
  </si>
  <si>
    <t>MTH_RS06000</t>
  </si>
  <si>
    <t xml:space="preserve"> MTH1279</t>
  </si>
  <si>
    <t>MTH_RS06105</t>
  </si>
  <si>
    <t xml:space="preserve"> MTH1287</t>
  </si>
  <si>
    <t>MTH_RS06145</t>
  </si>
  <si>
    <t>carbamoyltransferase HypF</t>
  </si>
  <si>
    <t xml:space="preserve"> MTH1306</t>
  </si>
  <si>
    <t>MTH_RS06235</t>
  </si>
  <si>
    <t>proteasome assembly chaperone family protein</t>
  </si>
  <si>
    <t>MTH_RS09690</t>
  </si>
  <si>
    <t>peptidase C39</t>
  </si>
  <si>
    <t xml:space="preserve"> MTH1361</t>
  </si>
  <si>
    <t>MTH_RS06505</t>
  </si>
  <si>
    <t xml:space="preserve"> MTH1385</t>
  </si>
  <si>
    <t>MTH_RS06625</t>
  </si>
  <si>
    <t>replication protein A</t>
  </si>
  <si>
    <t xml:space="preserve"> MTH1428</t>
  </si>
  <si>
    <t>MTH_RS06830</t>
  </si>
  <si>
    <t>undecaprenyl-diphosphatase UppP</t>
  </si>
  <si>
    <t>MTH_RS06935</t>
  </si>
  <si>
    <t>MgtC/SapB family protein</t>
  </si>
  <si>
    <t xml:space="preserve"> MTH1456</t>
  </si>
  <si>
    <t>MTH_RS06960</t>
  </si>
  <si>
    <t>ParA family protein</t>
  </si>
  <si>
    <t xml:space="preserve"> MTH_1465</t>
  </si>
  <si>
    <t>MTH_RS09415</t>
  </si>
  <si>
    <t>class II glutamine amidotransferase</t>
  </si>
  <si>
    <t xml:space="preserve"> MTH1471</t>
  </si>
  <si>
    <t>MTH_RS07030</t>
  </si>
  <si>
    <t xml:space="preserve"> MTH1477</t>
  </si>
  <si>
    <t>MTH_RS07055</t>
  </si>
  <si>
    <t>DUF1786 domain-containing protein</t>
  </si>
  <si>
    <t xml:space="preserve"> MTH1492</t>
  </si>
  <si>
    <t>MTH_RS07125</t>
  </si>
  <si>
    <t>bifunctional metallophosphatase/5'-nucleotidase</t>
  </si>
  <si>
    <t>MTH_RS07680</t>
  </si>
  <si>
    <t xml:space="preserve"> MTH1644</t>
  </si>
  <si>
    <t>MTH_RS07875</t>
  </si>
  <si>
    <t xml:space="preserve"> MTH1646</t>
  </si>
  <si>
    <t>MTH_RS07885</t>
  </si>
  <si>
    <t>UDP-N-acetylglucosamine--N-acetylmuramyl- (pentapeptide) pyrophosphoryl-undecaprenol N-acetylglucosamine transferase</t>
  </si>
  <si>
    <t>MTH_RS09705</t>
  </si>
  <si>
    <t xml:space="preserve"> MTH1666</t>
  </si>
  <si>
    <t>MTH_RS07980</t>
  </si>
  <si>
    <t>DUF2769 domain-containing protein</t>
  </si>
  <si>
    <t xml:space="preserve"> MTH1700</t>
  </si>
  <si>
    <t>MTH_RS08145</t>
  </si>
  <si>
    <t>MTH_RS09595</t>
  </si>
  <si>
    <t xml:space="preserve"> MTH1740</t>
  </si>
  <si>
    <t>MTH_RS08345</t>
  </si>
  <si>
    <t>pyruvate ferredoxin oxidoreductase subunit gamma</t>
  </si>
  <si>
    <t xml:space="preserve"> MTH1749</t>
  </si>
  <si>
    <t>MTH_RS08390</t>
  </si>
  <si>
    <t>adenylyltransferase/cytidyltransferase family protein</t>
  </si>
  <si>
    <t xml:space="preserve"> MTH1785</t>
  </si>
  <si>
    <t>MTH_RS08565</t>
  </si>
  <si>
    <t xml:space="preserve"> MTH1863</t>
  </si>
  <si>
    <t>MTH_RS08925</t>
  </si>
  <si>
    <t>DUF2117 domain-containing protein</t>
  </si>
  <si>
    <t xml:space="preserve"> MTH1885</t>
  </si>
  <si>
    <t>MTH_RS09035</t>
  </si>
  <si>
    <t>inorganic phosphate transporter</t>
  </si>
  <si>
    <t xml:space="preserve"> MTH1895</t>
  </si>
  <si>
    <t>MTH_RS09080</t>
  </si>
  <si>
    <t>MTH_RS09120</t>
  </si>
  <si>
    <t xml:space="preserve"> MTH80</t>
  </si>
  <si>
    <t>MTH_RS00370</t>
  </si>
  <si>
    <t>MTH_RS00390</t>
  </si>
  <si>
    <t>MTH_RS09715</t>
  </si>
  <si>
    <t xml:space="preserve"> MTH_270</t>
  </si>
  <si>
    <t>MTH_RS09490</t>
  </si>
  <si>
    <t>DUF3096 domain-containing protein</t>
  </si>
  <si>
    <t>MTH_RS09495</t>
  </si>
  <si>
    <t>zinc-ribbon domain-containing protein</t>
  </si>
  <si>
    <t xml:space="preserve"> MTH_366</t>
  </si>
  <si>
    <t>MTH_RS09725</t>
  </si>
  <si>
    <t>MTH_RS09750</t>
  </si>
  <si>
    <t>MTH_RS09520</t>
  </si>
  <si>
    <t>EamA family transporter</t>
  </si>
  <si>
    <t>MTH_RS09530</t>
  </si>
  <si>
    <t>MTH_RS09815</t>
  </si>
  <si>
    <t>MTH_RS09820</t>
  </si>
  <si>
    <t xml:space="preserve"> ISG35_00195</t>
  </si>
  <si>
    <t xml:space="preserve"> ISG35_00380</t>
  </si>
  <si>
    <t xml:space="preserve"> ISG35_00565</t>
  </si>
  <si>
    <t xml:space="preserve"> ISG35_00620</t>
  </si>
  <si>
    <t xml:space="preserve"> ISG35_00715</t>
  </si>
  <si>
    <t xml:space="preserve"> ISG35_01100</t>
  </si>
  <si>
    <t xml:space="preserve"> ISG35_01240</t>
  </si>
  <si>
    <t xml:space="preserve"> ISG35_01250</t>
  </si>
  <si>
    <t xml:space="preserve"> ISG35_01270</t>
  </si>
  <si>
    <t xml:space="preserve"> ISG35_01375</t>
  </si>
  <si>
    <t xml:space="preserve"> ISG35_01855</t>
  </si>
  <si>
    <t xml:space="preserve"> ISG35_02075</t>
  </si>
  <si>
    <t xml:space="preserve"> ISG35_02130</t>
  </si>
  <si>
    <t xml:space="preserve"> ISG35_02355</t>
  </si>
  <si>
    <t xml:space="preserve"> ISG35_02620</t>
  </si>
  <si>
    <t xml:space="preserve"> ISG35_02670</t>
  </si>
  <si>
    <t xml:space="preserve"> ISG35_02740</t>
  </si>
  <si>
    <t xml:space="preserve"> ISG35_02760</t>
  </si>
  <si>
    <t xml:space="preserve"> ISG35_03050</t>
  </si>
  <si>
    <t xml:space="preserve"> ISG35_03165</t>
  </si>
  <si>
    <t xml:space="preserve"> ISG35_03305</t>
  </si>
  <si>
    <t xml:space="preserve"> ISG35_03410</t>
  </si>
  <si>
    <t xml:space="preserve"> ISG35_03420</t>
  </si>
  <si>
    <t xml:space="preserve"> ISG35_03515</t>
  </si>
  <si>
    <t xml:space="preserve"> ISG35_03585</t>
  </si>
  <si>
    <t xml:space="preserve"> ISG35_03980</t>
  </si>
  <si>
    <t xml:space="preserve"> ISG35_04265</t>
  </si>
  <si>
    <t xml:space="preserve"> ISG35_04480</t>
  </si>
  <si>
    <t xml:space="preserve"> ISG35_04630</t>
  </si>
  <si>
    <t xml:space="preserve"> ISG35_04655</t>
  </si>
  <si>
    <t xml:space="preserve"> ISG35_04675</t>
  </si>
  <si>
    <t xml:space="preserve"> ISG35_04710</t>
  </si>
  <si>
    <t xml:space="preserve"> ISG35_05295</t>
  </si>
  <si>
    <t xml:space="preserve"> ISG35_05950</t>
  </si>
  <si>
    <t xml:space="preserve"> ISG35_05995</t>
  </si>
  <si>
    <t xml:space="preserve"> ISG35_06090</t>
  </si>
  <si>
    <t xml:space="preserve"> ISG35_06130</t>
  </si>
  <si>
    <t xml:space="preserve"> ISG35_06225</t>
  </si>
  <si>
    <t xml:space="preserve"> ISG35_06605</t>
  </si>
  <si>
    <t xml:space="preserve"> ISG35_06815</t>
  </si>
  <si>
    <t xml:space="preserve"> ISG35_06945</t>
  </si>
  <si>
    <t xml:space="preserve"> ISG35_07020</t>
  </si>
  <si>
    <t xml:space="preserve"> ISG35_07045</t>
  </si>
  <si>
    <t xml:space="preserve"> ISG35_07880</t>
  </si>
  <si>
    <t xml:space="preserve"> ISG35_07890</t>
  </si>
  <si>
    <t xml:space="preserve"> ISG35_08150</t>
  </si>
  <si>
    <t xml:space="preserve"> ISG35_08360</t>
  </si>
  <si>
    <t xml:space="preserve"> ISG35_08405</t>
  </si>
  <si>
    <t xml:space="preserve"> ISG35_08570</t>
  </si>
  <si>
    <t xml:space="preserve"> ISG35_08930</t>
  </si>
  <si>
    <t xml:space="preserve"> ISG35_09090</t>
  </si>
  <si>
    <t xml:space="preserve"> ISG35_09130</t>
  </si>
  <si>
    <t>zinc ribbon domain-containing protein</t>
  </si>
  <si>
    <t>DNA-directed RNA polymerase subunit P</t>
  </si>
  <si>
    <t>fumarate hydratase C-terminal domain-containing protein</t>
  </si>
  <si>
    <t>NAD-binding protein</t>
  </si>
  <si>
    <t>glycosyltransferase</t>
  </si>
  <si>
    <t>tripartite tricarboxylate transporter permease</t>
  </si>
  <si>
    <t>nucleotidyltransferase family protein</t>
  </si>
  <si>
    <t>DUF2117 family protein</t>
  </si>
  <si>
    <t>MTBMA_RS00565</t>
  </si>
  <si>
    <t xml:space="preserve"> MTBMA_c01630</t>
  </si>
  <si>
    <t>MTBMA_RS00805</t>
  </si>
  <si>
    <t>glutaredoxin family protein</t>
  </si>
  <si>
    <t xml:space="preserve"> MTBMA_c02250</t>
  </si>
  <si>
    <t>MTBMA_RS01105</t>
  </si>
  <si>
    <t>MTBMA_RS01215</t>
  </si>
  <si>
    <t>transcription factor E</t>
  </si>
  <si>
    <t>MTBMA_RS08850</t>
  </si>
  <si>
    <t>MTBMA_RS01845</t>
  </si>
  <si>
    <t>ATP-dependent helicase</t>
  </si>
  <si>
    <t xml:space="preserve"> MTBMA_c03810</t>
  </si>
  <si>
    <t>MTBMA_RS01885</t>
  </si>
  <si>
    <t>carbon-nitrogen hydrolase family protein</t>
  </si>
  <si>
    <t xml:space="preserve"> MTBMA_c04130</t>
  </si>
  <si>
    <t>MTBMA_RS02040</t>
  </si>
  <si>
    <t>TatD family hydrolase</t>
  </si>
  <si>
    <t xml:space="preserve"> MTBMA_c04160</t>
  </si>
  <si>
    <t>MTBMA_RS02055</t>
  </si>
  <si>
    <t>glycine--tRNA ligase</t>
  </si>
  <si>
    <t xml:space="preserve"> MTBMA_c04410</t>
  </si>
  <si>
    <t>MTBMA_RS02175</t>
  </si>
  <si>
    <t>methanogenesis marker 17 protein</t>
  </si>
  <si>
    <t xml:space="preserve"> MTBMA_c05520</t>
  </si>
  <si>
    <t>MTBMA_RS02730</t>
  </si>
  <si>
    <t>MFS transporter</t>
  </si>
  <si>
    <t xml:space="preserve"> MTBMA_c05690</t>
  </si>
  <si>
    <t>MTBMA_RS02800</t>
  </si>
  <si>
    <t>nitroreductase family protein</t>
  </si>
  <si>
    <t xml:space="preserve"> MTBMA_c06190</t>
  </si>
  <si>
    <t>MTBMA_RS03045</t>
  </si>
  <si>
    <t>phosphoribosylformylglycinamidine synthase subunit PurQ</t>
  </si>
  <si>
    <t xml:space="preserve"> MTBMA_c06650</t>
  </si>
  <si>
    <t>MTBMA_RS03275</t>
  </si>
  <si>
    <t xml:space="preserve"> MTBMA_c07200</t>
  </si>
  <si>
    <t>MTBMA_RS08975</t>
  </si>
  <si>
    <t>MTBMA_RS08980</t>
  </si>
  <si>
    <t xml:space="preserve"> MTBMA_c07770</t>
  </si>
  <si>
    <t>MTBMA_RS09070</t>
  </si>
  <si>
    <t>MTBMA_RS08985</t>
  </si>
  <si>
    <t>MTBMA_RS04200</t>
  </si>
  <si>
    <t>DUF169 domain-containing protein</t>
  </si>
  <si>
    <t>MTBMA_RS04260</t>
  </si>
  <si>
    <t>rubredoxin</t>
  </si>
  <si>
    <t xml:space="preserve"> MTBMA_c08760</t>
  </si>
  <si>
    <t>MTBMA_RS04285</t>
  </si>
  <si>
    <t xml:space="preserve"> MTBMA_c09280</t>
  </si>
  <si>
    <t>MTBMA_RS04545</t>
  </si>
  <si>
    <t>exonuclease SbcCD subunit D</t>
  </si>
  <si>
    <t xml:space="preserve"> MTBMA_c10330</t>
  </si>
  <si>
    <t>MTBMA_RS05055</t>
  </si>
  <si>
    <t>ribonucleotide reductase</t>
  </si>
  <si>
    <t>MTBMA_RS09000</t>
  </si>
  <si>
    <t>methyltransferase</t>
  </si>
  <si>
    <t xml:space="preserve"> MTBMA_c10670</t>
  </si>
  <si>
    <t>MTBMA_RS05210</t>
  </si>
  <si>
    <t xml:space="preserve"> MTBMA_c10930</t>
  </si>
  <si>
    <t>MTBMA_RS05335</t>
  </si>
  <si>
    <t>2-oxoacid:acceptor oxidoreductase family protein</t>
  </si>
  <si>
    <t xml:space="preserve"> MTBMA_c10980</t>
  </si>
  <si>
    <t>MTBMA_RS09075</t>
  </si>
  <si>
    <t>MTBMA_RS05920</t>
  </si>
  <si>
    <t>tRNA uridine(34) 5-carboxymethylaminomethyl modification radical SAM/GNAT enzyme Elp3</t>
  </si>
  <si>
    <t>MTBMA_RS09080</t>
  </si>
  <si>
    <t>DUF460 domain-containing protein</t>
  </si>
  <si>
    <t xml:space="preserve"> MTBMA_c13340</t>
  </si>
  <si>
    <t>MTBMA_RS09085</t>
  </si>
  <si>
    <t xml:space="preserve"> MTBMA_c13550</t>
  </si>
  <si>
    <t>MTBMA_RS06615</t>
  </si>
  <si>
    <t xml:space="preserve"> MTBMA_c14210</t>
  </si>
  <si>
    <t>MTBMA_RS08935</t>
  </si>
  <si>
    <t>4Fe-4S dicluster domain-containing protein</t>
  </si>
  <si>
    <t>MTBMA_RS09010</t>
  </si>
  <si>
    <t xml:space="preserve"> MTBMA_c14620</t>
  </si>
  <si>
    <t>MTBMA_RS07135</t>
  </si>
  <si>
    <t>calcium/sodium antiporter</t>
  </si>
  <si>
    <t xml:space="preserve"> MTBMA_c15700</t>
  </si>
  <si>
    <t>MTBMA_RS07660</t>
  </si>
  <si>
    <t>DUF4013 domain-containing protein</t>
  </si>
  <si>
    <t xml:space="preserve"> MTBMA_c15920</t>
  </si>
  <si>
    <t>MTBMA_RS07770</t>
  </si>
  <si>
    <t>MTBMA_RS08955</t>
  </si>
  <si>
    <t xml:space="preserve"> MTBMA_c17260</t>
  </si>
  <si>
    <t>MTBMA_RS09035</t>
  </si>
  <si>
    <t xml:space="preserve"> MTBMA_c17500</t>
  </si>
  <si>
    <t>MTBMA_RS08550</t>
  </si>
  <si>
    <t>sulfurtransferase complex subunit TusB</t>
  </si>
  <si>
    <t xml:space="preserve"> MTBMA_c17610</t>
  </si>
  <si>
    <t>MTBMA_RS08600</t>
  </si>
  <si>
    <t>phosphoribosylformylglycinamidine synthase subunit PurL</t>
  </si>
  <si>
    <t xml:space="preserve"> MTBMA_c17690</t>
  </si>
  <si>
    <t>MTBMA_RS08640</t>
  </si>
  <si>
    <t>AEC family transporter</t>
  </si>
  <si>
    <t xml:space="preserve"> MTBMA_p00010</t>
  </si>
  <si>
    <t>MTBMA_RS08795</t>
  </si>
  <si>
    <t xml:space="preserve"> ISG34_01115</t>
  </si>
  <si>
    <t xml:space="preserve"> ISG34_01225</t>
  </si>
  <si>
    <t xml:space="preserve"> ISG34_01495</t>
  </si>
  <si>
    <t xml:space="preserve"> ISG34_02050</t>
  </si>
  <si>
    <t xml:space="preserve"> ISG34_02185</t>
  </si>
  <si>
    <t xml:space="preserve"> ISG34_03080</t>
  </si>
  <si>
    <t xml:space="preserve"> ISG34_03580</t>
  </si>
  <si>
    <t xml:space="preserve"> ISG34_03845</t>
  </si>
  <si>
    <t xml:space="preserve"> ISG34_03860</t>
  </si>
  <si>
    <t xml:space="preserve"> ISG34_04325</t>
  </si>
  <si>
    <t xml:space="preserve"> ISG34_05260</t>
  </si>
  <si>
    <t xml:space="preserve"> ISG34_05410</t>
  </si>
  <si>
    <t xml:space="preserve"> ISG34_06575</t>
  </si>
  <si>
    <t xml:space="preserve"> ISG34_06690</t>
  </si>
  <si>
    <t xml:space="preserve"> ISG34_08065</t>
  </si>
  <si>
    <t xml:space="preserve"> ISG34_08520</t>
  </si>
  <si>
    <t>Differential protein expression analysis of proteins that mapped to reactions in the model</t>
  </si>
  <si>
    <t>Percent of average relative abundance of proteins (of proteome) involved in methanogenesis (based on iBAQ values) normalized to the number of subunits found to how many would be present (each * indicates one subunit was missing)</t>
  </si>
  <si>
    <t xml:space="preserve">Dilution of continuous media (including adjusted sodium formate concentrations) based on base and acid feeds </t>
  </si>
  <si>
    <t>Genes in top 100 most abundant transcripts that are responsible for reactions in the model</t>
  </si>
  <si>
    <t>Proteins in top 100 most abundant gene products (based on averaged iBAQ values) that are responsible for reactions in the model</t>
  </si>
  <si>
    <t>plasmid-encoded ISG36_00050</t>
  </si>
  <si>
    <t>Summary of fermentation production rates. The standard deviation (±) was calculated using the standard deviation function based on the entire population in Excel® (STDEV.P).</t>
  </si>
  <si>
    <t>Table S16</t>
  </si>
  <si>
    <t>Table S17</t>
  </si>
  <si>
    <t>Model: 1.5-10.73</t>
  </si>
  <si>
    <t>Model trans: 1.5-10.48</t>
  </si>
  <si>
    <t>Model prot: 1.5-10.44</t>
  </si>
  <si>
    <t>Model: 1.5-12.20</t>
  </si>
  <si>
    <t>Model trans: 11.96-12.19</t>
  </si>
  <si>
    <t>Moadel prot: 1.5-11.90</t>
  </si>
  <si>
    <t xml:space="preserve">ATPM flux ranges for different constraints (ranging from biomass production maximization to ATPM maximization; with the assumption that the biomass compositions are the same for the three microbes). </t>
  </si>
  <si>
    <r>
      <t xml:space="preserve">The comparison of the acetate transporter and acetyl-CoA synthetase/acetate-CoA ligase genes in the old and new genome sequences and their presence in the transcriptomics and proteomics data of </t>
    </r>
    <r>
      <rPr>
        <i/>
        <sz val="11"/>
        <color theme="1"/>
        <rFont val="Calibri"/>
        <family val="2"/>
        <scheme val="minor"/>
      </rPr>
      <t>Methanothermobacter thermautotrophicus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H. The rank of transcript and protein abundance is also listed.</t>
    </r>
  </si>
  <si>
    <r>
      <t xml:space="preserve">Microbe specific primers. The primers for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 and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 bind on the respective plasmids</t>
    </r>
  </si>
  <si>
    <r>
      <t xml:space="preserve">Differences between new and old genome sequences in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ΔH and </t>
    </r>
    <r>
      <rPr>
        <i/>
        <sz val="11"/>
        <color theme="1"/>
        <rFont val="Calibri"/>
        <family val="2"/>
        <scheme val="minor"/>
      </rPr>
      <t xml:space="preserve">M. marburgensis </t>
    </r>
    <r>
      <rPr>
        <sz val="11"/>
        <color theme="1"/>
        <rFont val="Calibri"/>
        <family val="2"/>
        <scheme val="minor"/>
      </rPr>
      <t>Marburg</t>
    </r>
  </si>
  <si>
    <t>Old Gene</t>
  </si>
  <si>
    <t>New Gene</t>
  </si>
  <si>
    <t>Present in transcriptomics, rank of transcript abundance</t>
  </si>
  <si>
    <t>Present in proteomic, rank of protein abundance</t>
  </si>
  <si>
    <t>MTH215</t>
  </si>
  <si>
    <t>ISG35_00970</t>
  </si>
  <si>
    <t>Acetate Transporter</t>
  </si>
  <si>
    <t>Yes, gene 278</t>
  </si>
  <si>
    <t>Yes, protein 218</t>
  </si>
  <si>
    <r>
      <t xml:space="preserve">Reaction </t>
    </r>
    <r>
      <rPr>
        <sz val="12"/>
        <color theme="1"/>
        <rFont val="Consolas"/>
        <family val="3"/>
      </rPr>
      <t xml:space="preserve">ACt2r </t>
    </r>
  </si>
  <si>
    <t>MTH216</t>
  </si>
  <si>
    <t>ISG35_00975</t>
  </si>
  <si>
    <t>Yes, gene 237</t>
  </si>
  <si>
    <t>No</t>
  </si>
  <si>
    <t>Unknown whether the transcripts are only from the first half of the gene before the stop codon</t>
  </si>
  <si>
    <t>MTH217</t>
  </si>
  <si>
    <t>MTH1603</t>
  </si>
  <si>
    <t>ISG35_07685</t>
  </si>
  <si>
    <t>Yes, gene 779</t>
  </si>
  <si>
    <t>Yes, protein 726</t>
  </si>
  <si>
    <r>
      <t xml:space="preserve">Reaction </t>
    </r>
    <r>
      <rPr>
        <sz val="12"/>
        <color theme="1"/>
        <rFont val="Consolas"/>
        <family val="3"/>
      </rPr>
      <t>ACS</t>
    </r>
    <r>
      <rPr>
        <sz val="12"/>
        <color theme="1"/>
        <rFont val="Arial"/>
        <family val="2"/>
      </rPr>
      <t xml:space="preserve"> in the GEM</t>
    </r>
  </si>
  <si>
    <t>MTH1604</t>
  </si>
  <si>
    <t>Acetyl-CoA synthetase (ACS)/ acetate-CoA ligase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</si>
  <si>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from REBASE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for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ΔH and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Marburg; best BLASTp hits for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 with MTH940-MTH942</t>
    </r>
  </si>
  <si>
    <r>
      <t>Gene annotation of putative R/M systems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</si>
  <si>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>ZZ</t>
    </r>
    <r>
      <rPr>
        <b/>
        <vertAlign val="superscript"/>
        <sz val="12"/>
        <color theme="1"/>
        <rFont val="Arial"/>
        <family val="2"/>
      </rPr>
      <t>b</t>
    </r>
  </si>
  <si>
    <r>
      <t>MM</t>
    </r>
    <r>
      <rPr>
        <b/>
        <vertAlign val="superscript"/>
        <sz val="12"/>
        <color theme="1"/>
        <rFont val="Arial"/>
        <family val="2"/>
      </rPr>
      <t>c</t>
    </r>
  </si>
  <si>
    <r>
      <t>b</t>
    </r>
    <r>
      <rPr>
        <sz val="12"/>
        <color rgb="FF000000"/>
        <rFont val="Arial"/>
        <family val="2"/>
      </rPr>
      <t xml:space="preserve"> ZZ, </t>
    </r>
    <r>
      <rPr>
        <i/>
        <sz val="12"/>
        <color rgb="FF000000"/>
        <rFont val="Arial"/>
        <family val="2"/>
      </rPr>
      <t xml:space="preserve">M. thermautotrophicus </t>
    </r>
    <r>
      <rPr>
        <sz val="12"/>
        <color rgb="FF000000"/>
        <rFont val="Arial"/>
        <family val="2"/>
      </rPr>
      <t>Z-245</t>
    </r>
  </si>
  <si>
    <r>
      <t>c</t>
    </r>
    <r>
      <rPr>
        <sz val="12"/>
        <color rgb="FF000000"/>
        <rFont val="Arial"/>
        <family val="2"/>
      </rPr>
      <t xml:space="preserve"> MM, </t>
    </r>
    <r>
      <rPr>
        <i/>
        <sz val="12"/>
        <color rgb="FF000000"/>
        <rFont val="Arial"/>
        <family val="2"/>
      </rPr>
      <t>M. marburgensis</t>
    </r>
    <r>
      <rPr>
        <sz val="12"/>
        <color rgb="FF000000"/>
        <rFont val="Arial"/>
        <family val="2"/>
      </rPr>
      <t xml:space="preserve"> Marburg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</si>
  <si>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BLASTp+ old protein FASTA sequence to the new protein FASTA sequence (or vice versa) with a e-value cutoff of 10e</t>
    </r>
    <r>
      <rPr>
        <vertAlign val="superscript"/>
        <sz val="11"/>
        <color theme="1"/>
        <rFont val="Calibri"/>
        <family val="2"/>
        <scheme val="minor"/>
      </rPr>
      <t>-30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</si>
  <si>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O2N, old genes that do not map to any new genes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</si>
  <si>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N2O, new genes that do not map to any old genes</t>
    </r>
  </si>
  <si>
    <r>
      <t xml:space="preserve">Blastp+ Query/Subject 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</si>
  <si>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>O2N</t>
    </r>
    <r>
      <rPr>
        <vertAlign val="superscript"/>
        <sz val="11"/>
        <color theme="1"/>
        <rFont val="Calibri"/>
        <family val="2"/>
        <scheme val="minor"/>
      </rPr>
      <t>b</t>
    </r>
  </si>
  <si>
    <r>
      <t>N2O</t>
    </r>
    <r>
      <rPr>
        <vertAlign val="superscript"/>
        <sz val="11"/>
        <color theme="1"/>
        <rFont val="Calibri"/>
        <family val="2"/>
        <scheme val="minor"/>
      </rPr>
      <t>c</t>
    </r>
  </si>
  <si>
    <r>
      <t>ZZ_MM</t>
    </r>
    <r>
      <rPr>
        <b/>
        <u/>
        <vertAlign val="superscript"/>
        <sz val="11"/>
        <color rgb="FF000000"/>
        <rFont val="Calibri"/>
        <family val="2"/>
      </rPr>
      <t>c</t>
    </r>
  </si>
  <si>
    <r>
      <t xml:space="preserve">c </t>
    </r>
    <r>
      <rPr>
        <sz val="12"/>
        <color rgb="FF000000"/>
        <rFont val="Arial"/>
        <family val="2"/>
      </rPr>
      <t xml:space="preserve">ZZ_MM, </t>
    </r>
    <r>
      <rPr>
        <i/>
        <sz val="12"/>
        <color rgb="FF000000"/>
        <rFont val="Arial"/>
        <family val="2"/>
      </rPr>
      <t>M. marburgensis</t>
    </r>
    <r>
      <rPr>
        <sz val="12"/>
        <color rgb="FF000000"/>
        <rFont val="Arial"/>
        <family val="2"/>
      </rPr>
      <t xml:space="preserve"> Marburg to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Z-245</t>
    </r>
  </si>
  <si>
    <r>
      <t>Model</t>
    </r>
    <r>
      <rPr>
        <vertAlign val="superscript"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>: 1.5-17.85</t>
    </r>
  </si>
  <si>
    <r>
      <t>Model trans</t>
    </r>
    <r>
      <rPr>
        <vertAlign val="superscript"/>
        <sz val="12"/>
        <color theme="1"/>
        <rFont val="Arial"/>
        <family val="2"/>
      </rPr>
      <t>e</t>
    </r>
    <r>
      <rPr>
        <sz val="12"/>
        <color theme="1"/>
        <rFont val="Arial"/>
        <family val="2"/>
      </rPr>
      <t>: 1.5-17.46</t>
    </r>
  </si>
  <si>
    <r>
      <t>Model prot</t>
    </r>
    <r>
      <rPr>
        <vertAlign val="superscript"/>
        <sz val="12"/>
        <color theme="1"/>
        <rFont val="Arial"/>
        <family val="2"/>
      </rPr>
      <t>f</t>
    </r>
    <r>
      <rPr>
        <sz val="12"/>
        <color theme="1"/>
        <rFont val="Arial"/>
        <family val="2"/>
      </rPr>
      <t>: 1.5-17.55</t>
    </r>
  </si>
  <si>
    <r>
      <t>d</t>
    </r>
    <r>
      <rPr>
        <sz val="12"/>
        <color theme="1"/>
        <rFont val="Arial"/>
        <family val="2"/>
      </rPr>
      <t xml:space="preserve"> Model, model only constrained with experimental data</t>
    </r>
  </si>
  <si>
    <r>
      <t>e</t>
    </r>
    <r>
      <rPr>
        <sz val="12"/>
        <color theme="1"/>
        <rFont val="Arial"/>
        <family val="2"/>
      </rPr>
      <t xml:space="preserve"> Model trans, model additionally constraint with the transcriptomics data</t>
    </r>
  </si>
  <si>
    <r>
      <t>f</t>
    </r>
    <r>
      <rPr>
        <sz val="12"/>
        <color theme="1"/>
        <rFont val="Arial"/>
        <family val="2"/>
      </rPr>
      <t xml:space="preserve"> Model prot, model additionally constraint with the proteomics data</t>
    </r>
    <r>
      <rPr>
        <sz val="12"/>
        <color rgb="FF000000"/>
        <rFont val="Arial"/>
        <family val="2"/>
      </rPr>
      <t xml:space="preserve"> </t>
    </r>
  </si>
  <si>
    <r>
      <t>CH</t>
    </r>
    <r>
      <rPr>
        <b/>
        <vertAlign val="subscript"/>
        <sz val="12"/>
        <color theme="1"/>
        <rFont val="Arial"/>
        <family val="2"/>
      </rPr>
      <t>4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a</t>
    </r>
  </si>
  <si>
    <r>
      <t>H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c</t>
    </r>
  </si>
  <si>
    <r>
      <t>CO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b</t>
    </r>
  </si>
  <si>
    <r>
      <t>H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S%</t>
    </r>
    <r>
      <rPr>
        <b/>
        <vertAlign val="superscript"/>
        <sz val="12"/>
        <color theme="1"/>
        <rFont val="Arial"/>
        <family val="2"/>
      </rPr>
      <t>d</t>
    </r>
  </si>
  <si>
    <r>
      <t>N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e</t>
    </r>
  </si>
  <si>
    <r>
      <t>O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f</t>
    </r>
  </si>
  <si>
    <r>
      <t>96.9</t>
    </r>
    <r>
      <rPr>
        <vertAlign val="superscript"/>
        <sz val="12"/>
        <rFont val="Arial"/>
        <family val="2"/>
      </rPr>
      <t>g</t>
    </r>
  </si>
  <si>
    <r>
      <t>1</t>
    </r>
    <r>
      <rPr>
        <vertAlign val="superscript"/>
        <sz val="12"/>
        <rFont val="Arial"/>
        <family val="2"/>
      </rPr>
      <t>g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</si>
  <si>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% v/v, percent of methane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</si>
  <si>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carbon dioxide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</si>
  <si>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dihydrogen</t>
    </r>
  </si>
  <si>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S% v/v, percent of hydrogen sulfide</t>
    </r>
  </si>
  <si>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dinitrogen</t>
    </r>
  </si>
  <si>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dioxygen</t>
    </r>
  </si>
  <si>
    <r>
      <rPr>
        <vertAlign val="superscript"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Red values are not used in the calibration curve of that gas</t>
    </r>
  </si>
  <si>
    <r>
      <t>ZZ</t>
    </r>
    <r>
      <rPr>
        <vertAlign val="superscript"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(sum of ibaq values/number of found subunits)</t>
    </r>
  </si>
  <si>
    <r>
      <t>MM</t>
    </r>
    <r>
      <rPr>
        <vertAlign val="superscript"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(sum of ibaq values/number of found subunits)</t>
    </r>
  </si>
  <si>
    <r>
      <t>MM_ZZ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</si>
  <si>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b</t>
    </r>
    <r>
      <rPr>
        <sz val="12"/>
        <color rgb="FF000000"/>
        <rFont val="Arial"/>
        <family val="2"/>
      </rPr>
      <t xml:space="preserve"> ZZ_MM the inverse of the </t>
    </r>
    <r>
      <rPr>
        <i/>
        <sz val="12"/>
        <color rgb="FF000000"/>
        <rFont val="Arial"/>
        <family val="2"/>
      </rPr>
      <t xml:space="preserve">M. thermautotrophicus </t>
    </r>
    <r>
      <rPr>
        <sz val="12"/>
        <color rgb="FF000000"/>
        <rFont val="Arial"/>
        <family val="2"/>
      </rPr>
      <t>Z-245 to</t>
    </r>
    <r>
      <rPr>
        <i/>
        <sz val="12"/>
        <color rgb="FF000000"/>
        <rFont val="Arial"/>
        <family val="2"/>
      </rPr>
      <t xml:space="preserve"> M. marburgensis</t>
    </r>
    <r>
      <rPr>
        <sz val="12"/>
        <color rgb="FF000000"/>
        <rFont val="Arial"/>
        <family val="2"/>
      </rPr>
      <t xml:space="preserve"> Marburg</t>
    </r>
  </si>
  <si>
    <t>Koren, S., Walenz, B.P., Berlin, K., Miller, J.R., Bergman, N.H., and Phillippy, A.M. (2017). Canu: scalable and accurate long-read assembly via adaptive k-mer weighting and repeat separation. Genome research 27, 722-736.</t>
  </si>
  <si>
    <t>Danecek, P., Bonfield, J.K., Liddle, J., Marshall, J., Ohan, V., Pollard, M.O., Whitwham, A., Keane, T., McCarthy, S.A., and Davies, R.M. (2021). Twelve years of SAMtools and BCFtools. Gigascience 10, giab008.</t>
  </si>
  <si>
    <t>Li, H., Handsaker, B., Wysoker, A., Fennell, T., Ruan, J., Homer, N., Marth, G., Abecasis, G., Durbin, R., and Subgroup, G.P.D.P. (2009). The sequence alignment/map format and SAMtools. bioinformatics 25, 2078-2079.</t>
  </si>
  <si>
    <t>Kuznetsov, A., and Bollin, C.J. (2021). NCBI genome workbench: desktop software for comparative genomics, visualization, and GenBank data submission. Multiple Sequence Alignment: Methods and Protocols, 261-295.</t>
  </si>
  <si>
    <t>Cock, P.J., Antao, T., Chang, J.T., Chapman, B.A., Cox, C.J., Dalke, A., Friedberg, I., Hamelryck, T., Kauff, F., and Wilczynski, B. (2009). Biopython: freely available Python tools for computational molecular biology and bioinformatics. Bioinformatics 25, 1422-1423.</t>
  </si>
  <si>
    <t>Li, T., Zhang, X., Luo, F., Wu, F.-X., and Wang, J. (2018). MultiMotifMaker: a multi-thread tool for identifying DNA methylation motifs from Pacbio reads. IEEE/ACM Transactions on Computational Biology and Bioinformatics 17, 220-225.</t>
  </si>
  <si>
    <r>
      <t>canu</t>
    </r>
    <r>
      <rPr>
        <b/>
        <vertAlign val="superscript"/>
        <sz val="12"/>
        <color theme="1"/>
        <rFont val="Arial"/>
        <family val="2"/>
      </rPr>
      <t>3</t>
    </r>
  </si>
  <si>
    <r>
      <t xml:space="preserve">COG categorization of the genomes of the following microbes: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H, </t>
    </r>
    <r>
      <rPr>
        <i/>
        <sz val="11"/>
        <color theme="1"/>
        <rFont val="Calibri"/>
        <family val="2"/>
        <scheme val="minor"/>
      </rPr>
      <t xml:space="preserve">M. thermautotrophicus </t>
    </r>
    <r>
      <rPr>
        <sz val="11"/>
        <color theme="1"/>
        <rFont val="Calibri"/>
        <family val="2"/>
        <scheme val="minor"/>
      </rPr>
      <t xml:space="preserve">ΔH; ZZ, M. thermautotrophicus Z-245; and MM,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</t>
    </r>
  </si>
  <si>
    <r>
      <t xml:space="preserve">Tools used for the genome assembly and methylation pattern detection: ΔH,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ΔH; ZZ,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Z-245; and MM,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</t>
    </r>
  </si>
  <si>
    <t>Number of genes related to biomass synthesis either up and down regulated in MM to the other microbes(from the transcriptomics study): ΔH, M. thermautotrophicus ΔH; ZZ, M. thermautotrophicus Z-245; and MM, M. marburgensis Marburg</t>
  </si>
  <si>
    <r>
      <t>ΔH</t>
    </r>
    <r>
      <rPr>
        <b/>
        <vertAlign val="superscript"/>
        <sz val="12"/>
        <color theme="1"/>
        <rFont val="Arial"/>
        <family val="2"/>
      </rPr>
      <t>a</t>
    </r>
  </si>
  <si>
    <r>
      <t>a Δ</t>
    </r>
    <r>
      <rPr>
        <sz val="12"/>
        <color rgb="FF000000"/>
        <rFont val="Arial"/>
        <family val="2"/>
      </rPr>
      <t xml:space="preserve">H,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ΔH</t>
    </r>
  </si>
  <si>
    <t>ΔH</t>
  </si>
  <si>
    <t>ΔHOld_ΔHNew</t>
  </si>
  <si>
    <t>ΔHNew_ΔHOld</t>
  </si>
  <si>
    <r>
      <t>MM_ΔH</t>
    </r>
    <r>
      <rPr>
        <b/>
        <u/>
        <vertAlign val="superscript"/>
        <sz val="11"/>
        <color rgb="FF000000"/>
        <rFont val="Calibri"/>
        <family val="2"/>
      </rPr>
      <t>a</t>
    </r>
  </si>
  <si>
    <r>
      <t>ZZ_ΔH</t>
    </r>
    <r>
      <rPr>
        <b/>
        <u/>
        <vertAlign val="superscript"/>
        <sz val="11"/>
        <color rgb="FF000000"/>
        <rFont val="Calibri"/>
        <family val="2"/>
      </rPr>
      <t>b</t>
    </r>
  </si>
  <si>
    <r>
      <t xml:space="preserve">a </t>
    </r>
    <r>
      <rPr>
        <sz val="12"/>
        <color rgb="FF000000"/>
        <rFont val="Arial"/>
        <family val="2"/>
      </rPr>
      <t xml:space="preserve">MM_ΔH, </t>
    </r>
    <r>
      <rPr>
        <i/>
        <sz val="12"/>
        <color rgb="FF000000"/>
        <rFont val="Arial"/>
        <family val="2"/>
      </rPr>
      <t>M. marburgensis Marburg</t>
    </r>
    <r>
      <rPr>
        <sz val="12"/>
        <color rgb="FF000000"/>
        <rFont val="Arial"/>
        <family val="2"/>
      </rPr>
      <t xml:space="preserve"> to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ΔH </t>
    </r>
  </si>
  <si>
    <r>
      <t>b</t>
    </r>
    <r>
      <rPr>
        <sz val="12"/>
        <color rgb="FF000000"/>
        <rFont val="Arial"/>
        <family val="2"/>
      </rPr>
      <t xml:space="preserve"> ZZ_ΔH, </t>
    </r>
    <r>
      <rPr>
        <i/>
        <sz val="12"/>
        <color rgb="FF000000"/>
        <rFont val="Arial"/>
        <family val="2"/>
      </rPr>
      <t xml:space="preserve">M. thermautotrophicus </t>
    </r>
    <r>
      <rPr>
        <sz val="12"/>
        <color rgb="FF000000"/>
        <rFont val="Arial"/>
        <family val="2"/>
      </rPr>
      <t>Z-245 to</t>
    </r>
    <r>
      <rPr>
        <i/>
        <sz val="12"/>
        <color rgb="FF000000"/>
        <rFont val="Arial"/>
        <family val="2"/>
      </rPr>
      <t xml:space="preserve"> M. thermautotrophicus</t>
    </r>
    <r>
      <rPr>
        <sz val="12"/>
        <color rgb="FF000000"/>
        <rFont val="Arial"/>
        <family val="2"/>
      </rPr>
      <t xml:space="preserve"> ΔH </t>
    </r>
  </si>
  <si>
    <r>
      <t>a</t>
    </r>
    <r>
      <rPr>
        <sz val="12"/>
        <color rgb="FF000000"/>
        <rFont val="Arial"/>
        <family val="2"/>
      </rPr>
      <t xml:space="preserve"> ΔH,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</t>
    </r>
    <r>
      <rPr>
        <sz val="12"/>
        <color theme="1"/>
        <rFont val="Symbol"/>
        <family val="1"/>
        <charset val="2"/>
      </rPr>
      <t>D</t>
    </r>
    <r>
      <rPr>
        <sz val="12"/>
        <color rgb="FF000000"/>
        <rFont val="Arial"/>
        <family val="2"/>
      </rPr>
      <t>H</t>
    </r>
  </si>
  <si>
    <r>
      <t xml:space="preserve">a </t>
    </r>
    <r>
      <rPr>
        <sz val="12"/>
        <color rgb="FF000000"/>
        <rFont val="Arial"/>
        <family val="2"/>
      </rPr>
      <t xml:space="preserve">ΔH,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ΔH</t>
    </r>
  </si>
  <si>
    <r>
      <t>ΔH</t>
    </r>
    <r>
      <rPr>
        <b/>
        <vertAlign val="superscript"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/ZZ</t>
    </r>
    <r>
      <rPr>
        <b/>
        <vertAlign val="superscript"/>
        <sz val="12"/>
        <color theme="1"/>
        <rFont val="Arial"/>
        <family val="2"/>
      </rPr>
      <t>b</t>
    </r>
  </si>
  <si>
    <r>
      <t>ΔH</t>
    </r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(sum of ibaq values/number of found subunits)</t>
    </r>
  </si>
  <si>
    <r>
      <t>MM_ΔH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</si>
  <si>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Number</t>
  </si>
  <si>
    <t>Citation</t>
  </si>
  <si>
    <r>
      <t>samtools</t>
    </r>
    <r>
      <rPr>
        <b/>
        <vertAlign val="superscript"/>
        <sz val="12"/>
        <color theme="1"/>
        <rFont val="Arial"/>
        <family val="2"/>
      </rPr>
      <t>4,5</t>
    </r>
  </si>
  <si>
    <r>
      <t>Blast</t>
    </r>
    <r>
      <rPr>
        <b/>
        <vertAlign val="superscript"/>
        <sz val="12"/>
        <color theme="1"/>
        <rFont val="Arial"/>
        <family val="2"/>
      </rPr>
      <t>6</t>
    </r>
  </si>
  <si>
    <r>
      <t>BioPython</t>
    </r>
    <r>
      <rPr>
        <b/>
        <vertAlign val="superscript"/>
        <sz val="12"/>
        <color theme="1"/>
        <rFont val="Arial"/>
        <family val="2"/>
      </rPr>
      <t>7</t>
    </r>
  </si>
  <si>
    <r>
      <t>MotifMaker</t>
    </r>
    <r>
      <rPr>
        <b/>
        <vertAlign val="superscript"/>
        <sz val="12"/>
        <color theme="1"/>
        <rFont val="Arial"/>
        <family val="2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</si>
</sst>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b/>
      <vertAlign val="subscript"/>
      <sz val="12"/>
      <color theme="1"/>
      <name val="Arial"/>
      <family val="2"/>
    </font>
    <font>
      <sz val="12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b/>
      <sz val="12"/>
      <color rgb="FF000000"/>
      <name val="Arial"/>
      <family val="2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vertAlign val="superscript"/>
      <sz val="12"/>
      <color theme="1"/>
      <name val="Arial"/>
      <family val="2"/>
    </font>
    <font>
      <b/>
      <u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vertAlign val="superscript"/>
      <sz val="12"/>
      <name val="Arial"/>
      <family val="2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rgb="FF000000"/>
      <name val="Consolas"/>
      <family val="3"/>
    </font>
    <font>
      <sz val="12"/>
      <color theme="1"/>
      <name val="Consolas"/>
      <family val="3"/>
    </font>
  </fonts>
  <fills count="74">
    <fill>
      <patternFill patternType="none"/>
    </fill>
    <fill>
      <patternFill patternType="gray125"/>
    </fill>
    <fill>
      <patternFill patternType="solid">
        <fgColor rgb="FFF391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38E22"/>
        <bgColor indexed="64"/>
      </patternFill>
    </fill>
    <fill>
      <patternFill patternType="solid">
        <fgColor rgb="FFF28C24"/>
        <bgColor indexed="64"/>
      </patternFill>
    </fill>
    <fill>
      <patternFill patternType="solid">
        <fgColor rgb="FFE4514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4848"/>
        <bgColor indexed="64"/>
      </patternFill>
    </fill>
    <fill>
      <patternFill patternType="solid">
        <fgColor rgb="FFD81C5F"/>
        <bgColor indexed="64"/>
      </patternFill>
    </fill>
    <fill>
      <patternFill patternType="solid">
        <fgColor rgb="FFE34E45"/>
        <bgColor indexed="64"/>
      </patternFill>
    </fill>
    <fill>
      <patternFill patternType="solid">
        <fgColor rgb="FFF39221"/>
        <bgColor indexed="64"/>
      </patternFill>
    </fill>
    <fill>
      <patternFill patternType="solid">
        <fgColor rgb="FFDC2D57"/>
        <bgColor indexed="64"/>
      </patternFill>
    </fill>
    <fill>
      <patternFill patternType="solid">
        <fgColor rgb="FFD81B60"/>
        <bgColor indexed="64"/>
      </patternFill>
    </fill>
    <fill>
      <patternFill patternType="solid">
        <fgColor rgb="FFF38F22"/>
        <bgColor indexed="64"/>
      </patternFill>
    </fill>
    <fill>
      <patternFill patternType="solid">
        <fgColor rgb="FFE24748"/>
        <bgColor indexed="64"/>
      </patternFill>
    </fill>
    <fill>
      <patternFill patternType="solid">
        <fgColor rgb="FFF39021"/>
        <bgColor indexed="64"/>
      </patternFill>
    </fill>
    <fill>
      <patternFill patternType="solid">
        <fgColor rgb="FFE44E45"/>
        <bgColor indexed="64"/>
      </patternFill>
    </fill>
    <fill>
      <patternFill patternType="solid">
        <fgColor rgb="FFE03F4D"/>
        <bgColor indexed="64"/>
      </patternFill>
    </fill>
    <fill>
      <patternFill patternType="solid">
        <fgColor rgb="FFF5981D"/>
        <bgColor indexed="64"/>
      </patternFill>
    </fill>
    <fill>
      <patternFill patternType="solid">
        <fgColor rgb="FFE55541"/>
        <bgColor indexed="64"/>
      </patternFill>
    </fill>
    <fill>
      <patternFill patternType="solid">
        <fgColor rgb="FFDC2E56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rgb="FFF9A815"/>
        <bgColor indexed="64"/>
      </patternFill>
    </fill>
    <fill>
      <patternFill patternType="solid">
        <fgColor rgb="FFE44F44"/>
        <bgColor indexed="64"/>
      </patternFill>
    </fill>
    <fill>
      <patternFill patternType="solid">
        <fgColor rgb="FFE65840"/>
        <bgColor indexed="64"/>
      </patternFill>
    </fill>
    <fill>
      <patternFill patternType="solid">
        <fgColor rgb="FFF5971E"/>
        <bgColor indexed="64"/>
      </patternFill>
    </fill>
    <fill>
      <patternFill patternType="solid">
        <fgColor rgb="FFE65740"/>
        <bgColor indexed="64"/>
      </patternFill>
    </fill>
    <fill>
      <patternFill patternType="solid">
        <fgColor rgb="FFF69B1C"/>
        <bgColor indexed="64"/>
      </patternFill>
    </fill>
    <fill>
      <patternFill patternType="solid">
        <fgColor rgb="FFF7A218"/>
        <bgColor indexed="64"/>
      </patternFill>
    </fill>
    <fill>
      <patternFill patternType="solid">
        <fgColor rgb="FFF8A516"/>
        <bgColor indexed="64"/>
      </patternFill>
    </fill>
    <fill>
      <patternFill patternType="solid">
        <fgColor rgb="FFF69E1A"/>
        <bgColor indexed="64"/>
      </patternFill>
    </fill>
    <fill>
      <patternFill patternType="solid">
        <fgColor rgb="FFE45044"/>
        <bgColor indexed="64"/>
      </patternFill>
    </fill>
    <fill>
      <patternFill patternType="solid">
        <fgColor rgb="FFF4951F"/>
        <bgColor indexed="64"/>
      </patternFill>
    </fill>
    <fill>
      <patternFill patternType="solid">
        <fgColor rgb="FFF28D23"/>
        <bgColor indexed="64"/>
      </patternFill>
    </fill>
    <fill>
      <patternFill patternType="solid">
        <fgColor rgb="FFDD3353"/>
        <bgColor indexed="64"/>
      </patternFill>
    </fill>
    <fill>
      <patternFill patternType="solid">
        <fgColor rgb="FFF7A019"/>
        <bgColor indexed="64"/>
      </patternFill>
    </fill>
    <fill>
      <patternFill patternType="solid">
        <fgColor rgb="FFE24649"/>
        <bgColor indexed="64"/>
      </patternFill>
    </fill>
    <fill>
      <patternFill patternType="solid">
        <fgColor rgb="FFE55342"/>
        <bgColor indexed="64"/>
      </patternFill>
    </fill>
    <fill>
      <patternFill patternType="solid">
        <fgColor rgb="FFE44F45"/>
        <bgColor indexed="64"/>
      </patternFill>
    </fill>
    <fill>
      <patternFill patternType="solid">
        <fgColor rgb="FFE1444A"/>
        <bgColor indexed="64"/>
      </patternFill>
    </fill>
    <fill>
      <patternFill patternType="solid">
        <fgColor rgb="FFF8A616"/>
        <bgColor indexed="64"/>
      </patternFill>
    </fill>
    <fill>
      <patternFill patternType="solid">
        <fgColor rgb="FFF69B1B"/>
        <bgColor indexed="64"/>
      </patternFill>
    </fill>
    <fill>
      <patternFill patternType="solid">
        <fgColor rgb="FFE34B46"/>
        <bgColor indexed="64"/>
      </patternFill>
    </fill>
    <fill>
      <patternFill patternType="solid">
        <fgColor rgb="FFE1434B"/>
        <bgColor indexed="64"/>
      </patternFill>
    </fill>
    <fill>
      <patternFill patternType="solid">
        <fgColor rgb="FFDF3A50"/>
        <bgColor indexed="64"/>
      </patternFill>
    </fill>
    <fill>
      <patternFill patternType="solid">
        <fgColor rgb="FFE85F3C"/>
        <bgColor indexed="64"/>
      </patternFill>
    </fill>
    <fill>
      <patternFill patternType="solid">
        <fgColor rgb="FFF8A715"/>
        <bgColor indexed="64"/>
      </patternFill>
    </fill>
    <fill>
      <patternFill patternType="solid">
        <fgColor rgb="FFFCB70C"/>
        <bgColor indexed="64"/>
      </patternFill>
    </fill>
    <fill>
      <patternFill patternType="solid">
        <fgColor rgb="FFD9225D"/>
        <bgColor indexed="64"/>
      </patternFill>
    </fill>
    <fill>
      <patternFill patternType="solid">
        <fgColor rgb="FFF49220"/>
        <bgColor indexed="64"/>
      </patternFill>
    </fill>
    <fill>
      <patternFill patternType="solid">
        <fgColor rgb="FFF9AA14"/>
        <bgColor indexed="64"/>
      </patternFill>
    </fill>
    <fill>
      <patternFill patternType="solid">
        <fgColor rgb="FFFAAE11"/>
        <bgColor indexed="64"/>
      </patternFill>
    </fill>
    <fill>
      <patternFill patternType="solid">
        <fgColor rgb="FFE55641"/>
        <bgColor indexed="64"/>
      </patternFill>
    </fill>
    <fill>
      <patternFill patternType="solid">
        <fgColor rgb="FFE34B47"/>
        <bgColor indexed="64"/>
      </patternFill>
    </fill>
    <fill>
      <patternFill patternType="solid">
        <fgColor rgb="FFF5991C"/>
        <bgColor indexed="64"/>
      </patternFill>
    </fill>
    <fill>
      <patternFill patternType="solid">
        <fgColor rgb="FFE03E4E"/>
        <bgColor indexed="64"/>
      </patternFill>
    </fill>
    <fill>
      <patternFill patternType="solid">
        <fgColor rgb="FFF69C1B"/>
        <bgColor indexed="64"/>
      </patternFill>
    </fill>
    <fill>
      <patternFill patternType="solid">
        <fgColor rgb="FFFBB110"/>
        <bgColor indexed="64"/>
      </patternFill>
    </fill>
    <fill>
      <patternFill patternType="solid">
        <fgColor rgb="FFE34A47"/>
        <bgColor indexed="64"/>
      </patternFill>
    </fill>
    <fill>
      <patternFill patternType="solid">
        <fgColor rgb="FFE8623A"/>
        <bgColor indexed="64"/>
      </patternFill>
    </fill>
    <fill>
      <patternFill patternType="solid">
        <fgColor rgb="FFF5961E"/>
        <bgColor indexed="64"/>
      </patternFill>
    </fill>
    <fill>
      <patternFill patternType="solid">
        <fgColor rgb="FFE8603B"/>
        <bgColor indexed="64"/>
      </patternFill>
    </fill>
    <fill>
      <patternFill patternType="solid">
        <fgColor rgb="FFE8613B"/>
        <bgColor indexed="64"/>
      </patternFill>
    </fill>
    <fill>
      <patternFill patternType="solid">
        <fgColor rgb="FFE6593F"/>
        <bgColor indexed="64"/>
      </patternFill>
    </fill>
    <fill>
      <patternFill patternType="solid">
        <fgColor rgb="FFF18527"/>
        <bgColor indexed="64"/>
      </patternFill>
    </fill>
    <fill>
      <patternFill patternType="solid">
        <fgColor rgb="FFF08428"/>
        <bgColor indexed="64"/>
      </patternFill>
    </fill>
    <fill>
      <patternFill patternType="solid">
        <fgColor rgb="FFE0404C"/>
        <bgColor indexed="64"/>
      </patternFill>
    </fill>
    <fill>
      <patternFill patternType="solid">
        <fgColor rgb="FFF28C23"/>
        <bgColor indexed="64"/>
      </patternFill>
    </fill>
    <fill>
      <patternFill patternType="solid">
        <fgColor rgb="FFF4961F"/>
        <bgColor indexed="64"/>
      </patternFill>
    </fill>
    <fill>
      <patternFill patternType="solid">
        <fgColor rgb="FFF59A1C"/>
        <bgColor indexed="64"/>
      </patternFill>
    </fill>
    <fill>
      <patternFill patternType="solid">
        <fgColor rgb="FFFAAC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ont="0" applyFill="0"/>
  </cellStyleXfs>
  <cellXfs count="148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/>
    <xf numFmtId="0" fontId="5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2" borderId="4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right" vertical="center"/>
    </xf>
    <xf numFmtId="0" fontId="10" fillId="7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right" vertical="center"/>
    </xf>
    <xf numFmtId="0" fontId="10" fillId="9" borderId="4" xfId="0" applyFont="1" applyFill="1" applyBorder="1" applyAlignment="1">
      <alignment horizontal="right" vertical="center"/>
    </xf>
    <xf numFmtId="0" fontId="10" fillId="10" borderId="4" xfId="0" applyFont="1" applyFill="1" applyBorder="1" applyAlignment="1">
      <alignment horizontal="right" vertical="center"/>
    </xf>
    <xf numFmtId="0" fontId="10" fillId="11" borderId="4" xfId="0" applyFont="1" applyFill="1" applyBorder="1" applyAlignment="1">
      <alignment horizontal="right" vertical="center"/>
    </xf>
    <xf numFmtId="0" fontId="10" fillId="12" borderId="4" xfId="0" applyFont="1" applyFill="1" applyBorder="1" applyAlignment="1">
      <alignment horizontal="right" vertical="center"/>
    </xf>
    <xf numFmtId="0" fontId="10" fillId="13" borderId="4" xfId="0" applyFont="1" applyFill="1" applyBorder="1" applyAlignment="1">
      <alignment horizontal="right" vertical="center"/>
    </xf>
    <xf numFmtId="0" fontId="10" fillId="14" borderId="4" xfId="0" applyFont="1" applyFill="1" applyBorder="1" applyAlignment="1">
      <alignment horizontal="right" vertical="center"/>
    </xf>
    <xf numFmtId="0" fontId="10" fillId="15" borderId="4" xfId="0" applyFont="1" applyFill="1" applyBorder="1" applyAlignment="1">
      <alignment horizontal="right" vertical="center"/>
    </xf>
    <xf numFmtId="0" fontId="10" fillId="16" borderId="4" xfId="0" applyFont="1" applyFill="1" applyBorder="1" applyAlignment="1">
      <alignment horizontal="right" vertical="center"/>
    </xf>
    <xf numFmtId="0" fontId="10" fillId="17" borderId="4" xfId="0" applyFont="1" applyFill="1" applyBorder="1" applyAlignment="1">
      <alignment horizontal="right" vertical="center"/>
    </xf>
    <xf numFmtId="0" fontId="10" fillId="18" borderId="4" xfId="0" applyFont="1" applyFill="1" applyBorder="1" applyAlignment="1">
      <alignment horizontal="right" vertical="center"/>
    </xf>
    <xf numFmtId="0" fontId="10" fillId="19" borderId="4" xfId="0" applyFont="1" applyFill="1" applyBorder="1" applyAlignment="1">
      <alignment horizontal="right" vertical="center"/>
    </xf>
    <xf numFmtId="0" fontId="10" fillId="20" borderId="4" xfId="0" applyFont="1" applyFill="1" applyBorder="1" applyAlignment="1">
      <alignment horizontal="right" vertical="center"/>
    </xf>
    <xf numFmtId="0" fontId="10" fillId="21" borderId="4" xfId="0" applyFont="1" applyFill="1" applyBorder="1" applyAlignment="1">
      <alignment horizontal="right" vertical="center"/>
    </xf>
    <xf numFmtId="0" fontId="10" fillId="22" borderId="4" xfId="0" applyFont="1" applyFill="1" applyBorder="1" applyAlignment="1">
      <alignment horizontal="right" vertical="center"/>
    </xf>
    <xf numFmtId="0" fontId="10" fillId="23" borderId="4" xfId="0" applyFont="1" applyFill="1" applyBorder="1" applyAlignment="1">
      <alignment horizontal="right" vertical="center"/>
    </xf>
    <xf numFmtId="0" fontId="10" fillId="24" borderId="4" xfId="0" applyFont="1" applyFill="1" applyBorder="1" applyAlignment="1">
      <alignment horizontal="right" vertical="center"/>
    </xf>
    <xf numFmtId="0" fontId="10" fillId="25" borderId="4" xfId="0" applyFont="1" applyFill="1" applyBorder="1" applyAlignment="1">
      <alignment horizontal="right" vertical="center"/>
    </xf>
    <xf numFmtId="0" fontId="10" fillId="26" borderId="4" xfId="0" applyFont="1" applyFill="1" applyBorder="1" applyAlignment="1">
      <alignment horizontal="right" vertical="center"/>
    </xf>
    <xf numFmtId="0" fontId="10" fillId="27" borderId="4" xfId="0" applyFont="1" applyFill="1" applyBorder="1" applyAlignment="1">
      <alignment horizontal="right" vertical="center"/>
    </xf>
    <xf numFmtId="0" fontId="10" fillId="28" borderId="4" xfId="0" applyFont="1" applyFill="1" applyBorder="1" applyAlignment="1">
      <alignment horizontal="right" vertical="center"/>
    </xf>
    <xf numFmtId="0" fontId="10" fillId="29" borderId="4" xfId="0" applyFont="1" applyFill="1" applyBorder="1" applyAlignment="1">
      <alignment horizontal="right" vertical="center"/>
    </xf>
    <xf numFmtId="0" fontId="10" fillId="30" borderId="4" xfId="0" applyFont="1" applyFill="1" applyBorder="1" applyAlignment="1">
      <alignment horizontal="right" vertical="center"/>
    </xf>
    <xf numFmtId="0" fontId="10" fillId="31" borderId="4" xfId="0" applyFont="1" applyFill="1" applyBorder="1" applyAlignment="1">
      <alignment horizontal="right" vertical="center"/>
    </xf>
    <xf numFmtId="0" fontId="10" fillId="32" borderId="4" xfId="0" applyFont="1" applyFill="1" applyBorder="1" applyAlignment="1">
      <alignment horizontal="right" vertical="center"/>
    </xf>
    <xf numFmtId="0" fontId="10" fillId="33" borderId="4" xfId="0" applyFont="1" applyFill="1" applyBorder="1" applyAlignment="1">
      <alignment horizontal="right" vertical="center"/>
    </xf>
    <xf numFmtId="0" fontId="10" fillId="34" borderId="4" xfId="0" applyFont="1" applyFill="1" applyBorder="1" applyAlignment="1">
      <alignment horizontal="right" vertical="center"/>
    </xf>
    <xf numFmtId="0" fontId="10" fillId="35" borderId="4" xfId="0" applyFont="1" applyFill="1" applyBorder="1" applyAlignment="1">
      <alignment horizontal="right" vertical="center"/>
    </xf>
    <xf numFmtId="0" fontId="10" fillId="36" borderId="4" xfId="0" applyFont="1" applyFill="1" applyBorder="1" applyAlignment="1">
      <alignment horizontal="right" vertical="center"/>
    </xf>
    <xf numFmtId="0" fontId="10" fillId="37" borderId="4" xfId="0" applyFont="1" applyFill="1" applyBorder="1" applyAlignment="1">
      <alignment horizontal="right" vertical="center"/>
    </xf>
    <xf numFmtId="0" fontId="10" fillId="38" borderId="4" xfId="0" applyFont="1" applyFill="1" applyBorder="1" applyAlignment="1">
      <alignment horizontal="right" vertical="center"/>
    </xf>
    <xf numFmtId="0" fontId="10" fillId="39" borderId="4" xfId="0" applyFont="1" applyFill="1" applyBorder="1" applyAlignment="1">
      <alignment horizontal="right" vertical="center"/>
    </xf>
    <xf numFmtId="0" fontId="10" fillId="40" borderId="4" xfId="0" applyFont="1" applyFill="1" applyBorder="1" applyAlignment="1">
      <alignment horizontal="right" vertical="center"/>
    </xf>
    <xf numFmtId="0" fontId="10" fillId="41" borderId="4" xfId="0" applyFont="1" applyFill="1" applyBorder="1" applyAlignment="1">
      <alignment horizontal="right" vertical="center"/>
    </xf>
    <xf numFmtId="0" fontId="10" fillId="42" borderId="4" xfId="0" applyFont="1" applyFill="1" applyBorder="1" applyAlignment="1">
      <alignment horizontal="right" vertical="center"/>
    </xf>
    <xf numFmtId="0" fontId="10" fillId="43" borderId="4" xfId="0" applyFont="1" applyFill="1" applyBorder="1" applyAlignment="1">
      <alignment horizontal="right" vertical="center"/>
    </xf>
    <xf numFmtId="0" fontId="10" fillId="44" borderId="4" xfId="0" applyFont="1" applyFill="1" applyBorder="1" applyAlignment="1">
      <alignment horizontal="right" vertical="center"/>
    </xf>
    <xf numFmtId="0" fontId="10" fillId="45" borderId="4" xfId="0" applyFont="1" applyFill="1" applyBorder="1" applyAlignment="1">
      <alignment horizontal="right" vertical="center"/>
    </xf>
    <xf numFmtId="0" fontId="10" fillId="46" borderId="4" xfId="0" applyFont="1" applyFill="1" applyBorder="1" applyAlignment="1">
      <alignment horizontal="right" vertical="center"/>
    </xf>
    <xf numFmtId="0" fontId="10" fillId="47" borderId="4" xfId="0" applyFont="1" applyFill="1" applyBorder="1" applyAlignment="1">
      <alignment horizontal="right" vertical="center"/>
    </xf>
    <xf numFmtId="0" fontId="10" fillId="48" borderId="4" xfId="0" applyFont="1" applyFill="1" applyBorder="1" applyAlignment="1">
      <alignment horizontal="right" vertical="center"/>
    </xf>
    <xf numFmtId="0" fontId="10" fillId="49" borderId="4" xfId="0" applyFont="1" applyFill="1" applyBorder="1" applyAlignment="1">
      <alignment horizontal="right" vertical="center"/>
    </xf>
    <xf numFmtId="0" fontId="10" fillId="50" borderId="4" xfId="0" applyFont="1" applyFill="1" applyBorder="1" applyAlignment="1">
      <alignment horizontal="right" vertical="center"/>
    </xf>
    <xf numFmtId="0" fontId="10" fillId="51" borderId="4" xfId="0" applyFont="1" applyFill="1" applyBorder="1" applyAlignment="1">
      <alignment horizontal="right" vertical="center"/>
    </xf>
    <xf numFmtId="0" fontId="10" fillId="52" borderId="4" xfId="0" applyFont="1" applyFill="1" applyBorder="1" applyAlignment="1">
      <alignment horizontal="right" vertical="center"/>
    </xf>
    <xf numFmtId="0" fontId="10" fillId="53" borderId="4" xfId="0" applyFont="1" applyFill="1" applyBorder="1" applyAlignment="1">
      <alignment horizontal="right" vertical="center"/>
    </xf>
    <xf numFmtId="0" fontId="10" fillId="54" borderId="4" xfId="0" applyFont="1" applyFill="1" applyBorder="1" applyAlignment="1">
      <alignment horizontal="right" vertical="center"/>
    </xf>
    <xf numFmtId="0" fontId="10" fillId="55" borderId="4" xfId="0" applyFont="1" applyFill="1" applyBorder="1" applyAlignment="1">
      <alignment horizontal="right" vertical="center"/>
    </xf>
    <xf numFmtId="0" fontId="10" fillId="56" borderId="4" xfId="0" applyFont="1" applyFill="1" applyBorder="1" applyAlignment="1">
      <alignment horizontal="right" vertical="center"/>
    </xf>
    <xf numFmtId="0" fontId="10" fillId="57" borderId="4" xfId="0" applyFont="1" applyFill="1" applyBorder="1" applyAlignment="1">
      <alignment horizontal="right" vertical="center"/>
    </xf>
    <xf numFmtId="0" fontId="10" fillId="58" borderId="4" xfId="0" applyFont="1" applyFill="1" applyBorder="1" applyAlignment="1">
      <alignment horizontal="right" vertical="center"/>
    </xf>
    <xf numFmtId="0" fontId="10" fillId="59" borderId="4" xfId="0" applyFont="1" applyFill="1" applyBorder="1" applyAlignment="1">
      <alignment horizontal="right" vertical="center"/>
    </xf>
    <xf numFmtId="0" fontId="10" fillId="60" borderId="4" xfId="0" applyFont="1" applyFill="1" applyBorder="1" applyAlignment="1">
      <alignment horizontal="right" vertical="center"/>
    </xf>
    <xf numFmtId="0" fontId="10" fillId="61" borderId="4" xfId="0" applyFont="1" applyFill="1" applyBorder="1" applyAlignment="1">
      <alignment horizontal="right" vertical="center"/>
    </xf>
    <xf numFmtId="0" fontId="10" fillId="62" borderId="4" xfId="0" applyFont="1" applyFill="1" applyBorder="1" applyAlignment="1">
      <alignment horizontal="right" vertical="center"/>
    </xf>
    <xf numFmtId="0" fontId="10" fillId="63" borderId="4" xfId="0" applyFont="1" applyFill="1" applyBorder="1" applyAlignment="1">
      <alignment horizontal="right" vertical="center"/>
    </xf>
    <xf numFmtId="0" fontId="10" fillId="64" borderId="4" xfId="0" applyFont="1" applyFill="1" applyBorder="1" applyAlignment="1">
      <alignment horizontal="right" vertical="center"/>
    </xf>
    <xf numFmtId="0" fontId="10" fillId="65" borderId="4" xfId="0" applyFont="1" applyFill="1" applyBorder="1" applyAlignment="1">
      <alignment horizontal="right" vertical="center"/>
    </xf>
    <xf numFmtId="0" fontId="10" fillId="66" borderId="4" xfId="0" applyFont="1" applyFill="1" applyBorder="1" applyAlignment="1">
      <alignment horizontal="right" vertical="center"/>
    </xf>
    <xf numFmtId="0" fontId="10" fillId="67" borderId="4" xfId="0" applyFont="1" applyFill="1" applyBorder="1" applyAlignment="1">
      <alignment horizontal="right" vertical="center"/>
    </xf>
    <xf numFmtId="0" fontId="10" fillId="68" borderId="4" xfId="0" applyFont="1" applyFill="1" applyBorder="1" applyAlignment="1">
      <alignment horizontal="right" vertical="center"/>
    </xf>
    <xf numFmtId="0" fontId="10" fillId="69" borderId="4" xfId="0" applyFont="1" applyFill="1" applyBorder="1" applyAlignment="1">
      <alignment horizontal="right" vertical="center"/>
    </xf>
    <xf numFmtId="0" fontId="10" fillId="70" borderId="4" xfId="0" applyFont="1" applyFill="1" applyBorder="1" applyAlignment="1">
      <alignment horizontal="right" vertical="center"/>
    </xf>
    <xf numFmtId="0" fontId="10" fillId="71" borderId="4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5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6" xfId="0" applyFont="1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19" fillId="0" borderId="2" xfId="0" applyFont="1" applyBorder="1" applyAlignment="1">
      <alignment horizontal="justify" vertical="center" wrapText="1"/>
    </xf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left" vertical="center"/>
    </xf>
    <xf numFmtId="0" fontId="1" fillId="0" borderId="6" xfId="0" applyFont="1" applyBorder="1"/>
    <xf numFmtId="0" fontId="0" fillId="72" borderId="6" xfId="0" applyFill="1" applyBorder="1"/>
    <xf numFmtId="0" fontId="0" fillId="73" borderId="6" xfId="0" applyFill="1" applyBorder="1"/>
    <xf numFmtId="0" fontId="0" fillId="73" borderId="6" xfId="0" quotePrefix="1" applyFill="1" applyBorder="1" applyAlignment="1">
      <alignment horizontal="center"/>
    </xf>
    <xf numFmtId="49" fontId="15" fillId="0" borderId="4" xfId="0" applyNumberFormat="1" applyFont="1" applyBorder="1" applyAlignment="1">
      <alignment horizontal="justify" vertical="center" wrapText="1"/>
    </xf>
    <xf numFmtId="0" fontId="16" fillId="0" borderId="0" xfId="0" applyFont="1"/>
    <xf numFmtId="49" fontId="35" fillId="0" borderId="4" xfId="0" applyNumberFormat="1" applyFont="1" applyBorder="1" applyAlignment="1">
      <alignment horizontal="justify" vertical="center" wrapText="1"/>
    </xf>
    <xf numFmtId="0" fontId="35" fillId="0" borderId="4" xfId="0" applyFont="1" applyBorder="1" applyAlignment="1">
      <alignment horizontal="justify" vertical="center" wrapText="1"/>
    </xf>
    <xf numFmtId="0" fontId="36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/>
    <xf numFmtId="0" fontId="3" fillId="0" borderId="6" xfId="0" applyFont="1" applyBorder="1"/>
    <xf numFmtId="0" fontId="0" fillId="73" borderId="0" xfId="0" applyFill="1"/>
    <xf numFmtId="0" fontId="0" fillId="72" borderId="0" xfId="0" applyFill="1"/>
    <xf numFmtId="0" fontId="9" fillId="0" borderId="0" xfId="0" applyFont="1" applyAlignment="1">
      <alignment horizontal="left" vertical="center"/>
    </xf>
    <xf numFmtId="0" fontId="37" fillId="0" borderId="0" xfId="0" applyFont="1"/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9" fillId="0" borderId="3" xfId="0" applyFont="1" applyBorder="1" applyAlignment="1">
      <alignment horizontal="justify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8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9" fillId="0" borderId="1" xfId="0" applyFont="1" applyBorder="1" applyAlignment="1">
      <alignment horizontal="justify" vertic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perimental_Work\Transcriptomics\F6_Exp\DE_Guillermo\Isabella_run2\DESeq2_MM_DH_edi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perimental_Work\Transcriptomics\F6_Exp\DE_Guillermo\Isabella_run2\DESeq2_ZZ_MM_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G_DH"/>
      <sheetName val="Protein_Map"/>
      <sheetName val="DESeq2_MM_DH"/>
      <sheetName val="MM_DH_padj_0.01"/>
      <sheetName val="MM_DH_padj_0.05"/>
      <sheetName val="Lost_model_0.01_0.05"/>
      <sheetName val="escher"/>
      <sheetName val="model_sig_up"/>
      <sheetName val="model_sig_down"/>
      <sheetName val="up_down_biomass"/>
      <sheetName val="K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Isoprenoid Biosynthesis, Lipid Biosynthesis</v>
          </cell>
          <cell r="B2">
            <v>1</v>
          </cell>
          <cell r="F2" t="str">
            <v>Purine Biosynthesis (Adenine)</v>
          </cell>
          <cell r="G2">
            <v>4</v>
          </cell>
        </row>
        <row r="3">
          <cell r="A3" t="str">
            <v>Porphyrin and chlorophyll metabolism</v>
          </cell>
          <cell r="B3">
            <v>4</v>
          </cell>
          <cell r="F3" t="str">
            <v>Pyrimidine Biosynthesis</v>
          </cell>
          <cell r="G3">
            <v>4</v>
          </cell>
        </row>
        <row r="4">
          <cell r="A4" t="str">
            <v>Pyrimidine Biosynthesis</v>
          </cell>
          <cell r="B4">
            <v>7</v>
          </cell>
          <cell r="F4" t="str">
            <v>Gluconeogenesis</v>
          </cell>
          <cell r="G4">
            <v>2</v>
          </cell>
        </row>
        <row r="5">
          <cell r="A5" t="str">
            <v>Methanogenesis: Ion transport systems</v>
          </cell>
          <cell r="B5">
            <v>17</v>
          </cell>
          <cell r="F5" t="str">
            <v>Isoprenoid Biosynthesis, Lipid Biosynthesis</v>
          </cell>
          <cell r="G5">
            <v>5</v>
          </cell>
        </row>
        <row r="6">
          <cell r="A6" t="str">
            <v>Methanogenesis: CO2 reduction to methane</v>
          </cell>
          <cell r="B6">
            <v>23</v>
          </cell>
          <cell r="F6" t="str">
            <v>Amino Acids (Lysine)</v>
          </cell>
          <cell r="G6">
            <v>1</v>
          </cell>
        </row>
        <row r="7">
          <cell r="A7" t="str">
            <v>Purine Biosynthesis</v>
          </cell>
          <cell r="B7">
            <v>11</v>
          </cell>
          <cell r="F7" t="str">
            <v>Amino Acids (Glutamate)</v>
          </cell>
          <cell r="G7">
            <v>6</v>
          </cell>
        </row>
        <row r="8">
          <cell r="A8" t="str">
            <v>Sugar Biosynthesis</v>
          </cell>
          <cell r="B8">
            <v>8</v>
          </cell>
          <cell r="F8" t="str">
            <v>Amino Acids (Histidine)</v>
          </cell>
          <cell r="G8">
            <v>5</v>
          </cell>
        </row>
        <row r="9">
          <cell r="A9" t="str">
            <v>PreQ0/PreQ1</v>
          </cell>
          <cell r="B9" t="str">
            <v xml:space="preserve"> </v>
          </cell>
          <cell r="F9" t="str">
            <v>Methanogenesis: Ion transport systems</v>
          </cell>
          <cell r="G9">
            <v>13</v>
          </cell>
        </row>
        <row r="10">
          <cell r="A10" t="str">
            <v>Methanogenesis: Coenzyme B, Lysine Biosynthesis</v>
          </cell>
          <cell r="B10">
            <v>2</v>
          </cell>
          <cell r="F10" t="str">
            <v>Riboflavin biosynthesis</v>
          </cell>
          <cell r="G10">
            <v>3</v>
          </cell>
        </row>
        <row r="11">
          <cell r="A11" t="str">
            <v>Amino Acids (Histidine)</v>
          </cell>
          <cell r="B11">
            <v>4</v>
          </cell>
          <cell r="F11" t="str">
            <v>Methanogenesis: Methanofuran</v>
          </cell>
          <cell r="G11">
            <v>2</v>
          </cell>
        </row>
        <row r="12">
          <cell r="A12" t="str">
            <v>Methanogenesis: B12 cofactor synthesis</v>
          </cell>
          <cell r="B12">
            <v>10</v>
          </cell>
          <cell r="F12" t="str">
            <v>Purine Biosynthesis (Guanine)</v>
          </cell>
          <cell r="G12">
            <v>1</v>
          </cell>
        </row>
        <row r="13">
          <cell r="A13" t="str">
            <v>Riboflavin biosynthesis</v>
          </cell>
          <cell r="B13">
            <v>4</v>
          </cell>
          <cell r="F13" t="str">
            <v>Methanogenesis: Molybdenum cofactor biosynthesis</v>
          </cell>
          <cell r="G13">
            <v>4</v>
          </cell>
        </row>
        <row r="14">
          <cell r="A14" t="str">
            <v>Lipid Biosynthesis (Phospholipid)</v>
          </cell>
          <cell r="B14">
            <v>5</v>
          </cell>
          <cell r="F14" t="str">
            <v>Methanogenesis: B12 cofactor synthesis</v>
          </cell>
          <cell r="G14">
            <v>6</v>
          </cell>
        </row>
        <row r="15">
          <cell r="A15" t="str">
            <v>Oxidative stress response, F420 dependent Oxidoreductase</v>
          </cell>
          <cell r="B15">
            <v>1</v>
          </cell>
          <cell r="F15" t="str">
            <v>Methanogenesis: Molybdopterin biosynthesis</v>
          </cell>
          <cell r="G15">
            <v>2</v>
          </cell>
        </row>
        <row r="16">
          <cell r="A16" t="str">
            <v>Sugar Biosynthesis (dTDP-L-rhamnose biosynthesis)</v>
          </cell>
          <cell r="B16">
            <v>4</v>
          </cell>
          <cell r="F16" t="str">
            <v>NAD/NADP biosynthesis</v>
          </cell>
          <cell r="G16">
            <v>4</v>
          </cell>
        </row>
        <row r="17">
          <cell r="A17" t="str">
            <v>Pseudomurein biosynthesis</v>
          </cell>
          <cell r="B17">
            <v>5</v>
          </cell>
          <cell r="F17" t="str">
            <v>Oxidative stress response, F420 dependent Oxidoreductase</v>
          </cell>
          <cell r="G17">
            <v>4</v>
          </cell>
        </row>
        <row r="18">
          <cell r="A18" t="str">
            <v>Amino Acids (Asparagine)</v>
          </cell>
          <cell r="B18">
            <v>1</v>
          </cell>
          <cell r="F18" t="str">
            <v>Oxidative stress response</v>
          </cell>
          <cell r="G18">
            <v>2</v>
          </cell>
        </row>
        <row r="19">
          <cell r="A19" t="str">
            <v>Amino Acids (Homoserine, Threonine)</v>
          </cell>
          <cell r="B19">
            <v>1</v>
          </cell>
          <cell r="F19" t="str">
            <v>Oxidative stress response; Small molecular reactions</v>
          </cell>
          <cell r="G19">
            <v>1</v>
          </cell>
        </row>
        <row r="20">
          <cell r="A20" t="str">
            <v>Gluconeogenesis</v>
          </cell>
          <cell r="B20">
            <v>7</v>
          </cell>
          <cell r="F20" t="str">
            <v>Amino Acids (Phenylalanine)</v>
          </cell>
          <cell r="G20">
            <v>1</v>
          </cell>
        </row>
        <row r="21">
          <cell r="A21" t="str">
            <v>CoA Biosynthesis</v>
          </cell>
          <cell r="B21">
            <v>3</v>
          </cell>
          <cell r="F21" t="str">
            <v>Porphyrin and chlorophyll metabolism</v>
          </cell>
          <cell r="G21">
            <v>4</v>
          </cell>
        </row>
        <row r="22">
          <cell r="A22" t="str">
            <v xml:space="preserve">CoA Biosynthesis, phosphopantothenate biosynthesis III </v>
          </cell>
          <cell r="B22">
            <v>2</v>
          </cell>
          <cell r="F22" t="str">
            <v>Amino Acids (Arginine)</v>
          </cell>
          <cell r="G22">
            <v>5</v>
          </cell>
        </row>
        <row r="23">
          <cell r="A23" t="str">
            <v>Pyruvate Metabolism, Citrate Cycle (TCA)</v>
          </cell>
          <cell r="B23">
            <v>3</v>
          </cell>
          <cell r="F23" t="str">
            <v>Citrate Cycle (TCA), Pyruvate Metabolism</v>
          </cell>
          <cell r="G23">
            <v>7</v>
          </cell>
        </row>
        <row r="24">
          <cell r="A24" t="str">
            <v>Methanogenesis: H2 Activation</v>
          </cell>
          <cell r="B24">
            <v>7</v>
          </cell>
          <cell r="F24" t="str">
            <v>Vitamin B6</v>
          </cell>
          <cell r="G24">
            <v>2</v>
          </cell>
        </row>
        <row r="25">
          <cell r="A25" t="str">
            <v>Methanogenesis: Molybdenum cofactor biosynthesis</v>
          </cell>
          <cell r="B25">
            <v>2</v>
          </cell>
          <cell r="F25" t="str">
            <v>Transport reaction</v>
          </cell>
          <cell r="G25">
            <v>4</v>
          </cell>
        </row>
        <row r="26">
          <cell r="A26" t="str">
            <v>Amino Acids (Isoleucine IV)</v>
          </cell>
          <cell r="B26">
            <v>3</v>
          </cell>
          <cell r="F26" t="str">
            <v>Amino Acids (Phenylalanine, tyrosine and tryptophan), Chorismate biosynthesis II</v>
          </cell>
          <cell r="G26">
            <v>2</v>
          </cell>
        </row>
        <row r="27">
          <cell r="A27" t="str">
            <v>Lipid Biosynthesis</v>
          </cell>
          <cell r="B27">
            <v>3</v>
          </cell>
          <cell r="F27" t="str">
            <v>Amino Acids (Histidine), PPP (Ribulose Monophosphate)</v>
          </cell>
          <cell r="G27">
            <v>2</v>
          </cell>
        </row>
        <row r="28">
          <cell r="A28" t="str">
            <v>Mevalonate Biosynthesis, Lipid Biosynthesis</v>
          </cell>
          <cell r="B28">
            <v>3</v>
          </cell>
          <cell r="F28" t="str">
            <v>Amino Acids (Threonine)</v>
          </cell>
          <cell r="G28">
            <v>3</v>
          </cell>
        </row>
        <row r="29">
          <cell r="A29" t="str">
            <v>Amino Acids (Phenylalanine, tyrosine and tryptophan), Chorismate biosynthesis II</v>
          </cell>
          <cell r="B29">
            <v>5</v>
          </cell>
          <cell r="F29" t="str">
            <v>Purine Biosynthesis (Adenine)</v>
          </cell>
          <cell r="G29">
            <v>4</v>
          </cell>
        </row>
        <row r="30">
          <cell r="A30" t="str">
            <v>Biotin biosynthesis</v>
          </cell>
          <cell r="B30">
            <v>2</v>
          </cell>
          <cell r="F30" t="str">
            <v>Small molecular reactions</v>
          </cell>
          <cell r="G30">
            <v>3</v>
          </cell>
        </row>
        <row r="31">
          <cell r="A31" t="str">
            <v>Glycerol-1-Phosphate Biosynthesis, Lipid Biosynthesis</v>
          </cell>
          <cell r="B31">
            <v>1</v>
          </cell>
          <cell r="F31" t="str">
            <v>Purine Biosynthesis, Pyruvate Metabolism</v>
          </cell>
          <cell r="G31">
            <v>1</v>
          </cell>
        </row>
        <row r="32">
          <cell r="A32" t="str">
            <v>Thiamine Biosynthesis</v>
          </cell>
          <cell r="B32">
            <v>2</v>
          </cell>
          <cell r="F32" t="str">
            <v>Pseudomurein biosynthesis</v>
          </cell>
          <cell r="G32">
            <v>6</v>
          </cell>
        </row>
        <row r="33">
          <cell r="A33" t="str">
            <v>Purine Biosynthesis (Adenine)</v>
          </cell>
          <cell r="B33">
            <v>2</v>
          </cell>
          <cell r="F33" t="str">
            <v>Citrate Cycle (TCA)</v>
          </cell>
          <cell r="G33">
            <v>1</v>
          </cell>
        </row>
        <row r="34">
          <cell r="A34" t="str">
            <v>Small molecular reactions</v>
          </cell>
          <cell r="B34">
            <v>4</v>
          </cell>
          <cell r="F34" t="str">
            <v>Small molecular reactions (sulfur)</v>
          </cell>
          <cell r="G34">
            <v>1</v>
          </cell>
        </row>
        <row r="35">
          <cell r="A35" t="str">
            <v>Transport reaction</v>
          </cell>
          <cell r="B35">
            <v>4</v>
          </cell>
          <cell r="F35" t="str">
            <v>Amino Acids (Isoleucine II)</v>
          </cell>
          <cell r="G35">
            <v>1</v>
          </cell>
        </row>
        <row r="36">
          <cell r="A36" t="str">
            <v>Amino Acids (Valine)</v>
          </cell>
          <cell r="B36">
            <v>7</v>
          </cell>
          <cell r="F36" t="str">
            <v>Amino Acids (Methionine)</v>
          </cell>
          <cell r="G36">
            <v>1</v>
          </cell>
        </row>
        <row r="37">
          <cell r="A37" t="str">
            <v>NAD/NADP biosynthesis</v>
          </cell>
          <cell r="B37">
            <v>4</v>
          </cell>
          <cell r="F37" t="str">
            <v>Methanogenesis: Coenzyme F420</v>
          </cell>
          <cell r="G37">
            <v>1</v>
          </cell>
        </row>
        <row r="38">
          <cell r="A38" t="str">
            <v>Purine Biosynthesis (Guanine)</v>
          </cell>
          <cell r="B38">
            <v>3</v>
          </cell>
          <cell r="F38" t="str">
            <v>Methanogenesis: Coenzyme B, Lysine Biosynthesis</v>
          </cell>
          <cell r="G38">
            <v>3</v>
          </cell>
        </row>
        <row r="39">
          <cell r="A39" t="str">
            <v>Methanogenesis: Coenzyme M</v>
          </cell>
          <cell r="B39">
            <v>5</v>
          </cell>
          <cell r="F39" t="str">
            <v>Lipid Biosynthesis</v>
          </cell>
          <cell r="G39">
            <v>1</v>
          </cell>
        </row>
        <row r="40">
          <cell r="A40" t="str">
            <v>Methanogenesis: ADP phosphorylation via the Na+-motive force</v>
          </cell>
          <cell r="B40">
            <v>5</v>
          </cell>
          <cell r="F40" t="str">
            <v>Amino Acids (Methionine, Homocysteine)</v>
          </cell>
          <cell r="G40">
            <v>1</v>
          </cell>
        </row>
        <row r="41">
          <cell r="A41" t="str">
            <v>Amino Acids (Lysine, Homoserine)</v>
          </cell>
          <cell r="B41">
            <v>2</v>
          </cell>
          <cell r="F41" t="str">
            <v>Biomass (other)</v>
          </cell>
          <cell r="G41">
            <v>1</v>
          </cell>
        </row>
        <row r="42">
          <cell r="A42" t="str">
            <v>Amino Acids (Lysine)</v>
          </cell>
          <cell r="B42">
            <v>4</v>
          </cell>
          <cell r="F42" t="str">
            <v>Gluconeogenesis, PPP</v>
          </cell>
          <cell r="G42">
            <v>2</v>
          </cell>
        </row>
        <row r="43">
          <cell r="A43" t="str">
            <v>Amino Acids (Phenylalanine, Tyrosine)</v>
          </cell>
          <cell r="B43">
            <v>1</v>
          </cell>
          <cell r="F43" t="str">
            <v>Coenzyme F430 synthesis</v>
          </cell>
          <cell r="G43">
            <v>2</v>
          </cell>
        </row>
        <row r="44">
          <cell r="A44" t="str">
            <v>Methanogenesis: Molybdopterin biosynthesis</v>
          </cell>
          <cell r="B44">
            <v>2</v>
          </cell>
          <cell r="F44" t="str">
            <v>Methanogenesis: CO2 reduction to methane</v>
          </cell>
          <cell r="G44">
            <v>12</v>
          </cell>
        </row>
        <row r="45">
          <cell r="A45" t="str">
            <v>PPP</v>
          </cell>
          <cell r="B45">
            <v>2</v>
          </cell>
          <cell r="F45" t="str">
            <v>Methanogenesis: ADP phosphorylation via the Na+-motive force</v>
          </cell>
          <cell r="G45">
            <v>5</v>
          </cell>
        </row>
        <row r="46">
          <cell r="A46" t="str">
            <v>Methanogenesis: Methanopterin</v>
          </cell>
          <cell r="B46">
            <v>8</v>
          </cell>
          <cell r="F46" t="str">
            <v>Methanogenesis: NiFe center synthesis, Arginine Biosynthesis, Pyrimidine Biosynthesis</v>
          </cell>
          <cell r="G46">
            <v>1</v>
          </cell>
        </row>
        <row r="47">
          <cell r="A47" t="str">
            <v>Methanogenesis: Methanofuran</v>
          </cell>
          <cell r="B47">
            <v>4</v>
          </cell>
          <cell r="F47" t="str">
            <v>Lipid Biosynthesis (Phospholipid)</v>
          </cell>
          <cell r="G47">
            <v>2</v>
          </cell>
        </row>
        <row r="48">
          <cell r="A48" t="str">
            <v>Amino Acids (Arginine)</v>
          </cell>
          <cell r="B48">
            <v>2</v>
          </cell>
          <cell r="F48" t="str">
            <v>PreQ0/PreQ1</v>
          </cell>
          <cell r="G48">
            <v>4</v>
          </cell>
        </row>
        <row r="49">
          <cell r="A49" t="str">
            <v>Amino Acids (Methionine, Homocysteine)</v>
          </cell>
          <cell r="B49">
            <v>1</v>
          </cell>
          <cell r="F49" t="str">
            <v>Methanogenesis: H2 Activation</v>
          </cell>
          <cell r="G49">
            <v>6</v>
          </cell>
        </row>
        <row r="50">
          <cell r="A50" t="str">
            <v>Purine Biosynthesis (Salvage)</v>
          </cell>
          <cell r="B50">
            <v>1</v>
          </cell>
          <cell r="F50" t="str">
            <v>Purine Biosynthesis</v>
          </cell>
          <cell r="G50">
            <v>5</v>
          </cell>
        </row>
        <row r="51">
          <cell r="A51" t="str">
            <v>Biomass (other)</v>
          </cell>
          <cell r="B51">
            <v>1</v>
          </cell>
          <cell r="F51" t="str">
            <v>Amino Acids (Homoserine, Threonine)</v>
          </cell>
          <cell r="G51">
            <v>1</v>
          </cell>
        </row>
        <row r="52">
          <cell r="A52" t="str">
            <v>Citrate Cycle (TCA), Pyruvate Metabolism</v>
          </cell>
          <cell r="B52">
            <v>8</v>
          </cell>
          <cell r="F52" t="str">
            <v>Methanogenesis: Methanopterin</v>
          </cell>
          <cell r="G52">
            <v>2</v>
          </cell>
        </row>
        <row r="53">
          <cell r="A53" t="str">
            <v>Methanogenesis: Coenzyme F420</v>
          </cell>
          <cell r="B53">
            <v>4</v>
          </cell>
          <cell r="F53" t="str">
            <v>Amino Acids (Leucine)</v>
          </cell>
          <cell r="G53">
            <v>3</v>
          </cell>
        </row>
        <row r="54">
          <cell r="A54" t="str">
            <v>Methanogenesis: NiFe center synthesis, Arginine Biosynthesis, Pyrimidine Biosynthesis</v>
          </cell>
          <cell r="B54">
            <v>1</v>
          </cell>
          <cell r="F54" t="str">
            <v>Thiamine Biosynthesis</v>
          </cell>
          <cell r="G54">
            <v>2</v>
          </cell>
        </row>
        <row r="55">
          <cell r="A55" t="str">
            <v>Citrate Cycle (TCA)</v>
          </cell>
          <cell r="B55">
            <v>5</v>
          </cell>
          <cell r="F55" t="str">
            <v>Amino Acids (Valine)</v>
          </cell>
          <cell r="G55">
            <v>2</v>
          </cell>
        </row>
        <row r="56">
          <cell r="A56" t="str">
            <v>Gluconeogenesis, 3-dehydroquinate biosynthesis II</v>
          </cell>
          <cell r="B56">
            <v>1</v>
          </cell>
          <cell r="F56" t="str">
            <v>Amino Acids (Proline)</v>
          </cell>
          <cell r="G56">
            <v>1</v>
          </cell>
        </row>
        <row r="57">
          <cell r="A57" t="str">
            <v>Amino Acids (Cysteine)</v>
          </cell>
          <cell r="B57">
            <v>3</v>
          </cell>
          <cell r="F57" t="str">
            <v>Methionine Salvage Pathway, Amino Acids (Methionine, Homocysteine)</v>
          </cell>
          <cell r="G57">
            <v>3</v>
          </cell>
        </row>
        <row r="58">
          <cell r="A58" t="str">
            <v>Purine Biosynthesis, Pyruvate Metabolism</v>
          </cell>
          <cell r="B58">
            <v>2</v>
          </cell>
          <cell r="F58" t="str">
            <v>Amino Acids (Serine)</v>
          </cell>
          <cell r="G58">
            <v>1</v>
          </cell>
        </row>
        <row r="59">
          <cell r="A59" t="str">
            <v>Disconnected</v>
          </cell>
          <cell r="B59">
            <v>1</v>
          </cell>
          <cell r="F59" t="str">
            <v>Amino Acids (Tyrosine)</v>
          </cell>
          <cell r="G59">
            <v>1</v>
          </cell>
        </row>
        <row r="60">
          <cell r="A60" t="str">
            <v>Formate</v>
          </cell>
          <cell r="B60">
            <v>2</v>
          </cell>
          <cell r="F60" t="str">
            <v>Amino Acids (Tryptophan)</v>
          </cell>
          <cell r="G60">
            <v>4</v>
          </cell>
        </row>
        <row r="61">
          <cell r="A61" t="str">
            <v>Amino Acids (Phenylalanine)</v>
          </cell>
          <cell r="B61">
            <v>2</v>
          </cell>
          <cell r="F61" t="str">
            <v>Sugar Biosynthesis (dTDP-L-rhamnose biosynthesis)</v>
          </cell>
          <cell r="G61">
            <v>1</v>
          </cell>
        </row>
        <row r="62">
          <cell r="A62" t="str">
            <v>Methionine Salvage Pathway, Amino Acids (Methionine, Homocysteine)</v>
          </cell>
          <cell r="B62">
            <v>2</v>
          </cell>
          <cell r="F62" t="str">
            <v>Carotenoid Biosynthesis</v>
          </cell>
          <cell r="G62">
            <v>1</v>
          </cell>
        </row>
        <row r="63">
          <cell r="A63" t="str">
            <v>Amino Acids (Glycine)</v>
          </cell>
          <cell r="B63">
            <v>1</v>
          </cell>
          <cell r="F63" t="str">
            <v>Amino Acids (Homoserine)</v>
          </cell>
          <cell r="G63">
            <v>1</v>
          </cell>
        </row>
        <row r="64">
          <cell r="A64" t="str">
            <v>Methanogenesis: FeS-centers of hydrogenases, Fmd, Fwd, Hdr and ferredoxins synthesis</v>
          </cell>
          <cell r="B64">
            <v>1</v>
          </cell>
        </row>
        <row r="65">
          <cell r="A65" t="str">
            <v>Amino Acids (Histidine), PPP (Ribulose Monophosphate)</v>
          </cell>
          <cell r="B65">
            <v>1</v>
          </cell>
        </row>
        <row r="66">
          <cell r="A66" t="str">
            <v>Amino Acids (Tryptophan)</v>
          </cell>
          <cell r="B66">
            <v>3</v>
          </cell>
        </row>
        <row r="67">
          <cell r="A67" t="str">
            <v>Coenzyme F430 synthesis</v>
          </cell>
          <cell r="B67">
            <v>1</v>
          </cell>
        </row>
        <row r="68">
          <cell r="A68" t="str">
            <v>F390</v>
          </cell>
          <cell r="B68">
            <v>1</v>
          </cell>
        </row>
        <row r="69">
          <cell r="A69" t="str">
            <v>Nitrogen fixation</v>
          </cell>
          <cell r="B69">
            <v>2</v>
          </cell>
        </row>
        <row r="70">
          <cell r="A70" t="str">
            <v>Acetyl-CoA pathway</v>
          </cell>
          <cell r="B70">
            <v>1</v>
          </cell>
        </row>
        <row r="71">
          <cell r="A71" t="str">
            <v>Amino Acids (Serine)</v>
          </cell>
          <cell r="B71">
            <v>1</v>
          </cell>
        </row>
        <row r="72">
          <cell r="A72" t="str">
            <v>Methanogenesis: Methanopterin (precursor)</v>
          </cell>
          <cell r="B72">
            <v>1</v>
          </cell>
        </row>
        <row r="73">
          <cell r="A73" t="str">
            <v>myo-inositol 1-phosphate biosynthesis, Lipid Biosynthesis</v>
          </cell>
          <cell r="B73">
            <v>1</v>
          </cell>
        </row>
        <row r="74">
          <cell r="A74" t="str">
            <v>Amino Acids (Asparagine, Glutamine)</v>
          </cell>
          <cell r="B74">
            <v>1</v>
          </cell>
        </row>
        <row r="75">
          <cell r="A75" t="str">
            <v>Amino Acids (Homoserine)</v>
          </cell>
          <cell r="B75">
            <v>1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G_DH"/>
      <sheetName val="Protein_Map"/>
      <sheetName val="DESeq2_ZZ_MM"/>
      <sheetName val="ZZ_MM_padj_0.01"/>
      <sheetName val="ZZ_MM_padj_0.05"/>
      <sheetName val="Lost_model_0.01"/>
      <sheetName val="model_sig_up"/>
      <sheetName val="model_sig_down"/>
      <sheetName val="up_down_biomass"/>
      <sheetName val="KOG"/>
      <sheetName val="es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Purine Biosynthesis (Adenine)</v>
          </cell>
          <cell r="B2">
            <v>2</v>
          </cell>
          <cell r="E2" t="str">
            <v>Isoprenoid Biosynthesis, Lipid Biosynthesis</v>
          </cell>
          <cell r="F2">
            <v>1</v>
          </cell>
        </row>
        <row r="3">
          <cell r="A3" t="str">
            <v>Pyrimidine Biosynthesis</v>
          </cell>
          <cell r="B3">
            <v>8</v>
          </cell>
          <cell r="E3" t="str">
            <v>Porphyrin and chlorophyll metabolism</v>
          </cell>
          <cell r="F3">
            <v>3</v>
          </cell>
        </row>
        <row r="4">
          <cell r="A4" t="str">
            <v>Gluconeogenesis</v>
          </cell>
          <cell r="B4">
            <v>5</v>
          </cell>
          <cell r="E4" t="str">
            <v>Pyrimidine Biosynthesis</v>
          </cell>
          <cell r="F4">
            <v>7</v>
          </cell>
        </row>
        <row r="5">
          <cell r="A5" t="str">
            <v>Isoprenoid Biosynthesis, Lipid Biosynthesis</v>
          </cell>
          <cell r="B5">
            <v>4</v>
          </cell>
          <cell r="E5" t="str">
            <v>Methanogenesis: Ion transport systems</v>
          </cell>
          <cell r="F5">
            <v>18</v>
          </cell>
        </row>
        <row r="6">
          <cell r="A6" t="str">
            <v>Amino Acids (Lysine)</v>
          </cell>
          <cell r="B6">
            <v>1</v>
          </cell>
          <cell r="E6" t="str">
            <v>Methanogenesis: B12 cofactor synthesis</v>
          </cell>
          <cell r="F6">
            <v>11</v>
          </cell>
        </row>
        <row r="7">
          <cell r="A7" t="str">
            <v>Amino Acids (Glutamate)</v>
          </cell>
          <cell r="B7">
            <v>5</v>
          </cell>
          <cell r="E7" t="str">
            <v>Methanogenesis: CO2 reduction to methane</v>
          </cell>
          <cell r="F7">
            <v>25</v>
          </cell>
        </row>
        <row r="8">
          <cell r="A8" t="str">
            <v>Amino Acids (Histidine)</v>
          </cell>
          <cell r="B8">
            <v>5</v>
          </cell>
          <cell r="E8" t="str">
            <v>Purine Biosynthesis</v>
          </cell>
          <cell r="F8">
            <v>13</v>
          </cell>
        </row>
        <row r="9">
          <cell r="A9" t="str">
            <v>Methanogenesis: Ion transport systems</v>
          </cell>
          <cell r="B9">
            <v>13</v>
          </cell>
          <cell r="E9" t="str">
            <v>Sugar Biosynthesis</v>
          </cell>
          <cell r="F9">
            <v>6</v>
          </cell>
        </row>
        <row r="10">
          <cell r="A10" t="str">
            <v>Riboflavin biosynthesis</v>
          </cell>
          <cell r="B10">
            <v>4</v>
          </cell>
          <cell r="E10" t="str">
            <v>PreQ0/PreQ1</v>
          </cell>
          <cell r="F10">
            <v>2</v>
          </cell>
        </row>
        <row r="11">
          <cell r="A11" t="str">
            <v>Methanogenesis: Methanofuran</v>
          </cell>
          <cell r="B11">
            <v>2</v>
          </cell>
          <cell r="E11" t="str">
            <v>Methanogenesis: Coenzyme B, Lysine Biosynthesis</v>
          </cell>
          <cell r="F11">
            <v>3</v>
          </cell>
        </row>
        <row r="12">
          <cell r="A12" t="str">
            <v>Purine Biosynthesis (Guanine)</v>
          </cell>
          <cell r="B12">
            <v>2</v>
          </cell>
          <cell r="E12" t="str">
            <v>Amino Acids (Histidine)</v>
          </cell>
          <cell r="F12">
            <v>5</v>
          </cell>
        </row>
        <row r="13">
          <cell r="A13" t="str">
            <v>Methanogenesis: Molybdenum cofactor biosynthesis</v>
          </cell>
          <cell r="B13">
            <v>4</v>
          </cell>
          <cell r="E13" t="str">
            <v>Riboflavin biosynthesis</v>
          </cell>
          <cell r="F13">
            <v>4</v>
          </cell>
        </row>
        <row r="14">
          <cell r="A14" t="str">
            <v>Methanogenesis: Molybdopterin biosynthesis</v>
          </cell>
          <cell r="B14">
            <v>2</v>
          </cell>
          <cell r="E14" t="str">
            <v>Lipid Biosynthesis (Phospholipid)</v>
          </cell>
          <cell r="F14">
            <v>4</v>
          </cell>
        </row>
        <row r="15">
          <cell r="A15" t="str">
            <v>NAD/NADP biosynthesis</v>
          </cell>
          <cell r="B15">
            <v>2</v>
          </cell>
          <cell r="E15" t="str">
            <v>Oxidative stress response, F420 dependent Oxidoreductase</v>
          </cell>
          <cell r="F15">
            <v>2</v>
          </cell>
        </row>
        <row r="16">
          <cell r="A16" t="str">
            <v>Oxidative stress response, F420 dependent Oxidoreductase</v>
          </cell>
          <cell r="B16">
            <v>3</v>
          </cell>
          <cell r="E16" t="str">
            <v>Purine Biosynthesis, Pyruvate Metabolism</v>
          </cell>
          <cell r="F16">
            <v>3</v>
          </cell>
        </row>
        <row r="17">
          <cell r="A17" t="str">
            <v>Oxidative stress response</v>
          </cell>
          <cell r="B17">
            <v>2</v>
          </cell>
          <cell r="E17" t="str">
            <v>Sugar Biosynthesis (dTDP-L-rhamnose biosynthesis)</v>
          </cell>
          <cell r="F17">
            <v>2</v>
          </cell>
        </row>
        <row r="18">
          <cell r="A18" t="str">
            <v>Oxidative stress response; Small molecular reactions</v>
          </cell>
          <cell r="B18">
            <v>1</v>
          </cell>
          <cell r="E18" t="str">
            <v>Pseudomurein biosynthesis</v>
          </cell>
          <cell r="F18">
            <v>5</v>
          </cell>
        </row>
        <row r="19">
          <cell r="A19" t="str">
            <v>Amino Acids (Phenylalanine)</v>
          </cell>
          <cell r="B19">
            <v>1</v>
          </cell>
          <cell r="E19" t="str">
            <v>Amino Acids (Asparagine)</v>
          </cell>
          <cell r="F19">
            <v>1</v>
          </cell>
        </row>
        <row r="20">
          <cell r="A20" t="str">
            <v>Porphyrin and chlorophyll metabolism</v>
          </cell>
          <cell r="B20">
            <v>5</v>
          </cell>
          <cell r="E20" t="str">
            <v>Amino Acids (Homoserine, Threonine)</v>
          </cell>
          <cell r="F20">
            <v>1</v>
          </cell>
        </row>
        <row r="21">
          <cell r="A21" t="str">
            <v>Amino Acids (Arginine)</v>
          </cell>
          <cell r="B21">
            <v>4</v>
          </cell>
          <cell r="E21" t="str">
            <v>Gluconeogenesis</v>
          </cell>
          <cell r="F21">
            <v>4</v>
          </cell>
        </row>
        <row r="22">
          <cell r="A22" t="str">
            <v>Citrate Cycle (TCA), Pyruvate Metabolism</v>
          </cell>
          <cell r="B22">
            <v>9</v>
          </cell>
          <cell r="E22" t="str">
            <v>CoA Biosynthesis</v>
          </cell>
          <cell r="F22">
            <v>3</v>
          </cell>
        </row>
        <row r="23">
          <cell r="A23" t="str">
            <v>Vitamin B6</v>
          </cell>
          <cell r="B23">
            <v>2</v>
          </cell>
          <cell r="E23" t="str">
            <v xml:space="preserve">CoA Biosynthesis, phosphopantothenate biosynthesis III </v>
          </cell>
          <cell r="F23">
            <v>2</v>
          </cell>
        </row>
        <row r="24">
          <cell r="A24" t="str">
            <v>Transport reaction</v>
          </cell>
          <cell r="B24">
            <v>4</v>
          </cell>
          <cell r="E24" t="str">
            <v>Pyruvate Metabolism, Citrate Cycle (TCA)</v>
          </cell>
          <cell r="F24">
            <v>3</v>
          </cell>
        </row>
        <row r="25">
          <cell r="A25" t="str">
            <v>Amino Acids (Histidine), PPP (Ribulose Monophosphate)</v>
          </cell>
          <cell r="B25">
            <v>2</v>
          </cell>
          <cell r="E25" t="str">
            <v>Methanogenesis: H2 Activation</v>
          </cell>
          <cell r="F25">
            <v>7</v>
          </cell>
        </row>
        <row r="26">
          <cell r="A26" t="str">
            <v>Amino Acids (Threonine)</v>
          </cell>
          <cell r="B26">
            <v>3</v>
          </cell>
          <cell r="E26" t="str">
            <v>Methanogenesis: Molybdenum cofactor biosynthesis</v>
          </cell>
          <cell r="F26">
            <v>2</v>
          </cell>
        </row>
        <row r="27">
          <cell r="A27" t="str">
            <v>Purine Biosynthesis (Adenine)</v>
          </cell>
          <cell r="B27">
            <v>2</v>
          </cell>
          <cell r="E27" t="str">
            <v>Amino Acids (Isoleucine IV)</v>
          </cell>
          <cell r="F27">
            <v>2</v>
          </cell>
        </row>
        <row r="28">
          <cell r="A28" t="str">
            <v>Small molecular reactions</v>
          </cell>
          <cell r="B28">
            <v>2</v>
          </cell>
          <cell r="E28" t="str">
            <v>Lipid Biosynthesis</v>
          </cell>
          <cell r="F28">
            <v>2</v>
          </cell>
        </row>
        <row r="29">
          <cell r="A29" t="str">
            <v>Lipid Biosynthesis (Phospholipid)</v>
          </cell>
          <cell r="B29">
            <v>3</v>
          </cell>
          <cell r="E29" t="str">
            <v>Mevalonate Biosynthesis, Lipid Biosynthesis</v>
          </cell>
          <cell r="F29">
            <v>3</v>
          </cell>
        </row>
        <row r="30">
          <cell r="A30" t="str">
            <v>Sugar Biosynthesis (dTDP-L-rhamnose biosynthesis)</v>
          </cell>
          <cell r="B30">
            <v>3</v>
          </cell>
          <cell r="E30" t="str">
            <v>Amino Acids (Phenylalanine, tyrosine and tryptophan), Chorismate biosynthesis II</v>
          </cell>
          <cell r="F30">
            <v>5</v>
          </cell>
        </row>
        <row r="31">
          <cell r="A31" t="str">
            <v>Pseudomurein biosynthesis</v>
          </cell>
          <cell r="B31">
            <v>7</v>
          </cell>
          <cell r="E31" t="str">
            <v>Biotin biosynthesis</v>
          </cell>
          <cell r="F31">
            <v>2</v>
          </cell>
        </row>
        <row r="32">
          <cell r="A32" t="str">
            <v>Citrate Cycle (TCA)</v>
          </cell>
          <cell r="B32">
            <v>1</v>
          </cell>
          <cell r="E32" t="str">
            <v>Amino Acids (Histidine), PPP (Ribulose Monophosphate)</v>
          </cell>
          <cell r="F32">
            <v>2</v>
          </cell>
        </row>
        <row r="33">
          <cell r="A33" t="str">
            <v>Amino Acids (Phenylalanine, tyrosine and tryptophan), Chorismate biosynthesis II</v>
          </cell>
          <cell r="B33">
            <v>1</v>
          </cell>
          <cell r="E33" t="str">
            <v>Glycerol-1-Phosphate Biosynthesis, Lipid Biosynthesis</v>
          </cell>
          <cell r="F33">
            <v>1</v>
          </cell>
        </row>
        <row r="34">
          <cell r="A34" t="str">
            <v>Methanogenesis: B12 cofactor synthesis</v>
          </cell>
          <cell r="B34">
            <v>6</v>
          </cell>
          <cell r="E34" t="str">
            <v>Methanogenesis: Coenzyme F420</v>
          </cell>
          <cell r="F34">
            <v>6</v>
          </cell>
        </row>
        <row r="35">
          <cell r="A35" t="str">
            <v>Coenzyme F430 synthesis</v>
          </cell>
          <cell r="B35">
            <v>4</v>
          </cell>
          <cell r="E35" t="str">
            <v>Thiamine Biosynthesis</v>
          </cell>
          <cell r="F35">
            <v>2</v>
          </cell>
        </row>
        <row r="36">
          <cell r="A36" t="str">
            <v>Amino Acids (Isoleucine IV)</v>
          </cell>
          <cell r="B36">
            <v>1</v>
          </cell>
          <cell r="E36" t="str">
            <v>Purine Biosynthesis (Adenine)</v>
          </cell>
          <cell r="F36">
            <v>4</v>
          </cell>
        </row>
        <row r="37">
          <cell r="A37" t="str">
            <v>Amino Acids (Isoleucine II)</v>
          </cell>
          <cell r="B37">
            <v>1</v>
          </cell>
          <cell r="E37" t="str">
            <v>Small molecular reactions (sulfur)</v>
          </cell>
          <cell r="F37">
            <v>1</v>
          </cell>
        </row>
        <row r="38">
          <cell r="A38" t="str">
            <v>Amino Acids (Methionine)</v>
          </cell>
          <cell r="B38">
            <v>1</v>
          </cell>
          <cell r="E38" t="str">
            <v>Small molecular reactions</v>
          </cell>
          <cell r="F38">
            <v>4</v>
          </cell>
        </row>
        <row r="39">
          <cell r="A39" t="str">
            <v>Methanogenesis: Coenzyme F420</v>
          </cell>
          <cell r="B39">
            <v>1</v>
          </cell>
          <cell r="E39" t="str">
            <v>Transport reaction</v>
          </cell>
          <cell r="F39">
            <v>3</v>
          </cell>
        </row>
        <row r="40">
          <cell r="A40" t="str">
            <v>Methanogenesis: Coenzyme B, Lysine Biosynthesis</v>
          </cell>
          <cell r="B40">
            <v>2</v>
          </cell>
          <cell r="E40" t="str">
            <v>Amino Acids (Valine)</v>
          </cell>
          <cell r="F40">
            <v>7</v>
          </cell>
        </row>
        <row r="41">
          <cell r="A41" t="str">
            <v>Lipid Biosynthesis</v>
          </cell>
          <cell r="B41">
            <v>1</v>
          </cell>
          <cell r="E41" t="str">
            <v>NAD/NADP biosynthesis</v>
          </cell>
          <cell r="F41">
            <v>5</v>
          </cell>
        </row>
        <row r="42">
          <cell r="A42" t="str">
            <v>Sugar Biosynthesis</v>
          </cell>
          <cell r="B42">
            <v>2</v>
          </cell>
          <cell r="E42" t="str">
            <v>Purine Biosynthesis (Guanine)</v>
          </cell>
          <cell r="F42">
            <v>2</v>
          </cell>
        </row>
        <row r="43">
          <cell r="A43" t="str">
            <v>Amino Acids (Methionine, Homocysteine)</v>
          </cell>
          <cell r="B43">
            <v>2</v>
          </cell>
          <cell r="E43" t="str">
            <v>Methanogenesis: Coenzyme M</v>
          </cell>
          <cell r="F43">
            <v>6</v>
          </cell>
        </row>
        <row r="44">
          <cell r="A44" t="str">
            <v>Methanogenesis: CO2 reduction to methane</v>
          </cell>
          <cell r="B44">
            <v>13</v>
          </cell>
          <cell r="E44" t="str">
            <v>Methanogenesis: ADP phosphorylation via the Na+-motive force</v>
          </cell>
          <cell r="F44">
            <v>2</v>
          </cell>
        </row>
        <row r="45">
          <cell r="A45" t="str">
            <v>Methanogenesis: ADP phosphorylation via the Na+-motive force</v>
          </cell>
          <cell r="B45">
            <v>6</v>
          </cell>
          <cell r="E45" t="str">
            <v>Amino Acids (Lysine, Homoserine)</v>
          </cell>
          <cell r="F45">
            <v>2</v>
          </cell>
        </row>
        <row r="46">
          <cell r="A46" t="str">
            <v>Methanogenesis: NiFe center synthesis, Arginine Biosynthesis, Pyrimidine Biosynthesis</v>
          </cell>
          <cell r="B46">
            <v>1</v>
          </cell>
          <cell r="E46" t="str">
            <v>Amino Acids (Lysine)</v>
          </cell>
          <cell r="F46">
            <v>3</v>
          </cell>
        </row>
        <row r="47">
          <cell r="A47" t="str">
            <v>PreQ0/PreQ1</v>
          </cell>
          <cell r="B47">
            <v>3</v>
          </cell>
          <cell r="E47" t="str">
            <v>Amino Acids (Phenylalanine, Tyrosine)</v>
          </cell>
          <cell r="F47">
            <v>1</v>
          </cell>
        </row>
        <row r="48">
          <cell r="A48" t="str">
            <v>Methanogenesis: H2 Activation</v>
          </cell>
          <cell r="B48">
            <v>7</v>
          </cell>
          <cell r="E48" t="str">
            <v>Methanogenesis: Molybdopterin biosynthesis</v>
          </cell>
          <cell r="F48">
            <v>2</v>
          </cell>
        </row>
        <row r="49">
          <cell r="A49" t="str">
            <v>Purine Biosynthesis</v>
          </cell>
          <cell r="B49">
            <v>4</v>
          </cell>
          <cell r="E49" t="str">
            <v>PPP</v>
          </cell>
          <cell r="F49">
            <v>2</v>
          </cell>
        </row>
        <row r="50">
          <cell r="A50" t="str">
            <v>Methanogenesis: Coenzyme M</v>
          </cell>
          <cell r="B50">
            <v>1</v>
          </cell>
          <cell r="E50" t="str">
            <v>Methanogenesis: Methanopterin</v>
          </cell>
          <cell r="F50">
            <v>8</v>
          </cell>
        </row>
        <row r="51">
          <cell r="A51" t="str">
            <v>Amino Acids (Homoserine, Threonine)</v>
          </cell>
          <cell r="B51">
            <v>1</v>
          </cell>
          <cell r="E51" t="str">
            <v>Methanogenesis: Methanofuran</v>
          </cell>
          <cell r="F51">
            <v>3</v>
          </cell>
        </row>
        <row r="52">
          <cell r="A52" t="str">
            <v>Amino Acids (Leucine)</v>
          </cell>
          <cell r="B52">
            <v>3</v>
          </cell>
          <cell r="E52" t="str">
            <v>Amino Acids (Arginine)</v>
          </cell>
          <cell r="F52">
            <v>3</v>
          </cell>
        </row>
        <row r="53">
          <cell r="A53" t="str">
            <v>Thiamine Biosynthesis</v>
          </cell>
          <cell r="B53">
            <v>2</v>
          </cell>
          <cell r="E53" t="str">
            <v>Purine Biosynthesis (Salvage)</v>
          </cell>
          <cell r="F53">
            <v>1</v>
          </cell>
        </row>
        <row r="54">
          <cell r="A54" t="str">
            <v>Amino Acids (Valine)</v>
          </cell>
          <cell r="B54">
            <v>2</v>
          </cell>
          <cell r="E54" t="str">
            <v>Biomass (other)</v>
          </cell>
          <cell r="F54">
            <v>2</v>
          </cell>
        </row>
        <row r="55">
          <cell r="A55" t="str">
            <v>Amino Acids (Proline)</v>
          </cell>
          <cell r="B55">
            <v>1</v>
          </cell>
          <cell r="E55" t="str">
            <v>Gluconeogenesis, PPP</v>
          </cell>
          <cell r="F55">
            <v>1</v>
          </cell>
        </row>
        <row r="56">
          <cell r="A56" t="str">
            <v>Nitrogen fixation</v>
          </cell>
          <cell r="B56">
            <v>1</v>
          </cell>
          <cell r="E56" t="str">
            <v>Citrate Cycle (TCA), Pyruvate Metabolism</v>
          </cell>
          <cell r="F56">
            <v>6</v>
          </cell>
        </row>
        <row r="57">
          <cell r="A57" t="str">
            <v>Amino Acids (Glutamine)</v>
          </cell>
          <cell r="B57">
            <v>1</v>
          </cell>
          <cell r="E57" t="str">
            <v>Methanogenesis: NiFe center synthesis, Arginine Biosynthesis, Pyrimidine Biosynthesis</v>
          </cell>
          <cell r="F57">
            <v>1</v>
          </cell>
        </row>
        <row r="58">
          <cell r="A58" t="str">
            <v>Methionine Salvage Pathway, Amino Acids (Methionine, Homocysteine)</v>
          </cell>
          <cell r="B58">
            <v>1</v>
          </cell>
          <cell r="E58" t="str">
            <v>Citrate Cycle (TCA)</v>
          </cell>
          <cell r="F58">
            <v>5</v>
          </cell>
        </row>
        <row r="59">
          <cell r="A59" t="str">
            <v>Amino Acids (Tyrosine)</v>
          </cell>
          <cell r="B59">
            <v>1</v>
          </cell>
          <cell r="E59" t="str">
            <v>Gluconeogenesis, 3-dehydroquinate biosynthesis II</v>
          </cell>
          <cell r="F59">
            <v>1</v>
          </cell>
        </row>
        <row r="60">
          <cell r="A60" t="str">
            <v>Amino Acids (Tryptophan)</v>
          </cell>
          <cell r="B60">
            <v>5</v>
          </cell>
          <cell r="E60" t="str">
            <v>Amino Acids (Cysteine)</v>
          </cell>
          <cell r="F60">
            <v>3</v>
          </cell>
        </row>
        <row r="61">
          <cell r="A61" t="str">
            <v>Methanogenesis: Methanopterin</v>
          </cell>
          <cell r="B61">
            <v>1</v>
          </cell>
          <cell r="E61" t="str">
            <v>Disconnected</v>
          </cell>
          <cell r="F61">
            <v>1</v>
          </cell>
        </row>
        <row r="62">
          <cell r="A62" t="str">
            <v>Gluconeogenesis, PPP</v>
          </cell>
          <cell r="B62">
            <v>1</v>
          </cell>
          <cell r="E62" t="str">
            <v>Formate</v>
          </cell>
          <cell r="F62">
            <v>2</v>
          </cell>
        </row>
        <row r="63">
          <cell r="A63" t="str">
            <v>Carotenoid Biosynthesis</v>
          </cell>
          <cell r="B63">
            <v>1</v>
          </cell>
          <cell r="E63" t="str">
            <v>Amino Acids (Phenylalanine)</v>
          </cell>
          <cell r="F63">
            <v>3</v>
          </cell>
        </row>
        <row r="64">
          <cell r="A64" t="str">
            <v>Amino Acids (Homoserine)</v>
          </cell>
          <cell r="B64">
            <v>1</v>
          </cell>
          <cell r="E64" t="str">
            <v>Methionine Salvage Pathway, Amino Acids (Methionine, Homocysteine)</v>
          </cell>
          <cell r="F64">
            <v>4</v>
          </cell>
        </row>
        <row r="65">
          <cell r="A65" t="str">
            <v>Biotin biosynthesis</v>
          </cell>
          <cell r="B65">
            <v>1</v>
          </cell>
          <cell r="E65" t="str">
            <v>Amino Acids (Glycine)</v>
          </cell>
          <cell r="F65">
            <v>1</v>
          </cell>
        </row>
        <row r="66">
          <cell r="E66" t="str">
            <v>Methanogenesis: FeS-centers of hydrogenases, Fmd, Fwd, Hdr and ferredoxins synthesis</v>
          </cell>
          <cell r="F66">
            <v>1</v>
          </cell>
        </row>
        <row r="67">
          <cell r="E67" t="str">
            <v>Amino Acids (Tryptophan)</v>
          </cell>
          <cell r="F67">
            <v>2</v>
          </cell>
        </row>
        <row r="68">
          <cell r="E68" t="str">
            <v>Coenzyme F430 synthesis</v>
          </cell>
          <cell r="F68">
            <v>1</v>
          </cell>
        </row>
        <row r="69">
          <cell r="E69" t="str">
            <v>F390</v>
          </cell>
          <cell r="F69">
            <v>1</v>
          </cell>
        </row>
        <row r="70">
          <cell r="E70" t="str">
            <v>Nitrogen fixation</v>
          </cell>
          <cell r="F70">
            <v>2</v>
          </cell>
        </row>
        <row r="71">
          <cell r="E71" t="str">
            <v>Amino Acids (Serine)</v>
          </cell>
          <cell r="F71">
            <v>2</v>
          </cell>
        </row>
        <row r="72">
          <cell r="E72" t="str">
            <v>Acetyl-CoA pathway</v>
          </cell>
          <cell r="F72">
            <v>1</v>
          </cell>
        </row>
        <row r="73">
          <cell r="E73" t="str">
            <v>Methanogenesis: Methanopterin (precursor)</v>
          </cell>
          <cell r="F73">
            <v>1</v>
          </cell>
        </row>
        <row r="74">
          <cell r="E74" t="str">
            <v>Amino Acids (Glutamate)</v>
          </cell>
          <cell r="F74">
            <v>1</v>
          </cell>
        </row>
        <row r="75">
          <cell r="E75" t="str">
            <v>myo-inositol 1-phosphate biosynthesis, Lipid Biosynthesis</v>
          </cell>
          <cell r="F75">
            <v>1</v>
          </cell>
        </row>
        <row r="76">
          <cell r="E76" t="str">
            <v>Amino Acids (Asparagine, Glutamine)</v>
          </cell>
          <cell r="F76">
            <v>1</v>
          </cell>
        </row>
        <row r="77">
          <cell r="E77" t="str">
            <v>Amino Acids (Homoserine)</v>
          </cell>
          <cell r="F77">
            <v>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44D9-293C-494D-97BD-D17AF8F98CE0}">
  <dimension ref="A1:B19"/>
  <sheetViews>
    <sheetView workbookViewId="0">
      <selection activeCell="B10" sqref="B10"/>
    </sheetView>
  </sheetViews>
  <sheetFormatPr defaultColWidth="8.77734375" defaultRowHeight="14.4" x14ac:dyDescent="0.3"/>
  <cols>
    <col min="1" max="1" width="11" customWidth="1"/>
    <col min="2" max="2" width="88.33203125" customWidth="1"/>
  </cols>
  <sheetData>
    <row r="1" spans="1:2" x14ac:dyDescent="0.3">
      <c r="A1" s="10" t="s">
        <v>77</v>
      </c>
      <c r="B1" s="10" t="s">
        <v>78</v>
      </c>
    </row>
    <row r="2" spans="1:2" x14ac:dyDescent="0.3">
      <c r="A2" t="s">
        <v>365</v>
      </c>
      <c r="B2" t="s">
        <v>323</v>
      </c>
    </row>
    <row r="3" spans="1:2" x14ac:dyDescent="0.3">
      <c r="A3" t="s">
        <v>366</v>
      </c>
      <c r="B3" t="s">
        <v>344</v>
      </c>
    </row>
    <row r="4" spans="1:2" x14ac:dyDescent="0.3">
      <c r="A4" t="s">
        <v>367</v>
      </c>
      <c r="B4" t="s">
        <v>1055</v>
      </c>
    </row>
    <row r="5" spans="1:2" x14ac:dyDescent="0.3">
      <c r="A5" t="s">
        <v>368</v>
      </c>
      <c r="B5" t="s">
        <v>985</v>
      </c>
    </row>
    <row r="6" spans="1:2" x14ac:dyDescent="0.3">
      <c r="A6" t="s">
        <v>369</v>
      </c>
      <c r="B6" t="s">
        <v>973</v>
      </c>
    </row>
    <row r="7" spans="1:2" x14ac:dyDescent="0.3">
      <c r="A7" t="s">
        <v>370</v>
      </c>
      <c r="B7" t="s">
        <v>967</v>
      </c>
    </row>
    <row r="8" spans="1:2" x14ac:dyDescent="0.3">
      <c r="A8" t="s">
        <v>371</v>
      </c>
      <c r="B8" t="s">
        <v>982</v>
      </c>
    </row>
    <row r="9" spans="1:2" x14ac:dyDescent="0.3">
      <c r="A9" t="s">
        <v>372</v>
      </c>
      <c r="B9" t="s">
        <v>1056</v>
      </c>
    </row>
    <row r="10" spans="1:2" x14ac:dyDescent="0.3">
      <c r="A10" t="s">
        <v>373</v>
      </c>
      <c r="B10" t="s">
        <v>984</v>
      </c>
    </row>
    <row r="11" spans="1:2" x14ac:dyDescent="0.3">
      <c r="A11" t="s">
        <v>374</v>
      </c>
      <c r="B11" t="s">
        <v>316</v>
      </c>
    </row>
    <row r="12" spans="1:2" x14ac:dyDescent="0.3">
      <c r="A12" t="s">
        <v>375</v>
      </c>
      <c r="B12" t="s">
        <v>969</v>
      </c>
    </row>
    <row r="13" spans="1:2" x14ac:dyDescent="0.3">
      <c r="A13" t="s">
        <v>430</v>
      </c>
      <c r="B13" t="s">
        <v>983</v>
      </c>
    </row>
    <row r="14" spans="1:2" x14ac:dyDescent="0.3">
      <c r="A14" t="s">
        <v>431</v>
      </c>
      <c r="B14" t="s">
        <v>970</v>
      </c>
    </row>
    <row r="15" spans="1:2" x14ac:dyDescent="0.3">
      <c r="A15" t="s">
        <v>569</v>
      </c>
      <c r="B15" t="s">
        <v>971</v>
      </c>
    </row>
    <row r="16" spans="1:2" x14ac:dyDescent="0.3">
      <c r="A16" t="s">
        <v>599</v>
      </c>
      <c r="B16" t="s">
        <v>968</v>
      </c>
    </row>
    <row r="17" spans="1:2" x14ac:dyDescent="0.3">
      <c r="A17" t="s">
        <v>974</v>
      </c>
      <c r="B17" t="s">
        <v>315</v>
      </c>
    </row>
    <row r="18" spans="1:2" x14ac:dyDescent="0.3">
      <c r="A18" t="s">
        <v>975</v>
      </c>
      <c r="B18" t="s">
        <v>1057</v>
      </c>
    </row>
    <row r="19" spans="1:2" x14ac:dyDescent="0.3">
      <c r="A19" t="s">
        <v>102</v>
      </c>
      <c r="B19" t="s">
        <v>103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A2" sqref="A2:A7"/>
    </sheetView>
  </sheetViews>
  <sheetFormatPr defaultColWidth="8.77734375" defaultRowHeight="14.4" x14ac:dyDescent="0.3"/>
  <cols>
    <col min="1" max="1" width="41.88671875" customWidth="1"/>
    <col min="2" max="2" width="34.88671875" customWidth="1"/>
    <col min="3" max="5" width="29.44140625" customWidth="1"/>
    <col min="6" max="6" width="14.109375" customWidth="1"/>
  </cols>
  <sheetData>
    <row r="1" spans="1:6" ht="16.2" thickBot="1" x14ac:dyDescent="0.35">
      <c r="A1" s="2" t="s">
        <v>79</v>
      </c>
      <c r="B1" s="3" t="s">
        <v>80</v>
      </c>
      <c r="C1" s="3" t="s">
        <v>81</v>
      </c>
      <c r="D1" s="3" t="s">
        <v>603</v>
      </c>
      <c r="E1" s="3" t="s">
        <v>284</v>
      </c>
      <c r="F1" s="3" t="s">
        <v>82</v>
      </c>
    </row>
    <row r="2" spans="1:6" ht="16.2" thickBot="1" x14ac:dyDescent="0.35">
      <c r="A2" s="4" t="s">
        <v>83</v>
      </c>
      <c r="B2" s="5" t="s">
        <v>84</v>
      </c>
      <c r="C2" s="5" t="s">
        <v>85</v>
      </c>
      <c r="D2" s="5" t="s">
        <v>602</v>
      </c>
      <c r="E2" s="5"/>
      <c r="F2" s="5" t="s">
        <v>86</v>
      </c>
    </row>
    <row r="3" spans="1:6" ht="16.2" thickBot="1" x14ac:dyDescent="0.35">
      <c r="A3" s="4" t="s">
        <v>87</v>
      </c>
      <c r="B3" s="5" t="s">
        <v>88</v>
      </c>
      <c r="C3" s="5" t="s">
        <v>89</v>
      </c>
      <c r="D3" s="5" t="s">
        <v>602</v>
      </c>
      <c r="E3" s="5"/>
      <c r="F3" s="5" t="s">
        <v>86</v>
      </c>
    </row>
    <row r="4" spans="1:6" ht="16.2" thickBot="1" x14ac:dyDescent="0.35">
      <c r="A4" s="4" t="s">
        <v>90</v>
      </c>
      <c r="B4" s="5" t="s">
        <v>91</v>
      </c>
      <c r="C4" s="5" t="s">
        <v>92</v>
      </c>
      <c r="D4" s="5" t="s">
        <v>601</v>
      </c>
      <c r="E4" s="5" t="s">
        <v>605</v>
      </c>
      <c r="F4" s="5" t="s">
        <v>86</v>
      </c>
    </row>
    <row r="5" spans="1:6" ht="16.2" thickBot="1" x14ac:dyDescent="0.35">
      <c r="A5" s="4" t="s">
        <v>93</v>
      </c>
      <c r="B5" s="5" t="s">
        <v>94</v>
      </c>
      <c r="C5" s="5" t="s">
        <v>95</v>
      </c>
      <c r="D5" s="5" t="s">
        <v>601</v>
      </c>
      <c r="E5" s="5" t="s">
        <v>605</v>
      </c>
      <c r="F5" s="5" t="s">
        <v>86</v>
      </c>
    </row>
    <row r="6" spans="1:6" ht="18" thickBot="1" x14ac:dyDescent="0.35">
      <c r="A6" s="4" t="s">
        <v>96</v>
      </c>
      <c r="B6" s="5" t="s">
        <v>97</v>
      </c>
      <c r="C6" s="5" t="s">
        <v>98</v>
      </c>
      <c r="D6" s="5" t="s">
        <v>604</v>
      </c>
      <c r="E6" s="5" t="s">
        <v>606</v>
      </c>
      <c r="F6" s="11">
        <v>2</v>
      </c>
    </row>
    <row r="7" spans="1:6" ht="18" thickBot="1" x14ac:dyDescent="0.35">
      <c r="A7" s="4" t="s">
        <v>99</v>
      </c>
      <c r="B7" s="5" t="s">
        <v>100</v>
      </c>
      <c r="C7" s="5" t="s">
        <v>101</v>
      </c>
      <c r="D7" s="5" t="s">
        <v>604</v>
      </c>
      <c r="E7" s="5" t="s">
        <v>606</v>
      </c>
      <c r="F7" s="11">
        <v>2</v>
      </c>
    </row>
    <row r="8" spans="1:6" ht="15" x14ac:dyDescent="0.3">
      <c r="A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7"/>
  <sheetViews>
    <sheetView workbookViewId="0">
      <selection activeCell="H14" sqref="H14"/>
    </sheetView>
  </sheetViews>
  <sheetFormatPr defaultColWidth="8.77734375" defaultRowHeight="14.4" x14ac:dyDescent="0.3"/>
  <cols>
    <col min="1" max="1" width="15.6640625" customWidth="1"/>
    <col min="8" max="8" width="14.77734375" bestFit="1" customWidth="1"/>
    <col min="10" max="10" width="16.88671875" customWidth="1"/>
    <col min="17" max="17" width="14.77734375" bestFit="1" customWidth="1"/>
  </cols>
  <sheetData>
    <row r="1" spans="1:17" ht="18.600000000000001" thickBot="1" x14ac:dyDescent="0.4">
      <c r="A1" s="138" t="s">
        <v>576</v>
      </c>
      <c r="B1" s="138"/>
      <c r="C1" s="138"/>
      <c r="D1" s="138"/>
      <c r="E1" s="138"/>
      <c r="F1" s="138"/>
      <c r="G1" s="138"/>
      <c r="H1" s="112"/>
      <c r="J1" s="138" t="s">
        <v>577</v>
      </c>
      <c r="K1" s="138"/>
      <c r="L1" s="138"/>
      <c r="M1" s="138"/>
      <c r="N1" s="138"/>
      <c r="O1" s="138"/>
      <c r="P1" s="138"/>
      <c r="Q1" s="138"/>
    </row>
    <row r="2" spans="1:17" ht="31.8" thickBot="1" x14ac:dyDescent="0.35">
      <c r="A2" s="2" t="s">
        <v>570</v>
      </c>
      <c r="B2" s="3" t="s">
        <v>1029</v>
      </c>
      <c r="C2" s="3" t="s">
        <v>1031</v>
      </c>
      <c r="D2" s="3" t="s">
        <v>1030</v>
      </c>
      <c r="E2" s="3" t="s">
        <v>1032</v>
      </c>
      <c r="F2" s="3" t="s">
        <v>1033</v>
      </c>
      <c r="G2" s="3" t="s">
        <v>1034</v>
      </c>
      <c r="H2" s="3" t="s">
        <v>571</v>
      </c>
      <c r="J2" s="2" t="s">
        <v>570</v>
      </c>
      <c r="K2" s="3" t="s">
        <v>1029</v>
      </c>
      <c r="L2" s="3" t="s">
        <v>1031</v>
      </c>
      <c r="M2" s="3" t="s">
        <v>1030</v>
      </c>
      <c r="N2" s="3" t="s">
        <v>1032</v>
      </c>
      <c r="O2" s="3" t="s">
        <v>1033</v>
      </c>
      <c r="P2" s="3" t="s">
        <v>1034</v>
      </c>
      <c r="Q2" s="3" t="s">
        <v>571</v>
      </c>
    </row>
    <row r="3" spans="1:17" ht="18" thickBot="1" x14ac:dyDescent="0.35">
      <c r="A3" s="12" t="s">
        <v>317</v>
      </c>
      <c r="B3" s="5">
        <v>1</v>
      </c>
      <c r="C3" s="108" t="s">
        <v>1035</v>
      </c>
      <c r="D3" s="5">
        <v>1</v>
      </c>
      <c r="E3" s="5">
        <v>0.1</v>
      </c>
      <c r="F3" s="5">
        <v>1</v>
      </c>
      <c r="G3" s="5">
        <v>0</v>
      </c>
      <c r="H3" s="5" t="s">
        <v>573</v>
      </c>
      <c r="J3" s="12" t="s">
        <v>317</v>
      </c>
      <c r="K3" s="5">
        <v>1</v>
      </c>
      <c r="L3" s="110" t="s">
        <v>572</v>
      </c>
      <c r="M3" s="5">
        <v>1</v>
      </c>
      <c r="N3" s="5">
        <v>0.1</v>
      </c>
      <c r="O3" s="108" t="s">
        <v>1036</v>
      </c>
      <c r="P3" s="5">
        <v>0</v>
      </c>
      <c r="Q3" s="5" t="s">
        <v>573</v>
      </c>
    </row>
    <row r="4" spans="1:17" ht="15.6" thickBot="1" x14ac:dyDescent="0.35">
      <c r="A4" s="12" t="s">
        <v>318</v>
      </c>
      <c r="B4" s="5">
        <v>20</v>
      </c>
      <c r="C4" s="5">
        <v>39</v>
      </c>
      <c r="D4" s="5">
        <v>20</v>
      </c>
      <c r="E4" s="5">
        <v>1</v>
      </c>
      <c r="F4" s="5">
        <v>20</v>
      </c>
      <c r="G4" s="5">
        <v>0</v>
      </c>
      <c r="H4" s="5" t="s">
        <v>573</v>
      </c>
      <c r="J4" s="12" t="s">
        <v>318</v>
      </c>
      <c r="K4" s="5">
        <v>20</v>
      </c>
      <c r="L4" s="111">
        <v>39</v>
      </c>
      <c r="M4" s="5">
        <v>20</v>
      </c>
      <c r="N4" s="5">
        <v>1</v>
      </c>
      <c r="O4" s="5">
        <v>20</v>
      </c>
      <c r="P4" s="5">
        <v>0</v>
      </c>
      <c r="Q4" s="5" t="s">
        <v>573</v>
      </c>
    </row>
    <row r="5" spans="1:17" ht="15.6" thickBot="1" x14ac:dyDescent="0.35">
      <c r="A5" s="12" t="s">
        <v>319</v>
      </c>
      <c r="B5" s="5">
        <v>0</v>
      </c>
      <c r="C5" s="5">
        <v>0</v>
      </c>
      <c r="D5" s="5">
        <v>0</v>
      </c>
      <c r="E5" s="5">
        <v>0</v>
      </c>
      <c r="F5" s="5">
        <v>78.099999999999994</v>
      </c>
      <c r="G5" s="5">
        <v>20.95</v>
      </c>
      <c r="H5" s="5" t="s">
        <v>574</v>
      </c>
      <c r="J5" s="12" t="s">
        <v>319</v>
      </c>
      <c r="K5" s="5">
        <v>0</v>
      </c>
      <c r="L5" s="111">
        <v>0</v>
      </c>
      <c r="M5" s="5">
        <v>0</v>
      </c>
      <c r="N5" s="5">
        <v>0</v>
      </c>
      <c r="O5" s="5">
        <v>78.099999999999994</v>
      </c>
      <c r="P5" s="5">
        <v>20.95</v>
      </c>
      <c r="Q5" s="5" t="s">
        <v>574</v>
      </c>
    </row>
    <row r="6" spans="1:17" ht="15.6" thickBot="1" x14ac:dyDescent="0.35">
      <c r="A6" s="12" t="s">
        <v>320</v>
      </c>
      <c r="B6" s="5">
        <v>0</v>
      </c>
      <c r="C6" s="5">
        <v>20</v>
      </c>
      <c r="D6" s="5">
        <v>80</v>
      </c>
      <c r="E6" s="5">
        <v>0</v>
      </c>
      <c r="F6" s="5">
        <v>0</v>
      </c>
      <c r="G6" s="5">
        <v>0</v>
      </c>
      <c r="H6" s="5" t="s">
        <v>575</v>
      </c>
      <c r="J6" s="12" t="s">
        <v>320</v>
      </c>
      <c r="K6" s="5">
        <v>0</v>
      </c>
      <c r="L6" s="111">
        <v>20</v>
      </c>
      <c r="M6" s="5">
        <v>0</v>
      </c>
      <c r="N6" s="5">
        <v>0</v>
      </c>
      <c r="O6" s="5">
        <v>80</v>
      </c>
      <c r="P6" s="5">
        <v>0</v>
      </c>
      <c r="Q6" s="5" t="s">
        <v>575</v>
      </c>
    </row>
    <row r="7" spans="1:17" ht="15.6" thickBot="1" x14ac:dyDescent="0.35">
      <c r="A7" s="12" t="s">
        <v>363</v>
      </c>
      <c r="B7" s="5">
        <v>0</v>
      </c>
      <c r="C7" s="5">
        <v>10</v>
      </c>
      <c r="D7" s="5">
        <v>0</v>
      </c>
      <c r="E7" s="5">
        <v>0</v>
      </c>
      <c r="F7" s="94">
        <v>90</v>
      </c>
      <c r="G7" s="5">
        <v>0</v>
      </c>
      <c r="H7" s="5" t="s">
        <v>575</v>
      </c>
    </row>
    <row r="8" spans="1:17" ht="15.6" thickBot="1" x14ac:dyDescent="0.35">
      <c r="A8" s="12" t="s">
        <v>321</v>
      </c>
      <c r="B8" s="5">
        <v>0</v>
      </c>
      <c r="C8" s="94">
        <v>2</v>
      </c>
      <c r="D8" s="5">
        <v>0</v>
      </c>
      <c r="E8" s="5">
        <v>0</v>
      </c>
      <c r="F8" s="5">
        <v>98</v>
      </c>
      <c r="G8" s="5">
        <v>0</v>
      </c>
      <c r="H8" s="5" t="s">
        <v>575</v>
      </c>
    </row>
    <row r="9" spans="1:17" ht="15.6" thickBot="1" x14ac:dyDescent="0.35">
      <c r="A9" s="12" t="s">
        <v>322</v>
      </c>
      <c r="B9" s="5">
        <v>0</v>
      </c>
      <c r="C9" s="94">
        <v>50</v>
      </c>
      <c r="D9" s="5">
        <v>50</v>
      </c>
      <c r="E9" s="5">
        <v>0</v>
      </c>
      <c r="F9" s="5">
        <v>0</v>
      </c>
      <c r="G9" s="5">
        <v>0</v>
      </c>
      <c r="H9" s="5" t="s">
        <v>575</v>
      </c>
    </row>
    <row r="11" spans="1:17" ht="16.8" x14ac:dyDescent="0.35">
      <c r="A11" t="s">
        <v>1037</v>
      </c>
    </row>
    <row r="12" spans="1:17" ht="16.8" x14ac:dyDescent="0.35">
      <c r="A12" t="s">
        <v>1038</v>
      </c>
    </row>
    <row r="13" spans="1:17" ht="16.8" x14ac:dyDescent="0.35">
      <c r="A13" t="s">
        <v>1039</v>
      </c>
    </row>
    <row r="14" spans="1:17" ht="16.8" x14ac:dyDescent="0.35">
      <c r="A14" t="s">
        <v>1040</v>
      </c>
    </row>
    <row r="15" spans="1:17" ht="16.8" x14ac:dyDescent="0.35">
      <c r="A15" t="s">
        <v>1041</v>
      </c>
    </row>
    <row r="16" spans="1:17" ht="16.8" x14ac:dyDescent="0.35">
      <c r="A16" t="s">
        <v>1042</v>
      </c>
    </row>
    <row r="17" spans="1:1" ht="16.2" x14ac:dyDescent="0.3">
      <c r="A17" t="s">
        <v>1043</v>
      </c>
    </row>
  </sheetData>
  <mergeCells count="2">
    <mergeCell ref="A1:G1"/>
    <mergeCell ref="J1:Q1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5" sqref="D15"/>
    </sheetView>
  </sheetViews>
  <sheetFormatPr defaultColWidth="8.77734375" defaultRowHeight="14.4" x14ac:dyDescent="0.3"/>
  <cols>
    <col min="1" max="1" width="15.21875" customWidth="1"/>
    <col min="2" max="2" width="14.33203125" customWidth="1"/>
    <col min="3" max="3" width="18.21875" customWidth="1"/>
    <col min="4" max="4" width="15.6640625" customWidth="1"/>
    <col min="5" max="5" width="23.21875" customWidth="1"/>
    <col min="6" max="6" width="20.109375" customWidth="1"/>
  </cols>
  <sheetData>
    <row r="1" spans="1:6" ht="29.4" thickBot="1" x14ac:dyDescent="0.35">
      <c r="A1" s="113" t="s">
        <v>312</v>
      </c>
      <c r="B1" s="114" t="s">
        <v>578</v>
      </c>
      <c r="C1" s="114" t="s">
        <v>579</v>
      </c>
      <c r="D1" s="114" t="s">
        <v>580</v>
      </c>
      <c r="E1" s="114" t="s">
        <v>581</v>
      </c>
      <c r="F1" s="114" t="s">
        <v>582</v>
      </c>
    </row>
    <row r="2" spans="1:6" x14ac:dyDescent="0.3">
      <c r="A2" s="139" t="s">
        <v>583</v>
      </c>
      <c r="B2" s="115" t="s">
        <v>584</v>
      </c>
      <c r="C2" s="115">
        <v>2</v>
      </c>
      <c r="D2" s="115">
        <v>98</v>
      </c>
      <c r="E2" s="142" t="s">
        <v>352</v>
      </c>
      <c r="F2" s="145" t="s">
        <v>352</v>
      </c>
    </row>
    <row r="3" spans="1:6" x14ac:dyDescent="0.3">
      <c r="A3" s="140"/>
      <c r="B3" s="115" t="s">
        <v>585</v>
      </c>
      <c r="C3" s="115">
        <v>2</v>
      </c>
      <c r="D3" s="115">
        <v>98</v>
      </c>
      <c r="E3" s="143"/>
      <c r="F3" s="146"/>
    </row>
    <row r="4" spans="1:6" x14ac:dyDescent="0.3">
      <c r="A4" s="140"/>
      <c r="B4" s="115" t="s">
        <v>586</v>
      </c>
      <c r="C4" s="115">
        <v>3</v>
      </c>
      <c r="D4" s="115">
        <v>97</v>
      </c>
      <c r="E4" s="143"/>
      <c r="F4" s="146"/>
    </row>
    <row r="5" spans="1:6" ht="15" thickBot="1" x14ac:dyDescent="0.35">
      <c r="A5" s="141"/>
      <c r="B5" s="116" t="s">
        <v>587</v>
      </c>
      <c r="C5" s="116">
        <v>2</v>
      </c>
      <c r="D5" s="116">
        <v>98</v>
      </c>
      <c r="E5" s="144"/>
      <c r="F5" s="147"/>
    </row>
    <row r="6" spans="1:6" x14ac:dyDescent="0.3">
      <c r="A6" s="139" t="s">
        <v>588</v>
      </c>
      <c r="B6" s="115" t="s">
        <v>589</v>
      </c>
      <c r="C6" s="115">
        <v>24</v>
      </c>
      <c r="D6" s="115">
        <v>81</v>
      </c>
      <c r="E6" s="115">
        <v>350</v>
      </c>
      <c r="F6" s="115">
        <v>283</v>
      </c>
    </row>
    <row r="7" spans="1:6" x14ac:dyDescent="0.3">
      <c r="A7" s="140"/>
      <c r="B7" s="115" t="s">
        <v>590</v>
      </c>
      <c r="C7" s="115">
        <v>17</v>
      </c>
      <c r="D7" s="115">
        <v>85</v>
      </c>
      <c r="E7" s="115">
        <v>360</v>
      </c>
      <c r="F7" s="115">
        <v>307</v>
      </c>
    </row>
    <row r="8" spans="1:6" x14ac:dyDescent="0.3">
      <c r="A8" s="140"/>
      <c r="B8" s="115" t="s">
        <v>591</v>
      </c>
      <c r="C8" s="115">
        <v>24</v>
      </c>
      <c r="D8" s="115">
        <v>81</v>
      </c>
      <c r="E8" s="115">
        <v>350</v>
      </c>
      <c r="F8" s="115">
        <v>282</v>
      </c>
    </row>
    <row r="9" spans="1:6" x14ac:dyDescent="0.3">
      <c r="A9" s="140"/>
      <c r="B9" s="115" t="s">
        <v>592</v>
      </c>
      <c r="C9" s="115">
        <v>19</v>
      </c>
      <c r="D9" s="115">
        <v>84</v>
      </c>
      <c r="E9" s="115">
        <v>360</v>
      </c>
      <c r="F9" s="115">
        <v>302</v>
      </c>
    </row>
    <row r="10" spans="1:6" x14ac:dyDescent="0.3">
      <c r="A10" s="140"/>
      <c r="B10" s="115" t="s">
        <v>593</v>
      </c>
      <c r="C10" s="115">
        <v>22</v>
      </c>
      <c r="D10" s="115">
        <v>82</v>
      </c>
      <c r="E10" s="115">
        <v>360</v>
      </c>
      <c r="F10" s="115">
        <v>296</v>
      </c>
    </row>
    <row r="11" spans="1:6" x14ac:dyDescent="0.3">
      <c r="A11" s="140"/>
      <c r="B11" s="115" t="s">
        <v>594</v>
      </c>
      <c r="C11" s="115">
        <v>25</v>
      </c>
      <c r="D11" s="115">
        <v>80</v>
      </c>
      <c r="E11" s="115">
        <v>350</v>
      </c>
      <c r="F11" s="115">
        <v>281</v>
      </c>
    </row>
    <row r="12" spans="1:6" x14ac:dyDescent="0.3">
      <c r="A12" s="140"/>
      <c r="B12" s="115" t="s">
        <v>595</v>
      </c>
      <c r="C12" s="115">
        <v>19</v>
      </c>
      <c r="D12" s="115">
        <v>84</v>
      </c>
      <c r="E12" s="115">
        <v>360</v>
      </c>
      <c r="F12" s="115">
        <v>301</v>
      </c>
    </row>
    <row r="13" spans="1:6" ht="15" thickBot="1" x14ac:dyDescent="0.35">
      <c r="A13" s="141"/>
      <c r="B13" s="116" t="s">
        <v>596</v>
      </c>
      <c r="C13" s="116">
        <v>25</v>
      </c>
      <c r="D13" s="116">
        <v>80</v>
      </c>
      <c r="E13" s="116">
        <v>350</v>
      </c>
      <c r="F13" s="116">
        <v>279</v>
      </c>
    </row>
    <row r="14" spans="1:6" x14ac:dyDescent="0.3">
      <c r="A14" t="s">
        <v>597</v>
      </c>
      <c r="C14" s="117">
        <f>AVERAGE(C6:C13)</f>
        <v>21.875</v>
      </c>
      <c r="F14" s="117">
        <f>AVERAGE(F6:F13)</f>
        <v>291.375</v>
      </c>
    </row>
    <row r="15" spans="1:6" x14ac:dyDescent="0.3">
      <c r="A15" t="s">
        <v>598</v>
      </c>
      <c r="C15" s="117">
        <f>_xlfn.STDEV.P(C6:C13)</f>
        <v>2.9341736485763756</v>
      </c>
      <c r="F15" s="117">
        <f>_xlfn.STDEV.P(F6:F13)</f>
        <v>10.546770832818925</v>
      </c>
    </row>
  </sheetData>
  <mergeCells count="4">
    <mergeCell ref="A2:A5"/>
    <mergeCell ref="E2:E5"/>
    <mergeCell ref="F2:F5"/>
    <mergeCell ref="A6:A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7369-5E92-4D0A-86EC-9AC5B071301B}">
  <dimension ref="A1:F6"/>
  <sheetViews>
    <sheetView workbookViewId="0">
      <selection activeCell="D6" sqref="D6"/>
    </sheetView>
  </sheetViews>
  <sheetFormatPr defaultRowHeight="14.4" x14ac:dyDescent="0.3"/>
  <cols>
    <col min="1" max="1" width="25.5546875" customWidth="1"/>
    <col min="2" max="2" width="21.5546875" customWidth="1"/>
    <col min="3" max="3" width="21.109375" customWidth="1"/>
    <col min="4" max="4" width="21.44140625" customWidth="1"/>
    <col min="5" max="5" width="17.5546875" customWidth="1"/>
    <col min="6" max="6" width="33.44140625" customWidth="1"/>
  </cols>
  <sheetData>
    <row r="1" spans="1:6" ht="63" thickBot="1" x14ac:dyDescent="0.35">
      <c r="A1" s="2" t="s">
        <v>986</v>
      </c>
      <c r="B1" s="3" t="s">
        <v>987</v>
      </c>
      <c r="C1" s="3" t="s">
        <v>79</v>
      </c>
      <c r="D1" s="7" t="s">
        <v>988</v>
      </c>
      <c r="E1" s="7" t="s">
        <v>989</v>
      </c>
      <c r="F1" s="3" t="s">
        <v>284</v>
      </c>
    </row>
    <row r="2" spans="1:6" ht="16.2" thickBot="1" x14ac:dyDescent="0.35">
      <c r="A2" s="126" t="s">
        <v>990</v>
      </c>
      <c r="B2" s="127" t="s">
        <v>991</v>
      </c>
      <c r="C2" s="5" t="s">
        <v>992</v>
      </c>
      <c r="D2" s="5" t="s">
        <v>993</v>
      </c>
      <c r="E2" s="5" t="s">
        <v>994</v>
      </c>
      <c r="F2" s="5" t="s">
        <v>995</v>
      </c>
    </row>
    <row r="3" spans="1:6" ht="60.6" thickBot="1" x14ac:dyDescent="0.35">
      <c r="A3" s="128" t="s">
        <v>996</v>
      </c>
      <c r="B3" s="128" t="s">
        <v>997</v>
      </c>
      <c r="C3" s="130" t="s">
        <v>1008</v>
      </c>
      <c r="D3" s="129" t="s">
        <v>998</v>
      </c>
      <c r="E3" s="129" t="s">
        <v>999</v>
      </c>
      <c r="F3" s="129" t="s">
        <v>1000</v>
      </c>
    </row>
    <row r="4" spans="1:6" ht="60.6" thickBot="1" x14ac:dyDescent="0.35">
      <c r="A4" s="128" t="s">
        <v>1001</v>
      </c>
      <c r="B4" s="128" t="s">
        <v>997</v>
      </c>
      <c r="C4" s="130" t="s">
        <v>1008</v>
      </c>
      <c r="D4" s="129" t="s">
        <v>998</v>
      </c>
      <c r="E4" s="129" t="s">
        <v>999</v>
      </c>
      <c r="F4" s="129" t="s">
        <v>1000</v>
      </c>
    </row>
    <row r="5" spans="1:6" ht="45.6" thickBot="1" x14ac:dyDescent="0.35">
      <c r="A5" s="128" t="s">
        <v>1002</v>
      </c>
      <c r="B5" s="128" t="s">
        <v>1003</v>
      </c>
      <c r="C5" s="130" t="s">
        <v>1008</v>
      </c>
      <c r="D5" s="129" t="s">
        <v>1004</v>
      </c>
      <c r="E5" s="129" t="s">
        <v>1005</v>
      </c>
      <c r="F5" s="129" t="s">
        <v>1006</v>
      </c>
    </row>
    <row r="6" spans="1:6" ht="45.6" thickBot="1" x14ac:dyDescent="0.35">
      <c r="A6" s="131" t="s">
        <v>1007</v>
      </c>
      <c r="B6" s="131" t="s">
        <v>1003</v>
      </c>
      <c r="C6" s="130" t="s">
        <v>1008</v>
      </c>
      <c r="D6" s="130" t="s">
        <v>1004</v>
      </c>
      <c r="E6" s="130" t="s">
        <v>1005</v>
      </c>
      <c r="F6" s="130" t="s">
        <v>1006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zoomScale="80" zoomScaleNormal="80" workbookViewId="0">
      <selection activeCell="D8" sqref="D8"/>
    </sheetView>
  </sheetViews>
  <sheetFormatPr defaultColWidth="8.77734375" defaultRowHeight="14.4" x14ac:dyDescent="0.3"/>
  <cols>
    <col min="1" max="1" width="31.109375" bestFit="1" customWidth="1"/>
    <col min="2" max="2" width="14.44140625" customWidth="1"/>
    <col min="3" max="3" width="44" customWidth="1"/>
    <col min="4" max="4" width="78.5546875" customWidth="1"/>
    <col min="5" max="5" width="42.6640625" customWidth="1"/>
  </cols>
  <sheetData>
    <row r="1" spans="1:5" ht="31.8" thickBot="1" x14ac:dyDescent="0.35">
      <c r="A1" s="2" t="s">
        <v>0</v>
      </c>
      <c r="B1" s="3" t="s">
        <v>104</v>
      </c>
      <c r="C1" s="3" t="s">
        <v>105</v>
      </c>
      <c r="D1" s="3" t="s">
        <v>362</v>
      </c>
      <c r="E1" s="3" t="s">
        <v>113</v>
      </c>
    </row>
    <row r="2" spans="1:5" ht="75.599999999999994" thickBot="1" x14ac:dyDescent="0.35">
      <c r="A2" s="4" t="s">
        <v>6</v>
      </c>
      <c r="B2" s="5">
        <v>21</v>
      </c>
      <c r="C2" s="5" t="s">
        <v>106</v>
      </c>
      <c r="D2" s="14" t="s">
        <v>107</v>
      </c>
      <c r="E2" s="14" t="s">
        <v>112</v>
      </c>
    </row>
    <row r="3" spans="1:5" ht="90.6" thickBot="1" x14ac:dyDescent="0.35">
      <c r="A3" s="4" t="s">
        <v>11</v>
      </c>
      <c r="B3" s="5">
        <v>19</v>
      </c>
      <c r="C3" s="5" t="s">
        <v>108</v>
      </c>
      <c r="D3" s="14" t="s">
        <v>109</v>
      </c>
      <c r="E3" s="14" t="s">
        <v>114</v>
      </c>
    </row>
    <row r="4" spans="1:5" ht="150.6" thickBot="1" x14ac:dyDescent="0.35">
      <c r="A4" s="12" t="s">
        <v>607</v>
      </c>
      <c r="B4" s="5">
        <v>38</v>
      </c>
      <c r="C4" s="5" t="s">
        <v>110</v>
      </c>
      <c r="D4" s="14" t="s">
        <v>111</v>
      </c>
      <c r="E4" s="14" t="s">
        <v>115</v>
      </c>
    </row>
    <row r="5" spans="1:5" x14ac:dyDescent="0.3">
      <c r="A5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zoomScale="70" zoomScaleNormal="70" workbookViewId="0">
      <selection activeCell="D4" sqref="D4"/>
    </sheetView>
  </sheetViews>
  <sheetFormatPr defaultColWidth="8.77734375" defaultRowHeight="14.4" x14ac:dyDescent="0.3"/>
  <cols>
    <col min="1" max="1" width="30.5546875" customWidth="1"/>
    <col min="2" max="2" width="14.6640625" customWidth="1"/>
    <col min="3" max="3" width="33.6640625" customWidth="1"/>
    <col min="4" max="4" width="100.109375" customWidth="1"/>
    <col min="5" max="5" width="45.5546875" customWidth="1"/>
  </cols>
  <sheetData>
    <row r="1" spans="1:5" ht="31.8" thickBot="1" x14ac:dyDescent="0.35">
      <c r="A1" s="2" t="s">
        <v>0</v>
      </c>
      <c r="B1" s="3" t="s">
        <v>104</v>
      </c>
      <c r="C1" s="3" t="s">
        <v>105</v>
      </c>
      <c r="D1" s="92" t="s">
        <v>362</v>
      </c>
      <c r="E1" s="3" t="s">
        <v>113</v>
      </c>
    </row>
    <row r="2" spans="1:5" ht="171" customHeight="1" thickBot="1" x14ac:dyDescent="0.35">
      <c r="A2" s="4" t="s">
        <v>6</v>
      </c>
      <c r="B2" s="5">
        <v>65</v>
      </c>
      <c r="C2" s="5" t="s">
        <v>116</v>
      </c>
      <c r="D2" s="5" t="s">
        <v>117</v>
      </c>
      <c r="E2" s="5" t="s">
        <v>122</v>
      </c>
    </row>
    <row r="3" spans="1:5" ht="180.6" thickBot="1" x14ac:dyDescent="0.35">
      <c r="A3" s="4" t="s">
        <v>11</v>
      </c>
      <c r="B3" s="5">
        <v>51</v>
      </c>
      <c r="C3" s="5" t="s">
        <v>118</v>
      </c>
      <c r="D3" s="14" t="s">
        <v>119</v>
      </c>
      <c r="E3" s="5" t="s">
        <v>123</v>
      </c>
    </row>
    <row r="4" spans="1:5" ht="195.6" thickBot="1" x14ac:dyDescent="0.35">
      <c r="A4" s="12" t="s">
        <v>607</v>
      </c>
      <c r="B4" s="5">
        <v>59</v>
      </c>
      <c r="C4" s="5" t="s">
        <v>120</v>
      </c>
      <c r="D4" s="14" t="s">
        <v>121</v>
      </c>
      <c r="E4" s="5" t="s">
        <v>123</v>
      </c>
    </row>
    <row r="5" spans="1:5" x14ac:dyDescent="0.3">
      <c r="A5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>
      <selection activeCell="A18" sqref="A18"/>
    </sheetView>
  </sheetViews>
  <sheetFormatPr defaultColWidth="8.77734375" defaultRowHeight="14.4" x14ac:dyDescent="0.3"/>
  <cols>
    <col min="5" max="5" width="73.77734375" customWidth="1"/>
  </cols>
  <sheetData>
    <row r="1" spans="1:5" ht="18.600000000000001" thickBot="1" x14ac:dyDescent="0.35">
      <c r="A1" s="90"/>
      <c r="B1" s="7" t="s">
        <v>1058</v>
      </c>
      <c r="C1" s="7" t="s">
        <v>1011</v>
      </c>
      <c r="D1" s="7" t="s">
        <v>1012</v>
      </c>
      <c r="E1" s="100" t="s">
        <v>284</v>
      </c>
    </row>
    <row r="2" spans="1:5" ht="15.6" thickBot="1" x14ac:dyDescent="0.35">
      <c r="A2" s="91" t="s">
        <v>285</v>
      </c>
      <c r="B2" s="5">
        <v>2.57</v>
      </c>
      <c r="C2" s="5">
        <v>2.5</v>
      </c>
      <c r="D2" s="5">
        <v>2.44</v>
      </c>
      <c r="E2" s="5"/>
    </row>
    <row r="3" spans="1:5" ht="15.6" thickBot="1" x14ac:dyDescent="0.35">
      <c r="A3" s="91" t="s">
        <v>286</v>
      </c>
      <c r="B3" s="5">
        <v>2.36</v>
      </c>
      <c r="C3" s="5">
        <v>2.14</v>
      </c>
      <c r="D3" s="5">
        <v>1.95</v>
      </c>
      <c r="E3" s="5" t="s">
        <v>287</v>
      </c>
    </row>
    <row r="4" spans="1:5" ht="30.6" thickBot="1" x14ac:dyDescent="0.35">
      <c r="A4" s="12" t="s">
        <v>288</v>
      </c>
      <c r="B4" s="5">
        <v>0.31</v>
      </c>
      <c r="C4" s="5" t="s">
        <v>289</v>
      </c>
      <c r="D4" s="5" t="s">
        <v>290</v>
      </c>
      <c r="E4" s="5" t="s">
        <v>291</v>
      </c>
    </row>
    <row r="5" spans="1:5" ht="16.2" thickBot="1" x14ac:dyDescent="0.35">
      <c r="A5" s="12" t="s">
        <v>292</v>
      </c>
      <c r="B5" s="5">
        <v>2.83</v>
      </c>
      <c r="C5" s="5">
        <v>3.02</v>
      </c>
      <c r="D5" s="92">
        <v>7.36</v>
      </c>
      <c r="E5" s="5" t="s">
        <v>293</v>
      </c>
    </row>
    <row r="6" spans="1:5" ht="15.6" thickBot="1" x14ac:dyDescent="0.35">
      <c r="A6" s="91" t="s">
        <v>294</v>
      </c>
      <c r="B6" s="5">
        <v>0.42</v>
      </c>
      <c r="C6" s="5">
        <v>0.31</v>
      </c>
      <c r="D6" s="5">
        <v>0.38</v>
      </c>
      <c r="E6" s="5"/>
    </row>
    <row r="7" spans="1:5" ht="15.6" thickBot="1" x14ac:dyDescent="0.35">
      <c r="A7" s="91" t="s">
        <v>295</v>
      </c>
      <c r="B7" s="5">
        <v>0.27</v>
      </c>
      <c r="C7" s="5">
        <v>0.12</v>
      </c>
      <c r="D7" s="5">
        <v>0.28999999999999998</v>
      </c>
      <c r="E7" s="5"/>
    </row>
    <row r="8" spans="1:5" ht="15.6" thickBot="1" x14ac:dyDescent="0.35">
      <c r="A8" s="91" t="s">
        <v>296</v>
      </c>
      <c r="B8" s="5">
        <v>0.28999999999999998</v>
      </c>
      <c r="C8" s="5">
        <v>0.59</v>
      </c>
      <c r="D8" s="5">
        <v>0.36</v>
      </c>
      <c r="E8" s="5" t="s">
        <v>297</v>
      </c>
    </row>
    <row r="9" spans="1:5" ht="15.6" thickBot="1" x14ac:dyDescent="0.35">
      <c r="A9" s="91" t="s">
        <v>298</v>
      </c>
      <c r="B9" s="5">
        <v>1.77</v>
      </c>
      <c r="C9" s="5">
        <v>1.39</v>
      </c>
      <c r="D9" s="5">
        <v>1.84</v>
      </c>
      <c r="E9" s="5"/>
    </row>
    <row r="10" spans="1:5" ht="15.6" thickBot="1" x14ac:dyDescent="0.35">
      <c r="A10" s="91" t="s">
        <v>299</v>
      </c>
      <c r="B10" s="5">
        <v>1.49</v>
      </c>
      <c r="C10" s="5">
        <v>1.82</v>
      </c>
      <c r="D10" s="5">
        <v>2.13</v>
      </c>
      <c r="E10" s="5" t="s">
        <v>300</v>
      </c>
    </row>
    <row r="11" spans="1:5" ht="16.2" thickBot="1" x14ac:dyDescent="0.35">
      <c r="A11" s="91" t="s">
        <v>301</v>
      </c>
      <c r="B11" s="92">
        <v>9.6</v>
      </c>
      <c r="C11" s="92">
        <v>7.97</v>
      </c>
      <c r="D11" s="92">
        <v>6.15</v>
      </c>
      <c r="E11" s="5" t="s">
        <v>302</v>
      </c>
    </row>
    <row r="12" spans="1:5" ht="15.6" thickBot="1" x14ac:dyDescent="0.35">
      <c r="A12" s="91" t="s">
        <v>303</v>
      </c>
      <c r="B12" s="5">
        <v>0.36</v>
      </c>
      <c r="C12" s="5">
        <v>0.18</v>
      </c>
      <c r="D12" s="5" t="s">
        <v>304</v>
      </c>
      <c r="E12" s="5" t="s">
        <v>305</v>
      </c>
    </row>
    <row r="13" spans="1:5" ht="16.2" thickBot="1" x14ac:dyDescent="0.35">
      <c r="A13" s="91" t="s">
        <v>306</v>
      </c>
      <c r="B13" s="92">
        <v>6.79</v>
      </c>
      <c r="C13" s="92">
        <v>9.99</v>
      </c>
      <c r="D13" s="92">
        <v>7.67</v>
      </c>
      <c r="E13" s="5" t="s">
        <v>307</v>
      </c>
    </row>
    <row r="14" spans="1:5" ht="15.6" thickBot="1" x14ac:dyDescent="0.35">
      <c r="A14" s="91" t="s">
        <v>308</v>
      </c>
      <c r="B14" s="5">
        <v>0.71</v>
      </c>
      <c r="C14" s="5">
        <v>0.25</v>
      </c>
      <c r="D14" s="5">
        <v>0.43</v>
      </c>
      <c r="E14" s="5" t="s">
        <v>309</v>
      </c>
    </row>
    <row r="15" spans="1:5" ht="15.6" thickBot="1" x14ac:dyDescent="0.35">
      <c r="A15" s="91" t="s">
        <v>310</v>
      </c>
      <c r="B15" s="5">
        <v>0.46</v>
      </c>
      <c r="C15" s="5">
        <v>0.6</v>
      </c>
      <c r="D15" s="5">
        <v>0.47</v>
      </c>
      <c r="E15" s="9" t="s">
        <v>311</v>
      </c>
    </row>
    <row r="16" spans="1:5" x14ac:dyDescent="0.3">
      <c r="A16" s="13"/>
    </row>
    <row r="17" spans="1:1" ht="17.399999999999999" x14ac:dyDescent="0.3">
      <c r="A17" s="103" t="s">
        <v>1068</v>
      </c>
    </row>
    <row r="18" spans="1:1" ht="17.399999999999999" x14ac:dyDescent="0.3">
      <c r="A18" s="103" t="s">
        <v>1013</v>
      </c>
    </row>
    <row r="19" spans="1:1" ht="17.399999999999999" x14ac:dyDescent="0.3">
      <c r="A19" s="103" t="s">
        <v>1014</v>
      </c>
    </row>
    <row r="20" spans="1:1" ht="15" x14ac:dyDescent="0.3">
      <c r="A20" s="121" t="s">
        <v>608</v>
      </c>
    </row>
    <row r="21" spans="1:1" x14ac:dyDescent="0.3">
      <c r="A21" s="9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A7" sqref="A7"/>
    </sheetView>
  </sheetViews>
  <sheetFormatPr defaultColWidth="8.77734375" defaultRowHeight="14.4" x14ac:dyDescent="0.3"/>
  <cols>
    <col min="1" max="1" width="61.44140625" customWidth="1"/>
    <col min="2" max="2" width="17.88671875" customWidth="1"/>
    <col min="3" max="3" width="13.21875" customWidth="1"/>
  </cols>
  <sheetData>
    <row r="1" spans="1:3" ht="47.4" thickBot="1" x14ac:dyDescent="0.35">
      <c r="A1" s="2" t="s">
        <v>312</v>
      </c>
      <c r="B1" s="3" t="s">
        <v>313</v>
      </c>
      <c r="C1" s="3" t="s">
        <v>314</v>
      </c>
    </row>
    <row r="2" spans="1:3" ht="18" thickBot="1" x14ac:dyDescent="0.35">
      <c r="A2" s="12" t="s">
        <v>1070</v>
      </c>
      <c r="B2" s="14">
        <v>0.2</v>
      </c>
      <c r="C2" s="5">
        <v>0.66</v>
      </c>
    </row>
    <row r="3" spans="1:3" ht="18" thickBot="1" x14ac:dyDescent="0.35">
      <c r="A3" s="12" t="s">
        <v>1044</v>
      </c>
      <c r="B3" s="14">
        <v>0.15</v>
      </c>
      <c r="C3" s="14">
        <v>0.65</v>
      </c>
    </row>
    <row r="4" spans="1:3" ht="18" thickBot="1" x14ac:dyDescent="0.35">
      <c r="A4" s="12" t="s">
        <v>1045</v>
      </c>
      <c r="B4" s="14">
        <v>0.11</v>
      </c>
      <c r="C4" s="5">
        <v>0.62</v>
      </c>
    </row>
    <row r="5" spans="1:3" x14ac:dyDescent="0.3">
      <c r="A5" s="13"/>
    </row>
    <row r="6" spans="1:3" ht="17.399999999999999" x14ac:dyDescent="0.3">
      <c r="A6" s="103" t="s">
        <v>1068</v>
      </c>
    </row>
    <row r="7" spans="1:3" ht="17.399999999999999" x14ac:dyDescent="0.3">
      <c r="A7" s="103" t="s">
        <v>1013</v>
      </c>
    </row>
    <row r="8" spans="1:3" ht="17.399999999999999" x14ac:dyDescent="0.3">
      <c r="A8" s="103" t="s">
        <v>1014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5"/>
  <sheetViews>
    <sheetView workbookViewId="0">
      <selection activeCell="G12" sqref="G12"/>
    </sheetView>
  </sheetViews>
  <sheetFormatPr defaultColWidth="8.77734375" defaultRowHeight="14.4" x14ac:dyDescent="0.3"/>
  <cols>
    <col min="1" max="1" width="73.44140625" bestFit="1" customWidth="1"/>
  </cols>
  <sheetData>
    <row r="1" spans="1:8" x14ac:dyDescent="0.3">
      <c r="B1" s="132" t="s">
        <v>406</v>
      </c>
      <c r="C1" s="132"/>
      <c r="D1" s="132" t="s">
        <v>427</v>
      </c>
      <c r="E1" s="132"/>
    </row>
    <row r="2" spans="1:8" ht="16.2" x14ac:dyDescent="0.3">
      <c r="A2" s="102" t="s">
        <v>428</v>
      </c>
      <c r="B2" s="10" t="s">
        <v>1071</v>
      </c>
      <c r="C2" s="10" t="s">
        <v>1046</v>
      </c>
      <c r="D2" s="10" t="s">
        <v>1071</v>
      </c>
      <c r="E2" s="10" t="s">
        <v>1046</v>
      </c>
    </row>
    <row r="3" spans="1:8" x14ac:dyDescent="0.3">
      <c r="A3" t="s">
        <v>423</v>
      </c>
      <c r="B3">
        <f>IFERROR(VLOOKUP(A3,[1]up_down_biomass!$A$2:$B$75,2,FALSE),0)</f>
        <v>1</v>
      </c>
      <c r="C3">
        <f>IFERROR(VLOOKUP(A3,[2]up_down_biomass!$E$2:$F$77,2,FALSE),0)</f>
        <v>1</v>
      </c>
      <c r="D3">
        <f>IFERROR(VLOOKUP(A3,[1]up_down_biomass!$F$2:$G$63,2,FALSE),0)</f>
        <v>0</v>
      </c>
      <c r="E3">
        <f>IFERROR(VLOOKUP(A3,[2]up_down_biomass!$A$2:$B$65,2,FALSE),0)</f>
        <v>0</v>
      </c>
    </row>
    <row r="4" spans="1:8" x14ac:dyDescent="0.3">
      <c r="A4" t="s">
        <v>385</v>
      </c>
      <c r="B4">
        <f>IFERROR(VLOOKUP(A4,[1]up_down_biomass!$A$2:$B$75,2,FALSE),0)</f>
        <v>2</v>
      </c>
      <c r="C4">
        <f>IFERROR(VLOOKUP(A4,[2]up_down_biomass!$E$2:$F$77,2,FALSE),0)</f>
        <v>3</v>
      </c>
      <c r="D4">
        <f>IFERROR(VLOOKUP(A4,[1]up_down_biomass!$F$2:$G$63,2,FALSE),0)</f>
        <v>5</v>
      </c>
      <c r="E4">
        <f>IFERROR(VLOOKUP(A4,[2]up_down_biomass!$A$2:$B$65,2,FALSE),0)</f>
        <v>4</v>
      </c>
    </row>
    <row r="5" spans="1:8" x14ac:dyDescent="0.3">
      <c r="A5" t="s">
        <v>408</v>
      </c>
      <c r="B5">
        <f>IFERROR(VLOOKUP(A5,[1]up_down_biomass!$A$2:$B$75,2,FALSE),0)</f>
        <v>1</v>
      </c>
      <c r="C5">
        <f>IFERROR(VLOOKUP(A5,[2]up_down_biomass!$E$2:$F$77,2,FALSE),0)</f>
        <v>1</v>
      </c>
      <c r="D5">
        <f>IFERROR(VLOOKUP(A5,[1]up_down_biomass!$F$2:$G$63,2,FALSE),0)</f>
        <v>0</v>
      </c>
      <c r="E5">
        <f>IFERROR(VLOOKUP(A5,[2]up_down_biomass!$A$2:$B$65,2,FALSE),0)</f>
        <v>0</v>
      </c>
    </row>
    <row r="6" spans="1:8" x14ac:dyDescent="0.3">
      <c r="A6" t="s">
        <v>426</v>
      </c>
      <c r="B6">
        <f>IFERROR(VLOOKUP(A6,[1]up_down_biomass!$A$2:$B$75,2,FALSE),0)</f>
        <v>1</v>
      </c>
      <c r="C6">
        <f>IFERROR(VLOOKUP(A6,[2]up_down_biomass!$E$2:$F$77,2,FALSE),0)</f>
        <v>1</v>
      </c>
      <c r="D6">
        <f>IFERROR(VLOOKUP(A6,[1]up_down_biomass!$F$2:$G$63,2,FALSE),0)</f>
        <v>0</v>
      </c>
      <c r="E6">
        <f>IFERROR(VLOOKUP(A6,[2]up_down_biomass!$A$2:$B$65,2,FALSE),0)</f>
        <v>0</v>
      </c>
    </row>
    <row r="7" spans="1:8" x14ac:dyDescent="0.3">
      <c r="A7" t="s">
        <v>418</v>
      </c>
      <c r="B7">
        <f>IFERROR(VLOOKUP(A7,[1]up_down_biomass!$A$2:$B$75,2,FALSE),0)</f>
        <v>3</v>
      </c>
      <c r="C7">
        <f>IFERROR(VLOOKUP(A7,[2]up_down_biomass!$E$2:$F$77,2,FALSE),0)</f>
        <v>3</v>
      </c>
      <c r="D7">
        <f>IFERROR(VLOOKUP(A7,[1]up_down_biomass!$F$2:$G$63,2,FALSE),0)</f>
        <v>0</v>
      </c>
      <c r="E7">
        <f>IFERROR(VLOOKUP(A7,[2]up_down_biomass!$A$2:$B$65,2,FALSE),0)</f>
        <v>0</v>
      </c>
      <c r="H7" t="s">
        <v>520</v>
      </c>
    </row>
    <row r="8" spans="1:8" x14ac:dyDescent="0.3">
      <c r="A8" t="s">
        <v>379</v>
      </c>
      <c r="B8">
        <f>IFERROR(VLOOKUP(A8,[1]up_down_biomass!$A$2:$B$75,2,FALSE),0)</f>
        <v>0</v>
      </c>
      <c r="C8">
        <f>IFERROR(VLOOKUP(A8,[2]up_down_biomass!$E$2:$F$77,2,FALSE),0)</f>
        <v>1</v>
      </c>
      <c r="D8">
        <f>IFERROR(VLOOKUP(A8,[1]up_down_biomass!$F$2:$G$63,2,FALSE),0)</f>
        <v>6</v>
      </c>
      <c r="E8">
        <f>IFERROR(VLOOKUP(A8,[2]up_down_biomass!$A$2:$B$65,2,FALSE),0)</f>
        <v>5</v>
      </c>
    </row>
    <row r="9" spans="1:8" x14ac:dyDescent="0.3">
      <c r="A9" t="s">
        <v>400</v>
      </c>
      <c r="B9">
        <f>IFERROR(VLOOKUP(A9,[1]up_down_biomass!$A$2:$B$75,2,FALSE),0)</f>
        <v>0</v>
      </c>
      <c r="C9">
        <f>IFERROR(VLOOKUP(A9,[2]up_down_biomass!$E$2:$F$77,2,FALSE),0)</f>
        <v>0</v>
      </c>
      <c r="D9">
        <f>IFERROR(VLOOKUP(A9,[1]up_down_biomass!$F$2:$G$63,2,FALSE),0)</f>
        <v>0</v>
      </c>
      <c r="E9">
        <f>IFERROR(VLOOKUP(A9,[2]up_down_biomass!$A$2:$B$65,2,FALSE),0)</f>
        <v>1</v>
      </c>
    </row>
    <row r="10" spans="1:8" x14ac:dyDescent="0.3">
      <c r="A10" t="s">
        <v>420</v>
      </c>
      <c r="B10">
        <f>IFERROR(VLOOKUP(A10,[1]up_down_biomass!$A$2:$B$75,2,FALSE),0)</f>
        <v>1</v>
      </c>
      <c r="C10">
        <f>IFERROR(VLOOKUP(A10,[2]up_down_biomass!$E$2:$F$77,2,FALSE),0)</f>
        <v>1</v>
      </c>
      <c r="D10">
        <f>IFERROR(VLOOKUP(A10,[1]up_down_biomass!$F$2:$G$63,2,FALSE),0)</f>
        <v>0</v>
      </c>
      <c r="E10">
        <f>IFERROR(VLOOKUP(A10,[2]up_down_biomass!$A$2:$B$65,2,FALSE),0)</f>
        <v>0</v>
      </c>
    </row>
    <row r="11" spans="1:8" x14ac:dyDescent="0.3">
      <c r="A11" t="s">
        <v>223</v>
      </c>
      <c r="B11">
        <f>IFERROR(VLOOKUP(A11,[1]up_down_biomass!$A$2:$B$75,2,FALSE),0)</f>
        <v>4</v>
      </c>
      <c r="C11">
        <f>IFERROR(VLOOKUP(A11,[2]up_down_biomass!$E$2:$F$77,2,FALSE),0)</f>
        <v>5</v>
      </c>
      <c r="D11">
        <f>IFERROR(VLOOKUP(A11,[1]up_down_biomass!$F$2:$G$63,2,FALSE),0)</f>
        <v>5</v>
      </c>
      <c r="E11">
        <f>IFERROR(VLOOKUP(A11,[2]up_down_biomass!$A$2:$B$65,2,FALSE),0)</f>
        <v>5</v>
      </c>
    </row>
    <row r="12" spans="1:8" x14ac:dyDescent="0.3">
      <c r="A12" t="s">
        <v>258</v>
      </c>
      <c r="B12">
        <f>IFERROR(VLOOKUP(A12,[1]up_down_biomass!$A$2:$B$75,2,FALSE),0)</f>
        <v>1</v>
      </c>
      <c r="C12">
        <f>IFERROR(VLOOKUP(A12,[2]up_down_biomass!$E$2:$F$77,2,FALSE),0)</f>
        <v>2</v>
      </c>
      <c r="D12">
        <f>IFERROR(VLOOKUP(A12,[1]up_down_biomass!$F$2:$G$63,2,FALSE),0)</f>
        <v>2</v>
      </c>
      <c r="E12">
        <f>IFERROR(VLOOKUP(A12,[2]up_down_biomass!$A$2:$B$65,2,FALSE),0)</f>
        <v>2</v>
      </c>
    </row>
    <row r="13" spans="1:8" x14ac:dyDescent="0.3">
      <c r="A13" t="s">
        <v>404</v>
      </c>
      <c r="B13">
        <f>IFERROR(VLOOKUP(A13,[1]up_down_biomass!$A$2:$B$75,2,FALSE),0)</f>
        <v>1</v>
      </c>
      <c r="C13">
        <f>IFERROR(VLOOKUP(A13,[2]up_down_biomass!$E$2:$F$77,2,FALSE),0)</f>
        <v>1</v>
      </c>
      <c r="D13">
        <f>IFERROR(VLOOKUP(A13,[1]up_down_biomass!$F$2:$G$63,2,FALSE),0)</f>
        <v>1</v>
      </c>
      <c r="E13">
        <f>IFERROR(VLOOKUP(A13,[2]up_down_biomass!$A$2:$B$65,2,FALSE),0)</f>
        <v>1</v>
      </c>
    </row>
    <row r="14" spans="1:8" x14ac:dyDescent="0.3">
      <c r="A14" t="s">
        <v>269</v>
      </c>
      <c r="B14">
        <f>IFERROR(VLOOKUP(A14,[1]up_down_biomass!$A$2:$B$75,2,FALSE),0)</f>
        <v>1</v>
      </c>
      <c r="C14">
        <f>IFERROR(VLOOKUP(A14,[2]up_down_biomass!$E$2:$F$77,2,FALSE),0)</f>
        <v>1</v>
      </c>
      <c r="D14">
        <f>IFERROR(VLOOKUP(A14,[1]up_down_biomass!$F$2:$G$63,2,FALSE),0)</f>
        <v>1</v>
      </c>
      <c r="E14">
        <f>IFERROR(VLOOKUP(A14,[2]up_down_biomass!$A$2:$B$65,2,FALSE),0)</f>
        <v>1</v>
      </c>
    </row>
    <row r="15" spans="1:8" x14ac:dyDescent="0.3">
      <c r="A15" t="s">
        <v>391</v>
      </c>
      <c r="B15">
        <f>IFERROR(VLOOKUP(A15,[1]up_down_biomass!$A$2:$B$75,2,FALSE),0)</f>
        <v>0</v>
      </c>
      <c r="C15">
        <f>IFERROR(VLOOKUP(A15,[2]up_down_biomass!$E$2:$F$77,2,FALSE),0)</f>
        <v>0</v>
      </c>
      <c r="D15">
        <f>IFERROR(VLOOKUP(A15,[1]up_down_biomass!$F$2:$G$63,2,FALSE),0)</f>
        <v>1</v>
      </c>
      <c r="E15">
        <f>IFERROR(VLOOKUP(A15,[2]up_down_biomass!$A$2:$B$65,2,FALSE),0)</f>
        <v>1</v>
      </c>
    </row>
    <row r="16" spans="1:8" x14ac:dyDescent="0.3">
      <c r="A16" t="s">
        <v>390</v>
      </c>
      <c r="B16">
        <f>IFERROR(VLOOKUP(A16,[1]up_down_biomass!$A$2:$B$75,2,FALSE),0)</f>
        <v>3</v>
      </c>
      <c r="C16">
        <f>IFERROR(VLOOKUP(A16,[2]up_down_biomass!$E$2:$F$77,2,FALSE),0)</f>
        <v>2</v>
      </c>
      <c r="D16">
        <f>IFERROR(VLOOKUP(A16,[1]up_down_biomass!$F$2:$G$63,2,FALSE),0)</f>
        <v>0</v>
      </c>
      <c r="E16">
        <f>IFERROR(VLOOKUP(A16,[2]up_down_biomass!$A$2:$B$65,2,FALSE),0)</f>
        <v>1</v>
      </c>
    </row>
    <row r="17" spans="1:8" x14ac:dyDescent="0.3">
      <c r="A17" t="s">
        <v>397</v>
      </c>
      <c r="B17">
        <f>IFERROR(VLOOKUP(A17,[1]up_down_biomass!$A$2:$B$75,2,FALSE),0)</f>
        <v>0</v>
      </c>
      <c r="C17">
        <f>IFERROR(VLOOKUP(A17,[2]up_down_biomass!$E$2:$F$77,2,FALSE),0)</f>
        <v>0</v>
      </c>
      <c r="D17">
        <f>IFERROR(VLOOKUP(A17,[1]up_down_biomass!$F$2:$G$63,2,FALSE),0)</f>
        <v>3</v>
      </c>
      <c r="E17">
        <f>IFERROR(VLOOKUP(A17,[2]up_down_biomass!$A$2:$B$65,2,FALSE),0)</f>
        <v>3</v>
      </c>
    </row>
    <row r="18" spans="1:8" x14ac:dyDescent="0.3">
      <c r="A18" t="s">
        <v>378</v>
      </c>
      <c r="B18">
        <f>IFERROR(VLOOKUP(A18,[1]up_down_biomass!$A$2:$B$75,2,FALSE),0)</f>
        <v>4</v>
      </c>
      <c r="C18">
        <f>IFERROR(VLOOKUP(A18,[2]up_down_biomass!$E$2:$F$77,2,FALSE),0)</f>
        <v>3</v>
      </c>
      <c r="D18">
        <f>IFERROR(VLOOKUP(A18,[1]up_down_biomass!$F$2:$G$63,2,FALSE),0)</f>
        <v>1</v>
      </c>
      <c r="E18">
        <f>IFERROR(VLOOKUP(A18,[2]up_down_biomass!$A$2:$B$65,2,FALSE),0)</f>
        <v>1</v>
      </c>
    </row>
    <row r="19" spans="1:8" x14ac:dyDescent="0.3">
      <c r="A19" t="s">
        <v>413</v>
      </c>
      <c r="B19">
        <f>IFERROR(VLOOKUP(A19,[1]up_down_biomass!$A$2:$B$75,2,FALSE),0)</f>
        <v>2</v>
      </c>
      <c r="C19">
        <f>IFERROR(VLOOKUP(A19,[2]up_down_biomass!$E$2:$F$77,2,FALSE),0)</f>
        <v>2</v>
      </c>
      <c r="D19">
        <f>IFERROR(VLOOKUP(A19,[1]up_down_biomass!$F$2:$G$63,2,FALSE),0)</f>
        <v>0</v>
      </c>
      <c r="E19">
        <f>IFERROR(VLOOKUP(A19,[2]up_down_biomass!$A$2:$B$65,2,FALSE),0)</f>
        <v>0</v>
      </c>
    </row>
    <row r="20" spans="1:8" x14ac:dyDescent="0.3">
      <c r="A20" t="s">
        <v>392</v>
      </c>
      <c r="B20">
        <f>IFERROR(VLOOKUP(A20,[1]up_down_biomass!$A$2:$B$75,2,FALSE),0)</f>
        <v>0</v>
      </c>
      <c r="C20">
        <f>IFERROR(VLOOKUP(A20,[2]up_down_biomass!$E$2:$F$77,2,FALSE),0)</f>
        <v>0</v>
      </c>
      <c r="D20">
        <f>IFERROR(VLOOKUP(A20,[1]up_down_biomass!$F$2:$G$63,2,FALSE),0)</f>
        <v>1</v>
      </c>
      <c r="E20">
        <f>IFERROR(VLOOKUP(A20,[2]up_down_biomass!$A$2:$B$65,2,FALSE),0)</f>
        <v>1</v>
      </c>
      <c r="H20" t="s">
        <v>520</v>
      </c>
    </row>
    <row r="21" spans="1:8" x14ac:dyDescent="0.3">
      <c r="A21" t="s">
        <v>394</v>
      </c>
      <c r="B21">
        <f>IFERROR(VLOOKUP(A21,[1]up_down_biomass!$A$2:$B$75,2,FALSE),0)</f>
        <v>1</v>
      </c>
      <c r="C21">
        <f>IFERROR(VLOOKUP(A21,[2]up_down_biomass!$E$2:$F$77,2,FALSE),0)</f>
        <v>0</v>
      </c>
      <c r="D21">
        <f>IFERROR(VLOOKUP(A21,[1]up_down_biomass!$F$2:$G$63,2,FALSE),0)</f>
        <v>1</v>
      </c>
      <c r="E21">
        <f>IFERROR(VLOOKUP(A21,[2]up_down_biomass!$A$2:$B$65,2,FALSE),0)</f>
        <v>2</v>
      </c>
      <c r="H21" t="s">
        <v>520</v>
      </c>
    </row>
    <row r="22" spans="1:8" x14ac:dyDescent="0.3">
      <c r="A22" t="s">
        <v>383</v>
      </c>
      <c r="B22">
        <f>IFERROR(VLOOKUP(A22,[1]up_down_biomass!$A$2:$B$75,2,FALSE),0)</f>
        <v>2</v>
      </c>
      <c r="C22">
        <f>IFERROR(VLOOKUP(A22,[2]up_down_biomass!$E$2:$F$77,2,FALSE),0)</f>
        <v>3</v>
      </c>
      <c r="D22">
        <f>IFERROR(VLOOKUP(A22,[1]up_down_biomass!$F$2:$G$63,2,FALSE),0)</f>
        <v>1</v>
      </c>
      <c r="E22">
        <f>IFERROR(VLOOKUP(A22,[2]up_down_biomass!$A$2:$B$65,2,FALSE),0)</f>
        <v>1</v>
      </c>
      <c r="H22" t="s">
        <v>519</v>
      </c>
    </row>
    <row r="23" spans="1:8" x14ac:dyDescent="0.3">
      <c r="A23" t="s">
        <v>274</v>
      </c>
      <c r="B23">
        <f>IFERROR(VLOOKUP(A23,[1]up_down_biomass!$A$2:$B$75,2,FALSE),0)</f>
        <v>5</v>
      </c>
      <c r="C23">
        <f>IFERROR(VLOOKUP(A23,[2]up_down_biomass!$E$2:$F$77,2,FALSE),0)</f>
        <v>5</v>
      </c>
      <c r="D23">
        <f>IFERROR(VLOOKUP(A23,[1]up_down_biomass!$F$2:$G$63,2,FALSE),0)</f>
        <v>2</v>
      </c>
      <c r="E23">
        <f>IFERROR(VLOOKUP(A23,[2]up_down_biomass!$A$2:$B$65,2,FALSE),0)</f>
        <v>1</v>
      </c>
      <c r="H23" t="s">
        <v>519</v>
      </c>
    </row>
    <row r="24" spans="1:8" x14ac:dyDescent="0.3">
      <c r="A24" t="s">
        <v>414</v>
      </c>
      <c r="B24">
        <f>IFERROR(VLOOKUP(A24,[1]up_down_biomass!$A$2:$B$75,2,FALSE),0)</f>
        <v>1</v>
      </c>
      <c r="C24">
        <f>IFERROR(VLOOKUP(A24,[2]up_down_biomass!$E$2:$F$77,2,FALSE),0)</f>
        <v>1</v>
      </c>
      <c r="D24">
        <f>IFERROR(VLOOKUP(A24,[1]up_down_biomass!$F$2:$G$63,2,FALSE),0)</f>
        <v>0</v>
      </c>
      <c r="E24">
        <f>IFERROR(VLOOKUP(A24,[2]up_down_biomass!$A$2:$B$65,2,FALSE),0)</f>
        <v>0</v>
      </c>
      <c r="H24" t="s">
        <v>519</v>
      </c>
    </row>
    <row r="25" spans="1:8" x14ac:dyDescent="0.3">
      <c r="A25" t="s">
        <v>251</v>
      </c>
      <c r="B25">
        <f>IFERROR(VLOOKUP(A25,[1]up_down_biomass!$A$2:$B$75,2,FALSE),0)</f>
        <v>0</v>
      </c>
      <c r="C25">
        <f>IFERROR(VLOOKUP(A25,[2]up_down_biomass!$E$2:$F$77,2,FALSE),0)</f>
        <v>0</v>
      </c>
      <c r="D25">
        <f>IFERROR(VLOOKUP(A25,[1]up_down_biomass!$F$2:$G$63,2,FALSE),0)</f>
        <v>1</v>
      </c>
      <c r="E25">
        <f>IFERROR(VLOOKUP(A25,[2]up_down_biomass!$A$2:$B$65,2,FALSE),0)</f>
        <v>1</v>
      </c>
    </row>
    <row r="26" spans="1:8" x14ac:dyDescent="0.3">
      <c r="A26" t="s">
        <v>422</v>
      </c>
      <c r="B26">
        <f>IFERROR(VLOOKUP(A26,[1]up_down_biomass!$A$2:$B$75,2,FALSE),0)</f>
        <v>1</v>
      </c>
      <c r="C26">
        <f>IFERROR(VLOOKUP(A26,[2]up_down_biomass!$E$2:$F$77,2,FALSE),0)</f>
        <v>2</v>
      </c>
      <c r="D26">
        <f>IFERROR(VLOOKUP(A26,[1]up_down_biomass!$F$2:$G$63,2,FALSE),0)</f>
        <v>1</v>
      </c>
      <c r="E26">
        <f>IFERROR(VLOOKUP(A26,[2]up_down_biomass!$A$2:$B$65,2,FALSE),0)</f>
        <v>0</v>
      </c>
    </row>
    <row r="27" spans="1:8" x14ac:dyDescent="0.3">
      <c r="A27" t="s">
        <v>387</v>
      </c>
      <c r="B27">
        <f>IFERROR(VLOOKUP(A27,[1]up_down_biomass!$A$2:$B$75,2,FALSE),0)</f>
        <v>0</v>
      </c>
      <c r="C27">
        <f>IFERROR(VLOOKUP(A27,[2]up_down_biomass!$E$2:$F$77,2,FALSE),0)</f>
        <v>0</v>
      </c>
      <c r="D27">
        <f>IFERROR(VLOOKUP(A27,[1]up_down_biomass!$F$2:$G$63,2,FALSE),0)</f>
        <v>3</v>
      </c>
      <c r="E27">
        <f>IFERROR(VLOOKUP(A27,[2]up_down_biomass!$A$2:$B$65,2,FALSE),0)</f>
        <v>3</v>
      </c>
    </row>
    <row r="28" spans="1:8" x14ac:dyDescent="0.3">
      <c r="A28" t="s">
        <v>161</v>
      </c>
      <c r="B28">
        <f>IFERROR(VLOOKUP(A28,[1]up_down_biomass!$A$2:$B$75,2,FALSE),0)</f>
        <v>3</v>
      </c>
      <c r="C28">
        <f>IFERROR(VLOOKUP(A28,[2]up_down_biomass!$E$2:$F$77,2,FALSE),0)</f>
        <v>2</v>
      </c>
      <c r="D28">
        <f>IFERROR(VLOOKUP(A28,[1]up_down_biomass!$F$2:$G$63,2,FALSE),0)</f>
        <v>4</v>
      </c>
      <c r="E28">
        <f>IFERROR(VLOOKUP(A28,[2]up_down_biomass!$A$2:$B$65,2,FALSE),0)</f>
        <v>5</v>
      </c>
      <c r="H28" t="s">
        <v>519</v>
      </c>
    </row>
    <row r="29" spans="1:8" x14ac:dyDescent="0.3">
      <c r="A29" t="s">
        <v>401</v>
      </c>
      <c r="B29">
        <f>IFERROR(VLOOKUP(A29,[1]up_down_biomass!$A$2:$B$75,2,FALSE),0)</f>
        <v>0</v>
      </c>
      <c r="C29">
        <f>IFERROR(VLOOKUP(A29,[2]up_down_biomass!$E$2:$F$77,2,FALSE),0)</f>
        <v>0</v>
      </c>
      <c r="D29">
        <f>IFERROR(VLOOKUP(A29,[1]up_down_biomass!$F$2:$G$63,2,FALSE),0)</f>
        <v>1</v>
      </c>
      <c r="E29">
        <f>IFERROR(VLOOKUP(A29,[2]up_down_biomass!$A$2:$B$65,2,FALSE),0)</f>
        <v>1</v>
      </c>
      <c r="H29" t="s">
        <v>519</v>
      </c>
    </row>
    <row r="30" spans="1:8" x14ac:dyDescent="0.3">
      <c r="A30" t="s">
        <v>398</v>
      </c>
      <c r="B30">
        <f>IFERROR(VLOOKUP(A30,[1]up_down_biomass!$A$2:$B$75,2,FALSE),0)</f>
        <v>7</v>
      </c>
      <c r="C30">
        <f>IFERROR(VLOOKUP(A30,[2]up_down_biomass!$E$2:$F$77,2,FALSE),0)</f>
        <v>7</v>
      </c>
      <c r="D30">
        <f>IFERROR(VLOOKUP(A30,[1]up_down_biomass!$F$2:$G$63,2,FALSE),0)</f>
        <v>2</v>
      </c>
      <c r="E30">
        <f>IFERROR(VLOOKUP(A30,[2]up_down_biomass!$A$2:$B$65,2,FALSE),0)</f>
        <v>2</v>
      </c>
    </row>
    <row r="31" spans="1:8" x14ac:dyDescent="0.3">
      <c r="A31" t="s">
        <v>417</v>
      </c>
      <c r="B31">
        <f>IFERROR(VLOOKUP(A31,[1]up_down_biomass!$A$2:$B$75,2,FALSE),0)</f>
        <v>1</v>
      </c>
      <c r="C31">
        <f>IFERROR(VLOOKUP(A31,[2]up_down_biomass!$E$2:$F$77,2,FALSE),0)</f>
        <v>2</v>
      </c>
      <c r="D31">
        <f>IFERROR(VLOOKUP(A31,[1]up_down_biomass!$F$2:$G$63,2,FALSE),0)</f>
        <v>1</v>
      </c>
      <c r="E31">
        <f>IFERROR(VLOOKUP(A31,[2]up_down_biomass!$A$2:$B$65,2,FALSE),0)</f>
        <v>0</v>
      </c>
    </row>
    <row r="32" spans="1:8" x14ac:dyDescent="0.3">
      <c r="A32" t="s">
        <v>405</v>
      </c>
      <c r="B32">
        <f>IFERROR(VLOOKUP(A32,[1]up_down_biomass!$A$2:$B$75,2,FALSE),0)</f>
        <v>2</v>
      </c>
      <c r="C32">
        <f>IFERROR(VLOOKUP(A32,[2]up_down_biomass!$E$2:$F$77,2,FALSE),0)</f>
        <v>2</v>
      </c>
      <c r="D32">
        <f>IFERROR(VLOOKUP(A32,[1]up_down_biomass!$F$2:$G$63,2,FALSE),0)</f>
        <v>0</v>
      </c>
      <c r="E32">
        <f>IFERROR(VLOOKUP(A32,[2]up_down_biomass!$A$2:$B$65,2,FALSE),0)</f>
        <v>1</v>
      </c>
    </row>
    <row r="33" spans="1:5" x14ac:dyDescent="0.3">
      <c r="A33" t="s">
        <v>403</v>
      </c>
      <c r="B33">
        <f>IFERROR(VLOOKUP(A33,[1]up_down_biomass!$A$2:$B$75,2,FALSE),0)</f>
        <v>0</v>
      </c>
      <c r="C33">
        <f>IFERROR(VLOOKUP(A33,[2]up_down_biomass!$E$2:$F$77,2,FALSE),0)</f>
        <v>0</v>
      </c>
      <c r="D33">
        <f>IFERROR(VLOOKUP(A33,[1]up_down_biomass!$F$2:$G$63,2,FALSE),0)</f>
        <v>1</v>
      </c>
      <c r="E33">
        <f>IFERROR(VLOOKUP(A33,[2]up_down_biomass!$A$2:$B$65,2,FALSE),0)</f>
        <v>1</v>
      </c>
    </row>
    <row r="34" spans="1:5" x14ac:dyDescent="0.3">
      <c r="A34" t="s">
        <v>389</v>
      </c>
      <c r="B34">
        <f>IFERROR(VLOOKUP(A34,[1]up_down_biomass!$A$2:$B$75,2,FALSE),0)</f>
        <v>5</v>
      </c>
      <c r="C34">
        <f>IFERROR(VLOOKUP(A34,[2]up_down_biomass!$E$2:$F$77,2,FALSE),0)</f>
        <v>5</v>
      </c>
      <c r="D34">
        <f>IFERROR(VLOOKUP(A34,[1]up_down_biomass!$F$2:$G$63,2,FALSE),0)</f>
        <v>1</v>
      </c>
      <c r="E34">
        <f>IFERROR(VLOOKUP(A34,[2]up_down_biomass!$A$2:$B$65,2,FALSE),0)</f>
        <v>1</v>
      </c>
    </row>
    <row r="35" spans="1:5" x14ac:dyDescent="0.3">
      <c r="A35" t="s">
        <v>156</v>
      </c>
      <c r="B35">
        <f>IFERROR(VLOOKUP(A35,[1]up_down_biomass!$A$2:$B$75,2,FALSE),0)</f>
        <v>8</v>
      </c>
      <c r="C35">
        <f>IFERROR(VLOOKUP(A35,[2]up_down_biomass!$E$2:$F$77,2,FALSE),0)</f>
        <v>6</v>
      </c>
      <c r="D35">
        <f>IFERROR(VLOOKUP(A35,[1]up_down_biomass!$F$2:$G$63,2,FALSE),0)</f>
        <v>7</v>
      </c>
      <c r="E35">
        <f>IFERROR(VLOOKUP(A35,[2]up_down_biomass!$A$2:$B$65,2,FALSE),0)</f>
        <v>9</v>
      </c>
    </row>
    <row r="36" spans="1:5" x14ac:dyDescent="0.3">
      <c r="A36" t="s">
        <v>266</v>
      </c>
      <c r="B36">
        <f>IFERROR(VLOOKUP(A36,[1]up_down_biomass!$A$2:$B$75,2,FALSE),0)</f>
        <v>3</v>
      </c>
      <c r="C36">
        <f>IFERROR(VLOOKUP(A36,[2]up_down_biomass!$E$2:$F$77,2,FALSE),0)</f>
        <v>3</v>
      </c>
      <c r="D36">
        <f>IFERROR(VLOOKUP(A36,[1]up_down_biomass!$F$2:$G$63,2,FALSE),0)</f>
        <v>0</v>
      </c>
      <c r="E36">
        <f>IFERROR(VLOOKUP(A36,[2]up_down_biomass!$A$2:$B$65,2,FALSE),0)</f>
        <v>0</v>
      </c>
    </row>
    <row r="37" spans="1:5" x14ac:dyDescent="0.3">
      <c r="A37" t="s">
        <v>409</v>
      </c>
      <c r="B37">
        <f>IFERROR(VLOOKUP(A37,[1]up_down_biomass!$A$2:$B$75,2,FALSE),0)</f>
        <v>2</v>
      </c>
      <c r="C37">
        <f>IFERROR(VLOOKUP(A37,[2]up_down_biomass!$E$2:$F$77,2,FALSE),0)</f>
        <v>2</v>
      </c>
      <c r="D37">
        <f>IFERROR(VLOOKUP(A37,[1]up_down_biomass!$F$2:$G$63,2,FALSE),0)</f>
        <v>0</v>
      </c>
      <c r="E37">
        <f>IFERROR(VLOOKUP(A37,[2]up_down_biomass!$A$2:$B$65,2,FALSE),0)</f>
        <v>0</v>
      </c>
    </row>
    <row r="38" spans="1:5" x14ac:dyDescent="0.3">
      <c r="A38" t="s">
        <v>181</v>
      </c>
      <c r="B38">
        <f>IFERROR(VLOOKUP(A38,[1]up_down_biomass!$A$2:$B$75,2,FALSE),0)</f>
        <v>1</v>
      </c>
      <c r="C38">
        <f>IFERROR(VLOOKUP(A38,[2]up_down_biomass!$E$2:$F$77,2,FALSE),0)</f>
        <v>1</v>
      </c>
      <c r="D38">
        <f>IFERROR(VLOOKUP(A38,[1]up_down_biomass!$F$2:$G$63,2,FALSE),0)</f>
        <v>2</v>
      </c>
      <c r="E38">
        <f>IFERROR(VLOOKUP(A38,[2]up_down_biomass!$A$2:$B$65,2,FALSE),0)</f>
        <v>4</v>
      </c>
    </row>
    <row r="39" spans="1:5" x14ac:dyDescent="0.3">
      <c r="A39" t="s">
        <v>421</v>
      </c>
      <c r="B39">
        <f>IFERROR(VLOOKUP(A39,[1]up_down_biomass!$A$2:$B$75,2,FALSE),0)</f>
        <v>1</v>
      </c>
      <c r="C39">
        <f>IFERROR(VLOOKUP(A39,[2]up_down_biomass!$E$2:$F$77,2,FALSE),0)</f>
        <v>1</v>
      </c>
      <c r="D39">
        <f>IFERROR(VLOOKUP(A39,[1]up_down_biomass!$F$2:$G$63,2,FALSE),0)</f>
        <v>0</v>
      </c>
      <c r="E39">
        <f>IFERROR(VLOOKUP(A39,[2]up_down_biomass!$A$2:$B$65,2,FALSE),0)</f>
        <v>0</v>
      </c>
    </row>
    <row r="40" spans="1:5" x14ac:dyDescent="0.3">
      <c r="A40" t="s">
        <v>419</v>
      </c>
      <c r="B40">
        <f>IFERROR(VLOOKUP(A40,[1]up_down_biomass!$A$2:$B$75,2,FALSE),0)</f>
        <v>2</v>
      </c>
      <c r="C40">
        <f>IFERROR(VLOOKUP(A40,[2]up_down_biomass!$E$2:$F$77,2,FALSE),0)</f>
        <v>2</v>
      </c>
      <c r="D40">
        <f>IFERROR(VLOOKUP(A40,[1]up_down_biomass!$F$2:$G$63,2,FALSE),0)</f>
        <v>0</v>
      </c>
      <c r="E40">
        <f>IFERROR(VLOOKUP(A40,[2]up_down_biomass!$A$2:$B$65,2,FALSE),0)</f>
        <v>0</v>
      </c>
    </row>
    <row r="41" spans="1:5" x14ac:dyDescent="0.3">
      <c r="A41" t="s">
        <v>377</v>
      </c>
      <c r="B41">
        <f>IFERROR(VLOOKUP(A41,[1]up_down_biomass!$A$2:$B$75,2,FALSE),0)</f>
        <v>7</v>
      </c>
      <c r="C41">
        <f>IFERROR(VLOOKUP(A41,[2]up_down_biomass!$E$2:$F$77,2,FALSE),0)</f>
        <v>4</v>
      </c>
      <c r="D41">
        <f>IFERROR(VLOOKUP(A41,[1]up_down_biomass!$F$2:$G$63,2,FALSE),0)</f>
        <v>2</v>
      </c>
      <c r="E41">
        <f>IFERROR(VLOOKUP(A41,[2]up_down_biomass!$A$2:$B$65,2,FALSE),0)</f>
        <v>5</v>
      </c>
    </row>
    <row r="42" spans="1:5" x14ac:dyDescent="0.3">
      <c r="A42" t="s">
        <v>195</v>
      </c>
      <c r="B42">
        <f>IFERROR(VLOOKUP(A42,[1]up_down_biomass!$A$2:$B$75,2,FALSE),0)</f>
        <v>1</v>
      </c>
      <c r="C42">
        <f>IFERROR(VLOOKUP(A42,[2]up_down_biomass!$E$2:$F$77,2,FALSE),0)</f>
        <v>1</v>
      </c>
      <c r="D42">
        <f>IFERROR(VLOOKUP(A42,[1]up_down_biomass!$F$2:$G$63,2,FALSE),0)</f>
        <v>0</v>
      </c>
      <c r="E42">
        <f>IFERROR(VLOOKUP(A42,[2]up_down_biomass!$A$2:$B$65,2,FALSE),0)</f>
        <v>0</v>
      </c>
    </row>
    <row r="43" spans="1:5" x14ac:dyDescent="0.3">
      <c r="A43" t="s">
        <v>402</v>
      </c>
      <c r="B43">
        <f>IFERROR(VLOOKUP(A43,[1]up_down_biomass!$A$2:$B$75,2,FALSE),0)</f>
        <v>0</v>
      </c>
      <c r="C43">
        <f>IFERROR(VLOOKUP(A43,[2]up_down_biomass!$E$2:$F$77,2,FALSE),0)</f>
        <v>1</v>
      </c>
      <c r="D43">
        <f>IFERROR(VLOOKUP(A43,[1]up_down_biomass!$F$2:$G$63,2,FALSE),0)</f>
        <v>2</v>
      </c>
      <c r="E43">
        <f>IFERROR(VLOOKUP(A43,[2]up_down_biomass!$A$2:$B$65,2,FALSE),0)</f>
        <v>1</v>
      </c>
    </row>
    <row r="44" spans="1:5" x14ac:dyDescent="0.3">
      <c r="A44" t="s">
        <v>412</v>
      </c>
      <c r="B44">
        <f>IFERROR(VLOOKUP(A44,[1]up_down_biomass!$A$2:$B$75,2,FALSE),0)</f>
        <v>1</v>
      </c>
      <c r="C44">
        <f>IFERROR(VLOOKUP(A44,[2]up_down_biomass!$E$2:$F$77,2,FALSE),0)</f>
        <v>1</v>
      </c>
      <c r="D44">
        <f>IFERROR(VLOOKUP(A44,[1]up_down_biomass!$F$2:$G$63,2,FALSE),0)</f>
        <v>0</v>
      </c>
      <c r="E44">
        <f>IFERROR(VLOOKUP(A44,[2]up_down_biomass!$A$2:$B$65,2,FALSE),0)</f>
        <v>0</v>
      </c>
    </row>
    <row r="45" spans="1:5" x14ac:dyDescent="0.3">
      <c r="A45" t="s">
        <v>173</v>
      </c>
      <c r="B45">
        <f>IFERROR(VLOOKUP(A45,[1]up_down_biomass!$A$2:$B$75,2,FALSE),0)</f>
        <v>1</v>
      </c>
      <c r="C45">
        <f>IFERROR(VLOOKUP(A45,[2]up_down_biomass!$E$2:$F$77,2,FALSE),0)</f>
        <v>1</v>
      </c>
      <c r="D45">
        <f>IFERROR(VLOOKUP(A45,[1]up_down_biomass!$F$2:$G$63,2,FALSE),0)</f>
        <v>5</v>
      </c>
      <c r="E45">
        <f>IFERROR(VLOOKUP(A45,[2]up_down_biomass!$A$2:$B$65,2,FALSE),0)</f>
        <v>4</v>
      </c>
    </row>
    <row r="46" spans="1:5" x14ac:dyDescent="0.3">
      <c r="A46" t="s">
        <v>173</v>
      </c>
      <c r="B46">
        <f>IFERROR(VLOOKUP(A46,[1]up_down_biomass!$A$2:$B$75,2,FALSE),0)</f>
        <v>1</v>
      </c>
      <c r="C46">
        <f>IFERROR(VLOOKUP(A46,[2]up_down_biomass!$E$2:$F$77,2,FALSE),0)</f>
        <v>1</v>
      </c>
      <c r="D46">
        <f>IFERROR(VLOOKUP(A46,[1]up_down_biomass!$F$2:$G$63,2,FALSE),0)</f>
        <v>5</v>
      </c>
      <c r="E46">
        <f>IFERROR(VLOOKUP(A46,[2]up_down_biomass!$A$2:$B$65,2,FALSE),0)</f>
        <v>4</v>
      </c>
    </row>
    <row r="47" spans="1:5" x14ac:dyDescent="0.3">
      <c r="A47" t="s">
        <v>281</v>
      </c>
      <c r="B47">
        <f>IFERROR(VLOOKUP(A47,[1]up_down_biomass!$A$2:$B$75,2,FALSE),0)</f>
        <v>3</v>
      </c>
      <c r="C47">
        <f>IFERROR(VLOOKUP(A47,[2]up_down_biomass!$E$2:$F$77,2,FALSE),0)</f>
        <v>2</v>
      </c>
      <c r="D47">
        <f>IFERROR(VLOOKUP(A47,[1]up_down_biomass!$F$2:$G$63,2,FALSE),0)</f>
        <v>1</v>
      </c>
      <c r="E47">
        <f>IFERROR(VLOOKUP(A47,[2]up_down_biomass!$A$2:$B$65,2,FALSE),0)</f>
        <v>1</v>
      </c>
    </row>
    <row r="48" spans="1:5" x14ac:dyDescent="0.3">
      <c r="A48" t="s">
        <v>388</v>
      </c>
      <c r="B48">
        <f>IFERROR(VLOOKUP(A48,[1]up_down_biomass!$A$2:$B$75,2,FALSE),0)</f>
        <v>5</v>
      </c>
      <c r="C48">
        <f>IFERROR(VLOOKUP(A48,[2]up_down_biomass!$E$2:$F$77,2,FALSE),0)</f>
        <v>4</v>
      </c>
      <c r="D48">
        <f>IFERROR(VLOOKUP(A48,[1]up_down_biomass!$F$2:$G$63,2,FALSE),0)</f>
        <v>2</v>
      </c>
      <c r="E48">
        <f>IFERROR(VLOOKUP(A48,[2]up_down_biomass!$A$2:$B$65,2,FALSE),0)</f>
        <v>3</v>
      </c>
    </row>
    <row r="49" spans="1:5" x14ac:dyDescent="0.3">
      <c r="A49" t="s">
        <v>150</v>
      </c>
      <c r="B49">
        <f>IFERROR(VLOOKUP(A49,[1]up_down_biomass!$A$2:$B$75,2,FALSE),0)</f>
        <v>10</v>
      </c>
      <c r="C49">
        <f>IFERROR(VLOOKUP(A49,[2]up_down_biomass!$E$2:$F$77,2,FALSE),0)</f>
        <v>11</v>
      </c>
      <c r="D49">
        <f>IFERROR(VLOOKUP(A49,[1]up_down_biomass!$F$2:$G$63,2,FALSE),0)</f>
        <v>6</v>
      </c>
      <c r="E49">
        <f>IFERROR(VLOOKUP(A49,[2]up_down_biomass!$A$2:$B$65,2,FALSE),0)</f>
        <v>6</v>
      </c>
    </row>
    <row r="50" spans="1:5" x14ac:dyDescent="0.3">
      <c r="A50" t="s">
        <v>167</v>
      </c>
      <c r="B50">
        <f>IFERROR(VLOOKUP(A50,[1]up_down_biomass!$A$2:$B$75,2,FALSE),0)</f>
        <v>2</v>
      </c>
      <c r="C50">
        <f>IFERROR(VLOOKUP(A50,[2]up_down_biomass!$E$2:$F$77,2,FALSE),0)</f>
        <v>3</v>
      </c>
      <c r="D50">
        <f>IFERROR(VLOOKUP(A50,[1]up_down_biomass!$F$2:$G$63,2,FALSE),0)</f>
        <v>3</v>
      </c>
      <c r="E50">
        <f>IFERROR(VLOOKUP(A50,[2]up_down_biomass!$A$2:$B$65,2,FALSE),0)</f>
        <v>2</v>
      </c>
    </row>
    <row r="51" spans="1:5" x14ac:dyDescent="0.3">
      <c r="A51" t="s">
        <v>246</v>
      </c>
      <c r="B51">
        <f>IFERROR(VLOOKUP(A51,[1]up_down_biomass!$A$2:$B$75,2,FALSE),0)</f>
        <v>4</v>
      </c>
      <c r="C51">
        <f>IFERROR(VLOOKUP(A51,[2]up_down_biomass!$E$2:$F$77,2,FALSE),0)</f>
        <v>6</v>
      </c>
      <c r="D51">
        <f>IFERROR(VLOOKUP(A51,[1]up_down_biomass!$F$2:$G$63,2,FALSE),0)</f>
        <v>1</v>
      </c>
      <c r="E51">
        <f>IFERROR(VLOOKUP(A51,[2]up_down_biomass!$A$2:$B$65,2,FALSE),0)</f>
        <v>1</v>
      </c>
    </row>
    <row r="52" spans="1:5" x14ac:dyDescent="0.3">
      <c r="A52" t="s">
        <v>396</v>
      </c>
      <c r="B52">
        <f>IFERROR(VLOOKUP(A52,[1]up_down_biomass!$A$2:$B$75,2,FALSE),0)</f>
        <v>5</v>
      </c>
      <c r="C52">
        <f>IFERROR(VLOOKUP(A52,[2]up_down_biomass!$E$2:$F$77,2,FALSE),0)</f>
        <v>6</v>
      </c>
      <c r="D52">
        <f>IFERROR(VLOOKUP(A52,[1]up_down_biomass!$F$2:$G$63,2,FALSE),0)</f>
        <v>0</v>
      </c>
      <c r="E52">
        <f>IFERROR(VLOOKUP(A52,[2]up_down_biomass!$A$2:$B$65,2,FALSE),0)</f>
        <v>1</v>
      </c>
    </row>
    <row r="53" spans="1:5" x14ac:dyDescent="0.3">
      <c r="A53" t="s">
        <v>261</v>
      </c>
      <c r="B53">
        <f>IFERROR(VLOOKUP(A53,[1]up_down_biomass!$A$2:$B$75,2,FALSE),0)</f>
        <v>1</v>
      </c>
      <c r="C53">
        <f>IFERROR(VLOOKUP(A53,[2]up_down_biomass!$E$2:$F$77,2,FALSE),0)</f>
        <v>1</v>
      </c>
      <c r="D53">
        <f>IFERROR(VLOOKUP(A53,[1]up_down_biomass!$F$2:$G$63,2,FALSE),0)</f>
        <v>0</v>
      </c>
      <c r="E53">
        <f>IFERROR(VLOOKUP(A53,[2]up_down_biomass!$A$2:$B$65,2,FALSE),0)</f>
        <v>0</v>
      </c>
    </row>
    <row r="54" spans="1:5" x14ac:dyDescent="0.3">
      <c r="A54" t="s">
        <v>381</v>
      </c>
      <c r="B54">
        <f>IFERROR(VLOOKUP(A54,[1]up_down_biomass!$A$2:$B$75,2,FALSE),0)</f>
        <v>4</v>
      </c>
      <c r="C54">
        <f>IFERROR(VLOOKUP(A54,[2]up_down_biomass!$E$2:$F$77,2,FALSE),0)</f>
        <v>3</v>
      </c>
      <c r="D54">
        <f>IFERROR(VLOOKUP(A54,[1]up_down_biomass!$F$2:$G$63,2,FALSE),0)</f>
        <v>2</v>
      </c>
      <c r="E54">
        <f>IFERROR(VLOOKUP(A54,[2]up_down_biomass!$A$2:$B$65,2,FALSE),0)</f>
        <v>2</v>
      </c>
    </row>
    <row r="55" spans="1:5" x14ac:dyDescent="0.3">
      <c r="A55" t="s">
        <v>229</v>
      </c>
      <c r="B55">
        <f>IFERROR(VLOOKUP(A55,[1]up_down_biomass!$A$2:$B$75,2,FALSE),0)</f>
        <v>8</v>
      </c>
      <c r="C55">
        <f>IFERROR(VLOOKUP(A55,[2]up_down_biomass!$E$2:$F$77,2,FALSE),0)</f>
        <v>8</v>
      </c>
      <c r="D55">
        <f>IFERROR(VLOOKUP(A55,[1]up_down_biomass!$F$2:$G$63,2,FALSE),0)</f>
        <v>2</v>
      </c>
      <c r="E55">
        <f>IFERROR(VLOOKUP(A55,[2]up_down_biomass!$A$2:$B$65,2,FALSE),0)</f>
        <v>1</v>
      </c>
    </row>
    <row r="56" spans="1:5" x14ac:dyDescent="0.3">
      <c r="A56" t="s">
        <v>424</v>
      </c>
      <c r="B56">
        <f>IFERROR(VLOOKUP(A56,[1]up_down_biomass!$A$2:$B$75,2,FALSE),0)</f>
        <v>1</v>
      </c>
      <c r="C56">
        <f>IFERROR(VLOOKUP(A56,[2]up_down_biomass!$E$2:$F$77,2,FALSE),0)</f>
        <v>1</v>
      </c>
      <c r="D56">
        <f>IFERROR(VLOOKUP(A56,[1]up_down_biomass!$F$2:$G$63,2,FALSE),0)</f>
        <v>0</v>
      </c>
      <c r="E56">
        <f>IFERROR(VLOOKUP(A56,[2]up_down_biomass!$A$2:$B$65,2,FALSE),0)</f>
        <v>0</v>
      </c>
    </row>
    <row r="57" spans="1:5" x14ac:dyDescent="0.3">
      <c r="A57" t="s">
        <v>187</v>
      </c>
      <c r="B57">
        <f>IFERROR(VLOOKUP(A57,[1]up_down_biomass!$A$2:$B$75,2,FALSE),0)</f>
        <v>2</v>
      </c>
      <c r="C57">
        <f>IFERROR(VLOOKUP(A57,[2]up_down_biomass!$E$2:$F$77,2,FALSE),0)</f>
        <v>2</v>
      </c>
      <c r="D57">
        <f>IFERROR(VLOOKUP(A57,[1]up_down_biomass!$F$2:$G$63,2,FALSE),0)</f>
        <v>4</v>
      </c>
      <c r="E57">
        <f>IFERROR(VLOOKUP(A57,[2]up_down_biomass!$A$2:$B$65,2,FALSE),0)</f>
        <v>4</v>
      </c>
    </row>
    <row r="58" spans="1:5" x14ac:dyDescent="0.3">
      <c r="A58" t="s">
        <v>382</v>
      </c>
      <c r="B58">
        <f>IFERROR(VLOOKUP(A58,[1]up_down_biomass!$A$2:$B$75,2,FALSE),0)</f>
        <v>2</v>
      </c>
      <c r="C58">
        <f>IFERROR(VLOOKUP(A58,[2]up_down_biomass!$E$2:$F$77,2,FALSE),0)</f>
        <v>2</v>
      </c>
      <c r="D58">
        <f>IFERROR(VLOOKUP(A58,[1]up_down_biomass!$F$2:$G$63,2,FALSE),0)</f>
        <v>2</v>
      </c>
      <c r="E58">
        <f>IFERROR(VLOOKUP(A58,[2]up_down_biomass!$A$2:$B$65,2,FALSE),0)</f>
        <v>2</v>
      </c>
    </row>
    <row r="59" spans="1:5" x14ac:dyDescent="0.3">
      <c r="A59" t="s">
        <v>395</v>
      </c>
      <c r="B59">
        <f>IFERROR(VLOOKUP(A59,[1]up_down_biomass!$A$2:$B$75,2,FALSE),0)</f>
        <v>1</v>
      </c>
      <c r="C59">
        <f>IFERROR(VLOOKUP(A59,[2]up_down_biomass!$E$2:$F$77,2,FALSE),0)</f>
        <v>1</v>
      </c>
      <c r="D59">
        <f>IFERROR(VLOOKUP(A59,[1]up_down_biomass!$F$2:$G$63,2,FALSE),0)</f>
        <v>1</v>
      </c>
      <c r="E59">
        <f>IFERROR(VLOOKUP(A59,[2]up_down_biomass!$A$2:$B$65,2,FALSE),0)</f>
        <v>1</v>
      </c>
    </row>
    <row r="60" spans="1:5" x14ac:dyDescent="0.3">
      <c r="A60" t="s">
        <v>184</v>
      </c>
      <c r="B60">
        <f>IFERROR(VLOOKUP(A60,[1]up_down_biomass!$A$2:$B$75,2,FALSE),0)</f>
        <v>2</v>
      </c>
      <c r="C60">
        <f>IFERROR(VLOOKUP(A60,[2]up_down_biomass!$E$2:$F$77,2,FALSE),0)</f>
        <v>4</v>
      </c>
      <c r="D60">
        <f>IFERROR(VLOOKUP(A60,[1]up_down_biomass!$F$2:$G$63,2,FALSE),0)</f>
        <v>3</v>
      </c>
      <c r="E60">
        <f>IFERROR(VLOOKUP(A60,[2]up_down_biomass!$A$2:$B$65,2,FALSE),0)</f>
        <v>1</v>
      </c>
    </row>
    <row r="61" spans="1:5" x14ac:dyDescent="0.3">
      <c r="A61" t="s">
        <v>411</v>
      </c>
      <c r="B61">
        <f>IFERROR(VLOOKUP(A61,[1]up_down_biomass!$A$2:$B$75,2,FALSE),0)</f>
        <v>3</v>
      </c>
      <c r="C61">
        <f>IFERROR(VLOOKUP(A61,[2]up_down_biomass!$E$2:$F$77,2,FALSE),0)</f>
        <v>3</v>
      </c>
      <c r="D61">
        <f>IFERROR(VLOOKUP(A61,[1]up_down_biomass!$F$2:$G$63,2,FALSE),0)</f>
        <v>0</v>
      </c>
      <c r="E61">
        <f>IFERROR(VLOOKUP(A61,[2]up_down_biomass!$A$2:$B$65,2,FALSE),0)</f>
        <v>0</v>
      </c>
    </row>
    <row r="62" spans="1:5" x14ac:dyDescent="0.3">
      <c r="A62" t="s">
        <v>425</v>
      </c>
      <c r="B62">
        <f>IFERROR(VLOOKUP(A62,[1]up_down_biomass!$A$2:$B$75,2,FALSE),0)</f>
        <v>1</v>
      </c>
      <c r="C62">
        <f>IFERROR(VLOOKUP(A62,[2]up_down_biomass!$E$2:$F$77,2,FALSE),0)</f>
        <v>1</v>
      </c>
      <c r="D62">
        <f>IFERROR(VLOOKUP(A62,[1]up_down_biomass!$F$2:$G$63,2,FALSE),0)</f>
        <v>0</v>
      </c>
      <c r="E62">
        <f>IFERROR(VLOOKUP(A62,[2]up_down_biomass!$A$2:$B$65,2,FALSE),0)</f>
        <v>0</v>
      </c>
    </row>
    <row r="63" spans="1:5" x14ac:dyDescent="0.3">
      <c r="A63" t="s">
        <v>140</v>
      </c>
      <c r="B63">
        <f>IFERROR(VLOOKUP(A63,[1]up_down_biomass!$A$2:$B$75,2,FALSE),0)</f>
        <v>4</v>
      </c>
      <c r="C63">
        <f>IFERROR(VLOOKUP(A63,[2]up_down_biomass!$E$2:$F$77,2,FALSE),0)</f>
        <v>5</v>
      </c>
      <c r="D63">
        <f>IFERROR(VLOOKUP(A63,[1]up_down_biomass!$F$2:$G$63,2,FALSE),0)</f>
        <v>4</v>
      </c>
      <c r="E63">
        <f>IFERROR(VLOOKUP(A63,[2]up_down_biomass!$A$2:$B$65,2,FALSE),0)</f>
        <v>2</v>
      </c>
    </row>
    <row r="64" spans="1:5" x14ac:dyDescent="0.3">
      <c r="A64" t="s">
        <v>399</v>
      </c>
      <c r="B64">
        <f>IFERROR(VLOOKUP(A64,[1]up_down_biomass!$A$2:$B$75,2,FALSE),0)</f>
        <v>2</v>
      </c>
      <c r="C64">
        <f>IFERROR(VLOOKUP(A64,[2]up_down_biomass!$E$2:$F$77,2,FALSE),0)</f>
        <v>2</v>
      </c>
      <c r="D64">
        <f>IFERROR(VLOOKUP(A64,[1]up_down_biomass!$F$2:$G$63,2,FALSE),0)</f>
        <v>0</v>
      </c>
      <c r="E64">
        <f>IFERROR(VLOOKUP(A64,[2]up_down_biomass!$A$2:$B$65,2,FALSE),0)</f>
        <v>1</v>
      </c>
    </row>
    <row r="65" spans="1:5" x14ac:dyDescent="0.3">
      <c r="A65" t="s">
        <v>384</v>
      </c>
      <c r="B65">
        <f>IFERROR(VLOOKUP(A65,[1]up_down_biomass!$A$2:$B$75,2,FALSE),0)</f>
        <v>4</v>
      </c>
      <c r="C65">
        <f>IFERROR(VLOOKUP(A65,[2]up_down_biomass!$E$2:$F$77,2,FALSE),0)</f>
        <v>3</v>
      </c>
      <c r="D65">
        <f>IFERROR(VLOOKUP(A65,[1]up_down_biomass!$F$2:$G$63,2,FALSE),0)</f>
        <v>4</v>
      </c>
      <c r="E65">
        <f>IFERROR(VLOOKUP(A65,[2]up_down_biomass!$A$2:$B$65,2,FALSE),0)</f>
        <v>5</v>
      </c>
    </row>
    <row r="66" spans="1:5" x14ac:dyDescent="0.3">
      <c r="A66" t="s">
        <v>415</v>
      </c>
      <c r="B66">
        <f>IFERROR(VLOOKUP(A66,[1]up_down_biomass!$A$2:$B$75,2,FALSE),0)</f>
        <v>2</v>
      </c>
      <c r="C66">
        <f>IFERROR(VLOOKUP(A66,[2]up_down_biomass!$E$2:$F$77,2,FALSE),0)</f>
        <v>2</v>
      </c>
      <c r="D66">
        <f>IFERROR(VLOOKUP(A66,[1]up_down_biomass!$F$2:$G$63,2,FALSE),0)</f>
        <v>0</v>
      </c>
      <c r="E66">
        <f>IFERROR(VLOOKUP(A66,[2]up_down_biomass!$A$2:$B$65,2,FALSE),0)</f>
        <v>0</v>
      </c>
    </row>
    <row r="67" spans="1:5" x14ac:dyDescent="0.3">
      <c r="A67" t="s">
        <v>217</v>
      </c>
      <c r="B67">
        <f>IFERROR(VLOOKUP(A67,[1]up_down_biomass!$A$2:$B$75,2,FALSE),0)</f>
        <v>5</v>
      </c>
      <c r="C67">
        <f>IFERROR(VLOOKUP(A67,[2]up_down_biomass!$E$2:$F$77,2,FALSE),0)</f>
        <v>5</v>
      </c>
      <c r="D67">
        <f>IFERROR(VLOOKUP(A67,[1]up_down_biomass!$F$2:$G$63,2,FALSE),0)</f>
        <v>6</v>
      </c>
      <c r="E67">
        <f>IFERROR(VLOOKUP(A67,[2]up_down_biomass!$A$2:$B$65,2,FALSE),0)</f>
        <v>7</v>
      </c>
    </row>
    <row r="68" spans="1:5" x14ac:dyDescent="0.3">
      <c r="A68" t="s">
        <v>133</v>
      </c>
      <c r="B68">
        <f>IFERROR(VLOOKUP(A68,[1]up_down_biomass!$A$2:$B$75,2,FALSE),0)</f>
        <v>11</v>
      </c>
      <c r="C68">
        <f>IFERROR(VLOOKUP(A68,[2]up_down_biomass!$E$2:$F$77,2,FALSE),0)</f>
        <v>13</v>
      </c>
      <c r="D68">
        <f>IFERROR(VLOOKUP(A68,[1]up_down_biomass!$F$2:$G$63,2,FALSE),0)</f>
        <v>5</v>
      </c>
      <c r="E68">
        <f>IFERROR(VLOOKUP(A68,[2]up_down_biomass!$A$2:$B$65,2,FALSE),0)</f>
        <v>4</v>
      </c>
    </row>
    <row r="69" spans="1:5" x14ac:dyDescent="0.3">
      <c r="A69" t="s">
        <v>376</v>
      </c>
      <c r="B69">
        <f>IFERROR(VLOOKUP(A69,[1]up_down_biomass!$A$2:$B$75,2,FALSE),0)</f>
        <v>2</v>
      </c>
      <c r="C69">
        <f>IFERROR(VLOOKUP(A69,[2]up_down_biomass!$E$2:$F$77,2,FALSE),0)</f>
        <v>4</v>
      </c>
      <c r="D69">
        <f>IFERROR(VLOOKUP(A69,[1]up_down_biomass!$F$2:$G$63,2,FALSE),0)</f>
        <v>4</v>
      </c>
      <c r="E69">
        <f>IFERROR(VLOOKUP(A69,[2]up_down_biomass!$A$2:$B$65,2,FALSE),0)</f>
        <v>2</v>
      </c>
    </row>
    <row r="70" spans="1:5" x14ac:dyDescent="0.3">
      <c r="A70" t="s">
        <v>226</v>
      </c>
      <c r="B70">
        <f>IFERROR(VLOOKUP(A70,[1]up_down_biomass!$A$2:$B$75,2,FALSE),0)</f>
        <v>3</v>
      </c>
      <c r="C70">
        <f>IFERROR(VLOOKUP(A70,[2]up_down_biomass!$E$2:$F$77,2,FALSE),0)</f>
        <v>2</v>
      </c>
      <c r="D70">
        <f>IFERROR(VLOOKUP(A70,[1]up_down_biomass!$F$2:$G$63,2,FALSE),0)</f>
        <v>1</v>
      </c>
      <c r="E70">
        <f>IFERROR(VLOOKUP(A70,[2]up_down_biomass!$A$2:$B$65,2,FALSE),0)</f>
        <v>2</v>
      </c>
    </row>
    <row r="71" spans="1:5" x14ac:dyDescent="0.3">
      <c r="A71" t="s">
        <v>416</v>
      </c>
      <c r="B71">
        <f>IFERROR(VLOOKUP(A71,[1]up_down_biomass!$A$2:$B$75,2,FALSE),0)</f>
        <v>1</v>
      </c>
      <c r="C71">
        <f>IFERROR(VLOOKUP(A71,[2]up_down_biomass!$E$2:$F$77,2,FALSE),0)</f>
        <v>1</v>
      </c>
      <c r="D71">
        <f>IFERROR(VLOOKUP(A71,[1]up_down_biomass!$F$2:$G$63,2,FALSE),0)</f>
        <v>0</v>
      </c>
      <c r="E71">
        <f>IFERROR(VLOOKUP(A71,[2]up_down_biomass!$A$2:$B$65,2,FALSE),0)</f>
        <v>0</v>
      </c>
    </row>
    <row r="72" spans="1:5" x14ac:dyDescent="0.3">
      <c r="A72" t="s">
        <v>407</v>
      </c>
      <c r="B72">
        <f>IFERROR(VLOOKUP(A72,[1]up_down_biomass!$A$2:$B$75,2,FALSE),0)</f>
        <v>2</v>
      </c>
      <c r="C72">
        <f>IFERROR(VLOOKUP(A72,[2]up_down_biomass!$E$2:$F$77,2,FALSE),0)</f>
        <v>3</v>
      </c>
      <c r="D72">
        <f>IFERROR(VLOOKUP(A72,[1]up_down_biomass!$F$2:$G$63,2,FALSE),0)</f>
        <v>1</v>
      </c>
      <c r="E72">
        <f>IFERROR(VLOOKUP(A72,[2]up_down_biomass!$A$2:$B$65,2,FALSE),0)</f>
        <v>0</v>
      </c>
    </row>
    <row r="73" spans="1:5" x14ac:dyDescent="0.3">
      <c r="A73" t="s">
        <v>198</v>
      </c>
      <c r="B73">
        <f>IFERROR(VLOOKUP(A73,[1]up_down_biomass!$A$2:$B$75,2,FALSE),0)</f>
        <v>7</v>
      </c>
      <c r="C73">
        <f>IFERROR(VLOOKUP(A73,[2]up_down_biomass!$E$2:$F$77,2,FALSE),0)</f>
        <v>7</v>
      </c>
      <c r="D73">
        <f>IFERROR(VLOOKUP(A73,[1]up_down_biomass!$F$2:$G$63,2,FALSE),0)</f>
        <v>4</v>
      </c>
      <c r="E73">
        <f>IFERROR(VLOOKUP(A73,[2]up_down_biomass!$A$2:$B$65,2,FALSE),0)</f>
        <v>8</v>
      </c>
    </row>
    <row r="74" spans="1:5" x14ac:dyDescent="0.3">
      <c r="A74" t="s">
        <v>410</v>
      </c>
      <c r="B74">
        <f>IFERROR(VLOOKUP(A74,[1]up_down_biomass!$A$2:$B$75,2,FALSE),0)</f>
        <v>3</v>
      </c>
      <c r="C74">
        <f>IFERROR(VLOOKUP(A74,[2]up_down_biomass!$E$2:$F$77,2,FALSE),0)</f>
        <v>3</v>
      </c>
      <c r="D74">
        <f>IFERROR(VLOOKUP(A74,[1]up_down_biomass!$F$2:$G$63,2,FALSE),0)</f>
        <v>0</v>
      </c>
      <c r="E74">
        <f>IFERROR(VLOOKUP(A74,[2]up_down_biomass!$A$2:$B$65,2,FALSE),0)</f>
        <v>0</v>
      </c>
    </row>
    <row r="75" spans="1:5" x14ac:dyDescent="0.3">
      <c r="A75" t="s">
        <v>380</v>
      </c>
      <c r="B75">
        <f>IFERROR(VLOOKUP(A75,[1]up_down_biomass!$A$2:$B$75,2,FALSE),0)</f>
        <v>4</v>
      </c>
      <c r="C75">
        <f>IFERROR(VLOOKUP(A75,[2]up_down_biomass!$E$2:$F$77,2,FALSE),0)</f>
        <v>4</v>
      </c>
      <c r="D75">
        <f>IFERROR(VLOOKUP(A75,[1]up_down_biomass!$F$2:$G$63,2,FALSE),0)</f>
        <v>3</v>
      </c>
      <c r="E75">
        <f>IFERROR(VLOOKUP(A75,[2]up_down_biomass!$A$2:$B$65,2,FALSE),0)</f>
        <v>4</v>
      </c>
    </row>
    <row r="76" spans="1:5" x14ac:dyDescent="0.3">
      <c r="A76" t="s">
        <v>393</v>
      </c>
      <c r="B76">
        <f>IFERROR(VLOOKUP(A76,[1]up_down_biomass!$A$2:$B$75,2,FALSE),0)</f>
        <v>8</v>
      </c>
      <c r="C76">
        <f>IFERROR(VLOOKUP(A76,[2]up_down_biomass!$E$2:$F$77,2,FALSE),0)</f>
        <v>6</v>
      </c>
      <c r="D76">
        <f>IFERROR(VLOOKUP(A76,[1]up_down_biomass!$F$2:$G$63,2,FALSE),0)</f>
        <v>0</v>
      </c>
      <c r="E76">
        <f>IFERROR(VLOOKUP(A76,[2]up_down_biomass!$A$2:$B$65,2,FALSE),0)</f>
        <v>2</v>
      </c>
    </row>
    <row r="77" spans="1:5" x14ac:dyDescent="0.3">
      <c r="A77" t="s">
        <v>205</v>
      </c>
      <c r="B77">
        <f>IFERROR(VLOOKUP(A77,[1]up_down_biomass!$A$2:$B$75,2,FALSE),0)</f>
        <v>4</v>
      </c>
      <c r="C77">
        <f>IFERROR(VLOOKUP(A77,[2]up_down_biomass!$E$2:$F$77,2,FALSE),0)</f>
        <v>2</v>
      </c>
      <c r="D77">
        <f>IFERROR(VLOOKUP(A77,[1]up_down_biomass!$F$2:$G$63,2,FALSE),0)</f>
        <v>1</v>
      </c>
      <c r="E77">
        <f>IFERROR(VLOOKUP(A77,[2]up_down_biomass!$A$2:$B$65,2,FALSE),0)</f>
        <v>3</v>
      </c>
    </row>
    <row r="78" spans="1:5" x14ac:dyDescent="0.3">
      <c r="A78" t="s">
        <v>214</v>
      </c>
      <c r="B78">
        <f>IFERROR(VLOOKUP(A78,[1]up_down_biomass!$A$2:$B$75,2,FALSE),0)</f>
        <v>2</v>
      </c>
      <c r="C78">
        <f>IFERROR(VLOOKUP(A78,[2]up_down_biomass!$E$2:$F$77,2,FALSE),0)</f>
        <v>2</v>
      </c>
      <c r="D78">
        <f>IFERROR(VLOOKUP(A78,[1]up_down_biomass!$F$2:$G$63,2,FALSE),0)</f>
        <v>2</v>
      </c>
      <c r="E78">
        <f>IFERROR(VLOOKUP(A78,[2]up_down_biomass!$A$2:$B$65,2,FALSE),0)</f>
        <v>2</v>
      </c>
    </row>
    <row r="79" spans="1:5" x14ac:dyDescent="0.3">
      <c r="A79" t="s">
        <v>386</v>
      </c>
      <c r="B79">
        <f>IFERROR(VLOOKUP(A79,[1]up_down_biomass!$A$2:$B$75,2,FALSE),0)</f>
        <v>0</v>
      </c>
      <c r="C79">
        <f>IFERROR(VLOOKUP(A79,[2]up_down_biomass!$E$2:$F$77,2,FALSE),0)</f>
        <v>0</v>
      </c>
      <c r="D79">
        <f>IFERROR(VLOOKUP(A79,[1]up_down_biomass!$F$2:$G$63,2,FALSE),0)</f>
        <v>2</v>
      </c>
      <c r="E79">
        <f>IFERROR(VLOOKUP(A79,[2]up_down_biomass!$A$2:$B$65,2,FALSE),0)</f>
        <v>2</v>
      </c>
    </row>
    <row r="81" spans="1:5" x14ac:dyDescent="0.3">
      <c r="A81" t="s">
        <v>429</v>
      </c>
      <c r="B81">
        <f>SUM(B3:B79)</f>
        <v>199</v>
      </c>
      <c r="C81">
        <f t="shared" ref="C81:E81" si="0">SUM(C3:C79)</f>
        <v>202</v>
      </c>
      <c r="D81">
        <f t="shared" si="0"/>
        <v>132</v>
      </c>
      <c r="E81">
        <f t="shared" si="0"/>
        <v>141</v>
      </c>
    </row>
    <row r="83" spans="1:5" ht="17.399999999999999" x14ac:dyDescent="0.3">
      <c r="A83" s="103" t="s">
        <v>1065</v>
      </c>
    </row>
    <row r="84" spans="1:5" ht="17.399999999999999" x14ac:dyDescent="0.3">
      <c r="A84" s="103" t="s">
        <v>1047</v>
      </c>
    </row>
    <row r="85" spans="1:5" ht="17.399999999999999" x14ac:dyDescent="0.3">
      <c r="A85" s="103"/>
    </row>
  </sheetData>
  <sortState xmlns:xlrd2="http://schemas.microsoft.com/office/spreadsheetml/2017/richdata2" ref="A3:E79">
    <sortCondition ref="A3:A79"/>
  </sortState>
  <mergeCells count="2">
    <mergeCell ref="B1:C1"/>
    <mergeCell ref="D1:E1"/>
  </mergeCells>
  <conditionalFormatting sqref="B3:E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>
      <selection activeCell="B2" sqref="B2"/>
    </sheetView>
  </sheetViews>
  <sheetFormatPr defaultColWidth="8.77734375" defaultRowHeight="14.4" x14ac:dyDescent="0.3"/>
  <sheetData>
    <row r="1" spans="1:2" x14ac:dyDescent="0.3">
      <c r="A1" s="10" t="s">
        <v>1072</v>
      </c>
      <c r="B1" s="10" t="s">
        <v>1073</v>
      </c>
    </row>
    <row r="2" spans="1:2" x14ac:dyDescent="0.3">
      <c r="A2">
        <v>1</v>
      </c>
      <c r="B2" t="s">
        <v>432</v>
      </c>
    </row>
    <row r="3" spans="1:2" x14ac:dyDescent="0.3">
      <c r="A3">
        <v>2</v>
      </c>
      <c r="B3" s="101" t="s">
        <v>364</v>
      </c>
    </row>
    <row r="4" spans="1:2" x14ac:dyDescent="0.3">
      <c r="A4">
        <v>3</v>
      </c>
      <c r="B4" t="s">
        <v>1048</v>
      </c>
    </row>
    <row r="5" spans="1:2" x14ac:dyDescent="0.3">
      <c r="A5">
        <v>4</v>
      </c>
      <c r="B5" t="s">
        <v>1050</v>
      </c>
    </row>
    <row r="6" spans="1:2" x14ac:dyDescent="0.3">
      <c r="A6">
        <v>5</v>
      </c>
      <c r="B6" t="s">
        <v>1049</v>
      </c>
    </row>
    <row r="7" spans="1:2" x14ac:dyDescent="0.3">
      <c r="A7">
        <v>6</v>
      </c>
      <c r="B7" t="s">
        <v>1051</v>
      </c>
    </row>
    <row r="8" spans="1:2" x14ac:dyDescent="0.3">
      <c r="A8">
        <v>7</v>
      </c>
      <c r="B8" t="s">
        <v>1052</v>
      </c>
    </row>
    <row r="9" spans="1:2" x14ac:dyDescent="0.3">
      <c r="A9">
        <v>8</v>
      </c>
      <c r="B9" t="s"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17" sqref="B17"/>
    </sheetView>
  </sheetViews>
  <sheetFormatPr defaultColWidth="8.77734375" defaultRowHeight="14.4" x14ac:dyDescent="0.3"/>
  <cols>
    <col min="1" max="1" width="29.77734375" customWidth="1"/>
    <col min="2" max="2" width="19.44140625" customWidth="1"/>
    <col min="3" max="3" width="11.6640625" customWidth="1"/>
    <col min="4" max="4" width="15.6640625" customWidth="1"/>
    <col min="5" max="5" width="17.21875" customWidth="1"/>
    <col min="6" max="6" width="13" customWidth="1"/>
  </cols>
  <sheetData>
    <row r="1" spans="1:6" ht="31.8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Bot="1" x14ac:dyDescent="0.35">
      <c r="A2" s="4" t="s">
        <v>6</v>
      </c>
      <c r="B2" s="5" t="s">
        <v>7</v>
      </c>
      <c r="C2" s="5">
        <v>3000</v>
      </c>
      <c r="D2" s="5" t="s">
        <v>8</v>
      </c>
      <c r="E2" s="5" t="s">
        <v>9</v>
      </c>
      <c r="F2" s="5" t="s">
        <v>10</v>
      </c>
    </row>
    <row r="3" spans="1:6" ht="31.2" thickBot="1" x14ac:dyDescent="0.35">
      <c r="A3" s="4" t="s">
        <v>11</v>
      </c>
      <c r="B3" s="5" t="s">
        <v>12</v>
      </c>
      <c r="C3" s="5">
        <v>3800</v>
      </c>
      <c r="D3" s="5" t="s">
        <v>8</v>
      </c>
      <c r="E3" s="5" t="s">
        <v>13</v>
      </c>
      <c r="F3" s="5" t="s">
        <v>14</v>
      </c>
    </row>
    <row r="4" spans="1:6" ht="16.2" thickBot="1" x14ac:dyDescent="0.35">
      <c r="A4" s="4" t="s">
        <v>15</v>
      </c>
      <c r="B4" s="5" t="s">
        <v>16</v>
      </c>
      <c r="C4" s="5">
        <v>5000</v>
      </c>
      <c r="D4" s="5" t="s">
        <v>8</v>
      </c>
      <c r="E4" s="5" t="s">
        <v>17</v>
      </c>
      <c r="F4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I2" sqref="I2"/>
    </sheetView>
  </sheetViews>
  <sheetFormatPr defaultColWidth="8.77734375" defaultRowHeight="14.4" x14ac:dyDescent="0.3"/>
  <cols>
    <col min="1" max="1" width="25.21875" bestFit="1" customWidth="1"/>
    <col min="2" max="2" width="17.33203125" bestFit="1" customWidth="1"/>
    <col min="3" max="3" width="7.77734375" customWidth="1"/>
    <col min="4" max="4" width="11.77734375" bestFit="1" customWidth="1"/>
    <col min="5" max="5" width="20.6640625" bestFit="1" customWidth="1"/>
    <col min="6" max="6" width="12.21875" bestFit="1" customWidth="1"/>
    <col min="7" max="7" width="11.6640625" customWidth="1"/>
    <col min="8" max="8" width="11.44140625" bestFit="1" customWidth="1"/>
    <col min="9" max="9" width="60.88671875" customWidth="1"/>
  </cols>
  <sheetData>
    <row r="1" spans="1:9" s="96" customFormat="1" ht="28.8" x14ac:dyDescent="0.3">
      <c r="A1" s="95" t="s">
        <v>0</v>
      </c>
      <c r="B1" s="95" t="s">
        <v>345</v>
      </c>
      <c r="C1" s="95" t="s">
        <v>346</v>
      </c>
      <c r="D1" s="95" t="s">
        <v>347</v>
      </c>
      <c r="E1" s="95" t="s">
        <v>348</v>
      </c>
      <c r="F1" s="95" t="s">
        <v>349</v>
      </c>
      <c r="G1" s="95" t="s">
        <v>350</v>
      </c>
      <c r="H1" s="95" t="s">
        <v>284</v>
      </c>
      <c r="I1" s="95" t="s">
        <v>1010</v>
      </c>
    </row>
    <row r="2" spans="1:9" x14ac:dyDescent="0.3">
      <c r="A2" t="s">
        <v>335</v>
      </c>
      <c r="B2" t="s">
        <v>328</v>
      </c>
      <c r="C2">
        <v>2</v>
      </c>
      <c r="D2" t="s">
        <v>329</v>
      </c>
      <c r="E2">
        <v>1</v>
      </c>
      <c r="F2">
        <v>991</v>
      </c>
      <c r="G2">
        <v>991</v>
      </c>
      <c r="H2" t="s">
        <v>333</v>
      </c>
      <c r="I2" t="s">
        <v>435</v>
      </c>
    </row>
    <row r="3" spans="1:9" x14ac:dyDescent="0.3">
      <c r="B3" t="s">
        <v>330</v>
      </c>
      <c r="C3">
        <v>2</v>
      </c>
      <c r="D3" t="s">
        <v>329</v>
      </c>
      <c r="E3">
        <v>1</v>
      </c>
      <c r="F3">
        <v>991</v>
      </c>
      <c r="G3">
        <v>991</v>
      </c>
      <c r="H3" t="s">
        <v>333</v>
      </c>
      <c r="I3" t="s">
        <v>435</v>
      </c>
    </row>
    <row r="5" spans="1:9" x14ac:dyDescent="0.3">
      <c r="A5" t="s">
        <v>334</v>
      </c>
      <c r="B5" t="s">
        <v>328</v>
      </c>
      <c r="C5">
        <v>2</v>
      </c>
      <c r="D5" t="s">
        <v>329</v>
      </c>
      <c r="E5">
        <v>0.99788809999999994</v>
      </c>
      <c r="F5">
        <v>945</v>
      </c>
      <c r="G5">
        <v>947</v>
      </c>
      <c r="H5" t="s">
        <v>333</v>
      </c>
      <c r="I5" s="122" t="s">
        <v>436</v>
      </c>
    </row>
    <row r="6" spans="1:9" x14ac:dyDescent="0.3">
      <c r="B6" t="s">
        <v>330</v>
      </c>
      <c r="C6">
        <v>2</v>
      </c>
      <c r="D6" t="s">
        <v>329</v>
      </c>
      <c r="E6">
        <v>1</v>
      </c>
      <c r="F6">
        <v>947</v>
      </c>
      <c r="G6">
        <v>947</v>
      </c>
      <c r="H6" t="s">
        <v>333</v>
      </c>
      <c r="I6" s="122" t="s">
        <v>436</v>
      </c>
    </row>
    <row r="7" spans="1:9" x14ac:dyDescent="0.3">
      <c r="B7" t="s">
        <v>331</v>
      </c>
      <c r="C7">
        <v>0</v>
      </c>
      <c r="D7" t="s">
        <v>332</v>
      </c>
      <c r="E7">
        <v>0.95626074000000005</v>
      </c>
      <c r="F7">
        <v>1115</v>
      </c>
      <c r="G7">
        <v>1166</v>
      </c>
      <c r="H7" t="s">
        <v>336</v>
      </c>
      <c r="I7" s="122" t="s">
        <v>972</v>
      </c>
    </row>
    <row r="9" spans="1:9" x14ac:dyDescent="0.3">
      <c r="A9" t="s">
        <v>337</v>
      </c>
      <c r="B9" t="s">
        <v>338</v>
      </c>
      <c r="C9">
        <v>3</v>
      </c>
      <c r="D9" t="s">
        <v>332</v>
      </c>
      <c r="E9">
        <v>0.97780323000000002</v>
      </c>
      <c r="F9">
        <v>6828</v>
      </c>
      <c r="G9">
        <v>6983</v>
      </c>
      <c r="I9" t="s">
        <v>434</v>
      </c>
    </row>
    <row r="10" spans="1:9" x14ac:dyDescent="0.3">
      <c r="B10" t="s">
        <v>339</v>
      </c>
      <c r="C10">
        <v>4</v>
      </c>
      <c r="D10" t="s">
        <v>332</v>
      </c>
      <c r="E10">
        <v>1</v>
      </c>
      <c r="F10">
        <v>4517</v>
      </c>
      <c r="G10">
        <v>4517</v>
      </c>
      <c r="I10" t="s">
        <v>434</v>
      </c>
    </row>
    <row r="11" spans="1:9" x14ac:dyDescent="0.3">
      <c r="B11" t="s">
        <v>340</v>
      </c>
      <c r="C11">
        <v>2</v>
      </c>
      <c r="D11" t="s">
        <v>329</v>
      </c>
      <c r="E11">
        <v>1</v>
      </c>
      <c r="F11">
        <v>1120</v>
      </c>
      <c r="G11">
        <v>1120</v>
      </c>
      <c r="H11" t="s">
        <v>333</v>
      </c>
      <c r="I11" t="s">
        <v>433</v>
      </c>
    </row>
    <row r="12" spans="1:9" x14ac:dyDescent="0.3">
      <c r="B12" t="s">
        <v>341</v>
      </c>
      <c r="C12">
        <v>3</v>
      </c>
      <c r="D12" t="s">
        <v>329</v>
      </c>
      <c r="E12">
        <v>0.99910710000000003</v>
      </c>
      <c r="F12">
        <v>1119</v>
      </c>
      <c r="G12">
        <v>1120</v>
      </c>
      <c r="H12" t="s">
        <v>333</v>
      </c>
      <c r="I12" t="s">
        <v>433</v>
      </c>
    </row>
    <row r="13" spans="1:9" x14ac:dyDescent="0.3">
      <c r="B13" t="s">
        <v>342</v>
      </c>
      <c r="C13">
        <v>3</v>
      </c>
      <c r="D13" t="s">
        <v>329</v>
      </c>
      <c r="E13">
        <v>0.99812029999999996</v>
      </c>
      <c r="F13">
        <v>531</v>
      </c>
      <c r="G13">
        <v>532</v>
      </c>
      <c r="H13" t="s">
        <v>333</v>
      </c>
      <c r="I13" t="s">
        <v>433</v>
      </c>
    </row>
    <row r="14" spans="1:9" x14ac:dyDescent="0.3">
      <c r="B14" t="s">
        <v>343</v>
      </c>
      <c r="C14">
        <v>2</v>
      </c>
      <c r="D14" t="s">
        <v>329</v>
      </c>
      <c r="E14">
        <v>0.99812029999999996</v>
      </c>
      <c r="F14">
        <v>531</v>
      </c>
      <c r="G14">
        <v>532</v>
      </c>
      <c r="H14" t="s">
        <v>333</v>
      </c>
      <c r="I14" t="s">
        <v>433</v>
      </c>
    </row>
    <row r="16" spans="1:9" ht="16.2" x14ac:dyDescent="0.3">
      <c r="A16" t="s">
        <v>1009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topLeftCell="A15" workbookViewId="0">
      <selection activeCell="A29" sqref="A29"/>
    </sheetView>
  </sheetViews>
  <sheetFormatPr defaultColWidth="8.77734375" defaultRowHeight="14.4" x14ac:dyDescent="0.3"/>
  <cols>
    <col min="1" max="1" width="6.44140625" bestFit="1" customWidth="1"/>
    <col min="2" max="2" width="47.5546875" customWidth="1"/>
    <col min="3" max="3" width="37.5546875" customWidth="1"/>
    <col min="4" max="4" width="5.77734375" customWidth="1"/>
    <col min="5" max="5" width="4.6640625" bestFit="1" customWidth="1"/>
    <col min="6" max="6" width="5.44140625" customWidth="1"/>
  </cols>
  <sheetData>
    <row r="1" spans="1:6" ht="34.200000000000003" thickBot="1" x14ac:dyDescent="0.35">
      <c r="A1" s="6" t="s">
        <v>19</v>
      </c>
      <c r="B1" s="7" t="s">
        <v>20</v>
      </c>
      <c r="C1" s="7" t="s">
        <v>21</v>
      </c>
      <c r="D1" s="7" t="s">
        <v>1058</v>
      </c>
      <c r="E1" s="7" t="s">
        <v>1011</v>
      </c>
      <c r="F1" s="7" t="s">
        <v>1012</v>
      </c>
    </row>
    <row r="2" spans="1:6" ht="15.6" thickBot="1" x14ac:dyDescent="0.35">
      <c r="A2" s="8" t="s">
        <v>22</v>
      </c>
      <c r="B2" s="9" t="s">
        <v>23</v>
      </c>
      <c r="C2" s="9" t="s">
        <v>24</v>
      </c>
      <c r="D2" s="9">
        <v>95</v>
      </c>
      <c r="E2" s="9">
        <v>96</v>
      </c>
      <c r="F2" s="9">
        <v>97</v>
      </c>
    </row>
    <row r="3" spans="1:6" ht="15.6" thickBot="1" x14ac:dyDescent="0.35">
      <c r="A3" s="8" t="s">
        <v>25</v>
      </c>
      <c r="B3" s="9" t="s">
        <v>26</v>
      </c>
      <c r="C3" s="9" t="s">
        <v>24</v>
      </c>
      <c r="D3" s="9">
        <v>49</v>
      </c>
      <c r="E3" s="9">
        <v>48</v>
      </c>
      <c r="F3" s="9">
        <v>51</v>
      </c>
    </row>
    <row r="4" spans="1:6" ht="30.6" thickBot="1" x14ac:dyDescent="0.35">
      <c r="A4" s="8" t="s">
        <v>27</v>
      </c>
      <c r="B4" s="9" t="s">
        <v>28</v>
      </c>
      <c r="C4" s="9" t="s">
        <v>29</v>
      </c>
      <c r="D4" s="9">
        <v>11</v>
      </c>
      <c r="E4" s="9">
        <v>13</v>
      </c>
      <c r="F4" s="9">
        <v>9</v>
      </c>
    </row>
    <row r="5" spans="1:6" ht="15.6" thickBot="1" x14ac:dyDescent="0.35">
      <c r="A5" s="8" t="s">
        <v>30</v>
      </c>
      <c r="B5" s="9" t="s">
        <v>31</v>
      </c>
      <c r="C5" s="9" t="s">
        <v>29</v>
      </c>
      <c r="D5" s="9">
        <v>2</v>
      </c>
      <c r="E5" s="9">
        <v>3</v>
      </c>
      <c r="F5" s="9">
        <v>3</v>
      </c>
    </row>
    <row r="6" spans="1:6" ht="15.6" thickBot="1" x14ac:dyDescent="0.35">
      <c r="A6" s="8" t="s">
        <v>32</v>
      </c>
      <c r="B6" s="9" t="s">
        <v>33</v>
      </c>
      <c r="C6" s="9" t="s">
        <v>29</v>
      </c>
      <c r="D6" s="9">
        <v>65</v>
      </c>
      <c r="E6" s="9">
        <v>65</v>
      </c>
      <c r="F6" s="9">
        <v>52</v>
      </c>
    </row>
    <row r="7" spans="1:6" ht="15.6" thickBot="1" x14ac:dyDescent="0.35">
      <c r="A7" s="8" t="s">
        <v>34</v>
      </c>
      <c r="B7" s="9" t="s">
        <v>35</v>
      </c>
      <c r="C7" s="9" t="s">
        <v>36</v>
      </c>
      <c r="D7" s="9">
        <v>3</v>
      </c>
      <c r="E7" s="9">
        <v>3</v>
      </c>
      <c r="F7" s="9">
        <v>3</v>
      </c>
    </row>
    <row r="8" spans="1:6" ht="15.6" thickBot="1" x14ac:dyDescent="0.35">
      <c r="A8" s="8" t="s">
        <v>37</v>
      </c>
      <c r="B8" s="9" t="s">
        <v>38</v>
      </c>
      <c r="C8" s="9" t="s">
        <v>24</v>
      </c>
      <c r="D8" s="9">
        <v>160</v>
      </c>
      <c r="E8" s="9">
        <v>156</v>
      </c>
      <c r="F8" s="9">
        <v>156</v>
      </c>
    </row>
    <row r="9" spans="1:6" ht="15.6" thickBot="1" x14ac:dyDescent="0.35">
      <c r="A9" s="8" t="s">
        <v>39</v>
      </c>
      <c r="B9" s="9" t="s">
        <v>40</v>
      </c>
      <c r="C9" s="9" t="s">
        <v>29</v>
      </c>
      <c r="D9" s="9">
        <v>34</v>
      </c>
      <c r="E9" s="9">
        <v>38</v>
      </c>
      <c r="F9" s="9">
        <v>23</v>
      </c>
    </row>
    <row r="10" spans="1:6" ht="15.6" thickBot="1" x14ac:dyDescent="0.35">
      <c r="A10" s="8" t="s">
        <v>41</v>
      </c>
      <c r="B10" s="9" t="s">
        <v>42</v>
      </c>
      <c r="C10" s="9" t="s">
        <v>24</v>
      </c>
      <c r="D10" s="9">
        <v>153</v>
      </c>
      <c r="E10" s="9">
        <v>153</v>
      </c>
      <c r="F10" s="9">
        <v>148</v>
      </c>
    </row>
    <row r="11" spans="1:6" ht="15.6" thickBot="1" x14ac:dyDescent="0.35">
      <c r="A11" s="8" t="s">
        <v>43</v>
      </c>
      <c r="B11" s="9" t="s">
        <v>44</v>
      </c>
      <c r="C11" s="9" t="s">
        <v>29</v>
      </c>
      <c r="D11" s="9">
        <v>2</v>
      </c>
      <c r="E11" s="9">
        <v>2</v>
      </c>
      <c r="F11" s="9">
        <v>1</v>
      </c>
    </row>
    <row r="12" spans="1:6" ht="15.6" thickBot="1" x14ac:dyDescent="0.35">
      <c r="A12" s="8" t="s">
        <v>45</v>
      </c>
      <c r="B12" s="9" t="s">
        <v>46</v>
      </c>
      <c r="C12" s="9" t="s">
        <v>47</v>
      </c>
      <c r="D12" s="9">
        <v>91</v>
      </c>
      <c r="E12" s="9">
        <v>91</v>
      </c>
      <c r="F12" s="9">
        <v>91</v>
      </c>
    </row>
    <row r="13" spans="1:6" ht="15.6" thickBot="1" x14ac:dyDescent="0.35">
      <c r="A13" s="8" t="s">
        <v>48</v>
      </c>
      <c r="B13" s="9" t="s">
        <v>49</v>
      </c>
      <c r="C13" s="9" t="s">
        <v>47</v>
      </c>
      <c r="D13" s="9">
        <v>157</v>
      </c>
      <c r="E13" s="9">
        <v>160</v>
      </c>
      <c r="F13" s="9">
        <v>156</v>
      </c>
    </row>
    <row r="14" spans="1:6" ht="15.6" thickBot="1" x14ac:dyDescent="0.35">
      <c r="A14" s="8" t="s">
        <v>50</v>
      </c>
      <c r="B14" s="9" t="s">
        <v>51</v>
      </c>
      <c r="C14" s="9" t="s">
        <v>24</v>
      </c>
      <c r="D14" s="9">
        <v>74</v>
      </c>
      <c r="E14" s="9">
        <v>73</v>
      </c>
      <c r="F14" s="9">
        <v>73</v>
      </c>
    </row>
    <row r="15" spans="1:6" ht="30.6" thickBot="1" x14ac:dyDescent="0.35">
      <c r="A15" s="8" t="s">
        <v>52</v>
      </c>
      <c r="B15" s="9" t="s">
        <v>53</v>
      </c>
      <c r="C15" s="9" t="s">
        <v>29</v>
      </c>
      <c r="D15" s="9">
        <v>27</v>
      </c>
      <c r="E15" s="9">
        <v>26</v>
      </c>
      <c r="F15" s="9">
        <v>23</v>
      </c>
    </row>
    <row r="16" spans="1:6" ht="15.6" thickBot="1" x14ac:dyDescent="0.35">
      <c r="A16" s="8" t="s">
        <v>54</v>
      </c>
      <c r="B16" s="9" t="s">
        <v>55</v>
      </c>
      <c r="C16" s="9" t="s">
        <v>24</v>
      </c>
      <c r="D16" s="9">
        <v>33</v>
      </c>
      <c r="E16" s="9">
        <v>34</v>
      </c>
      <c r="F16" s="9">
        <v>31</v>
      </c>
    </row>
    <row r="17" spans="1:6" ht="15.6" thickBot="1" x14ac:dyDescent="0.35">
      <c r="A17" s="8" t="s">
        <v>56</v>
      </c>
      <c r="B17" s="9" t="s">
        <v>57</v>
      </c>
      <c r="C17" s="9" t="s">
        <v>24</v>
      </c>
      <c r="D17" s="9">
        <v>65</v>
      </c>
      <c r="E17" s="9">
        <v>64</v>
      </c>
      <c r="F17" s="9">
        <v>64</v>
      </c>
    </row>
    <row r="18" spans="1:6" ht="30.6" thickBot="1" x14ac:dyDescent="0.35">
      <c r="A18" s="8" t="s">
        <v>58</v>
      </c>
      <c r="B18" s="9" t="s">
        <v>59</v>
      </c>
      <c r="C18" s="9" t="s">
        <v>29</v>
      </c>
      <c r="D18" s="9">
        <v>84</v>
      </c>
      <c r="E18" s="9">
        <v>83</v>
      </c>
      <c r="F18" s="9">
        <v>72</v>
      </c>
    </row>
    <row r="19" spans="1:6" ht="15.6" thickBot="1" x14ac:dyDescent="0.35">
      <c r="A19" s="8" t="s">
        <v>60</v>
      </c>
      <c r="B19" s="9" t="s">
        <v>61</v>
      </c>
      <c r="C19" s="9" t="s">
        <v>36</v>
      </c>
      <c r="D19" s="9">
        <v>2</v>
      </c>
      <c r="E19" s="9">
        <v>2</v>
      </c>
      <c r="F19" s="9">
        <v>2</v>
      </c>
    </row>
    <row r="20" spans="1:6" ht="15.6" thickBot="1" x14ac:dyDescent="0.35">
      <c r="A20" s="8" t="s">
        <v>62</v>
      </c>
      <c r="B20" s="9" t="s">
        <v>63</v>
      </c>
      <c r="C20" s="9" t="s">
        <v>36</v>
      </c>
      <c r="D20" s="9">
        <v>66</v>
      </c>
      <c r="E20" s="9">
        <v>70</v>
      </c>
      <c r="F20" s="9">
        <v>66</v>
      </c>
    </row>
    <row r="21" spans="1:6" ht="30.6" thickBot="1" x14ac:dyDescent="0.35">
      <c r="A21" s="8" t="s">
        <v>64</v>
      </c>
      <c r="B21" s="9" t="s">
        <v>65</v>
      </c>
      <c r="C21" s="9" t="s">
        <v>24</v>
      </c>
      <c r="D21" s="9">
        <v>6</v>
      </c>
      <c r="E21" s="9">
        <v>6</v>
      </c>
      <c r="F21" s="9">
        <v>5</v>
      </c>
    </row>
    <row r="22" spans="1:6" ht="15.6" thickBot="1" x14ac:dyDescent="0.35">
      <c r="A22" s="8" t="s">
        <v>66</v>
      </c>
      <c r="B22" s="9" t="s">
        <v>67</v>
      </c>
      <c r="C22" s="9" t="s">
        <v>29</v>
      </c>
      <c r="D22" s="9">
        <v>63</v>
      </c>
      <c r="E22" s="9">
        <v>63</v>
      </c>
      <c r="F22" s="9">
        <v>63</v>
      </c>
    </row>
    <row r="23" spans="1:6" ht="15.6" thickBot="1" x14ac:dyDescent="0.35">
      <c r="A23" s="8" t="s">
        <v>68</v>
      </c>
      <c r="B23" s="9" t="s">
        <v>69</v>
      </c>
      <c r="C23" s="9" t="s">
        <v>36</v>
      </c>
      <c r="D23" s="9">
        <v>62</v>
      </c>
      <c r="E23" s="9">
        <v>62</v>
      </c>
      <c r="F23" s="9">
        <v>62</v>
      </c>
    </row>
    <row r="24" spans="1:6" ht="16.8" customHeight="1" thickBot="1" x14ac:dyDescent="0.35">
      <c r="A24" s="8" t="s">
        <v>70</v>
      </c>
      <c r="B24" s="9" t="s">
        <v>71</v>
      </c>
      <c r="C24" s="9" t="s">
        <v>36</v>
      </c>
      <c r="D24" s="9">
        <v>193</v>
      </c>
      <c r="E24" s="9">
        <v>192</v>
      </c>
      <c r="F24" s="9">
        <v>188</v>
      </c>
    </row>
    <row r="25" spans="1:6" ht="15.6" thickBot="1" x14ac:dyDescent="0.35">
      <c r="A25" s="8" t="s">
        <v>72</v>
      </c>
      <c r="B25" s="9" t="s">
        <v>73</v>
      </c>
      <c r="C25" s="9" t="s">
        <v>29</v>
      </c>
      <c r="D25" s="9">
        <v>3</v>
      </c>
      <c r="E25" s="9">
        <v>2</v>
      </c>
      <c r="F25" s="9">
        <v>1</v>
      </c>
    </row>
    <row r="26" spans="1:6" ht="15.6" thickBot="1" x14ac:dyDescent="0.35">
      <c r="A26" s="8" t="s">
        <v>74</v>
      </c>
      <c r="B26" s="9" t="s">
        <v>75</v>
      </c>
      <c r="C26" s="9" t="s">
        <v>76</v>
      </c>
      <c r="D26" s="9">
        <v>1</v>
      </c>
      <c r="E26" s="9">
        <v>0</v>
      </c>
      <c r="F26" s="9">
        <v>0</v>
      </c>
    </row>
    <row r="28" spans="1:6" ht="17.399999999999999" x14ac:dyDescent="0.3">
      <c r="A28" s="103" t="s">
        <v>1059</v>
      </c>
    </row>
    <row r="29" spans="1:6" ht="17.399999999999999" x14ac:dyDescent="0.3">
      <c r="A29" s="103" t="s">
        <v>1013</v>
      </c>
    </row>
    <row r="30" spans="1:6" ht="17.399999999999999" x14ac:dyDescent="0.3">
      <c r="A30" s="103" t="s">
        <v>1014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8"/>
  <sheetViews>
    <sheetView topLeftCell="C1" workbookViewId="0">
      <selection activeCell="B98" sqref="B98:B154"/>
    </sheetView>
  </sheetViews>
  <sheetFormatPr defaultColWidth="8.77734375" defaultRowHeight="14.4" x14ac:dyDescent="0.3"/>
  <cols>
    <col min="2" max="2" width="21.33203125" bestFit="1" customWidth="1"/>
    <col min="3" max="3" width="10.21875" bestFit="1" customWidth="1"/>
    <col min="4" max="5" width="14" bestFit="1" customWidth="1"/>
    <col min="6" max="6" width="77.6640625" bestFit="1" customWidth="1"/>
    <col min="7" max="7" width="13.44140625" bestFit="1" customWidth="1"/>
    <col min="8" max="8" width="8" bestFit="1" customWidth="1"/>
    <col min="9" max="9" width="21.33203125" bestFit="1" customWidth="1"/>
    <col min="10" max="10" width="10.21875" bestFit="1" customWidth="1"/>
    <col min="11" max="11" width="15.109375" bestFit="1" customWidth="1"/>
    <col min="12" max="12" width="15.6640625" bestFit="1" customWidth="1"/>
    <col min="13" max="13" width="51.5546875" bestFit="1" customWidth="1"/>
  </cols>
  <sheetData>
    <row r="1" spans="1:13" x14ac:dyDescent="0.3">
      <c r="A1" s="132" t="s">
        <v>437</v>
      </c>
      <c r="B1" s="132"/>
      <c r="C1" s="132"/>
      <c r="D1" s="132"/>
      <c r="E1" s="132"/>
      <c r="F1" s="132"/>
      <c r="H1" s="132" t="s">
        <v>438</v>
      </c>
      <c r="I1" s="132"/>
      <c r="J1" s="132"/>
      <c r="K1" s="132"/>
      <c r="L1" s="132"/>
      <c r="M1" s="132"/>
    </row>
    <row r="2" spans="1:13" ht="16.2" x14ac:dyDescent="0.3">
      <c r="A2" s="104" t="s">
        <v>0</v>
      </c>
      <c r="B2" s="104" t="s">
        <v>1018</v>
      </c>
      <c r="C2" s="104" t="s">
        <v>439</v>
      </c>
      <c r="D2" s="104" t="s">
        <v>440</v>
      </c>
      <c r="E2" s="104" t="s">
        <v>440</v>
      </c>
      <c r="F2" s="104" t="s">
        <v>441</v>
      </c>
      <c r="H2" s="104" t="s">
        <v>0</v>
      </c>
      <c r="I2" s="104" t="s">
        <v>1018</v>
      </c>
      <c r="J2" s="104" t="s">
        <v>439</v>
      </c>
      <c r="K2" s="104" t="s">
        <v>440</v>
      </c>
      <c r="L2" s="104" t="s">
        <v>440</v>
      </c>
      <c r="M2" s="104" t="s">
        <v>441</v>
      </c>
    </row>
    <row r="3" spans="1:13" ht="16.2" x14ac:dyDescent="0.3">
      <c r="A3" s="105" t="s">
        <v>1060</v>
      </c>
      <c r="B3" s="105" t="s">
        <v>1061</v>
      </c>
      <c r="C3" s="105" t="s">
        <v>1019</v>
      </c>
      <c r="D3" s="105" t="s">
        <v>443</v>
      </c>
      <c r="E3" s="105" t="s">
        <v>609</v>
      </c>
      <c r="F3" s="105" t="s">
        <v>610</v>
      </c>
      <c r="H3" s="105" t="s">
        <v>444</v>
      </c>
      <c r="I3" s="105" t="s">
        <v>445</v>
      </c>
      <c r="J3" s="105" t="s">
        <v>442</v>
      </c>
      <c r="K3" s="105" t="s">
        <v>443</v>
      </c>
      <c r="L3" s="105" t="s">
        <v>856</v>
      </c>
      <c r="M3" s="105" t="s">
        <v>490</v>
      </c>
    </row>
    <row r="4" spans="1:13" x14ac:dyDescent="0.3">
      <c r="A4" s="105" t="s">
        <v>1060</v>
      </c>
      <c r="B4" s="105" t="s">
        <v>1061</v>
      </c>
      <c r="C4" s="105" t="s">
        <v>442</v>
      </c>
      <c r="D4" s="105" t="s">
        <v>443</v>
      </c>
      <c r="E4" s="105" t="s">
        <v>611</v>
      </c>
      <c r="F4" s="105" t="s">
        <v>449</v>
      </c>
      <c r="H4" s="105" t="s">
        <v>444</v>
      </c>
      <c r="I4" s="105" t="s">
        <v>445</v>
      </c>
      <c r="J4" s="105" t="s">
        <v>442</v>
      </c>
      <c r="K4" s="105" t="s">
        <v>446</v>
      </c>
      <c r="L4" s="105" t="s">
        <v>447</v>
      </c>
      <c r="M4" s="105" t="s">
        <v>448</v>
      </c>
    </row>
    <row r="5" spans="1:13" x14ac:dyDescent="0.3">
      <c r="A5" s="105" t="s">
        <v>1060</v>
      </c>
      <c r="B5" s="105" t="s">
        <v>1061</v>
      </c>
      <c r="C5" s="105" t="s">
        <v>442</v>
      </c>
      <c r="D5" s="105" t="s">
        <v>443</v>
      </c>
      <c r="E5" s="105" t="s">
        <v>612</v>
      </c>
      <c r="F5" s="105" t="s">
        <v>453</v>
      </c>
      <c r="H5" s="105" t="s">
        <v>444</v>
      </c>
      <c r="I5" s="105" t="s">
        <v>445</v>
      </c>
      <c r="J5" s="105" t="s">
        <v>442</v>
      </c>
      <c r="K5" s="105" t="s">
        <v>857</v>
      </c>
      <c r="L5" s="105" t="s">
        <v>858</v>
      </c>
      <c r="M5" s="105" t="s">
        <v>859</v>
      </c>
    </row>
    <row r="6" spans="1:13" x14ac:dyDescent="0.3">
      <c r="A6" s="105" t="s">
        <v>1060</v>
      </c>
      <c r="B6" s="105" t="s">
        <v>1061</v>
      </c>
      <c r="C6" s="105" t="s">
        <v>442</v>
      </c>
      <c r="D6" s="105" t="s">
        <v>450</v>
      </c>
      <c r="E6" s="105" t="s">
        <v>451</v>
      </c>
      <c r="F6" s="105" t="s">
        <v>449</v>
      </c>
      <c r="H6" s="105" t="s">
        <v>444</v>
      </c>
      <c r="I6" s="105" t="s">
        <v>445</v>
      </c>
      <c r="J6" s="105" t="s">
        <v>442</v>
      </c>
      <c r="K6" s="105" t="s">
        <v>860</v>
      </c>
      <c r="L6" s="105" t="s">
        <v>861</v>
      </c>
      <c r="M6" s="105" t="s">
        <v>449</v>
      </c>
    </row>
    <row r="7" spans="1:13" x14ac:dyDescent="0.3">
      <c r="A7" s="105" t="s">
        <v>1060</v>
      </c>
      <c r="B7" s="105" t="s">
        <v>1061</v>
      </c>
      <c r="C7" s="105" t="s">
        <v>442</v>
      </c>
      <c r="D7" s="105" t="s">
        <v>443</v>
      </c>
      <c r="E7" s="105" t="s">
        <v>452</v>
      </c>
      <c r="F7" s="105" t="s">
        <v>449</v>
      </c>
      <c r="H7" s="105" t="s">
        <v>444</v>
      </c>
      <c r="I7" s="105" t="s">
        <v>445</v>
      </c>
      <c r="J7" s="105" t="s">
        <v>442</v>
      </c>
      <c r="K7" s="105" t="s">
        <v>443</v>
      </c>
      <c r="L7" s="105" t="s">
        <v>862</v>
      </c>
      <c r="M7" s="105" t="s">
        <v>863</v>
      </c>
    </row>
    <row r="8" spans="1:13" x14ac:dyDescent="0.3">
      <c r="A8" s="105" t="s">
        <v>1060</v>
      </c>
      <c r="B8" s="105" t="s">
        <v>1061</v>
      </c>
      <c r="C8" s="105" t="s">
        <v>442</v>
      </c>
      <c r="D8" s="105" t="s">
        <v>779</v>
      </c>
      <c r="E8" s="105" t="s">
        <v>780</v>
      </c>
      <c r="F8" s="105" t="s">
        <v>449</v>
      </c>
      <c r="H8" s="105" t="s">
        <v>444</v>
      </c>
      <c r="I8" s="105" t="s">
        <v>445</v>
      </c>
      <c r="J8" s="105" t="s">
        <v>442</v>
      </c>
      <c r="K8" s="105" t="s">
        <v>443</v>
      </c>
      <c r="L8" s="105" t="s">
        <v>864</v>
      </c>
      <c r="M8" s="105" t="s">
        <v>489</v>
      </c>
    </row>
    <row r="9" spans="1:13" x14ac:dyDescent="0.3">
      <c r="A9" s="105" t="s">
        <v>1060</v>
      </c>
      <c r="B9" s="105" t="s">
        <v>1061</v>
      </c>
      <c r="C9" s="105" t="s">
        <v>442</v>
      </c>
      <c r="D9" s="105" t="s">
        <v>613</v>
      </c>
      <c r="E9" s="105" t="s">
        <v>614</v>
      </c>
      <c r="F9" s="105" t="s">
        <v>453</v>
      </c>
      <c r="H9" s="105" t="s">
        <v>444</v>
      </c>
      <c r="I9" s="105" t="s">
        <v>445</v>
      </c>
      <c r="J9" s="105" t="s">
        <v>442</v>
      </c>
      <c r="K9" s="105" t="s">
        <v>454</v>
      </c>
      <c r="L9" s="105" t="s">
        <v>455</v>
      </c>
      <c r="M9" s="105" t="s">
        <v>456</v>
      </c>
    </row>
    <row r="10" spans="1:13" x14ac:dyDescent="0.3">
      <c r="A10" s="105" t="s">
        <v>1060</v>
      </c>
      <c r="B10" s="105" t="s">
        <v>1061</v>
      </c>
      <c r="C10" s="105" t="s">
        <v>442</v>
      </c>
      <c r="D10" s="105" t="s">
        <v>457</v>
      </c>
      <c r="E10" s="105" t="s">
        <v>458</v>
      </c>
      <c r="F10" s="105" t="s">
        <v>449</v>
      </c>
      <c r="H10" s="105" t="s">
        <v>444</v>
      </c>
      <c r="I10" s="105" t="s">
        <v>445</v>
      </c>
      <c r="J10" s="105" t="s">
        <v>442</v>
      </c>
      <c r="K10" s="105" t="s">
        <v>443</v>
      </c>
      <c r="L10" s="105" t="s">
        <v>865</v>
      </c>
      <c r="M10" s="105" t="s">
        <v>866</v>
      </c>
    </row>
    <row r="11" spans="1:13" x14ac:dyDescent="0.3">
      <c r="A11" s="105" t="s">
        <v>1060</v>
      </c>
      <c r="B11" s="105" t="s">
        <v>1061</v>
      </c>
      <c r="C11" s="105" t="s">
        <v>442</v>
      </c>
      <c r="D11" s="105" t="s">
        <v>443</v>
      </c>
      <c r="E11" s="105" t="s">
        <v>781</v>
      </c>
      <c r="F11" s="105" t="s">
        <v>449</v>
      </c>
      <c r="H11" s="105" t="s">
        <v>444</v>
      </c>
      <c r="I11" s="105" t="s">
        <v>445</v>
      </c>
      <c r="J11" s="105" t="s">
        <v>442</v>
      </c>
      <c r="K11" s="105" t="s">
        <v>867</v>
      </c>
      <c r="L11" s="105" t="s">
        <v>868</v>
      </c>
      <c r="M11" s="105" t="s">
        <v>869</v>
      </c>
    </row>
    <row r="12" spans="1:13" x14ac:dyDescent="0.3">
      <c r="A12" s="105" t="s">
        <v>1060</v>
      </c>
      <c r="B12" s="105" t="s">
        <v>1061</v>
      </c>
      <c r="C12" s="105" t="s">
        <v>442</v>
      </c>
      <c r="D12" s="105" t="s">
        <v>615</v>
      </c>
      <c r="E12" s="105" t="s">
        <v>616</v>
      </c>
      <c r="F12" s="105" t="s">
        <v>617</v>
      </c>
      <c r="H12" s="105" t="s">
        <v>444</v>
      </c>
      <c r="I12" s="105" t="s">
        <v>445</v>
      </c>
      <c r="J12" s="105" t="s">
        <v>442</v>
      </c>
      <c r="K12" s="105" t="s">
        <v>870</v>
      </c>
      <c r="L12" s="105" t="s">
        <v>871</v>
      </c>
      <c r="M12" s="105" t="s">
        <v>872</v>
      </c>
    </row>
    <row r="13" spans="1:13" x14ac:dyDescent="0.3">
      <c r="A13" s="105" t="s">
        <v>1060</v>
      </c>
      <c r="B13" s="105" t="s">
        <v>1061</v>
      </c>
      <c r="C13" s="105" t="s">
        <v>442</v>
      </c>
      <c r="D13" s="105" t="s">
        <v>618</v>
      </c>
      <c r="E13" s="105" t="s">
        <v>619</v>
      </c>
      <c r="F13" s="105" t="s">
        <v>620</v>
      </c>
      <c r="H13" s="105" t="s">
        <v>444</v>
      </c>
      <c r="I13" s="105" t="s">
        <v>445</v>
      </c>
      <c r="J13" s="105" t="s">
        <v>442</v>
      </c>
      <c r="K13" s="105" t="s">
        <v>873</v>
      </c>
      <c r="L13" s="105" t="s">
        <v>874</v>
      </c>
      <c r="M13" s="105" t="s">
        <v>875</v>
      </c>
    </row>
    <row r="14" spans="1:13" x14ac:dyDescent="0.3">
      <c r="A14" s="105" t="s">
        <v>1060</v>
      </c>
      <c r="B14" s="105" t="s">
        <v>1061</v>
      </c>
      <c r="C14" s="105" t="s">
        <v>442</v>
      </c>
      <c r="D14" s="105" t="s">
        <v>621</v>
      </c>
      <c r="E14" s="105" t="s">
        <v>622</v>
      </c>
      <c r="F14" s="105" t="s">
        <v>462</v>
      </c>
      <c r="H14" s="105" t="s">
        <v>444</v>
      </c>
      <c r="I14" s="105" t="s">
        <v>445</v>
      </c>
      <c r="J14" s="105" t="s">
        <v>442</v>
      </c>
      <c r="K14" s="105" t="s">
        <v>876</v>
      </c>
      <c r="L14" s="105" t="s">
        <v>877</v>
      </c>
      <c r="M14" s="105" t="s">
        <v>878</v>
      </c>
    </row>
    <row r="15" spans="1:13" x14ac:dyDescent="0.3">
      <c r="A15" s="105" t="s">
        <v>1060</v>
      </c>
      <c r="B15" s="105" t="s">
        <v>1061</v>
      </c>
      <c r="C15" s="105" t="s">
        <v>442</v>
      </c>
      <c r="D15" s="105" t="s">
        <v>443</v>
      </c>
      <c r="E15" s="105" t="s">
        <v>623</v>
      </c>
      <c r="F15" s="105" t="s">
        <v>624</v>
      </c>
      <c r="H15" s="105" t="s">
        <v>444</v>
      </c>
      <c r="I15" s="105" t="s">
        <v>445</v>
      </c>
      <c r="J15" s="105" t="s">
        <v>442</v>
      </c>
      <c r="K15" s="105" t="s">
        <v>879</v>
      </c>
      <c r="L15" s="105" t="s">
        <v>880</v>
      </c>
      <c r="M15" s="105" t="s">
        <v>881</v>
      </c>
    </row>
    <row r="16" spans="1:13" x14ac:dyDescent="0.3">
      <c r="A16" s="105" t="s">
        <v>1060</v>
      </c>
      <c r="B16" s="105" t="s">
        <v>1061</v>
      </c>
      <c r="C16" s="105" t="s">
        <v>442</v>
      </c>
      <c r="D16" s="105" t="s">
        <v>625</v>
      </c>
      <c r="E16" s="105" t="s">
        <v>626</v>
      </c>
      <c r="F16" s="105" t="s">
        <v>627</v>
      </c>
      <c r="H16" s="105" t="s">
        <v>444</v>
      </c>
      <c r="I16" s="105" t="s">
        <v>445</v>
      </c>
      <c r="J16" s="105" t="s">
        <v>442</v>
      </c>
      <c r="K16" s="105" t="s">
        <v>882</v>
      </c>
      <c r="L16" s="105" t="s">
        <v>883</v>
      </c>
      <c r="M16" s="105" t="s">
        <v>884</v>
      </c>
    </row>
    <row r="17" spans="1:13" x14ac:dyDescent="0.3">
      <c r="A17" s="105" t="s">
        <v>1060</v>
      </c>
      <c r="B17" s="105" t="s">
        <v>1061</v>
      </c>
      <c r="C17" s="105" t="s">
        <v>442</v>
      </c>
      <c r="D17" s="105" t="s">
        <v>443</v>
      </c>
      <c r="E17" s="105" t="s">
        <v>782</v>
      </c>
      <c r="F17" s="105" t="s">
        <v>449</v>
      </c>
      <c r="H17" s="105" t="s">
        <v>444</v>
      </c>
      <c r="I17" s="105" t="s">
        <v>445</v>
      </c>
      <c r="J17" s="105" t="s">
        <v>442</v>
      </c>
      <c r="K17" s="105" t="s">
        <v>885</v>
      </c>
      <c r="L17" s="105" t="s">
        <v>886</v>
      </c>
      <c r="M17" s="105" t="s">
        <v>887</v>
      </c>
    </row>
    <row r="18" spans="1:13" x14ac:dyDescent="0.3">
      <c r="A18" s="105" t="s">
        <v>1060</v>
      </c>
      <c r="B18" s="105" t="s">
        <v>1061</v>
      </c>
      <c r="C18" s="105" t="s">
        <v>442</v>
      </c>
      <c r="D18" s="105" t="s">
        <v>628</v>
      </c>
      <c r="E18" s="105" t="s">
        <v>629</v>
      </c>
      <c r="F18" s="105" t="s">
        <v>459</v>
      </c>
      <c r="H18" s="105" t="s">
        <v>444</v>
      </c>
      <c r="I18" s="105" t="s">
        <v>445</v>
      </c>
      <c r="J18" s="105" t="s">
        <v>442</v>
      </c>
      <c r="K18" s="105" t="s">
        <v>888</v>
      </c>
      <c r="L18" s="105" t="s">
        <v>889</v>
      </c>
      <c r="M18" s="105" t="s">
        <v>634</v>
      </c>
    </row>
    <row r="19" spans="1:13" x14ac:dyDescent="0.3">
      <c r="A19" s="105" t="s">
        <v>1060</v>
      </c>
      <c r="B19" s="105" t="s">
        <v>1061</v>
      </c>
      <c r="C19" s="105" t="s">
        <v>442</v>
      </c>
      <c r="D19" s="105" t="s">
        <v>443</v>
      </c>
      <c r="E19" s="105" t="s">
        <v>630</v>
      </c>
      <c r="F19" s="105" t="s">
        <v>631</v>
      </c>
      <c r="H19" s="105" t="s">
        <v>444</v>
      </c>
      <c r="I19" s="105" t="s">
        <v>445</v>
      </c>
      <c r="J19" s="105" t="s">
        <v>442</v>
      </c>
      <c r="K19" s="105" t="s">
        <v>890</v>
      </c>
      <c r="L19" s="105" t="s">
        <v>891</v>
      </c>
      <c r="M19" s="105" t="s">
        <v>785</v>
      </c>
    </row>
    <row r="20" spans="1:13" x14ac:dyDescent="0.3">
      <c r="A20" s="105" t="s">
        <v>1060</v>
      </c>
      <c r="B20" s="105" t="s">
        <v>1061</v>
      </c>
      <c r="C20" s="105" t="s">
        <v>442</v>
      </c>
      <c r="D20" s="105" t="s">
        <v>632</v>
      </c>
      <c r="E20" s="105" t="s">
        <v>633</v>
      </c>
      <c r="F20" s="105" t="s">
        <v>634</v>
      </c>
      <c r="H20" s="105" t="s">
        <v>444</v>
      </c>
      <c r="I20" s="105" t="s">
        <v>445</v>
      </c>
      <c r="J20" s="105" t="s">
        <v>442</v>
      </c>
      <c r="K20" s="105" t="s">
        <v>443</v>
      </c>
      <c r="L20" s="105" t="s">
        <v>892</v>
      </c>
      <c r="M20" s="105" t="s">
        <v>449</v>
      </c>
    </row>
    <row r="21" spans="1:13" x14ac:dyDescent="0.3">
      <c r="A21" s="105" t="s">
        <v>1060</v>
      </c>
      <c r="B21" s="105" t="s">
        <v>1061</v>
      </c>
      <c r="C21" s="105" t="s">
        <v>442</v>
      </c>
      <c r="D21" s="105" t="s">
        <v>635</v>
      </c>
      <c r="E21" s="105" t="s">
        <v>636</v>
      </c>
      <c r="F21" s="105" t="s">
        <v>637</v>
      </c>
      <c r="H21" s="105" t="s">
        <v>444</v>
      </c>
      <c r="I21" s="105" t="s">
        <v>445</v>
      </c>
      <c r="J21" s="105" t="s">
        <v>442</v>
      </c>
      <c r="K21" s="105" t="s">
        <v>893</v>
      </c>
      <c r="L21" s="105" t="s">
        <v>894</v>
      </c>
      <c r="M21" s="105" t="s">
        <v>449</v>
      </c>
    </row>
    <row r="22" spans="1:13" x14ac:dyDescent="0.3">
      <c r="A22" s="105" t="s">
        <v>1060</v>
      </c>
      <c r="B22" s="105" t="s">
        <v>1061</v>
      </c>
      <c r="C22" s="105" t="s">
        <v>442</v>
      </c>
      <c r="D22" s="105" t="s">
        <v>783</v>
      </c>
      <c r="E22" s="105" t="s">
        <v>784</v>
      </c>
      <c r="F22" s="105" t="s">
        <v>785</v>
      </c>
      <c r="H22" s="105" t="s">
        <v>444</v>
      </c>
      <c r="I22" s="105" t="s">
        <v>445</v>
      </c>
      <c r="J22" s="105" t="s">
        <v>442</v>
      </c>
      <c r="K22" s="105" t="s">
        <v>463</v>
      </c>
      <c r="L22" s="105" t="s">
        <v>464</v>
      </c>
      <c r="M22" s="105" t="s">
        <v>465</v>
      </c>
    </row>
    <row r="23" spans="1:13" x14ac:dyDescent="0.3">
      <c r="A23" s="105" t="s">
        <v>1060</v>
      </c>
      <c r="B23" s="105" t="s">
        <v>1061</v>
      </c>
      <c r="C23" s="105" t="s">
        <v>442</v>
      </c>
      <c r="D23" s="105" t="s">
        <v>638</v>
      </c>
      <c r="E23" s="105" t="s">
        <v>639</v>
      </c>
      <c r="F23" s="105" t="s">
        <v>640</v>
      </c>
      <c r="H23" s="105" t="s">
        <v>444</v>
      </c>
      <c r="I23" s="105" t="s">
        <v>445</v>
      </c>
      <c r="J23" s="105" t="s">
        <v>442</v>
      </c>
      <c r="K23" s="105" t="s">
        <v>466</v>
      </c>
      <c r="L23" s="105" t="s">
        <v>467</v>
      </c>
      <c r="M23" s="105" t="s">
        <v>468</v>
      </c>
    </row>
    <row r="24" spans="1:13" x14ac:dyDescent="0.3">
      <c r="A24" s="105" t="s">
        <v>1060</v>
      </c>
      <c r="B24" s="105" t="s">
        <v>1061</v>
      </c>
      <c r="C24" s="105" t="s">
        <v>442</v>
      </c>
      <c r="D24" s="105" t="s">
        <v>443</v>
      </c>
      <c r="E24" s="105" t="s">
        <v>641</v>
      </c>
      <c r="F24" s="105" t="s">
        <v>449</v>
      </c>
      <c r="H24" s="105" t="s">
        <v>444</v>
      </c>
      <c r="I24" s="105" t="s">
        <v>445</v>
      </c>
      <c r="J24" s="105" t="s">
        <v>442</v>
      </c>
      <c r="K24" s="105" t="s">
        <v>443</v>
      </c>
      <c r="L24" s="105" t="s">
        <v>895</v>
      </c>
      <c r="M24" s="105" t="s">
        <v>475</v>
      </c>
    </row>
    <row r="25" spans="1:13" x14ac:dyDescent="0.3">
      <c r="A25" s="105" t="s">
        <v>1060</v>
      </c>
      <c r="B25" s="105" t="s">
        <v>1061</v>
      </c>
      <c r="C25" s="105" t="s">
        <v>442</v>
      </c>
      <c r="D25" s="105" t="s">
        <v>443</v>
      </c>
      <c r="E25" s="105" t="s">
        <v>786</v>
      </c>
      <c r="F25" s="105" t="s">
        <v>787</v>
      </c>
      <c r="H25" s="105" t="s">
        <v>444</v>
      </c>
      <c r="I25" s="105" t="s">
        <v>445</v>
      </c>
      <c r="J25" s="105" t="s">
        <v>442</v>
      </c>
      <c r="K25" s="105" t="s">
        <v>443</v>
      </c>
      <c r="L25" s="105" t="s">
        <v>896</v>
      </c>
      <c r="M25" s="105" t="s">
        <v>897</v>
      </c>
    </row>
    <row r="26" spans="1:13" x14ac:dyDescent="0.3">
      <c r="A26" s="105" t="s">
        <v>1060</v>
      </c>
      <c r="B26" s="105" t="s">
        <v>1061</v>
      </c>
      <c r="C26" s="105" t="s">
        <v>442</v>
      </c>
      <c r="D26" s="105" t="s">
        <v>469</v>
      </c>
      <c r="E26" s="105" t="s">
        <v>470</v>
      </c>
      <c r="F26" s="105" t="s">
        <v>471</v>
      </c>
      <c r="H26" s="105" t="s">
        <v>444</v>
      </c>
      <c r="I26" s="105" t="s">
        <v>445</v>
      </c>
      <c r="J26" s="105" t="s">
        <v>442</v>
      </c>
      <c r="K26" s="105" t="s">
        <v>443</v>
      </c>
      <c r="L26" s="105" t="s">
        <v>898</v>
      </c>
      <c r="M26" s="105" t="s">
        <v>899</v>
      </c>
    </row>
    <row r="27" spans="1:13" x14ac:dyDescent="0.3">
      <c r="A27" s="105" t="s">
        <v>1060</v>
      </c>
      <c r="B27" s="105" t="s">
        <v>1061</v>
      </c>
      <c r="C27" s="105" t="s">
        <v>442</v>
      </c>
      <c r="D27" s="105" t="s">
        <v>443</v>
      </c>
      <c r="E27" s="105" t="s">
        <v>642</v>
      </c>
      <c r="F27" s="105" t="s">
        <v>643</v>
      </c>
      <c r="H27" s="105" t="s">
        <v>444</v>
      </c>
      <c r="I27" s="105" t="s">
        <v>445</v>
      </c>
      <c r="J27" s="105" t="s">
        <v>442</v>
      </c>
      <c r="K27" s="105" t="s">
        <v>900</v>
      </c>
      <c r="L27" s="105" t="s">
        <v>901</v>
      </c>
      <c r="M27" s="105" t="s">
        <v>449</v>
      </c>
    </row>
    <row r="28" spans="1:13" x14ac:dyDescent="0.3">
      <c r="A28" s="105" t="s">
        <v>1060</v>
      </c>
      <c r="B28" s="105" t="s">
        <v>1061</v>
      </c>
      <c r="C28" s="105" t="s">
        <v>442</v>
      </c>
      <c r="D28" s="105" t="s">
        <v>788</v>
      </c>
      <c r="E28" s="105" t="s">
        <v>789</v>
      </c>
      <c r="F28" s="105" t="s">
        <v>449</v>
      </c>
      <c r="H28" s="105" t="s">
        <v>444</v>
      </c>
      <c r="I28" s="105" t="s">
        <v>445</v>
      </c>
      <c r="J28" s="105" t="s">
        <v>442</v>
      </c>
      <c r="K28" s="105" t="s">
        <v>902</v>
      </c>
      <c r="L28" s="105" t="s">
        <v>903</v>
      </c>
      <c r="M28" s="105" t="s">
        <v>904</v>
      </c>
    </row>
    <row r="29" spans="1:13" x14ac:dyDescent="0.3">
      <c r="A29" s="105" t="s">
        <v>1060</v>
      </c>
      <c r="B29" s="105" t="s">
        <v>1061</v>
      </c>
      <c r="C29" s="105" t="s">
        <v>442</v>
      </c>
      <c r="D29" s="105" t="s">
        <v>644</v>
      </c>
      <c r="E29" s="105" t="s">
        <v>645</v>
      </c>
      <c r="F29" s="105" t="s">
        <v>461</v>
      </c>
      <c r="H29" s="105" t="s">
        <v>444</v>
      </c>
      <c r="I29" s="105" t="s">
        <v>445</v>
      </c>
      <c r="J29" s="105" t="s">
        <v>442</v>
      </c>
      <c r="K29" s="105" t="s">
        <v>473</v>
      </c>
      <c r="L29" s="105" t="s">
        <v>474</v>
      </c>
      <c r="M29" s="105" t="s">
        <v>475</v>
      </c>
    </row>
    <row r="30" spans="1:13" x14ac:dyDescent="0.3">
      <c r="A30" s="105" t="s">
        <v>1060</v>
      </c>
      <c r="B30" s="105" t="s">
        <v>1061</v>
      </c>
      <c r="C30" s="105" t="s">
        <v>442</v>
      </c>
      <c r="D30" s="105" t="s">
        <v>476</v>
      </c>
      <c r="E30" s="105" t="s">
        <v>477</v>
      </c>
      <c r="F30" s="105" t="s">
        <v>478</v>
      </c>
      <c r="H30" s="105" t="s">
        <v>444</v>
      </c>
      <c r="I30" s="105" t="s">
        <v>445</v>
      </c>
      <c r="J30" s="105" t="s">
        <v>442</v>
      </c>
      <c r="K30" s="105" t="s">
        <v>905</v>
      </c>
      <c r="L30" s="105" t="s">
        <v>906</v>
      </c>
      <c r="M30" s="105" t="s">
        <v>907</v>
      </c>
    </row>
    <row r="31" spans="1:13" x14ac:dyDescent="0.3">
      <c r="A31" s="105" t="s">
        <v>1060</v>
      </c>
      <c r="B31" s="105" t="s">
        <v>1061</v>
      </c>
      <c r="C31" s="105" t="s">
        <v>442</v>
      </c>
      <c r="D31" s="105" t="s">
        <v>443</v>
      </c>
      <c r="E31" s="105" t="s">
        <v>646</v>
      </c>
      <c r="F31" s="105" t="s">
        <v>647</v>
      </c>
      <c r="H31" s="105" t="s">
        <v>444</v>
      </c>
      <c r="I31" s="105" t="s">
        <v>445</v>
      </c>
      <c r="J31" s="105" t="s">
        <v>442</v>
      </c>
      <c r="K31" s="105" t="s">
        <v>443</v>
      </c>
      <c r="L31" s="105" t="s">
        <v>908</v>
      </c>
      <c r="M31" s="105" t="s">
        <v>909</v>
      </c>
    </row>
    <row r="32" spans="1:13" x14ac:dyDescent="0.3">
      <c r="A32" s="105" t="s">
        <v>1060</v>
      </c>
      <c r="B32" s="105" t="s">
        <v>1061</v>
      </c>
      <c r="C32" s="105" t="s">
        <v>442</v>
      </c>
      <c r="D32" s="105" t="s">
        <v>443</v>
      </c>
      <c r="E32" s="105" t="s">
        <v>648</v>
      </c>
      <c r="F32" s="105" t="s">
        <v>649</v>
      </c>
      <c r="H32" s="105" t="s">
        <v>444</v>
      </c>
      <c r="I32" s="105" t="s">
        <v>445</v>
      </c>
      <c r="J32" s="105" t="s">
        <v>442</v>
      </c>
      <c r="K32" s="105" t="s">
        <v>910</v>
      </c>
      <c r="L32" s="105" t="s">
        <v>911</v>
      </c>
      <c r="M32" s="105" t="s">
        <v>849</v>
      </c>
    </row>
    <row r="33" spans="1:13" x14ac:dyDescent="0.3">
      <c r="A33" s="105" t="s">
        <v>1060</v>
      </c>
      <c r="B33" s="105" t="s">
        <v>1061</v>
      </c>
      <c r="C33" s="105" t="s">
        <v>442</v>
      </c>
      <c r="D33" s="105" t="s">
        <v>443</v>
      </c>
      <c r="E33" s="105" t="s">
        <v>650</v>
      </c>
      <c r="F33" s="105" t="s">
        <v>651</v>
      </c>
      <c r="H33" s="105" t="s">
        <v>444</v>
      </c>
      <c r="I33" s="105" t="s">
        <v>445</v>
      </c>
      <c r="J33" s="105" t="s">
        <v>442</v>
      </c>
      <c r="K33" s="105" t="s">
        <v>912</v>
      </c>
      <c r="L33" s="105" t="s">
        <v>913</v>
      </c>
      <c r="M33" s="105" t="s">
        <v>914</v>
      </c>
    </row>
    <row r="34" spans="1:13" x14ac:dyDescent="0.3">
      <c r="A34" s="105" t="s">
        <v>1060</v>
      </c>
      <c r="B34" s="105" t="s">
        <v>1061</v>
      </c>
      <c r="C34" s="105" t="s">
        <v>442</v>
      </c>
      <c r="D34" s="105" t="s">
        <v>652</v>
      </c>
      <c r="E34" s="105" t="s">
        <v>653</v>
      </c>
      <c r="F34" s="105" t="s">
        <v>449</v>
      </c>
      <c r="H34" s="105" t="s">
        <v>444</v>
      </c>
      <c r="I34" s="105" t="s">
        <v>445</v>
      </c>
      <c r="J34" s="105" t="s">
        <v>442</v>
      </c>
      <c r="K34" s="105" t="s">
        <v>915</v>
      </c>
      <c r="L34" s="105" t="s">
        <v>916</v>
      </c>
      <c r="M34" s="105" t="s">
        <v>449</v>
      </c>
    </row>
    <row r="35" spans="1:13" x14ac:dyDescent="0.3">
      <c r="A35" s="105" t="s">
        <v>1060</v>
      </c>
      <c r="B35" s="105" t="s">
        <v>1061</v>
      </c>
      <c r="C35" s="105" t="s">
        <v>442</v>
      </c>
      <c r="D35" s="105" t="s">
        <v>654</v>
      </c>
      <c r="E35" s="105" t="s">
        <v>655</v>
      </c>
      <c r="F35" s="105" t="s">
        <v>656</v>
      </c>
      <c r="H35" s="105" t="s">
        <v>444</v>
      </c>
      <c r="I35" s="105" t="s">
        <v>445</v>
      </c>
      <c r="J35" s="105" t="s">
        <v>442</v>
      </c>
      <c r="K35" s="105" t="s">
        <v>443</v>
      </c>
      <c r="L35" s="105" t="s">
        <v>917</v>
      </c>
      <c r="M35" s="105" t="s">
        <v>918</v>
      </c>
    </row>
    <row r="36" spans="1:13" x14ac:dyDescent="0.3">
      <c r="A36" s="105" t="s">
        <v>1060</v>
      </c>
      <c r="B36" s="105" t="s">
        <v>1061</v>
      </c>
      <c r="C36" s="105" t="s">
        <v>442</v>
      </c>
      <c r="D36" s="105" t="s">
        <v>443</v>
      </c>
      <c r="E36" s="105" t="s">
        <v>657</v>
      </c>
      <c r="F36" s="105" t="s">
        <v>449</v>
      </c>
      <c r="H36" s="105" t="s">
        <v>444</v>
      </c>
      <c r="I36" s="105" t="s">
        <v>445</v>
      </c>
      <c r="J36" s="105" t="s">
        <v>442</v>
      </c>
      <c r="K36" s="105" t="s">
        <v>443</v>
      </c>
      <c r="L36" s="105" t="s">
        <v>919</v>
      </c>
      <c r="M36" s="105" t="s">
        <v>920</v>
      </c>
    </row>
    <row r="37" spans="1:13" x14ac:dyDescent="0.3">
      <c r="A37" s="105" t="s">
        <v>1060</v>
      </c>
      <c r="B37" s="105" t="s">
        <v>1061</v>
      </c>
      <c r="C37" s="105" t="s">
        <v>442</v>
      </c>
      <c r="D37" s="105" t="s">
        <v>658</v>
      </c>
      <c r="E37" s="105" t="s">
        <v>659</v>
      </c>
      <c r="F37" s="105" t="s">
        <v>660</v>
      </c>
      <c r="H37" s="105" t="s">
        <v>444</v>
      </c>
      <c r="I37" s="105" t="s">
        <v>445</v>
      </c>
      <c r="J37" s="105" t="s">
        <v>442</v>
      </c>
      <c r="K37" s="105" t="s">
        <v>921</v>
      </c>
      <c r="L37" s="105" t="s">
        <v>922</v>
      </c>
      <c r="M37" s="105" t="s">
        <v>449</v>
      </c>
    </row>
    <row r="38" spans="1:13" x14ac:dyDescent="0.3">
      <c r="A38" s="105" t="s">
        <v>1060</v>
      </c>
      <c r="B38" s="105" t="s">
        <v>1061</v>
      </c>
      <c r="C38" s="105" t="s">
        <v>442</v>
      </c>
      <c r="D38" s="105" t="s">
        <v>443</v>
      </c>
      <c r="E38" s="105" t="s">
        <v>661</v>
      </c>
      <c r="F38" s="105" t="s">
        <v>662</v>
      </c>
      <c r="H38" s="105" t="s">
        <v>444</v>
      </c>
      <c r="I38" s="105" t="s">
        <v>445</v>
      </c>
      <c r="J38" s="105" t="s">
        <v>442</v>
      </c>
      <c r="K38" s="105" t="s">
        <v>923</v>
      </c>
      <c r="L38" s="105" t="s">
        <v>924</v>
      </c>
      <c r="M38" s="105" t="s">
        <v>449</v>
      </c>
    </row>
    <row r="39" spans="1:13" x14ac:dyDescent="0.3">
      <c r="A39" s="105" t="s">
        <v>1060</v>
      </c>
      <c r="B39" s="105" t="s">
        <v>1061</v>
      </c>
      <c r="C39" s="105" t="s">
        <v>442</v>
      </c>
      <c r="D39" s="105" t="s">
        <v>663</v>
      </c>
      <c r="E39" s="105" t="s">
        <v>664</v>
      </c>
      <c r="F39" s="105" t="s">
        <v>665</v>
      </c>
      <c r="H39" s="105" t="s">
        <v>444</v>
      </c>
      <c r="I39" s="105" t="s">
        <v>445</v>
      </c>
      <c r="J39" s="105" t="s">
        <v>442</v>
      </c>
      <c r="K39" s="105" t="s">
        <v>925</v>
      </c>
      <c r="L39" s="105" t="s">
        <v>926</v>
      </c>
      <c r="M39" s="105" t="s">
        <v>927</v>
      </c>
    </row>
    <row r="40" spans="1:13" x14ac:dyDescent="0.3">
      <c r="A40" s="105" t="s">
        <v>1060</v>
      </c>
      <c r="B40" s="105" t="s">
        <v>1061</v>
      </c>
      <c r="C40" s="105" t="s">
        <v>442</v>
      </c>
      <c r="D40" s="105" t="s">
        <v>443</v>
      </c>
      <c r="E40" s="105" t="s">
        <v>666</v>
      </c>
      <c r="F40" s="105" t="s">
        <v>667</v>
      </c>
      <c r="H40" s="105" t="s">
        <v>444</v>
      </c>
      <c r="I40" s="105" t="s">
        <v>445</v>
      </c>
      <c r="J40" s="105" t="s">
        <v>442</v>
      </c>
      <c r="K40" s="105" t="s">
        <v>443</v>
      </c>
      <c r="L40" s="105" t="s">
        <v>928</v>
      </c>
      <c r="M40" s="105" t="s">
        <v>471</v>
      </c>
    </row>
    <row r="41" spans="1:13" x14ac:dyDescent="0.3">
      <c r="A41" s="105" t="s">
        <v>1060</v>
      </c>
      <c r="B41" s="105" t="s">
        <v>1061</v>
      </c>
      <c r="C41" s="105" t="s">
        <v>442</v>
      </c>
      <c r="D41" s="105" t="s">
        <v>443</v>
      </c>
      <c r="E41" s="105" t="s">
        <v>668</v>
      </c>
      <c r="F41" s="105" t="s">
        <v>449</v>
      </c>
      <c r="H41" s="105" t="s">
        <v>444</v>
      </c>
      <c r="I41" s="105" t="s">
        <v>445</v>
      </c>
      <c r="J41" s="105" t="s">
        <v>442</v>
      </c>
      <c r="K41" s="105" t="s">
        <v>443</v>
      </c>
      <c r="L41" s="105" t="s">
        <v>481</v>
      </c>
      <c r="M41" s="105" t="s">
        <v>471</v>
      </c>
    </row>
    <row r="42" spans="1:13" x14ac:dyDescent="0.3">
      <c r="A42" s="105" t="s">
        <v>1060</v>
      </c>
      <c r="B42" s="105" t="s">
        <v>1061</v>
      </c>
      <c r="C42" s="105" t="s">
        <v>442</v>
      </c>
      <c r="D42" s="105" t="s">
        <v>669</v>
      </c>
      <c r="E42" s="105" t="s">
        <v>670</v>
      </c>
      <c r="F42" s="105" t="s">
        <v>449</v>
      </c>
      <c r="H42" s="105" t="s">
        <v>444</v>
      </c>
      <c r="I42" s="105" t="s">
        <v>445</v>
      </c>
      <c r="J42" s="105" t="s">
        <v>442</v>
      </c>
      <c r="K42" s="105" t="s">
        <v>929</v>
      </c>
      <c r="L42" s="105" t="s">
        <v>930</v>
      </c>
      <c r="M42" s="105" t="s">
        <v>931</v>
      </c>
    </row>
    <row r="43" spans="1:13" x14ac:dyDescent="0.3">
      <c r="A43" s="105" t="s">
        <v>1060</v>
      </c>
      <c r="B43" s="105" t="s">
        <v>1061</v>
      </c>
      <c r="C43" s="105" t="s">
        <v>442</v>
      </c>
      <c r="D43" s="105" t="s">
        <v>443</v>
      </c>
      <c r="E43" s="105" t="s">
        <v>790</v>
      </c>
      <c r="F43" s="105" t="s">
        <v>449</v>
      </c>
      <c r="H43" s="105" t="s">
        <v>444</v>
      </c>
      <c r="I43" s="105" t="s">
        <v>445</v>
      </c>
      <c r="J43" s="105" t="s">
        <v>442</v>
      </c>
      <c r="K43" s="105" t="s">
        <v>932</v>
      </c>
      <c r="L43" s="105" t="s">
        <v>933</v>
      </c>
      <c r="M43" s="105" t="s">
        <v>934</v>
      </c>
    </row>
    <row r="44" spans="1:13" x14ac:dyDescent="0.3">
      <c r="A44" s="105" t="s">
        <v>1060</v>
      </c>
      <c r="B44" s="105" t="s">
        <v>1061</v>
      </c>
      <c r="C44" s="105" t="s">
        <v>442</v>
      </c>
      <c r="D44" s="105" t="s">
        <v>443</v>
      </c>
      <c r="E44" s="105" t="s">
        <v>482</v>
      </c>
      <c r="F44" s="105" t="s">
        <v>449</v>
      </c>
      <c r="H44" s="105" t="s">
        <v>444</v>
      </c>
      <c r="I44" s="105" t="s">
        <v>445</v>
      </c>
      <c r="J44" s="105" t="s">
        <v>442</v>
      </c>
      <c r="K44" s="105" t="s">
        <v>935</v>
      </c>
      <c r="L44" s="105" t="s">
        <v>936</v>
      </c>
      <c r="M44" s="105" t="s">
        <v>449</v>
      </c>
    </row>
    <row r="45" spans="1:13" x14ac:dyDescent="0.3">
      <c r="A45" s="105" t="s">
        <v>1060</v>
      </c>
      <c r="B45" s="105" t="s">
        <v>1061</v>
      </c>
      <c r="C45" s="105" t="s">
        <v>442</v>
      </c>
      <c r="D45" s="105" t="s">
        <v>443</v>
      </c>
      <c r="E45" s="105" t="s">
        <v>791</v>
      </c>
      <c r="F45" s="105" t="s">
        <v>792</v>
      </c>
      <c r="H45" s="105" t="s">
        <v>444</v>
      </c>
      <c r="I45" s="105" t="s">
        <v>445</v>
      </c>
      <c r="J45" s="105" t="s">
        <v>442</v>
      </c>
      <c r="K45" s="105" t="s">
        <v>443</v>
      </c>
      <c r="L45" s="105" t="s">
        <v>937</v>
      </c>
      <c r="M45" s="105" t="s">
        <v>712</v>
      </c>
    </row>
    <row r="46" spans="1:13" x14ac:dyDescent="0.3">
      <c r="A46" s="105" t="s">
        <v>1060</v>
      </c>
      <c r="B46" s="105" t="s">
        <v>1061</v>
      </c>
      <c r="C46" s="105" t="s">
        <v>442</v>
      </c>
      <c r="D46" s="105" t="s">
        <v>671</v>
      </c>
      <c r="E46" s="105" t="s">
        <v>672</v>
      </c>
      <c r="F46" s="105" t="s">
        <v>673</v>
      </c>
      <c r="H46" s="105" t="s">
        <v>444</v>
      </c>
      <c r="I46" s="105" t="s">
        <v>445</v>
      </c>
      <c r="J46" s="105" t="s">
        <v>442</v>
      </c>
      <c r="K46" s="105" t="s">
        <v>938</v>
      </c>
      <c r="L46" s="105" t="s">
        <v>939</v>
      </c>
      <c r="M46" s="105" t="s">
        <v>504</v>
      </c>
    </row>
    <row r="47" spans="1:13" x14ac:dyDescent="0.3">
      <c r="A47" s="105" t="s">
        <v>1060</v>
      </c>
      <c r="B47" s="105" t="s">
        <v>1061</v>
      </c>
      <c r="C47" s="105" t="s">
        <v>442</v>
      </c>
      <c r="D47" s="105" t="s">
        <v>443</v>
      </c>
      <c r="E47" s="105" t="s">
        <v>793</v>
      </c>
      <c r="F47" s="105" t="s">
        <v>449</v>
      </c>
      <c r="H47" s="105" t="s">
        <v>444</v>
      </c>
      <c r="I47" s="105" t="s">
        <v>445</v>
      </c>
      <c r="J47" s="105" t="s">
        <v>442</v>
      </c>
      <c r="K47" s="105" t="s">
        <v>483</v>
      </c>
      <c r="L47" s="105" t="s">
        <v>484</v>
      </c>
      <c r="M47" s="105" t="s">
        <v>480</v>
      </c>
    </row>
    <row r="48" spans="1:13" x14ac:dyDescent="0.3">
      <c r="A48" s="105" t="s">
        <v>1060</v>
      </c>
      <c r="B48" s="105" t="s">
        <v>1061</v>
      </c>
      <c r="C48" s="105" t="s">
        <v>442</v>
      </c>
      <c r="D48" s="105" t="s">
        <v>674</v>
      </c>
      <c r="E48" s="105" t="s">
        <v>675</v>
      </c>
      <c r="F48" s="105" t="s">
        <v>676</v>
      </c>
      <c r="H48" s="105" t="s">
        <v>444</v>
      </c>
      <c r="I48" s="105" t="s">
        <v>445</v>
      </c>
      <c r="J48" s="105" t="s">
        <v>442</v>
      </c>
      <c r="K48" s="105" t="s">
        <v>940</v>
      </c>
      <c r="L48" s="105" t="s">
        <v>941</v>
      </c>
      <c r="M48" s="105" t="s">
        <v>942</v>
      </c>
    </row>
    <row r="49" spans="1:13" x14ac:dyDescent="0.3">
      <c r="A49" s="105" t="s">
        <v>1060</v>
      </c>
      <c r="B49" s="105" t="s">
        <v>1061</v>
      </c>
      <c r="C49" s="105" t="s">
        <v>442</v>
      </c>
      <c r="D49" s="105" t="s">
        <v>443</v>
      </c>
      <c r="E49" s="105" t="s">
        <v>794</v>
      </c>
      <c r="F49" s="105" t="s">
        <v>449</v>
      </c>
      <c r="H49" s="105" t="s">
        <v>444</v>
      </c>
      <c r="I49" s="105" t="s">
        <v>445</v>
      </c>
      <c r="J49" s="105" t="s">
        <v>442</v>
      </c>
      <c r="K49" s="105" t="s">
        <v>943</v>
      </c>
      <c r="L49" s="105" t="s">
        <v>944</v>
      </c>
      <c r="M49" s="105" t="s">
        <v>945</v>
      </c>
    </row>
    <row r="50" spans="1:13" x14ac:dyDescent="0.3">
      <c r="A50" s="105" t="s">
        <v>1060</v>
      </c>
      <c r="B50" s="105" t="s">
        <v>1061</v>
      </c>
      <c r="C50" s="105" t="s">
        <v>442</v>
      </c>
      <c r="D50" s="105" t="s">
        <v>677</v>
      </c>
      <c r="E50" s="105" t="s">
        <v>678</v>
      </c>
      <c r="F50" s="105" t="s">
        <v>449</v>
      </c>
      <c r="H50" s="105" t="s">
        <v>444</v>
      </c>
      <c r="I50" s="105" t="s">
        <v>445</v>
      </c>
      <c r="J50" s="105" t="s">
        <v>442</v>
      </c>
      <c r="K50" s="105" t="s">
        <v>946</v>
      </c>
      <c r="L50" s="105" t="s">
        <v>947</v>
      </c>
      <c r="M50" s="105" t="s">
        <v>948</v>
      </c>
    </row>
    <row r="51" spans="1:13" x14ac:dyDescent="0.3">
      <c r="A51" s="105" t="s">
        <v>1060</v>
      </c>
      <c r="B51" s="105" t="s">
        <v>1061</v>
      </c>
      <c r="C51" s="105" t="s">
        <v>442</v>
      </c>
      <c r="D51" s="105" t="s">
        <v>679</v>
      </c>
      <c r="E51" s="105" t="s">
        <v>680</v>
      </c>
      <c r="F51" s="105" t="s">
        <v>681</v>
      </c>
      <c r="H51" s="105" t="s">
        <v>444</v>
      </c>
      <c r="I51" s="105" t="s">
        <v>445</v>
      </c>
      <c r="J51" s="105" t="s">
        <v>442</v>
      </c>
      <c r="K51" s="105" t="s">
        <v>949</v>
      </c>
      <c r="L51" s="105" t="s">
        <v>950</v>
      </c>
      <c r="M51" s="105" t="s">
        <v>449</v>
      </c>
    </row>
    <row r="52" spans="1:13" x14ac:dyDescent="0.3">
      <c r="A52" s="105" t="s">
        <v>1060</v>
      </c>
      <c r="B52" s="105" t="s">
        <v>1061</v>
      </c>
      <c r="C52" s="105" t="s">
        <v>442</v>
      </c>
      <c r="D52" s="105" t="s">
        <v>682</v>
      </c>
      <c r="E52" s="105" t="s">
        <v>683</v>
      </c>
      <c r="F52" s="105" t="s">
        <v>684</v>
      </c>
      <c r="H52" s="106" t="s">
        <v>444</v>
      </c>
      <c r="I52" s="106" t="s">
        <v>486</v>
      </c>
      <c r="J52" s="106" t="s">
        <v>487</v>
      </c>
      <c r="K52" s="106" t="s">
        <v>951</v>
      </c>
      <c r="L52" s="107" t="s">
        <v>132</v>
      </c>
      <c r="M52" s="106" t="s">
        <v>449</v>
      </c>
    </row>
    <row r="53" spans="1:13" x14ac:dyDescent="0.3">
      <c r="A53" s="105" t="s">
        <v>1060</v>
      </c>
      <c r="B53" s="105" t="s">
        <v>1061</v>
      </c>
      <c r="C53" s="105" t="s">
        <v>442</v>
      </c>
      <c r="D53" s="105" t="s">
        <v>443</v>
      </c>
      <c r="E53" s="105" t="s">
        <v>685</v>
      </c>
      <c r="F53" s="105" t="s">
        <v>686</v>
      </c>
      <c r="H53" s="106" t="s">
        <v>444</v>
      </c>
      <c r="I53" s="106" t="s">
        <v>486</v>
      </c>
      <c r="J53" s="106" t="s">
        <v>487</v>
      </c>
      <c r="K53" s="106" t="s">
        <v>952</v>
      </c>
      <c r="L53" s="107" t="s">
        <v>132</v>
      </c>
      <c r="M53" s="106" t="s">
        <v>863</v>
      </c>
    </row>
    <row r="54" spans="1:13" x14ac:dyDescent="0.3">
      <c r="A54" s="105" t="s">
        <v>1060</v>
      </c>
      <c r="B54" s="105" t="s">
        <v>1061</v>
      </c>
      <c r="C54" s="105" t="s">
        <v>442</v>
      </c>
      <c r="D54" s="105" t="s">
        <v>687</v>
      </c>
      <c r="E54" s="105" t="s">
        <v>688</v>
      </c>
      <c r="F54" s="105" t="s">
        <v>449</v>
      </c>
      <c r="H54" s="106" t="s">
        <v>444</v>
      </c>
      <c r="I54" s="106" t="s">
        <v>486</v>
      </c>
      <c r="J54" s="106" t="s">
        <v>487</v>
      </c>
      <c r="K54" s="106" t="s">
        <v>953</v>
      </c>
      <c r="L54" s="107" t="s">
        <v>132</v>
      </c>
      <c r="M54" s="106" t="s">
        <v>489</v>
      </c>
    </row>
    <row r="55" spans="1:13" x14ac:dyDescent="0.3">
      <c r="A55" s="105" t="s">
        <v>1060</v>
      </c>
      <c r="B55" s="105" t="s">
        <v>1061</v>
      </c>
      <c r="C55" s="105" t="s">
        <v>442</v>
      </c>
      <c r="D55" s="105" t="s">
        <v>689</v>
      </c>
      <c r="E55" s="105" t="s">
        <v>690</v>
      </c>
      <c r="F55" s="105" t="s">
        <v>691</v>
      </c>
      <c r="H55" s="106" t="s">
        <v>444</v>
      </c>
      <c r="I55" s="106" t="s">
        <v>486</v>
      </c>
      <c r="J55" s="106" t="s">
        <v>487</v>
      </c>
      <c r="K55" s="106" t="s">
        <v>488</v>
      </c>
      <c r="L55" s="107" t="s">
        <v>132</v>
      </c>
      <c r="M55" s="106" t="s">
        <v>489</v>
      </c>
    </row>
    <row r="56" spans="1:13" x14ac:dyDescent="0.3">
      <c r="A56" s="105" t="s">
        <v>1060</v>
      </c>
      <c r="B56" s="105" t="s">
        <v>1061</v>
      </c>
      <c r="C56" s="105" t="s">
        <v>442</v>
      </c>
      <c r="D56" s="105" t="s">
        <v>692</v>
      </c>
      <c r="E56" s="105" t="s">
        <v>693</v>
      </c>
      <c r="F56" s="105" t="s">
        <v>694</v>
      </c>
      <c r="H56" s="106" t="s">
        <v>444</v>
      </c>
      <c r="I56" s="106" t="s">
        <v>486</v>
      </c>
      <c r="J56" s="106" t="s">
        <v>487</v>
      </c>
      <c r="K56" s="106" t="s">
        <v>954</v>
      </c>
      <c r="L56" s="107" t="s">
        <v>132</v>
      </c>
      <c r="M56" s="106" t="s">
        <v>872</v>
      </c>
    </row>
    <row r="57" spans="1:13" x14ac:dyDescent="0.3">
      <c r="A57" s="105" t="s">
        <v>1060</v>
      </c>
      <c r="B57" s="105" t="s">
        <v>1061</v>
      </c>
      <c r="C57" s="105" t="s">
        <v>442</v>
      </c>
      <c r="D57" s="105" t="s">
        <v>443</v>
      </c>
      <c r="E57" s="105" t="s">
        <v>795</v>
      </c>
      <c r="F57" s="105" t="s">
        <v>449</v>
      </c>
      <c r="H57" s="106" t="s">
        <v>444</v>
      </c>
      <c r="I57" s="106" t="s">
        <v>486</v>
      </c>
      <c r="J57" s="106" t="s">
        <v>487</v>
      </c>
      <c r="K57" s="106" t="s">
        <v>955</v>
      </c>
      <c r="L57" s="107" t="s">
        <v>132</v>
      </c>
      <c r="M57" s="106" t="s">
        <v>878</v>
      </c>
    </row>
    <row r="58" spans="1:13" x14ac:dyDescent="0.3">
      <c r="A58" s="105" t="s">
        <v>1060</v>
      </c>
      <c r="B58" s="105" t="s">
        <v>1061</v>
      </c>
      <c r="C58" s="105" t="s">
        <v>442</v>
      </c>
      <c r="D58" s="105" t="s">
        <v>695</v>
      </c>
      <c r="E58" s="105" t="s">
        <v>696</v>
      </c>
      <c r="F58" s="105" t="s">
        <v>697</v>
      </c>
      <c r="H58" s="106" t="s">
        <v>444</v>
      </c>
      <c r="I58" s="106" t="s">
        <v>486</v>
      </c>
      <c r="J58" s="106" t="s">
        <v>487</v>
      </c>
      <c r="K58" s="106" t="s">
        <v>956</v>
      </c>
      <c r="L58" s="107" t="s">
        <v>132</v>
      </c>
      <c r="M58" s="106" t="s">
        <v>887</v>
      </c>
    </row>
    <row r="59" spans="1:13" x14ac:dyDescent="0.3">
      <c r="A59" s="105" t="s">
        <v>1060</v>
      </c>
      <c r="B59" s="105" t="s">
        <v>1061</v>
      </c>
      <c r="C59" s="105" t="s">
        <v>442</v>
      </c>
      <c r="D59" s="105" t="s">
        <v>698</v>
      </c>
      <c r="E59" s="105" t="s">
        <v>699</v>
      </c>
      <c r="F59" s="105" t="s">
        <v>700</v>
      </c>
      <c r="H59" s="106" t="s">
        <v>444</v>
      </c>
      <c r="I59" s="106" t="s">
        <v>486</v>
      </c>
      <c r="J59" s="106" t="s">
        <v>487</v>
      </c>
      <c r="K59" s="106" t="s">
        <v>491</v>
      </c>
      <c r="L59" s="107" t="s">
        <v>132</v>
      </c>
      <c r="M59" s="106" t="s">
        <v>492</v>
      </c>
    </row>
    <row r="60" spans="1:13" x14ac:dyDescent="0.3">
      <c r="A60" s="105" t="s">
        <v>1060</v>
      </c>
      <c r="B60" s="105" t="s">
        <v>1061</v>
      </c>
      <c r="C60" s="105" t="s">
        <v>442</v>
      </c>
      <c r="D60" s="105" t="s">
        <v>443</v>
      </c>
      <c r="E60" s="105" t="s">
        <v>701</v>
      </c>
      <c r="F60" s="105" t="s">
        <v>702</v>
      </c>
      <c r="H60" s="106" t="s">
        <v>444</v>
      </c>
      <c r="I60" s="106" t="s">
        <v>486</v>
      </c>
      <c r="J60" s="106" t="s">
        <v>487</v>
      </c>
      <c r="K60" s="106" t="s">
        <v>957</v>
      </c>
      <c r="L60" s="107" t="s">
        <v>132</v>
      </c>
      <c r="M60" s="106" t="s">
        <v>785</v>
      </c>
    </row>
    <row r="61" spans="1:13" x14ac:dyDescent="0.3">
      <c r="A61" s="105" t="s">
        <v>1060</v>
      </c>
      <c r="B61" s="105" t="s">
        <v>1061</v>
      </c>
      <c r="C61" s="105" t="s">
        <v>442</v>
      </c>
      <c r="D61" s="105" t="s">
        <v>703</v>
      </c>
      <c r="E61" s="105" t="s">
        <v>704</v>
      </c>
      <c r="F61" s="105" t="s">
        <v>705</v>
      </c>
      <c r="H61" s="106" t="s">
        <v>444</v>
      </c>
      <c r="I61" s="106" t="s">
        <v>486</v>
      </c>
      <c r="J61" s="106" t="s">
        <v>487</v>
      </c>
      <c r="K61" s="106" t="s">
        <v>958</v>
      </c>
      <c r="L61" s="107" t="s">
        <v>132</v>
      </c>
      <c r="M61" s="106" t="s">
        <v>449</v>
      </c>
    </row>
    <row r="62" spans="1:13" x14ac:dyDescent="0.3">
      <c r="A62" s="105" t="s">
        <v>1060</v>
      </c>
      <c r="B62" s="105" t="s">
        <v>1061</v>
      </c>
      <c r="C62" s="105" t="s">
        <v>442</v>
      </c>
      <c r="D62" s="105" t="s">
        <v>706</v>
      </c>
      <c r="E62" s="105" t="s">
        <v>707</v>
      </c>
      <c r="F62" s="105" t="s">
        <v>708</v>
      </c>
      <c r="H62" s="106" t="s">
        <v>444</v>
      </c>
      <c r="I62" s="106" t="s">
        <v>486</v>
      </c>
      <c r="J62" s="106" t="s">
        <v>487</v>
      </c>
      <c r="K62" s="106" t="s">
        <v>493</v>
      </c>
      <c r="L62" s="107" t="s">
        <v>132</v>
      </c>
      <c r="M62" s="106" t="s">
        <v>449</v>
      </c>
    </row>
    <row r="63" spans="1:13" x14ac:dyDescent="0.3">
      <c r="A63" s="105" t="s">
        <v>1060</v>
      </c>
      <c r="B63" s="105" t="s">
        <v>1061</v>
      </c>
      <c r="C63" s="105" t="s">
        <v>442</v>
      </c>
      <c r="D63" s="105" t="s">
        <v>709</v>
      </c>
      <c r="E63" s="105" t="s">
        <v>710</v>
      </c>
      <c r="F63" s="105" t="s">
        <v>510</v>
      </c>
      <c r="H63" s="106" t="s">
        <v>444</v>
      </c>
      <c r="I63" s="106" t="s">
        <v>486</v>
      </c>
      <c r="J63" s="106" t="s">
        <v>487</v>
      </c>
      <c r="K63" s="106" t="s">
        <v>959</v>
      </c>
      <c r="L63" s="107" t="s">
        <v>132</v>
      </c>
      <c r="M63" s="106" t="s">
        <v>449</v>
      </c>
    </row>
    <row r="64" spans="1:13" x14ac:dyDescent="0.3">
      <c r="A64" s="105" t="s">
        <v>1060</v>
      </c>
      <c r="B64" s="105" t="s">
        <v>1061</v>
      </c>
      <c r="C64" s="105" t="s">
        <v>442</v>
      </c>
      <c r="D64" s="105" t="s">
        <v>494</v>
      </c>
      <c r="E64" s="105" t="s">
        <v>495</v>
      </c>
      <c r="F64" s="105" t="s">
        <v>496</v>
      </c>
      <c r="H64" s="106" t="s">
        <v>444</v>
      </c>
      <c r="I64" s="106" t="s">
        <v>486</v>
      </c>
      <c r="J64" s="106" t="s">
        <v>487</v>
      </c>
      <c r="K64" s="106" t="s">
        <v>960</v>
      </c>
      <c r="L64" s="107" t="s">
        <v>132</v>
      </c>
      <c r="M64" s="106" t="s">
        <v>449</v>
      </c>
    </row>
    <row r="65" spans="1:13" x14ac:dyDescent="0.3">
      <c r="A65" s="105" t="s">
        <v>1060</v>
      </c>
      <c r="B65" s="105" t="s">
        <v>1061</v>
      </c>
      <c r="C65" s="105" t="s">
        <v>442</v>
      </c>
      <c r="D65" s="105" t="s">
        <v>497</v>
      </c>
      <c r="E65" s="105" t="s">
        <v>498</v>
      </c>
      <c r="F65" s="105" t="s">
        <v>499</v>
      </c>
      <c r="H65" s="106" t="s">
        <v>444</v>
      </c>
      <c r="I65" s="106" t="s">
        <v>486</v>
      </c>
      <c r="J65" s="106" t="s">
        <v>487</v>
      </c>
      <c r="K65" s="106" t="s">
        <v>961</v>
      </c>
      <c r="L65" s="107" t="s">
        <v>132</v>
      </c>
      <c r="M65" s="106" t="s">
        <v>849</v>
      </c>
    </row>
    <row r="66" spans="1:13" x14ac:dyDescent="0.3">
      <c r="A66" s="105" t="s">
        <v>1060</v>
      </c>
      <c r="B66" s="105" t="s">
        <v>1061</v>
      </c>
      <c r="C66" s="105" t="s">
        <v>442</v>
      </c>
      <c r="D66" s="105" t="s">
        <v>443</v>
      </c>
      <c r="E66" s="105" t="s">
        <v>711</v>
      </c>
      <c r="F66" s="105" t="s">
        <v>712</v>
      </c>
      <c r="H66" s="106" t="s">
        <v>444</v>
      </c>
      <c r="I66" s="106" t="s">
        <v>486</v>
      </c>
      <c r="J66" s="106" t="s">
        <v>487</v>
      </c>
      <c r="K66" s="106" t="s">
        <v>962</v>
      </c>
      <c r="L66" s="107" t="s">
        <v>132</v>
      </c>
      <c r="M66" s="106" t="s">
        <v>449</v>
      </c>
    </row>
    <row r="67" spans="1:13" x14ac:dyDescent="0.3">
      <c r="A67" s="105" t="s">
        <v>1060</v>
      </c>
      <c r="B67" s="105" t="s">
        <v>1061</v>
      </c>
      <c r="C67" s="105" t="s">
        <v>442</v>
      </c>
      <c r="D67" s="105" t="s">
        <v>713</v>
      </c>
      <c r="E67" s="105" t="s">
        <v>714</v>
      </c>
      <c r="F67" s="105" t="s">
        <v>449</v>
      </c>
      <c r="H67" s="106" t="s">
        <v>444</v>
      </c>
      <c r="I67" s="106" t="s">
        <v>486</v>
      </c>
      <c r="J67" s="106" t="s">
        <v>487</v>
      </c>
      <c r="K67" s="106" t="s">
        <v>963</v>
      </c>
      <c r="L67" s="107" t="s">
        <v>132</v>
      </c>
      <c r="M67" s="106" t="s">
        <v>449</v>
      </c>
    </row>
    <row r="68" spans="1:13" x14ac:dyDescent="0.3">
      <c r="A68" s="105" t="s">
        <v>1060</v>
      </c>
      <c r="B68" s="105" t="s">
        <v>1061</v>
      </c>
      <c r="C68" s="105" t="s">
        <v>442</v>
      </c>
      <c r="D68" s="105" t="s">
        <v>715</v>
      </c>
      <c r="E68" s="105" t="s">
        <v>716</v>
      </c>
      <c r="F68" s="105" t="s">
        <v>460</v>
      </c>
      <c r="H68" s="106" t="s">
        <v>444</v>
      </c>
      <c r="I68" s="106" t="s">
        <v>486</v>
      </c>
      <c r="J68" s="106" t="s">
        <v>487</v>
      </c>
      <c r="K68" s="106" t="s">
        <v>500</v>
      </c>
      <c r="L68" s="107" t="s">
        <v>132</v>
      </c>
      <c r="M68" s="106" t="s">
        <v>449</v>
      </c>
    </row>
    <row r="69" spans="1:13" x14ac:dyDescent="0.3">
      <c r="A69" s="105" t="s">
        <v>1060</v>
      </c>
      <c r="B69" s="105" t="s">
        <v>1061</v>
      </c>
      <c r="C69" s="105" t="s">
        <v>442</v>
      </c>
      <c r="D69" s="105" t="s">
        <v>717</v>
      </c>
      <c r="E69" s="105" t="s">
        <v>718</v>
      </c>
      <c r="F69" s="105" t="s">
        <v>719</v>
      </c>
      <c r="H69" s="106" t="s">
        <v>444</v>
      </c>
      <c r="I69" s="106" t="s">
        <v>486</v>
      </c>
      <c r="J69" s="106" t="s">
        <v>487</v>
      </c>
      <c r="K69" s="106" t="s">
        <v>964</v>
      </c>
      <c r="L69" s="107" t="s">
        <v>132</v>
      </c>
      <c r="M69" s="106" t="s">
        <v>449</v>
      </c>
    </row>
    <row r="70" spans="1:13" x14ac:dyDescent="0.3">
      <c r="A70" s="105" t="s">
        <v>1060</v>
      </c>
      <c r="B70" s="105" t="s">
        <v>1061</v>
      </c>
      <c r="C70" s="105" t="s">
        <v>442</v>
      </c>
      <c r="D70" s="105" t="s">
        <v>720</v>
      </c>
      <c r="E70" s="105" t="s">
        <v>721</v>
      </c>
      <c r="F70" s="105" t="s">
        <v>722</v>
      </c>
      <c r="H70" s="106" t="s">
        <v>444</v>
      </c>
      <c r="I70" s="106" t="s">
        <v>486</v>
      </c>
      <c r="J70" s="106" t="s">
        <v>487</v>
      </c>
      <c r="K70" s="106" t="s">
        <v>965</v>
      </c>
      <c r="L70" s="107" t="s">
        <v>132</v>
      </c>
      <c r="M70" s="106" t="s">
        <v>712</v>
      </c>
    </row>
    <row r="71" spans="1:13" x14ac:dyDescent="0.3">
      <c r="A71" s="105" t="s">
        <v>1060</v>
      </c>
      <c r="B71" s="105" t="s">
        <v>1061</v>
      </c>
      <c r="C71" s="105" t="s">
        <v>442</v>
      </c>
      <c r="D71" s="105" t="s">
        <v>443</v>
      </c>
      <c r="E71" s="105" t="s">
        <v>723</v>
      </c>
      <c r="F71" s="105" t="s">
        <v>724</v>
      </c>
      <c r="H71" s="106" t="s">
        <v>444</v>
      </c>
      <c r="I71" s="106" t="s">
        <v>486</v>
      </c>
      <c r="J71" s="106" t="s">
        <v>487</v>
      </c>
      <c r="K71" s="106" t="s">
        <v>501</v>
      </c>
      <c r="L71" s="107" t="s">
        <v>132</v>
      </c>
      <c r="M71" s="106" t="s">
        <v>502</v>
      </c>
    </row>
    <row r="72" spans="1:13" x14ac:dyDescent="0.3">
      <c r="A72" s="105" t="s">
        <v>1060</v>
      </c>
      <c r="B72" s="105" t="s">
        <v>1061</v>
      </c>
      <c r="C72" s="105" t="s">
        <v>442</v>
      </c>
      <c r="D72" s="105" t="s">
        <v>725</v>
      </c>
      <c r="E72" s="105" t="s">
        <v>726</v>
      </c>
      <c r="F72" s="105" t="s">
        <v>485</v>
      </c>
      <c r="H72" s="106" t="s">
        <v>444</v>
      </c>
      <c r="I72" s="106" t="s">
        <v>486</v>
      </c>
      <c r="J72" s="106" t="s">
        <v>487</v>
      </c>
      <c r="K72" s="106" t="s">
        <v>966</v>
      </c>
      <c r="L72" s="107" t="s">
        <v>132</v>
      </c>
      <c r="M72" s="106" t="s">
        <v>504</v>
      </c>
    </row>
    <row r="73" spans="1:13" x14ac:dyDescent="0.3">
      <c r="A73" s="105" t="s">
        <v>1060</v>
      </c>
      <c r="B73" s="105" t="s">
        <v>1061</v>
      </c>
      <c r="C73" s="105" t="s">
        <v>442</v>
      </c>
      <c r="D73" s="105" t="s">
        <v>727</v>
      </c>
      <c r="E73" s="105" t="s">
        <v>728</v>
      </c>
      <c r="F73" s="105" t="s">
        <v>729</v>
      </c>
      <c r="H73" s="106" t="s">
        <v>444</v>
      </c>
      <c r="I73" s="106" t="s">
        <v>486</v>
      </c>
      <c r="J73" s="106" t="s">
        <v>487</v>
      </c>
      <c r="K73" s="106" t="s">
        <v>503</v>
      </c>
      <c r="L73" s="107" t="s">
        <v>132</v>
      </c>
      <c r="M73" s="106" t="s">
        <v>504</v>
      </c>
    </row>
    <row r="74" spans="1:13" x14ac:dyDescent="0.3">
      <c r="A74" s="105" t="s">
        <v>1060</v>
      </c>
      <c r="B74" s="105" t="s">
        <v>1061</v>
      </c>
      <c r="C74" s="105" t="s">
        <v>442</v>
      </c>
      <c r="D74" s="105" t="s">
        <v>730</v>
      </c>
      <c r="E74" s="105" t="s">
        <v>731</v>
      </c>
      <c r="F74" s="105" t="s">
        <v>732</v>
      </c>
    </row>
    <row r="75" spans="1:13" x14ac:dyDescent="0.3">
      <c r="A75" s="105" t="s">
        <v>1060</v>
      </c>
      <c r="B75" s="105" t="s">
        <v>1061</v>
      </c>
      <c r="C75" s="105" t="s">
        <v>442</v>
      </c>
      <c r="D75" s="105" t="s">
        <v>443</v>
      </c>
      <c r="E75" s="105" t="s">
        <v>733</v>
      </c>
      <c r="F75" s="105" t="s">
        <v>734</v>
      </c>
    </row>
    <row r="76" spans="1:13" x14ac:dyDescent="0.3">
      <c r="A76" s="105" t="s">
        <v>1060</v>
      </c>
      <c r="B76" s="105" t="s">
        <v>1061</v>
      </c>
      <c r="C76" s="105" t="s">
        <v>442</v>
      </c>
      <c r="D76" s="105" t="s">
        <v>735</v>
      </c>
      <c r="E76" s="105" t="s">
        <v>736</v>
      </c>
      <c r="F76" s="105" t="s">
        <v>737</v>
      </c>
    </row>
    <row r="77" spans="1:13" x14ac:dyDescent="0.3">
      <c r="A77" s="105" t="s">
        <v>1060</v>
      </c>
      <c r="B77" s="105" t="s">
        <v>1061</v>
      </c>
      <c r="C77" s="105" t="s">
        <v>442</v>
      </c>
      <c r="D77" s="105" t="s">
        <v>738</v>
      </c>
      <c r="E77" s="105" t="s">
        <v>739</v>
      </c>
      <c r="F77" s="105" t="s">
        <v>740</v>
      </c>
    </row>
    <row r="78" spans="1:13" x14ac:dyDescent="0.3">
      <c r="A78" s="105" t="s">
        <v>1060</v>
      </c>
      <c r="B78" s="105" t="s">
        <v>1061</v>
      </c>
      <c r="C78" s="105" t="s">
        <v>442</v>
      </c>
      <c r="D78" s="105" t="s">
        <v>741</v>
      </c>
      <c r="E78" s="105" t="s">
        <v>742</v>
      </c>
      <c r="F78" s="105" t="s">
        <v>472</v>
      </c>
    </row>
    <row r="79" spans="1:13" x14ac:dyDescent="0.3">
      <c r="A79" s="105" t="s">
        <v>1060</v>
      </c>
      <c r="B79" s="105" t="s">
        <v>1061</v>
      </c>
      <c r="C79" s="105" t="s">
        <v>442</v>
      </c>
      <c r="D79" s="105" t="s">
        <v>505</v>
      </c>
      <c r="E79" s="105" t="s">
        <v>506</v>
      </c>
      <c r="F79" s="105" t="s">
        <v>507</v>
      </c>
    </row>
    <row r="80" spans="1:13" x14ac:dyDescent="0.3">
      <c r="A80" s="105" t="s">
        <v>1060</v>
      </c>
      <c r="B80" s="105" t="s">
        <v>1061</v>
      </c>
      <c r="C80" s="105" t="s">
        <v>442</v>
      </c>
      <c r="D80" s="105" t="s">
        <v>743</v>
      </c>
      <c r="E80" s="105" t="s">
        <v>744</v>
      </c>
      <c r="F80" s="105" t="s">
        <v>745</v>
      </c>
    </row>
    <row r="81" spans="1:6" x14ac:dyDescent="0.3">
      <c r="A81" s="105" t="s">
        <v>1060</v>
      </c>
      <c r="B81" s="105" t="s">
        <v>1061</v>
      </c>
      <c r="C81" s="105" t="s">
        <v>442</v>
      </c>
      <c r="D81" s="105" t="s">
        <v>508</v>
      </c>
      <c r="E81" s="105" t="s">
        <v>509</v>
      </c>
      <c r="F81" s="105" t="s">
        <v>479</v>
      </c>
    </row>
    <row r="82" spans="1:6" x14ac:dyDescent="0.3">
      <c r="A82" s="105" t="s">
        <v>1060</v>
      </c>
      <c r="B82" s="105" t="s">
        <v>1061</v>
      </c>
      <c r="C82" s="105" t="s">
        <v>442</v>
      </c>
      <c r="D82" s="105" t="s">
        <v>746</v>
      </c>
      <c r="E82" s="105" t="s">
        <v>747</v>
      </c>
      <c r="F82" s="105" t="s">
        <v>748</v>
      </c>
    </row>
    <row r="83" spans="1:6" x14ac:dyDescent="0.3">
      <c r="A83" s="105" t="s">
        <v>1060</v>
      </c>
      <c r="B83" s="105" t="s">
        <v>1061</v>
      </c>
      <c r="C83" s="105" t="s">
        <v>442</v>
      </c>
      <c r="D83" s="105" t="s">
        <v>443</v>
      </c>
      <c r="E83" s="105" t="s">
        <v>749</v>
      </c>
      <c r="F83" s="105" t="s">
        <v>634</v>
      </c>
    </row>
    <row r="84" spans="1:6" x14ac:dyDescent="0.3">
      <c r="A84" s="105" t="s">
        <v>1060</v>
      </c>
      <c r="B84" s="105" t="s">
        <v>1061</v>
      </c>
      <c r="C84" s="105" t="s">
        <v>442</v>
      </c>
      <c r="D84" s="105" t="s">
        <v>750</v>
      </c>
      <c r="E84" s="105" t="s">
        <v>751</v>
      </c>
      <c r="F84" s="105" t="s">
        <v>449</v>
      </c>
    </row>
    <row r="85" spans="1:6" x14ac:dyDescent="0.3">
      <c r="A85" s="105" t="s">
        <v>1060</v>
      </c>
      <c r="B85" s="105" t="s">
        <v>1061</v>
      </c>
      <c r="C85" s="105" t="s">
        <v>442</v>
      </c>
      <c r="D85" s="105" t="s">
        <v>752</v>
      </c>
      <c r="E85" s="105" t="s">
        <v>753</v>
      </c>
      <c r="F85" s="105" t="s">
        <v>754</v>
      </c>
    </row>
    <row r="86" spans="1:6" x14ac:dyDescent="0.3">
      <c r="A86" s="105" t="s">
        <v>1060</v>
      </c>
      <c r="B86" s="105" t="s">
        <v>1061</v>
      </c>
      <c r="C86" s="105" t="s">
        <v>442</v>
      </c>
      <c r="D86" s="105" t="s">
        <v>443</v>
      </c>
      <c r="E86" s="105" t="s">
        <v>755</v>
      </c>
      <c r="F86" s="105" t="s">
        <v>449</v>
      </c>
    </row>
    <row r="87" spans="1:6" x14ac:dyDescent="0.3">
      <c r="A87" s="105" t="s">
        <v>1060</v>
      </c>
      <c r="B87" s="105" t="s">
        <v>1061</v>
      </c>
      <c r="C87" s="105" t="s">
        <v>442</v>
      </c>
      <c r="D87" s="105" t="s">
        <v>756</v>
      </c>
      <c r="E87" s="105" t="s">
        <v>757</v>
      </c>
      <c r="F87" s="105" t="s">
        <v>758</v>
      </c>
    </row>
    <row r="88" spans="1:6" x14ac:dyDescent="0.3">
      <c r="A88" s="105" t="s">
        <v>1060</v>
      </c>
      <c r="B88" s="105" t="s">
        <v>1061</v>
      </c>
      <c r="C88" s="105" t="s">
        <v>442</v>
      </c>
      <c r="D88" s="105" t="s">
        <v>759</v>
      </c>
      <c r="E88" s="105" t="s">
        <v>760</v>
      </c>
      <c r="F88" s="105" t="s">
        <v>449</v>
      </c>
    </row>
    <row r="89" spans="1:6" x14ac:dyDescent="0.3">
      <c r="A89" s="105" t="s">
        <v>1060</v>
      </c>
      <c r="B89" s="105" t="s">
        <v>1061</v>
      </c>
      <c r="C89" s="105" t="s">
        <v>442</v>
      </c>
      <c r="D89" s="105" t="s">
        <v>443</v>
      </c>
      <c r="E89" s="105" t="s">
        <v>761</v>
      </c>
      <c r="F89" s="105" t="s">
        <v>461</v>
      </c>
    </row>
    <row r="90" spans="1:6" x14ac:dyDescent="0.3">
      <c r="A90" s="105" t="s">
        <v>1060</v>
      </c>
      <c r="B90" s="105" t="s">
        <v>1061</v>
      </c>
      <c r="C90" s="105" t="s">
        <v>442</v>
      </c>
      <c r="D90" s="105" t="s">
        <v>762</v>
      </c>
      <c r="E90" s="105" t="s">
        <v>763</v>
      </c>
      <c r="F90" s="105" t="s">
        <v>764</v>
      </c>
    </row>
    <row r="91" spans="1:6" x14ac:dyDescent="0.3">
      <c r="A91" s="105" t="s">
        <v>1060</v>
      </c>
      <c r="B91" s="105" t="s">
        <v>1061</v>
      </c>
      <c r="C91" s="105" t="s">
        <v>442</v>
      </c>
      <c r="D91" s="105" t="s">
        <v>765</v>
      </c>
      <c r="E91" s="105" t="s">
        <v>766</v>
      </c>
      <c r="F91" s="105" t="s">
        <v>767</v>
      </c>
    </row>
    <row r="92" spans="1:6" x14ac:dyDescent="0.3">
      <c r="A92" s="105" t="s">
        <v>1060</v>
      </c>
      <c r="B92" s="105" t="s">
        <v>1061</v>
      </c>
      <c r="C92" s="105" t="s">
        <v>442</v>
      </c>
      <c r="D92" s="105" t="s">
        <v>511</v>
      </c>
      <c r="E92" s="105" t="s">
        <v>512</v>
      </c>
      <c r="F92" s="105" t="s">
        <v>513</v>
      </c>
    </row>
    <row r="93" spans="1:6" x14ac:dyDescent="0.3">
      <c r="A93" s="105" t="s">
        <v>1060</v>
      </c>
      <c r="B93" s="105" t="s">
        <v>1061</v>
      </c>
      <c r="C93" s="105" t="s">
        <v>442</v>
      </c>
      <c r="D93" s="105" t="s">
        <v>768</v>
      </c>
      <c r="E93" s="105" t="s">
        <v>769</v>
      </c>
      <c r="F93" s="105" t="s">
        <v>460</v>
      </c>
    </row>
    <row r="94" spans="1:6" x14ac:dyDescent="0.3">
      <c r="A94" s="105" t="s">
        <v>1060</v>
      </c>
      <c r="B94" s="105" t="s">
        <v>1061</v>
      </c>
      <c r="C94" s="105" t="s">
        <v>442</v>
      </c>
      <c r="D94" s="105" t="s">
        <v>770</v>
      </c>
      <c r="E94" s="105" t="s">
        <v>771</v>
      </c>
      <c r="F94" s="105" t="s">
        <v>772</v>
      </c>
    </row>
    <row r="95" spans="1:6" x14ac:dyDescent="0.3">
      <c r="A95" s="105" t="s">
        <v>1060</v>
      </c>
      <c r="B95" s="105" t="s">
        <v>1061</v>
      </c>
      <c r="C95" s="105" t="s">
        <v>442</v>
      </c>
      <c r="D95" s="105" t="s">
        <v>773</v>
      </c>
      <c r="E95" s="105" t="s">
        <v>774</v>
      </c>
      <c r="F95" s="105" t="s">
        <v>775</v>
      </c>
    </row>
    <row r="96" spans="1:6" x14ac:dyDescent="0.3">
      <c r="A96" s="105" t="s">
        <v>1060</v>
      </c>
      <c r="B96" s="105" t="s">
        <v>1061</v>
      </c>
      <c r="C96" s="105" t="s">
        <v>442</v>
      </c>
      <c r="D96" s="105" t="s">
        <v>776</v>
      </c>
      <c r="E96" s="105" t="s">
        <v>777</v>
      </c>
      <c r="F96" s="105" t="s">
        <v>460</v>
      </c>
    </row>
    <row r="97" spans="1:6" x14ac:dyDescent="0.3">
      <c r="A97" s="105" t="s">
        <v>1060</v>
      </c>
      <c r="B97" s="105" t="s">
        <v>1061</v>
      </c>
      <c r="C97" s="105" t="s">
        <v>442</v>
      </c>
      <c r="D97" s="105" t="s">
        <v>443</v>
      </c>
      <c r="E97" s="105" t="s">
        <v>778</v>
      </c>
      <c r="F97" s="105" t="s">
        <v>490</v>
      </c>
    </row>
    <row r="98" spans="1:6" ht="16.2" x14ac:dyDescent="0.3">
      <c r="A98" s="106" t="s">
        <v>1060</v>
      </c>
      <c r="B98" s="106" t="s">
        <v>1062</v>
      </c>
      <c r="C98" s="106" t="s">
        <v>1020</v>
      </c>
      <c r="D98" s="106" t="s">
        <v>796</v>
      </c>
      <c r="E98" s="107" t="s">
        <v>132</v>
      </c>
      <c r="F98" s="106" t="s">
        <v>610</v>
      </c>
    </row>
    <row r="99" spans="1:6" x14ac:dyDescent="0.3">
      <c r="A99" s="106" t="s">
        <v>1060</v>
      </c>
      <c r="B99" s="106" t="s">
        <v>1062</v>
      </c>
      <c r="C99" s="106" t="s">
        <v>487</v>
      </c>
      <c r="D99" s="106" t="s">
        <v>797</v>
      </c>
      <c r="E99" s="107" t="s">
        <v>132</v>
      </c>
      <c r="F99" s="106" t="s">
        <v>449</v>
      </c>
    </row>
    <row r="100" spans="1:6" x14ac:dyDescent="0.3">
      <c r="A100" s="106" t="s">
        <v>1060</v>
      </c>
      <c r="B100" s="106" t="s">
        <v>1062</v>
      </c>
      <c r="C100" s="106" t="s">
        <v>487</v>
      </c>
      <c r="D100" s="106" t="s">
        <v>798</v>
      </c>
      <c r="E100" s="107" t="s">
        <v>132</v>
      </c>
      <c r="F100" s="106" t="s">
        <v>620</v>
      </c>
    </row>
    <row r="101" spans="1:6" x14ac:dyDescent="0.3">
      <c r="A101" s="106" t="s">
        <v>1060</v>
      </c>
      <c r="B101" s="106" t="s">
        <v>1062</v>
      </c>
      <c r="C101" s="106" t="s">
        <v>487</v>
      </c>
      <c r="D101" s="106" t="s">
        <v>799</v>
      </c>
      <c r="E101" s="107" t="s">
        <v>132</v>
      </c>
      <c r="F101" s="106" t="s">
        <v>627</v>
      </c>
    </row>
    <row r="102" spans="1:6" x14ac:dyDescent="0.3">
      <c r="A102" s="106" t="s">
        <v>1060</v>
      </c>
      <c r="B102" s="106" t="s">
        <v>1062</v>
      </c>
      <c r="C102" s="106" t="s">
        <v>487</v>
      </c>
      <c r="D102" s="106" t="s">
        <v>800</v>
      </c>
      <c r="E102" s="107" t="s">
        <v>132</v>
      </c>
      <c r="F102" s="106" t="s">
        <v>449</v>
      </c>
    </row>
    <row r="103" spans="1:6" x14ac:dyDescent="0.3">
      <c r="A103" s="106" t="s">
        <v>1060</v>
      </c>
      <c r="B103" s="106" t="s">
        <v>1062</v>
      </c>
      <c r="C103" s="106" t="s">
        <v>487</v>
      </c>
      <c r="D103" s="106" t="s">
        <v>801</v>
      </c>
      <c r="E103" s="107" t="s">
        <v>132</v>
      </c>
      <c r="F103" s="106" t="s">
        <v>637</v>
      </c>
    </row>
    <row r="104" spans="1:6" x14ac:dyDescent="0.3">
      <c r="A104" s="106" t="s">
        <v>1060</v>
      </c>
      <c r="B104" s="106" t="s">
        <v>1062</v>
      </c>
      <c r="C104" s="106" t="s">
        <v>487</v>
      </c>
      <c r="D104" s="106" t="s">
        <v>802</v>
      </c>
      <c r="E104" s="107" t="s">
        <v>132</v>
      </c>
      <c r="F104" s="106" t="s">
        <v>785</v>
      </c>
    </row>
    <row r="105" spans="1:6" x14ac:dyDescent="0.3">
      <c r="A105" s="106" t="s">
        <v>1060</v>
      </c>
      <c r="B105" s="106" t="s">
        <v>1062</v>
      </c>
      <c r="C105" s="106" t="s">
        <v>487</v>
      </c>
      <c r="D105" s="106" t="s">
        <v>803</v>
      </c>
      <c r="E105" s="107" t="s">
        <v>132</v>
      </c>
      <c r="F105" s="106" t="s">
        <v>640</v>
      </c>
    </row>
    <row r="106" spans="1:6" x14ac:dyDescent="0.3">
      <c r="A106" s="106" t="s">
        <v>1060</v>
      </c>
      <c r="B106" s="106" t="s">
        <v>1062</v>
      </c>
      <c r="C106" s="106" t="s">
        <v>487</v>
      </c>
      <c r="D106" s="106" t="s">
        <v>804</v>
      </c>
      <c r="E106" s="107" t="s">
        <v>132</v>
      </c>
      <c r="F106" s="106" t="s">
        <v>449</v>
      </c>
    </row>
    <row r="107" spans="1:6" x14ac:dyDescent="0.3">
      <c r="A107" s="106" t="s">
        <v>1060</v>
      </c>
      <c r="B107" s="106" t="s">
        <v>1062</v>
      </c>
      <c r="C107" s="106" t="s">
        <v>487</v>
      </c>
      <c r="D107" s="106" t="s">
        <v>805</v>
      </c>
      <c r="E107" s="107" t="s">
        <v>132</v>
      </c>
      <c r="F107" s="106" t="s">
        <v>848</v>
      </c>
    </row>
    <row r="108" spans="1:6" x14ac:dyDescent="0.3">
      <c r="A108" s="106" t="s">
        <v>1060</v>
      </c>
      <c r="B108" s="106" t="s">
        <v>1062</v>
      </c>
      <c r="C108" s="106" t="s">
        <v>487</v>
      </c>
      <c r="D108" s="106" t="s">
        <v>806</v>
      </c>
      <c r="E108" s="107" t="s">
        <v>132</v>
      </c>
      <c r="F108" s="106" t="s">
        <v>461</v>
      </c>
    </row>
    <row r="109" spans="1:6" x14ac:dyDescent="0.3">
      <c r="A109" s="106" t="s">
        <v>1060</v>
      </c>
      <c r="B109" s="106" t="s">
        <v>1062</v>
      </c>
      <c r="C109" s="106" t="s">
        <v>487</v>
      </c>
      <c r="D109" s="106" t="s">
        <v>514</v>
      </c>
      <c r="E109" s="107" t="s">
        <v>132</v>
      </c>
      <c r="F109" s="106" t="s">
        <v>478</v>
      </c>
    </row>
    <row r="110" spans="1:6" x14ac:dyDescent="0.3">
      <c r="A110" s="106" t="s">
        <v>1060</v>
      </c>
      <c r="B110" s="106" t="s">
        <v>1062</v>
      </c>
      <c r="C110" s="106" t="s">
        <v>487</v>
      </c>
      <c r="D110" s="106" t="s">
        <v>807</v>
      </c>
      <c r="E110" s="107" t="s">
        <v>132</v>
      </c>
      <c r="F110" s="106" t="s">
        <v>649</v>
      </c>
    </row>
    <row r="111" spans="1:6" x14ac:dyDescent="0.3">
      <c r="A111" s="106" t="s">
        <v>1060</v>
      </c>
      <c r="B111" s="106" t="s">
        <v>1062</v>
      </c>
      <c r="C111" s="106" t="s">
        <v>487</v>
      </c>
      <c r="D111" s="106" t="s">
        <v>808</v>
      </c>
      <c r="E111" s="107" t="s">
        <v>132</v>
      </c>
      <c r="F111" s="106" t="s">
        <v>449</v>
      </c>
    </row>
    <row r="112" spans="1:6" x14ac:dyDescent="0.3">
      <c r="A112" s="106" t="s">
        <v>1060</v>
      </c>
      <c r="B112" s="106" t="s">
        <v>1062</v>
      </c>
      <c r="C112" s="106" t="s">
        <v>487</v>
      </c>
      <c r="D112" s="106" t="s">
        <v>809</v>
      </c>
      <c r="E112" s="107" t="s">
        <v>132</v>
      </c>
      <c r="F112" s="106" t="s">
        <v>656</v>
      </c>
    </row>
    <row r="113" spans="1:6" x14ac:dyDescent="0.3">
      <c r="A113" s="106" t="s">
        <v>1060</v>
      </c>
      <c r="B113" s="106" t="s">
        <v>1062</v>
      </c>
      <c r="C113" s="106" t="s">
        <v>487</v>
      </c>
      <c r="D113" s="106" t="s">
        <v>810</v>
      </c>
      <c r="E113" s="107" t="s">
        <v>132</v>
      </c>
      <c r="F113" s="106" t="s">
        <v>665</v>
      </c>
    </row>
    <row r="114" spans="1:6" x14ac:dyDescent="0.3">
      <c r="A114" s="106" t="s">
        <v>1060</v>
      </c>
      <c r="B114" s="106" t="s">
        <v>1062</v>
      </c>
      <c r="C114" s="106" t="s">
        <v>487</v>
      </c>
      <c r="D114" s="106" t="s">
        <v>811</v>
      </c>
      <c r="E114" s="107" t="s">
        <v>132</v>
      </c>
      <c r="F114" s="106" t="s">
        <v>449</v>
      </c>
    </row>
    <row r="115" spans="1:6" x14ac:dyDescent="0.3">
      <c r="A115" s="106" t="s">
        <v>1060</v>
      </c>
      <c r="B115" s="106" t="s">
        <v>1062</v>
      </c>
      <c r="C115" s="106" t="s">
        <v>487</v>
      </c>
      <c r="D115" s="106" t="s">
        <v>812</v>
      </c>
      <c r="E115" s="107" t="s">
        <v>132</v>
      </c>
      <c r="F115" s="106" t="s">
        <v>449</v>
      </c>
    </row>
    <row r="116" spans="1:6" x14ac:dyDescent="0.3">
      <c r="A116" s="106" t="s">
        <v>1060</v>
      </c>
      <c r="B116" s="106" t="s">
        <v>1062</v>
      </c>
      <c r="C116" s="106" t="s">
        <v>487</v>
      </c>
      <c r="D116" s="106" t="s">
        <v>813</v>
      </c>
      <c r="E116" s="107" t="s">
        <v>132</v>
      </c>
      <c r="F116" s="106" t="s">
        <v>449</v>
      </c>
    </row>
    <row r="117" spans="1:6" x14ac:dyDescent="0.3">
      <c r="A117" s="106" t="s">
        <v>1060</v>
      </c>
      <c r="B117" s="106" t="s">
        <v>1062</v>
      </c>
      <c r="C117" s="106" t="s">
        <v>487</v>
      </c>
      <c r="D117" s="106" t="s">
        <v>814</v>
      </c>
      <c r="E117" s="107" t="s">
        <v>132</v>
      </c>
      <c r="F117" s="106" t="s">
        <v>673</v>
      </c>
    </row>
    <row r="118" spans="1:6" x14ac:dyDescent="0.3">
      <c r="A118" s="106" t="s">
        <v>1060</v>
      </c>
      <c r="B118" s="106" t="s">
        <v>1062</v>
      </c>
      <c r="C118" s="106" t="s">
        <v>487</v>
      </c>
      <c r="D118" s="106" t="s">
        <v>815</v>
      </c>
      <c r="E118" s="107" t="s">
        <v>132</v>
      </c>
      <c r="F118" s="106" t="s">
        <v>849</v>
      </c>
    </row>
    <row r="119" spans="1:6" x14ac:dyDescent="0.3">
      <c r="A119" s="106" t="s">
        <v>1060</v>
      </c>
      <c r="B119" s="106" t="s">
        <v>1062</v>
      </c>
      <c r="C119" s="106" t="s">
        <v>487</v>
      </c>
      <c r="D119" s="106" t="s">
        <v>816</v>
      </c>
      <c r="E119" s="107" t="s">
        <v>132</v>
      </c>
      <c r="F119" s="106" t="s">
        <v>449</v>
      </c>
    </row>
    <row r="120" spans="1:6" x14ac:dyDescent="0.3">
      <c r="A120" s="106" t="s">
        <v>1060</v>
      </c>
      <c r="B120" s="106" t="s">
        <v>1062</v>
      </c>
      <c r="C120" s="106" t="s">
        <v>487</v>
      </c>
      <c r="D120" s="106" t="s">
        <v>817</v>
      </c>
      <c r="E120" s="107" t="s">
        <v>132</v>
      </c>
      <c r="F120" s="106" t="s">
        <v>449</v>
      </c>
    </row>
    <row r="121" spans="1:6" x14ac:dyDescent="0.3">
      <c r="A121" s="106" t="s">
        <v>1060</v>
      </c>
      <c r="B121" s="106" t="s">
        <v>1062</v>
      </c>
      <c r="C121" s="106" t="s">
        <v>487</v>
      </c>
      <c r="D121" s="106" t="s">
        <v>818</v>
      </c>
      <c r="E121" s="107" t="s">
        <v>132</v>
      </c>
      <c r="F121" s="106" t="s">
        <v>681</v>
      </c>
    </row>
    <row r="122" spans="1:6" x14ac:dyDescent="0.3">
      <c r="A122" s="106" t="s">
        <v>1060</v>
      </c>
      <c r="B122" s="106" t="s">
        <v>1062</v>
      </c>
      <c r="C122" s="106" t="s">
        <v>487</v>
      </c>
      <c r="D122" s="106" t="s">
        <v>819</v>
      </c>
      <c r="E122" s="107" t="s">
        <v>132</v>
      </c>
      <c r="F122" s="106" t="s">
        <v>686</v>
      </c>
    </row>
    <row r="123" spans="1:6" x14ac:dyDescent="0.3">
      <c r="A123" s="106" t="s">
        <v>1060</v>
      </c>
      <c r="B123" s="106" t="s">
        <v>1062</v>
      </c>
      <c r="C123" s="106" t="s">
        <v>487</v>
      </c>
      <c r="D123" s="106" t="s">
        <v>820</v>
      </c>
      <c r="E123" s="107" t="s">
        <v>132</v>
      </c>
      <c r="F123" s="106" t="s">
        <v>449</v>
      </c>
    </row>
    <row r="124" spans="1:6" x14ac:dyDescent="0.3">
      <c r="A124" s="106" t="s">
        <v>1060</v>
      </c>
      <c r="B124" s="106" t="s">
        <v>1062</v>
      </c>
      <c r="C124" s="106" t="s">
        <v>487</v>
      </c>
      <c r="D124" s="106" t="s">
        <v>821</v>
      </c>
      <c r="E124" s="107" t="s">
        <v>132</v>
      </c>
      <c r="F124" s="106" t="s">
        <v>691</v>
      </c>
    </row>
    <row r="125" spans="1:6" x14ac:dyDescent="0.3">
      <c r="A125" s="106" t="s">
        <v>1060</v>
      </c>
      <c r="B125" s="106" t="s">
        <v>1062</v>
      </c>
      <c r="C125" s="106" t="s">
        <v>487</v>
      </c>
      <c r="D125" s="106" t="s">
        <v>822</v>
      </c>
      <c r="E125" s="107" t="s">
        <v>132</v>
      </c>
      <c r="F125" s="106" t="s">
        <v>694</v>
      </c>
    </row>
    <row r="126" spans="1:6" x14ac:dyDescent="0.3">
      <c r="A126" s="106" t="s">
        <v>1060</v>
      </c>
      <c r="B126" s="106" t="s">
        <v>1062</v>
      </c>
      <c r="C126" s="106" t="s">
        <v>487</v>
      </c>
      <c r="D126" s="106" t="s">
        <v>823</v>
      </c>
      <c r="E126" s="107" t="s">
        <v>132</v>
      </c>
      <c r="F126" s="106" t="s">
        <v>449</v>
      </c>
    </row>
    <row r="127" spans="1:6" x14ac:dyDescent="0.3">
      <c r="A127" s="106" t="s">
        <v>1060</v>
      </c>
      <c r="B127" s="106" t="s">
        <v>1062</v>
      </c>
      <c r="C127" s="106" t="s">
        <v>487</v>
      </c>
      <c r="D127" s="106" t="s">
        <v>824</v>
      </c>
      <c r="E127" s="107" t="s">
        <v>132</v>
      </c>
      <c r="F127" s="106" t="s">
        <v>697</v>
      </c>
    </row>
    <row r="128" spans="1:6" x14ac:dyDescent="0.3">
      <c r="A128" s="106" t="s">
        <v>1060</v>
      </c>
      <c r="B128" s="106" t="s">
        <v>1062</v>
      </c>
      <c r="C128" s="106" t="s">
        <v>487</v>
      </c>
      <c r="D128" s="106" t="s">
        <v>825</v>
      </c>
      <c r="E128" s="107" t="s">
        <v>132</v>
      </c>
      <c r="F128" s="106" t="s">
        <v>700</v>
      </c>
    </row>
    <row r="129" spans="1:6" x14ac:dyDescent="0.3">
      <c r="A129" s="106" t="s">
        <v>1060</v>
      </c>
      <c r="B129" s="106" t="s">
        <v>1062</v>
      </c>
      <c r="C129" s="106" t="s">
        <v>487</v>
      </c>
      <c r="D129" s="106" t="s">
        <v>826</v>
      </c>
      <c r="E129" s="107" t="s">
        <v>132</v>
      </c>
      <c r="F129" s="106" t="s">
        <v>702</v>
      </c>
    </row>
    <row r="130" spans="1:6" x14ac:dyDescent="0.3">
      <c r="A130" s="106" t="s">
        <v>1060</v>
      </c>
      <c r="B130" s="106" t="s">
        <v>1062</v>
      </c>
      <c r="C130" s="106" t="s">
        <v>487</v>
      </c>
      <c r="D130" s="106" t="s">
        <v>827</v>
      </c>
      <c r="E130" s="107" t="s">
        <v>132</v>
      </c>
      <c r="F130" s="106" t="s">
        <v>705</v>
      </c>
    </row>
    <row r="131" spans="1:6" x14ac:dyDescent="0.3">
      <c r="A131" s="106" t="s">
        <v>1060</v>
      </c>
      <c r="B131" s="106" t="s">
        <v>1062</v>
      </c>
      <c r="C131" s="106" t="s">
        <v>487</v>
      </c>
      <c r="D131" s="106" t="s">
        <v>828</v>
      </c>
      <c r="E131" s="107" t="s">
        <v>132</v>
      </c>
      <c r="F131" s="106" t="s">
        <v>850</v>
      </c>
    </row>
    <row r="132" spans="1:6" x14ac:dyDescent="0.3">
      <c r="A132" s="106" t="s">
        <v>1060</v>
      </c>
      <c r="B132" s="106" t="s">
        <v>1062</v>
      </c>
      <c r="C132" s="106" t="s">
        <v>487</v>
      </c>
      <c r="D132" s="106" t="s">
        <v>515</v>
      </c>
      <c r="E132" s="107" t="s">
        <v>132</v>
      </c>
      <c r="F132" s="106" t="s">
        <v>496</v>
      </c>
    </row>
    <row r="133" spans="1:6" x14ac:dyDescent="0.3">
      <c r="A133" s="106" t="s">
        <v>1060</v>
      </c>
      <c r="B133" s="106" t="s">
        <v>1062</v>
      </c>
      <c r="C133" s="106" t="s">
        <v>487</v>
      </c>
      <c r="D133" s="106" t="s">
        <v>829</v>
      </c>
      <c r="E133" s="107" t="s">
        <v>132</v>
      </c>
      <c r="F133" s="106" t="s">
        <v>712</v>
      </c>
    </row>
    <row r="134" spans="1:6" x14ac:dyDescent="0.3">
      <c r="A134" s="106" t="s">
        <v>1060</v>
      </c>
      <c r="B134" s="106" t="s">
        <v>1062</v>
      </c>
      <c r="C134" s="106" t="s">
        <v>487</v>
      </c>
      <c r="D134" s="106" t="s">
        <v>516</v>
      </c>
      <c r="E134" s="107" t="s">
        <v>132</v>
      </c>
      <c r="F134" s="106" t="s">
        <v>502</v>
      </c>
    </row>
    <row r="135" spans="1:6" x14ac:dyDescent="0.3">
      <c r="A135" s="106" t="s">
        <v>1060</v>
      </c>
      <c r="B135" s="106" t="s">
        <v>1062</v>
      </c>
      <c r="C135" s="106" t="s">
        <v>487</v>
      </c>
      <c r="D135" s="106" t="s">
        <v>830</v>
      </c>
      <c r="E135" s="107" t="s">
        <v>132</v>
      </c>
      <c r="F135" s="106" t="s">
        <v>851</v>
      </c>
    </row>
    <row r="136" spans="1:6" x14ac:dyDescent="0.3">
      <c r="A136" s="106" t="s">
        <v>1060</v>
      </c>
      <c r="B136" s="106" t="s">
        <v>1062</v>
      </c>
      <c r="C136" s="106" t="s">
        <v>487</v>
      </c>
      <c r="D136" s="106" t="s">
        <v>831</v>
      </c>
      <c r="E136" s="107" t="s">
        <v>132</v>
      </c>
      <c r="F136" s="106" t="s">
        <v>460</v>
      </c>
    </row>
    <row r="137" spans="1:6" x14ac:dyDescent="0.3">
      <c r="A137" s="106" t="s">
        <v>1060</v>
      </c>
      <c r="B137" s="106" t="s">
        <v>1062</v>
      </c>
      <c r="C137" s="106" t="s">
        <v>487</v>
      </c>
      <c r="D137" s="106" t="s">
        <v>832</v>
      </c>
      <c r="E137" s="107" t="s">
        <v>132</v>
      </c>
      <c r="F137" s="106" t="s">
        <v>719</v>
      </c>
    </row>
    <row r="138" spans="1:6" x14ac:dyDescent="0.3">
      <c r="A138" s="106" t="s">
        <v>1060</v>
      </c>
      <c r="B138" s="106" t="s">
        <v>1062</v>
      </c>
      <c r="C138" s="106" t="s">
        <v>487</v>
      </c>
      <c r="D138" s="106" t="s">
        <v>833</v>
      </c>
      <c r="E138" s="107" t="s">
        <v>132</v>
      </c>
      <c r="F138" s="106" t="s">
        <v>722</v>
      </c>
    </row>
    <row r="139" spans="1:6" x14ac:dyDescent="0.3">
      <c r="A139" s="106" t="s">
        <v>1060</v>
      </c>
      <c r="B139" s="106" t="s">
        <v>1062</v>
      </c>
      <c r="C139" s="106" t="s">
        <v>487</v>
      </c>
      <c r="D139" s="106" t="s">
        <v>834</v>
      </c>
      <c r="E139" s="107" t="s">
        <v>132</v>
      </c>
      <c r="F139" s="106" t="s">
        <v>729</v>
      </c>
    </row>
    <row r="140" spans="1:6" x14ac:dyDescent="0.3">
      <c r="A140" s="106" t="s">
        <v>1060</v>
      </c>
      <c r="B140" s="106" t="s">
        <v>1062</v>
      </c>
      <c r="C140" s="106" t="s">
        <v>487</v>
      </c>
      <c r="D140" s="106" t="s">
        <v>835</v>
      </c>
      <c r="E140" s="107" t="s">
        <v>132</v>
      </c>
      <c r="F140" s="106" t="s">
        <v>732</v>
      </c>
    </row>
    <row r="141" spans="1:6" x14ac:dyDescent="0.3">
      <c r="A141" s="106" t="s">
        <v>1060</v>
      </c>
      <c r="B141" s="106" t="s">
        <v>1062</v>
      </c>
      <c r="C141" s="106" t="s">
        <v>487</v>
      </c>
      <c r="D141" s="106" t="s">
        <v>836</v>
      </c>
      <c r="E141" s="107" t="s">
        <v>132</v>
      </c>
      <c r="F141" s="106" t="s">
        <v>737</v>
      </c>
    </row>
    <row r="142" spans="1:6" x14ac:dyDescent="0.3">
      <c r="A142" s="106" t="s">
        <v>1060</v>
      </c>
      <c r="B142" s="106" t="s">
        <v>1062</v>
      </c>
      <c r="C142" s="106" t="s">
        <v>487</v>
      </c>
      <c r="D142" s="106" t="s">
        <v>837</v>
      </c>
      <c r="E142" s="107" t="s">
        <v>132</v>
      </c>
      <c r="F142" s="106" t="s">
        <v>472</v>
      </c>
    </row>
    <row r="143" spans="1:6" x14ac:dyDescent="0.3">
      <c r="A143" s="106" t="s">
        <v>1060</v>
      </c>
      <c r="B143" s="106" t="s">
        <v>1062</v>
      </c>
      <c r="C143" s="106" t="s">
        <v>487</v>
      </c>
      <c r="D143" s="106" t="s">
        <v>838</v>
      </c>
      <c r="E143" s="107" t="s">
        <v>132</v>
      </c>
      <c r="F143" s="106" t="s">
        <v>745</v>
      </c>
    </row>
    <row r="144" spans="1:6" x14ac:dyDescent="0.3">
      <c r="A144" s="106" t="s">
        <v>1060</v>
      </c>
      <c r="B144" s="106" t="s">
        <v>1062</v>
      </c>
      <c r="C144" s="106" t="s">
        <v>487</v>
      </c>
      <c r="D144" s="106" t="s">
        <v>517</v>
      </c>
      <c r="E144" s="107" t="s">
        <v>132</v>
      </c>
      <c r="F144" s="106" t="s">
        <v>479</v>
      </c>
    </row>
    <row r="145" spans="1:6" x14ac:dyDescent="0.3">
      <c r="A145" s="106" t="s">
        <v>1060</v>
      </c>
      <c r="B145" s="106" t="s">
        <v>1062</v>
      </c>
      <c r="C145" s="106" t="s">
        <v>487</v>
      </c>
      <c r="D145" s="106" t="s">
        <v>839</v>
      </c>
      <c r="E145" s="107" t="s">
        <v>132</v>
      </c>
      <c r="F145" s="106" t="s">
        <v>449</v>
      </c>
    </row>
    <row r="146" spans="1:6" x14ac:dyDescent="0.3">
      <c r="A146" s="106" t="s">
        <v>1060</v>
      </c>
      <c r="B146" s="106" t="s">
        <v>1062</v>
      </c>
      <c r="C146" s="106" t="s">
        <v>487</v>
      </c>
      <c r="D146" s="106" t="s">
        <v>840</v>
      </c>
      <c r="E146" s="107" t="s">
        <v>132</v>
      </c>
      <c r="F146" s="106" t="s">
        <v>852</v>
      </c>
    </row>
    <row r="147" spans="1:6" x14ac:dyDescent="0.3">
      <c r="A147" s="106" t="s">
        <v>1060</v>
      </c>
      <c r="B147" s="106" t="s">
        <v>1062</v>
      </c>
      <c r="C147" s="106" t="s">
        <v>487</v>
      </c>
      <c r="D147" s="106" t="s">
        <v>841</v>
      </c>
      <c r="E147" s="107" t="s">
        <v>132</v>
      </c>
      <c r="F147" s="106" t="s">
        <v>853</v>
      </c>
    </row>
    <row r="148" spans="1:6" x14ac:dyDescent="0.3">
      <c r="A148" s="106" t="s">
        <v>1060</v>
      </c>
      <c r="B148" s="106" t="s">
        <v>1062</v>
      </c>
      <c r="C148" s="106" t="s">
        <v>487</v>
      </c>
      <c r="D148" s="106" t="s">
        <v>842</v>
      </c>
      <c r="E148" s="107" t="s">
        <v>132</v>
      </c>
      <c r="F148" s="106" t="s">
        <v>764</v>
      </c>
    </row>
    <row r="149" spans="1:6" x14ac:dyDescent="0.3">
      <c r="A149" s="106" t="s">
        <v>1060</v>
      </c>
      <c r="B149" s="106" t="s">
        <v>1062</v>
      </c>
      <c r="C149" s="106" t="s">
        <v>487</v>
      </c>
      <c r="D149" s="106" t="s">
        <v>843</v>
      </c>
      <c r="E149" s="107" t="s">
        <v>132</v>
      </c>
      <c r="F149" s="106" t="s">
        <v>854</v>
      </c>
    </row>
    <row r="150" spans="1:6" x14ac:dyDescent="0.3">
      <c r="A150" s="106" t="s">
        <v>1060</v>
      </c>
      <c r="B150" s="106" t="s">
        <v>1062</v>
      </c>
      <c r="C150" s="106" t="s">
        <v>487</v>
      </c>
      <c r="D150" s="106" t="s">
        <v>518</v>
      </c>
      <c r="E150" s="107" t="s">
        <v>132</v>
      </c>
      <c r="F150" s="106" t="s">
        <v>513</v>
      </c>
    </row>
    <row r="151" spans="1:6" x14ac:dyDescent="0.3">
      <c r="A151" s="106" t="s">
        <v>1060</v>
      </c>
      <c r="B151" s="106" t="s">
        <v>1062</v>
      </c>
      <c r="C151" s="106" t="s">
        <v>487</v>
      </c>
      <c r="D151" s="106" t="s">
        <v>844</v>
      </c>
      <c r="E151" s="107" t="s">
        <v>132</v>
      </c>
      <c r="F151" s="106" t="s">
        <v>460</v>
      </c>
    </row>
    <row r="152" spans="1:6" x14ac:dyDescent="0.3">
      <c r="A152" s="106" t="s">
        <v>1060</v>
      </c>
      <c r="B152" s="106" t="s">
        <v>1062</v>
      </c>
      <c r="C152" s="106" t="s">
        <v>487</v>
      </c>
      <c r="D152" s="106" t="s">
        <v>845</v>
      </c>
      <c r="E152" s="107" t="s">
        <v>132</v>
      </c>
      <c r="F152" s="106" t="s">
        <v>855</v>
      </c>
    </row>
    <row r="153" spans="1:6" x14ac:dyDescent="0.3">
      <c r="A153" s="106" t="s">
        <v>1060</v>
      </c>
      <c r="B153" s="106" t="s">
        <v>1062</v>
      </c>
      <c r="C153" s="106" t="s">
        <v>487</v>
      </c>
      <c r="D153" s="106" t="s">
        <v>846</v>
      </c>
      <c r="E153" s="107" t="s">
        <v>132</v>
      </c>
      <c r="F153" s="106" t="s">
        <v>460</v>
      </c>
    </row>
    <row r="154" spans="1:6" x14ac:dyDescent="0.3">
      <c r="A154" s="106" t="s">
        <v>1060</v>
      </c>
      <c r="B154" s="106" t="s">
        <v>1062</v>
      </c>
      <c r="C154" s="106" t="s">
        <v>487</v>
      </c>
      <c r="D154" s="106" t="s">
        <v>847</v>
      </c>
      <c r="E154" s="107" t="s">
        <v>132</v>
      </c>
      <c r="F154" s="106" t="s">
        <v>490</v>
      </c>
    </row>
    <row r="156" spans="1:6" ht="16.2" x14ac:dyDescent="0.3">
      <c r="A156" t="s">
        <v>1015</v>
      </c>
    </row>
    <row r="157" spans="1:6" ht="16.2" x14ac:dyDescent="0.3">
      <c r="A157" s="120" t="s">
        <v>1016</v>
      </c>
    </row>
    <row r="158" spans="1:6" ht="16.2" x14ac:dyDescent="0.3">
      <c r="A158" s="119" t="s">
        <v>1017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A4" sqref="A4"/>
    </sheetView>
  </sheetViews>
  <sheetFormatPr defaultColWidth="8.77734375" defaultRowHeight="14.4" x14ac:dyDescent="0.3"/>
  <cols>
    <col min="1" max="1" width="14.33203125" bestFit="1" customWidth="1"/>
    <col min="2" max="2" width="14.5546875" bestFit="1" customWidth="1"/>
    <col min="3" max="3" width="15.5546875" bestFit="1" customWidth="1"/>
    <col min="4" max="4" width="10" bestFit="1" customWidth="1"/>
    <col min="5" max="6" width="13.109375" bestFit="1" customWidth="1"/>
    <col min="7" max="7" width="10" bestFit="1" customWidth="1"/>
    <col min="8" max="9" width="13.109375" bestFit="1" customWidth="1"/>
    <col min="10" max="10" width="10" bestFit="1" customWidth="1"/>
    <col min="11" max="11" width="11" bestFit="1" customWidth="1"/>
    <col min="12" max="12" width="11.33203125" bestFit="1" customWidth="1"/>
  </cols>
  <sheetData>
    <row r="1" spans="1:13" ht="15.6" x14ac:dyDescent="0.35">
      <c r="A1" s="10" t="s">
        <v>521</v>
      </c>
      <c r="B1" s="133" t="s">
        <v>526</v>
      </c>
      <c r="C1" s="133"/>
      <c r="D1" s="133"/>
      <c r="E1" s="133" t="s">
        <v>529</v>
      </c>
      <c r="F1" s="133"/>
      <c r="G1" s="133"/>
      <c r="H1" s="133" t="s">
        <v>536</v>
      </c>
      <c r="I1" s="133"/>
      <c r="J1" s="133"/>
      <c r="K1" s="133" t="s">
        <v>540</v>
      </c>
      <c r="L1" s="133"/>
      <c r="M1" s="133"/>
    </row>
    <row r="2" spans="1:13" ht="15.6" x14ac:dyDescent="0.35">
      <c r="A2" s="10" t="s">
        <v>523</v>
      </c>
      <c r="B2" s="109" t="s">
        <v>531</v>
      </c>
      <c r="C2" s="109" t="s">
        <v>524</v>
      </c>
      <c r="D2" s="109" t="s">
        <v>525</v>
      </c>
      <c r="E2" s="109" t="s">
        <v>531</v>
      </c>
      <c r="F2" s="109" t="s">
        <v>534</v>
      </c>
      <c r="G2" s="109" t="s">
        <v>525</v>
      </c>
      <c r="H2" s="109" t="s">
        <v>531</v>
      </c>
      <c r="I2" s="109" t="s">
        <v>534</v>
      </c>
      <c r="J2" s="109" t="s">
        <v>525</v>
      </c>
      <c r="K2" s="109" t="s">
        <v>541</v>
      </c>
      <c r="L2" s="109" t="s">
        <v>534</v>
      </c>
      <c r="M2" s="109" t="s">
        <v>525</v>
      </c>
    </row>
    <row r="3" spans="1:13" x14ac:dyDescent="0.3">
      <c r="A3" s="10" t="s">
        <v>1060</v>
      </c>
      <c r="B3" t="s">
        <v>530</v>
      </c>
      <c r="C3" t="s">
        <v>527</v>
      </c>
      <c r="D3" t="s">
        <v>528</v>
      </c>
      <c r="E3" t="s">
        <v>532</v>
      </c>
      <c r="F3" t="s">
        <v>533</v>
      </c>
      <c r="G3" t="s">
        <v>535</v>
      </c>
      <c r="H3" t="s">
        <v>538</v>
      </c>
      <c r="I3" t="s">
        <v>537</v>
      </c>
      <c r="J3" t="s">
        <v>539</v>
      </c>
      <c r="K3" t="s">
        <v>542</v>
      </c>
      <c r="L3" t="s">
        <v>543</v>
      </c>
      <c r="M3" t="s">
        <v>544</v>
      </c>
    </row>
    <row r="4" spans="1:13" x14ac:dyDescent="0.3">
      <c r="A4" s="10" t="s">
        <v>522</v>
      </c>
      <c r="B4" t="s">
        <v>548</v>
      </c>
      <c r="C4" t="s">
        <v>561</v>
      </c>
      <c r="D4" t="s">
        <v>559</v>
      </c>
      <c r="E4" t="s">
        <v>550</v>
      </c>
      <c r="F4" t="s">
        <v>557</v>
      </c>
      <c r="G4" t="s">
        <v>555</v>
      </c>
      <c r="H4" t="s">
        <v>552</v>
      </c>
      <c r="I4" t="s">
        <v>563</v>
      </c>
      <c r="J4" t="s">
        <v>564</v>
      </c>
      <c r="K4" t="s">
        <v>567</v>
      </c>
      <c r="L4" t="s">
        <v>568</v>
      </c>
      <c r="M4" t="s">
        <v>554</v>
      </c>
    </row>
    <row r="5" spans="1:13" x14ac:dyDescent="0.3">
      <c r="A5" s="10" t="s">
        <v>444</v>
      </c>
      <c r="B5" t="s">
        <v>549</v>
      </c>
      <c r="C5" t="s">
        <v>562</v>
      </c>
      <c r="D5" t="s">
        <v>560</v>
      </c>
      <c r="E5" t="s">
        <v>551</v>
      </c>
      <c r="F5" t="s">
        <v>558</v>
      </c>
      <c r="G5" t="s">
        <v>556</v>
      </c>
      <c r="H5" t="s">
        <v>553</v>
      </c>
      <c r="I5" t="s">
        <v>565</v>
      </c>
      <c r="J5" t="s">
        <v>566</v>
      </c>
      <c r="K5" t="s">
        <v>545</v>
      </c>
      <c r="L5" t="s">
        <v>546</v>
      </c>
      <c r="M5" t="s">
        <v>547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2"/>
  <sheetViews>
    <sheetView topLeftCell="A64" workbookViewId="0">
      <selection activeCell="A72" sqref="A72"/>
    </sheetView>
  </sheetViews>
  <sheetFormatPr defaultColWidth="8.77734375" defaultRowHeight="14.4" x14ac:dyDescent="0.3"/>
  <cols>
    <col min="1" max="1" width="10.109375" bestFit="1" customWidth="1"/>
    <col min="2" max="2" width="90.77734375" bestFit="1" customWidth="1"/>
    <col min="3" max="3" width="9" bestFit="1" customWidth="1"/>
    <col min="4" max="4" width="6.6640625" bestFit="1" customWidth="1"/>
    <col min="5" max="5" width="9" bestFit="1" customWidth="1"/>
    <col min="6" max="6" width="6.6640625" bestFit="1" customWidth="1"/>
    <col min="7" max="7" width="9" bestFit="1" customWidth="1"/>
    <col min="8" max="8" width="6.6640625" bestFit="1" customWidth="1"/>
    <col min="9" max="9" width="73.44140625" bestFit="1" customWidth="1"/>
  </cols>
  <sheetData>
    <row r="1" spans="1:9" ht="16.8" thickBot="1" x14ac:dyDescent="0.35">
      <c r="A1" s="136"/>
      <c r="B1" s="137"/>
      <c r="C1" s="134" t="s">
        <v>1063</v>
      </c>
      <c r="D1" s="135"/>
      <c r="E1" s="134" t="s">
        <v>1064</v>
      </c>
      <c r="F1" s="135"/>
      <c r="G1" s="134" t="s">
        <v>1021</v>
      </c>
      <c r="H1" s="135"/>
      <c r="I1" s="15"/>
    </row>
    <row r="2" spans="1:9" ht="15" thickBot="1" x14ac:dyDescent="0.35">
      <c r="A2" s="16" t="s">
        <v>124</v>
      </c>
      <c r="B2" s="17" t="s">
        <v>125</v>
      </c>
      <c r="C2" s="17" t="s">
        <v>126</v>
      </c>
      <c r="D2" s="17" t="s">
        <v>127</v>
      </c>
      <c r="E2" s="17" t="s">
        <v>126</v>
      </c>
      <c r="F2" s="17" t="s">
        <v>127</v>
      </c>
      <c r="G2" s="17" t="s">
        <v>126</v>
      </c>
      <c r="H2" s="17" t="s">
        <v>127</v>
      </c>
      <c r="I2" s="17" t="s">
        <v>128</v>
      </c>
    </row>
    <row r="3" spans="1:9" ht="15" thickBot="1" x14ac:dyDescent="0.35">
      <c r="A3" s="18" t="s">
        <v>129</v>
      </c>
      <c r="B3" s="19" t="s">
        <v>130</v>
      </c>
      <c r="C3" s="20">
        <v>2.0236100000000001</v>
      </c>
      <c r="D3" s="21" t="s">
        <v>131</v>
      </c>
      <c r="E3" s="19" t="s">
        <v>132</v>
      </c>
      <c r="F3" s="19" t="s">
        <v>132</v>
      </c>
      <c r="G3" s="19" t="s">
        <v>132</v>
      </c>
      <c r="H3" s="19" t="s">
        <v>132</v>
      </c>
      <c r="I3" s="19" t="s">
        <v>133</v>
      </c>
    </row>
    <row r="4" spans="1:9" ht="15" thickBot="1" x14ac:dyDescent="0.35">
      <c r="A4" s="18" t="s">
        <v>134</v>
      </c>
      <c r="B4" s="19" t="s">
        <v>135</v>
      </c>
      <c r="C4" s="22">
        <v>1.836328</v>
      </c>
      <c r="D4" s="21" t="s">
        <v>131</v>
      </c>
      <c r="E4" s="19" t="s">
        <v>132</v>
      </c>
      <c r="F4" s="19" t="s">
        <v>132</v>
      </c>
      <c r="G4" s="19" t="s">
        <v>132</v>
      </c>
      <c r="H4" s="19" t="s">
        <v>132</v>
      </c>
      <c r="I4" s="19" t="s">
        <v>136</v>
      </c>
    </row>
    <row r="5" spans="1:9" ht="15" thickBot="1" x14ac:dyDescent="0.35">
      <c r="A5" s="18" t="s">
        <v>137</v>
      </c>
      <c r="B5" s="19" t="s">
        <v>138</v>
      </c>
      <c r="C5" s="23">
        <v>1.6703870000000001</v>
      </c>
      <c r="D5" s="21" t="s">
        <v>131</v>
      </c>
      <c r="E5" s="24">
        <v>-2.7958599999999998</v>
      </c>
      <c r="F5" s="25" t="s">
        <v>139</v>
      </c>
      <c r="G5" s="26">
        <v>-2.7369699999999999</v>
      </c>
      <c r="H5" s="25" t="s">
        <v>139</v>
      </c>
      <c r="I5" s="19" t="s">
        <v>140</v>
      </c>
    </row>
    <row r="6" spans="1:9" ht="15" thickBot="1" x14ac:dyDescent="0.35">
      <c r="A6" s="18" t="s">
        <v>141</v>
      </c>
      <c r="B6" s="19" t="s">
        <v>142</v>
      </c>
      <c r="C6" s="27">
        <v>-6.5063500000000003</v>
      </c>
      <c r="D6" s="25" t="s">
        <v>139</v>
      </c>
      <c r="E6" s="19" t="s">
        <v>132</v>
      </c>
      <c r="F6" s="19" t="s">
        <v>132</v>
      </c>
      <c r="G6" s="19" t="s">
        <v>132</v>
      </c>
      <c r="H6" s="19" t="s">
        <v>132</v>
      </c>
      <c r="I6" s="19" t="s">
        <v>143</v>
      </c>
    </row>
    <row r="7" spans="1:9" ht="15" thickBot="1" x14ac:dyDescent="0.35">
      <c r="A7" s="18" t="s">
        <v>144</v>
      </c>
      <c r="B7" s="19" t="s">
        <v>145</v>
      </c>
      <c r="C7" s="28">
        <v>-2.9104999999999999</v>
      </c>
      <c r="D7" s="25" t="s">
        <v>139</v>
      </c>
      <c r="E7" s="19" t="s">
        <v>132</v>
      </c>
      <c r="F7" s="19" t="s">
        <v>132</v>
      </c>
      <c r="G7" s="29">
        <v>2.5150060000000001</v>
      </c>
      <c r="H7" s="21" t="s">
        <v>131</v>
      </c>
      <c r="I7" s="19" t="s">
        <v>143</v>
      </c>
    </row>
    <row r="8" spans="1:9" ht="15" thickBot="1" x14ac:dyDescent="0.35">
      <c r="A8" s="18" t="s">
        <v>146</v>
      </c>
      <c r="B8" s="19" t="s">
        <v>147</v>
      </c>
      <c r="C8" s="30">
        <v>-5.32193</v>
      </c>
      <c r="D8" s="25" t="s">
        <v>139</v>
      </c>
      <c r="E8" s="31">
        <v>-6.2653400000000001</v>
      </c>
      <c r="F8" s="25" t="s">
        <v>139</v>
      </c>
      <c r="G8" s="19" t="s">
        <v>132</v>
      </c>
      <c r="H8" s="19" t="s">
        <v>132</v>
      </c>
      <c r="I8" s="19" t="s">
        <v>136</v>
      </c>
    </row>
    <row r="9" spans="1:9" ht="15" thickBot="1" x14ac:dyDescent="0.35">
      <c r="A9" s="18" t="s">
        <v>148</v>
      </c>
      <c r="B9" s="19" t="s">
        <v>149</v>
      </c>
      <c r="C9" s="32">
        <v>1.909197</v>
      </c>
      <c r="D9" s="21" t="s">
        <v>131</v>
      </c>
      <c r="E9" s="19" t="s">
        <v>132</v>
      </c>
      <c r="F9" s="19" t="s">
        <v>132</v>
      </c>
      <c r="G9" s="33">
        <v>-2.77596</v>
      </c>
      <c r="H9" s="25" t="s">
        <v>139</v>
      </c>
      <c r="I9" s="19" t="s">
        <v>150</v>
      </c>
    </row>
    <row r="10" spans="1:9" ht="15" thickBot="1" x14ac:dyDescent="0.35">
      <c r="A10" s="18" t="s">
        <v>151</v>
      </c>
      <c r="B10" s="19" t="s">
        <v>152</v>
      </c>
      <c r="C10" s="34">
        <v>1.968275</v>
      </c>
      <c r="D10" s="21" t="s">
        <v>131</v>
      </c>
      <c r="E10" s="19" t="s">
        <v>132</v>
      </c>
      <c r="F10" s="19" t="s">
        <v>132</v>
      </c>
      <c r="G10" s="35">
        <v>-2.2723</v>
      </c>
      <c r="H10" s="25" t="s">
        <v>139</v>
      </c>
      <c r="I10" s="19" t="s">
        <v>153</v>
      </c>
    </row>
    <row r="11" spans="1:9" ht="15" thickBot="1" x14ac:dyDescent="0.35">
      <c r="A11" s="18" t="s">
        <v>154</v>
      </c>
      <c r="B11" s="19" t="s">
        <v>155</v>
      </c>
      <c r="C11" s="36">
        <v>-3.9657800000000001</v>
      </c>
      <c r="D11" s="25" t="s">
        <v>139</v>
      </c>
      <c r="E11" s="19" t="s">
        <v>132</v>
      </c>
      <c r="F11" s="19" t="s">
        <v>132</v>
      </c>
      <c r="G11" s="19" t="s">
        <v>132</v>
      </c>
      <c r="H11" s="19" t="s">
        <v>132</v>
      </c>
      <c r="I11" s="19" t="s">
        <v>156</v>
      </c>
    </row>
    <row r="12" spans="1:9" ht="15" thickBot="1" x14ac:dyDescent="0.35">
      <c r="A12" s="18" t="s">
        <v>157</v>
      </c>
      <c r="B12" s="19" t="s">
        <v>158</v>
      </c>
      <c r="C12" s="37">
        <v>2.574586</v>
      </c>
      <c r="D12" s="21" t="s">
        <v>131</v>
      </c>
      <c r="E12" s="19" t="s">
        <v>132</v>
      </c>
      <c r="F12" s="19" t="s">
        <v>132</v>
      </c>
      <c r="G12" s="38">
        <v>-1.8160400000000001</v>
      </c>
      <c r="H12" s="25" t="s">
        <v>139</v>
      </c>
      <c r="I12" s="19" t="s">
        <v>156</v>
      </c>
    </row>
    <row r="13" spans="1:9" ht="15" thickBot="1" x14ac:dyDescent="0.35">
      <c r="A13" s="18" t="s">
        <v>159</v>
      </c>
      <c r="B13" s="19" t="s">
        <v>160</v>
      </c>
      <c r="C13" s="39">
        <v>-5.2108999999999996</v>
      </c>
      <c r="D13" s="25" t="s">
        <v>139</v>
      </c>
      <c r="E13" s="19" t="s">
        <v>132</v>
      </c>
      <c r="F13" s="19" t="s">
        <v>132</v>
      </c>
      <c r="G13" s="40">
        <v>5.8487980000000004</v>
      </c>
      <c r="H13" s="21" t="s">
        <v>131</v>
      </c>
      <c r="I13" s="19" t="s">
        <v>161</v>
      </c>
    </row>
    <row r="14" spans="1:9" ht="15" thickBot="1" x14ac:dyDescent="0.35">
      <c r="A14" s="18" t="s">
        <v>162</v>
      </c>
      <c r="B14" s="19" t="s">
        <v>163</v>
      </c>
      <c r="C14" s="41">
        <v>3.6924269999999999</v>
      </c>
      <c r="D14" s="21" t="s">
        <v>131</v>
      </c>
      <c r="E14" s="19" t="s">
        <v>132</v>
      </c>
      <c r="F14" s="19" t="s">
        <v>132</v>
      </c>
      <c r="G14" s="42">
        <v>-2.23786</v>
      </c>
      <c r="H14" s="25" t="s">
        <v>139</v>
      </c>
      <c r="I14" s="19" t="s">
        <v>164</v>
      </c>
    </row>
    <row r="15" spans="1:9" ht="15" thickBot="1" x14ac:dyDescent="0.35">
      <c r="A15" s="18" t="s">
        <v>165</v>
      </c>
      <c r="B15" s="19" t="s">
        <v>166</v>
      </c>
      <c r="C15" s="43">
        <v>-2.1520000000000001</v>
      </c>
      <c r="D15" s="25" t="s">
        <v>139</v>
      </c>
      <c r="E15" s="19" t="s">
        <v>132</v>
      </c>
      <c r="F15" s="19" t="s">
        <v>132</v>
      </c>
      <c r="G15" s="19" t="s">
        <v>132</v>
      </c>
      <c r="H15" s="19" t="s">
        <v>132</v>
      </c>
      <c r="I15" s="19" t="s">
        <v>167</v>
      </c>
    </row>
    <row r="16" spans="1:9" ht="15" thickBot="1" x14ac:dyDescent="0.35">
      <c r="A16" s="18" t="s">
        <v>168</v>
      </c>
      <c r="B16" s="19" t="s">
        <v>169</v>
      </c>
      <c r="C16" s="20">
        <v>2.017566</v>
      </c>
      <c r="D16" s="21" t="s">
        <v>131</v>
      </c>
      <c r="E16" s="44">
        <v>1.7070829999999999</v>
      </c>
      <c r="F16" s="21" t="s">
        <v>131</v>
      </c>
      <c r="G16" s="19" t="s">
        <v>132</v>
      </c>
      <c r="H16" s="19" t="s">
        <v>132</v>
      </c>
      <c r="I16" s="19" t="s">
        <v>170</v>
      </c>
    </row>
    <row r="17" spans="1:9" ht="15" thickBot="1" x14ac:dyDescent="0.35">
      <c r="A17" s="18" t="s">
        <v>171</v>
      </c>
      <c r="B17" s="19" t="s">
        <v>172</v>
      </c>
      <c r="C17" s="45">
        <v>-2.2109000000000001</v>
      </c>
      <c r="D17" s="25" t="s">
        <v>139</v>
      </c>
      <c r="E17" s="19" t="s">
        <v>132</v>
      </c>
      <c r="F17" s="19" t="s">
        <v>132</v>
      </c>
      <c r="G17" s="19" t="s">
        <v>132</v>
      </c>
      <c r="H17" s="19" t="s">
        <v>132</v>
      </c>
      <c r="I17" s="19" t="s">
        <v>173</v>
      </c>
    </row>
    <row r="18" spans="1:9" ht="15" thickBot="1" x14ac:dyDescent="0.35">
      <c r="A18" s="18" t="s">
        <v>174</v>
      </c>
      <c r="B18" s="19" t="s">
        <v>175</v>
      </c>
      <c r="C18" s="46">
        <v>2.7629869999999999</v>
      </c>
      <c r="D18" s="21" t="s">
        <v>131</v>
      </c>
      <c r="E18" s="19" t="s">
        <v>132</v>
      </c>
      <c r="F18" s="19" t="s">
        <v>132</v>
      </c>
      <c r="G18" s="19" t="s">
        <v>132</v>
      </c>
      <c r="H18" s="19" t="s">
        <v>132</v>
      </c>
      <c r="I18" s="19" t="s">
        <v>176</v>
      </c>
    </row>
    <row r="19" spans="1:9" ht="15" thickBot="1" x14ac:dyDescent="0.35">
      <c r="A19" s="18" t="s">
        <v>177</v>
      </c>
      <c r="B19" s="19" t="s">
        <v>178</v>
      </c>
      <c r="C19" s="47">
        <v>3.24899</v>
      </c>
      <c r="D19" s="21" t="s">
        <v>131</v>
      </c>
      <c r="E19" s="48">
        <v>2.6016970000000001</v>
      </c>
      <c r="F19" s="21" t="s">
        <v>131</v>
      </c>
      <c r="G19" s="19" t="s">
        <v>132</v>
      </c>
      <c r="H19" s="19" t="s">
        <v>132</v>
      </c>
      <c r="I19" s="19" t="s">
        <v>156</v>
      </c>
    </row>
    <row r="20" spans="1:9" ht="15" thickBot="1" x14ac:dyDescent="0.35">
      <c r="A20" s="18" t="s">
        <v>179</v>
      </c>
      <c r="B20" s="19" t="s">
        <v>180</v>
      </c>
      <c r="C20" s="35">
        <v>-2.8572600000000001</v>
      </c>
      <c r="D20" s="25" t="s">
        <v>139</v>
      </c>
      <c r="E20" s="19" t="s">
        <v>132</v>
      </c>
      <c r="F20" s="19" t="s">
        <v>132</v>
      </c>
      <c r="G20" s="19" t="s">
        <v>132</v>
      </c>
      <c r="H20" s="19" t="s">
        <v>132</v>
      </c>
      <c r="I20" s="19" t="s">
        <v>181</v>
      </c>
    </row>
    <row r="21" spans="1:9" ht="15" thickBot="1" x14ac:dyDescent="0.35">
      <c r="A21" s="18" t="s">
        <v>182</v>
      </c>
      <c r="B21" s="19" t="s">
        <v>183</v>
      </c>
      <c r="C21" s="49">
        <v>2.9469180000000001</v>
      </c>
      <c r="D21" s="21" t="s">
        <v>131</v>
      </c>
      <c r="E21" s="19" t="s">
        <v>132</v>
      </c>
      <c r="F21" s="19" t="s">
        <v>132</v>
      </c>
      <c r="G21" s="19" t="s">
        <v>132</v>
      </c>
      <c r="H21" s="19" t="s">
        <v>132</v>
      </c>
      <c r="I21" s="19" t="s">
        <v>184</v>
      </c>
    </row>
    <row r="22" spans="1:9" ht="15" thickBot="1" x14ac:dyDescent="0.35">
      <c r="A22" s="18" t="s">
        <v>185</v>
      </c>
      <c r="B22" s="19" t="s">
        <v>186</v>
      </c>
      <c r="C22" s="50">
        <v>-2.7084000000000001</v>
      </c>
      <c r="D22" s="25" t="s">
        <v>139</v>
      </c>
      <c r="E22" s="19" t="s">
        <v>132</v>
      </c>
      <c r="F22" s="19" t="s">
        <v>132</v>
      </c>
      <c r="G22" s="51">
        <v>2.7788390000000001</v>
      </c>
      <c r="H22" s="21" t="s">
        <v>131</v>
      </c>
      <c r="I22" s="19" t="s">
        <v>187</v>
      </c>
    </row>
    <row r="23" spans="1:9" ht="15" thickBot="1" x14ac:dyDescent="0.35">
      <c r="A23" s="18" t="s">
        <v>188</v>
      </c>
      <c r="B23" s="19" t="s">
        <v>189</v>
      </c>
      <c r="C23" s="44">
        <v>2.434828</v>
      </c>
      <c r="D23" s="21" t="s">
        <v>131</v>
      </c>
      <c r="E23" s="19" t="s">
        <v>132</v>
      </c>
      <c r="F23" s="19" t="s">
        <v>132</v>
      </c>
      <c r="G23" s="19" t="s">
        <v>132</v>
      </c>
      <c r="H23" s="19" t="s">
        <v>132</v>
      </c>
      <c r="I23" s="19" t="s">
        <v>161</v>
      </c>
    </row>
    <row r="24" spans="1:9" ht="15" thickBot="1" x14ac:dyDescent="0.35">
      <c r="A24" s="18" t="s">
        <v>190</v>
      </c>
      <c r="B24" s="19" t="s">
        <v>191</v>
      </c>
      <c r="C24" s="52">
        <v>1.7311829999999999</v>
      </c>
      <c r="D24" s="21" t="s">
        <v>131</v>
      </c>
      <c r="E24" s="19" t="s">
        <v>132</v>
      </c>
      <c r="F24" s="19" t="s">
        <v>132</v>
      </c>
      <c r="G24" s="19" t="s">
        <v>132</v>
      </c>
      <c r="H24" s="19" t="s">
        <v>132</v>
      </c>
      <c r="I24" s="19" t="s">
        <v>192</v>
      </c>
    </row>
    <row r="25" spans="1:9" ht="15" thickBot="1" x14ac:dyDescent="0.35">
      <c r="A25" s="18" t="s">
        <v>193</v>
      </c>
      <c r="B25" s="19" t="s">
        <v>194</v>
      </c>
      <c r="C25" s="53">
        <v>-4.8365</v>
      </c>
      <c r="D25" s="25" t="s">
        <v>139</v>
      </c>
      <c r="E25" s="19" t="s">
        <v>132</v>
      </c>
      <c r="F25" s="19" t="s">
        <v>132</v>
      </c>
      <c r="G25" s="54">
        <v>3.5238130000000001</v>
      </c>
      <c r="H25" s="21" t="s">
        <v>131</v>
      </c>
      <c r="I25" s="19" t="s">
        <v>195</v>
      </c>
    </row>
    <row r="26" spans="1:9" ht="15" thickBot="1" x14ac:dyDescent="0.35">
      <c r="A26" s="18" t="s">
        <v>196</v>
      </c>
      <c r="B26" s="19" t="s">
        <v>197</v>
      </c>
      <c r="C26" s="55">
        <v>-3.4422199999999998</v>
      </c>
      <c r="D26" s="25" t="s">
        <v>139</v>
      </c>
      <c r="E26" s="19" t="s">
        <v>132</v>
      </c>
      <c r="F26" s="19" t="s">
        <v>132</v>
      </c>
      <c r="G26" s="19" t="s">
        <v>132</v>
      </c>
      <c r="H26" s="19" t="s">
        <v>132</v>
      </c>
      <c r="I26" s="19" t="s">
        <v>198</v>
      </c>
    </row>
    <row r="27" spans="1:9" ht="15" thickBot="1" x14ac:dyDescent="0.35">
      <c r="A27" s="18" t="s">
        <v>199</v>
      </c>
      <c r="B27" s="19" t="s">
        <v>200</v>
      </c>
      <c r="C27" s="56">
        <v>-2.4900500000000001</v>
      </c>
      <c r="D27" s="25" t="s">
        <v>139</v>
      </c>
      <c r="E27" s="57">
        <v>-2.9434200000000001</v>
      </c>
      <c r="F27" s="25" t="s">
        <v>139</v>
      </c>
      <c r="G27" s="19" t="s">
        <v>132</v>
      </c>
      <c r="H27" s="19" t="s">
        <v>132</v>
      </c>
      <c r="I27" s="19" t="s">
        <v>133</v>
      </c>
    </row>
    <row r="28" spans="1:9" ht="15" thickBot="1" x14ac:dyDescent="0.35">
      <c r="A28" s="18" t="s">
        <v>201</v>
      </c>
      <c r="B28" s="19" t="s">
        <v>202</v>
      </c>
      <c r="C28" s="58">
        <v>-3.6082299999999998</v>
      </c>
      <c r="D28" s="25" t="s">
        <v>139</v>
      </c>
      <c r="E28" s="19" t="s">
        <v>132</v>
      </c>
      <c r="F28" s="19" t="s">
        <v>132</v>
      </c>
      <c r="G28" s="59">
        <v>3.9301699999999999</v>
      </c>
      <c r="H28" s="21" t="s">
        <v>131</v>
      </c>
      <c r="I28" s="19" t="s">
        <v>173</v>
      </c>
    </row>
    <row r="29" spans="1:9" ht="15" thickBot="1" x14ac:dyDescent="0.35">
      <c r="A29" s="18" t="s">
        <v>203</v>
      </c>
      <c r="B29" s="19" t="s">
        <v>204</v>
      </c>
      <c r="C29" s="60">
        <v>2.77989</v>
      </c>
      <c r="D29" s="21" t="s">
        <v>131</v>
      </c>
      <c r="E29" s="19" t="s">
        <v>132</v>
      </c>
      <c r="F29" s="19" t="s">
        <v>132</v>
      </c>
      <c r="G29" s="35">
        <v>-2.2653400000000001</v>
      </c>
      <c r="H29" s="25" t="s">
        <v>139</v>
      </c>
      <c r="I29" s="19" t="s">
        <v>205</v>
      </c>
    </row>
    <row r="30" spans="1:9" ht="15" thickBot="1" x14ac:dyDescent="0.35">
      <c r="A30" s="18" t="s">
        <v>206</v>
      </c>
      <c r="B30" s="19" t="s">
        <v>207</v>
      </c>
      <c r="C30" s="26">
        <v>-3.33643</v>
      </c>
      <c r="D30" s="25" t="s">
        <v>139</v>
      </c>
      <c r="E30" s="19" t="s">
        <v>132</v>
      </c>
      <c r="F30" s="19" t="s">
        <v>132</v>
      </c>
      <c r="G30" s="44">
        <v>2.904388</v>
      </c>
      <c r="H30" s="21" t="s">
        <v>131</v>
      </c>
      <c r="I30" s="19" t="s">
        <v>150</v>
      </c>
    </row>
    <row r="31" spans="1:9" ht="15" thickBot="1" x14ac:dyDescent="0.35">
      <c r="A31" s="18" t="s">
        <v>208</v>
      </c>
      <c r="B31" s="19" t="s">
        <v>209</v>
      </c>
      <c r="C31" s="28">
        <v>-2.9104999999999999</v>
      </c>
      <c r="D31" s="25" t="s">
        <v>139</v>
      </c>
      <c r="E31" s="19" t="s">
        <v>132</v>
      </c>
      <c r="F31" s="19" t="s">
        <v>132</v>
      </c>
      <c r="G31" s="31">
        <v>-5.9657799999999996</v>
      </c>
      <c r="H31" s="25" t="s">
        <v>139</v>
      </c>
      <c r="I31" s="19" t="s">
        <v>143</v>
      </c>
    </row>
    <row r="32" spans="1:9" ht="15" thickBot="1" x14ac:dyDescent="0.35">
      <c r="A32" s="18" t="s">
        <v>210</v>
      </c>
      <c r="B32" s="19" t="s">
        <v>211</v>
      </c>
      <c r="C32" s="61">
        <v>-3.0831400000000002</v>
      </c>
      <c r="D32" s="25" t="s">
        <v>139</v>
      </c>
      <c r="E32" s="19" t="s">
        <v>132</v>
      </c>
      <c r="F32" s="19" t="s">
        <v>132</v>
      </c>
      <c r="G32" s="19" t="s">
        <v>132</v>
      </c>
      <c r="H32" s="19" t="s">
        <v>132</v>
      </c>
      <c r="I32" s="19" t="s">
        <v>136</v>
      </c>
    </row>
    <row r="33" spans="1:9" ht="15" thickBot="1" x14ac:dyDescent="0.35">
      <c r="A33" s="18" t="s">
        <v>212</v>
      </c>
      <c r="B33" s="19" t="s">
        <v>213</v>
      </c>
      <c r="C33" s="62">
        <v>-3.6989999999999998</v>
      </c>
      <c r="D33" s="25" t="s">
        <v>139</v>
      </c>
      <c r="E33" s="19" t="s">
        <v>132</v>
      </c>
      <c r="F33" s="19" t="s">
        <v>132</v>
      </c>
      <c r="G33" s="19" t="s">
        <v>132</v>
      </c>
      <c r="H33" s="19" t="s">
        <v>132</v>
      </c>
      <c r="I33" s="19" t="s">
        <v>214</v>
      </c>
    </row>
    <row r="34" spans="1:9" ht="15" thickBot="1" x14ac:dyDescent="0.35">
      <c r="A34" s="18" t="s">
        <v>215</v>
      </c>
      <c r="B34" s="19" t="s">
        <v>216</v>
      </c>
      <c r="C34" s="44">
        <v>2.4900570000000002</v>
      </c>
      <c r="D34" s="21" t="s">
        <v>131</v>
      </c>
      <c r="E34" s="19" t="s">
        <v>132</v>
      </c>
      <c r="F34" s="19" t="s">
        <v>132</v>
      </c>
      <c r="G34" s="63">
        <v>-3.7369699999999999</v>
      </c>
      <c r="H34" s="25" t="s">
        <v>139</v>
      </c>
      <c r="I34" s="19" t="s">
        <v>217</v>
      </c>
    </row>
    <row r="35" spans="1:9" ht="15" thickBot="1" x14ac:dyDescent="0.35">
      <c r="A35" s="18" t="s">
        <v>218</v>
      </c>
      <c r="B35" s="19" t="s">
        <v>219</v>
      </c>
      <c r="C35" s="31">
        <v>-6.6438600000000001</v>
      </c>
      <c r="D35" s="25" t="s">
        <v>139</v>
      </c>
      <c r="E35" s="64">
        <v>-1.86775</v>
      </c>
      <c r="F35" s="25" t="s">
        <v>139</v>
      </c>
      <c r="G35" s="65">
        <v>4.0015320000000001</v>
      </c>
      <c r="H35" s="21" t="s">
        <v>131</v>
      </c>
      <c r="I35" s="19" t="s">
        <v>220</v>
      </c>
    </row>
    <row r="36" spans="1:9" ht="15" thickBot="1" x14ac:dyDescent="0.35">
      <c r="A36" s="18" t="s">
        <v>221</v>
      </c>
      <c r="B36" s="19" t="s">
        <v>222</v>
      </c>
      <c r="C36" s="66">
        <v>4.8372869999999999</v>
      </c>
      <c r="D36" s="21" t="s">
        <v>131</v>
      </c>
      <c r="E36" s="19" t="s">
        <v>132</v>
      </c>
      <c r="F36" s="19" t="s">
        <v>132</v>
      </c>
      <c r="G36" s="67">
        <v>-5.4422199999999998</v>
      </c>
      <c r="H36" s="25" t="s">
        <v>139</v>
      </c>
      <c r="I36" s="19" t="s">
        <v>223</v>
      </c>
    </row>
    <row r="37" spans="1:9" ht="15" thickBot="1" x14ac:dyDescent="0.35">
      <c r="A37" s="18" t="s">
        <v>224</v>
      </c>
      <c r="B37" s="19" t="s">
        <v>225</v>
      </c>
      <c r="C37" s="50">
        <v>-2.7563300000000002</v>
      </c>
      <c r="D37" s="25" t="s">
        <v>139</v>
      </c>
      <c r="E37" s="19" t="s">
        <v>132</v>
      </c>
      <c r="F37" s="19" t="s">
        <v>132</v>
      </c>
      <c r="G37" s="68">
        <v>2.5472030000000001</v>
      </c>
      <c r="H37" s="21" t="s">
        <v>131</v>
      </c>
      <c r="I37" s="19" t="s">
        <v>226</v>
      </c>
    </row>
    <row r="38" spans="1:9" ht="15" thickBot="1" x14ac:dyDescent="0.35">
      <c r="A38" s="18" t="s">
        <v>227</v>
      </c>
      <c r="B38" s="19" t="s">
        <v>228</v>
      </c>
      <c r="C38" s="69">
        <v>3.824055</v>
      </c>
      <c r="D38" s="21" t="s">
        <v>131</v>
      </c>
      <c r="E38" s="70">
        <v>3.1503969999999999</v>
      </c>
      <c r="F38" s="21" t="s">
        <v>131</v>
      </c>
      <c r="G38" s="19" t="s">
        <v>132</v>
      </c>
      <c r="H38" s="19" t="s">
        <v>132</v>
      </c>
      <c r="I38" s="19" t="s">
        <v>229</v>
      </c>
    </row>
    <row r="39" spans="1:9" ht="15" thickBot="1" x14ac:dyDescent="0.35">
      <c r="A39" s="18" t="s">
        <v>154</v>
      </c>
      <c r="B39" s="19" t="s">
        <v>155</v>
      </c>
      <c r="C39" s="71">
        <v>-2.2863000000000002</v>
      </c>
      <c r="D39" s="25" t="s">
        <v>139</v>
      </c>
      <c r="E39" s="19" t="s">
        <v>132</v>
      </c>
      <c r="F39" s="19" t="s">
        <v>132</v>
      </c>
      <c r="G39" s="34">
        <v>2.397529</v>
      </c>
      <c r="H39" s="21" t="s">
        <v>131</v>
      </c>
      <c r="I39" s="19" t="s">
        <v>156</v>
      </c>
    </row>
    <row r="40" spans="1:9" ht="15" thickBot="1" x14ac:dyDescent="0.35">
      <c r="A40" s="18" t="s">
        <v>230</v>
      </c>
      <c r="B40" s="19" t="s">
        <v>231</v>
      </c>
      <c r="C40" s="72">
        <v>-3.0954199999999998</v>
      </c>
      <c r="D40" s="25" t="s">
        <v>139</v>
      </c>
      <c r="E40" s="19" t="s">
        <v>132</v>
      </c>
      <c r="F40" s="19" t="s">
        <v>132</v>
      </c>
      <c r="G40" s="19" t="s">
        <v>132</v>
      </c>
      <c r="H40" s="19" t="s">
        <v>132</v>
      </c>
      <c r="I40" s="19" t="s">
        <v>161</v>
      </c>
    </row>
    <row r="41" spans="1:9" ht="15" thickBot="1" x14ac:dyDescent="0.35">
      <c r="A41" s="18" t="s">
        <v>232</v>
      </c>
      <c r="B41" s="19" t="s">
        <v>233</v>
      </c>
      <c r="C41" s="33">
        <v>-3.3658700000000001</v>
      </c>
      <c r="D41" s="25" t="s">
        <v>139</v>
      </c>
      <c r="E41" s="19" t="s">
        <v>132</v>
      </c>
      <c r="F41" s="19" t="s">
        <v>132</v>
      </c>
      <c r="G41" s="73">
        <v>3.0690149999999998</v>
      </c>
      <c r="H41" s="21" t="s">
        <v>131</v>
      </c>
      <c r="I41" s="19" t="s">
        <v>220</v>
      </c>
    </row>
    <row r="42" spans="1:9" ht="15" thickBot="1" x14ac:dyDescent="0.35">
      <c r="A42" s="18" t="s">
        <v>234</v>
      </c>
      <c r="B42" s="19" t="s">
        <v>235</v>
      </c>
      <c r="C42" s="74">
        <v>-4.0588899999999999</v>
      </c>
      <c r="D42" s="25" t="s">
        <v>139</v>
      </c>
      <c r="E42" s="19" t="s">
        <v>132</v>
      </c>
      <c r="F42" s="19" t="s">
        <v>132</v>
      </c>
      <c r="G42" s="19" t="s">
        <v>132</v>
      </c>
      <c r="H42" s="19" t="s">
        <v>132</v>
      </c>
      <c r="I42" s="19" t="s">
        <v>133</v>
      </c>
    </row>
    <row r="43" spans="1:9" ht="15" thickBot="1" x14ac:dyDescent="0.35">
      <c r="A43" s="18" t="s">
        <v>236</v>
      </c>
      <c r="B43" s="19" t="s">
        <v>237</v>
      </c>
      <c r="C43" s="40">
        <v>5.506462</v>
      </c>
      <c r="D43" s="21" t="s">
        <v>131</v>
      </c>
      <c r="E43" s="19" t="s">
        <v>132</v>
      </c>
      <c r="F43" s="19" t="s">
        <v>132</v>
      </c>
      <c r="G43" s="30">
        <v>-4.6803800000000004</v>
      </c>
      <c r="H43" s="25" t="s">
        <v>139</v>
      </c>
      <c r="I43" s="19" t="s">
        <v>220</v>
      </c>
    </row>
    <row r="44" spans="1:9" ht="15" thickBot="1" x14ac:dyDescent="0.35">
      <c r="A44" s="18" t="s">
        <v>238</v>
      </c>
      <c r="B44" s="19" t="s">
        <v>239</v>
      </c>
      <c r="C44" s="72">
        <v>-3.0954199999999998</v>
      </c>
      <c r="D44" s="25" t="s">
        <v>139</v>
      </c>
      <c r="E44" s="75">
        <v>1.984772</v>
      </c>
      <c r="F44" s="21" t="s">
        <v>131</v>
      </c>
      <c r="G44" s="76">
        <v>4.7728890000000002</v>
      </c>
      <c r="H44" s="21" t="s">
        <v>131</v>
      </c>
      <c r="I44" s="19" t="s">
        <v>192</v>
      </c>
    </row>
    <row r="45" spans="1:9" ht="15" thickBot="1" x14ac:dyDescent="0.35">
      <c r="A45" s="18" t="s">
        <v>240</v>
      </c>
      <c r="B45" s="19" t="s">
        <v>241</v>
      </c>
      <c r="C45" s="77">
        <v>-3.14561</v>
      </c>
      <c r="D45" s="25" t="s">
        <v>139</v>
      </c>
      <c r="E45" s="19" t="s">
        <v>132</v>
      </c>
      <c r="F45" s="19" t="s">
        <v>132</v>
      </c>
      <c r="G45" s="48">
        <v>3.8955929999999999</v>
      </c>
      <c r="H45" s="19" t="s">
        <v>132</v>
      </c>
      <c r="I45" s="19" t="s">
        <v>192</v>
      </c>
    </row>
    <row r="46" spans="1:9" ht="15" thickBot="1" x14ac:dyDescent="0.35">
      <c r="A46" s="18" t="s">
        <v>151</v>
      </c>
      <c r="B46" s="19" t="s">
        <v>152</v>
      </c>
      <c r="C46" s="19" t="s">
        <v>132</v>
      </c>
      <c r="D46" s="19" t="s">
        <v>132</v>
      </c>
      <c r="E46" s="78">
        <v>-1.6990000000000001</v>
      </c>
      <c r="F46" s="25" t="s">
        <v>139</v>
      </c>
      <c r="G46" s="19" t="s">
        <v>132</v>
      </c>
      <c r="H46" s="19" t="s">
        <v>132</v>
      </c>
      <c r="I46" s="19" t="s">
        <v>153</v>
      </c>
    </row>
    <row r="47" spans="1:9" ht="15" thickBot="1" x14ac:dyDescent="0.35">
      <c r="A47" s="18" t="s">
        <v>242</v>
      </c>
      <c r="B47" s="19" t="s">
        <v>243</v>
      </c>
      <c r="C47" s="19" t="s">
        <v>132</v>
      </c>
      <c r="D47" s="19" t="s">
        <v>132</v>
      </c>
      <c r="E47" s="49">
        <v>2.1473070000000001</v>
      </c>
      <c r="F47" s="21" t="s">
        <v>131</v>
      </c>
      <c r="G47" s="79">
        <v>2.857583</v>
      </c>
      <c r="H47" s="21" t="s">
        <v>131</v>
      </c>
      <c r="I47" s="19" t="s">
        <v>133</v>
      </c>
    </row>
    <row r="48" spans="1:9" ht="15" thickBot="1" x14ac:dyDescent="0.35">
      <c r="A48" s="18" t="s">
        <v>218</v>
      </c>
      <c r="B48" s="19" t="s">
        <v>219</v>
      </c>
      <c r="C48" s="19" t="s">
        <v>132</v>
      </c>
      <c r="D48" s="19" t="s">
        <v>132</v>
      </c>
      <c r="E48" s="80">
        <v>-1.8059099999999999</v>
      </c>
      <c r="F48" s="25" t="s">
        <v>139</v>
      </c>
      <c r="G48" s="19" t="s">
        <v>132</v>
      </c>
      <c r="H48" s="19" t="s">
        <v>132</v>
      </c>
      <c r="I48" s="19" t="s">
        <v>220</v>
      </c>
    </row>
    <row r="49" spans="1:9" ht="15" thickBot="1" x14ac:dyDescent="0.35">
      <c r="A49" s="18" t="s">
        <v>218</v>
      </c>
      <c r="B49" s="19" t="s">
        <v>219</v>
      </c>
      <c r="C49" s="19" t="s">
        <v>132</v>
      </c>
      <c r="D49" s="19" t="s">
        <v>132</v>
      </c>
      <c r="E49" s="81">
        <v>-1.7908599999999999</v>
      </c>
      <c r="F49" s="25" t="s">
        <v>139</v>
      </c>
      <c r="G49" s="19" t="s">
        <v>132</v>
      </c>
      <c r="H49" s="19" t="s">
        <v>132</v>
      </c>
      <c r="I49" s="19" t="s">
        <v>220</v>
      </c>
    </row>
    <row r="50" spans="1:9" ht="15" thickBot="1" x14ac:dyDescent="0.35">
      <c r="A50" s="18" t="s">
        <v>244</v>
      </c>
      <c r="B50" s="19" t="s">
        <v>245</v>
      </c>
      <c r="C50" s="19" t="s">
        <v>132</v>
      </c>
      <c r="D50" s="19" t="s">
        <v>132</v>
      </c>
      <c r="E50" s="80">
        <v>-1.8160400000000001</v>
      </c>
      <c r="F50" s="25" t="s">
        <v>139</v>
      </c>
      <c r="G50" s="19" t="s">
        <v>132</v>
      </c>
      <c r="H50" s="19" t="s">
        <v>132</v>
      </c>
      <c r="I50" s="19" t="s">
        <v>246</v>
      </c>
    </row>
    <row r="51" spans="1:9" ht="15" thickBot="1" x14ac:dyDescent="0.35">
      <c r="A51" s="18" t="s">
        <v>247</v>
      </c>
      <c r="B51" s="19" t="s">
        <v>248</v>
      </c>
      <c r="C51" s="19" t="s">
        <v>132</v>
      </c>
      <c r="D51" s="19" t="s">
        <v>132</v>
      </c>
      <c r="E51" s="64">
        <v>-1.87303</v>
      </c>
      <c r="F51" s="25" t="s">
        <v>139</v>
      </c>
      <c r="G51" s="19" t="s">
        <v>132</v>
      </c>
      <c r="H51" s="19" t="s">
        <v>132</v>
      </c>
      <c r="I51" s="19" t="s">
        <v>143</v>
      </c>
    </row>
    <row r="52" spans="1:9" ht="15" thickBot="1" x14ac:dyDescent="0.35">
      <c r="A52" s="18" t="s">
        <v>146</v>
      </c>
      <c r="B52" s="19" t="s">
        <v>147</v>
      </c>
      <c r="C52" s="19" t="s">
        <v>132</v>
      </c>
      <c r="D52" s="19" t="s">
        <v>132</v>
      </c>
      <c r="E52" s="80">
        <v>-1.8572599999999999</v>
      </c>
      <c r="F52" s="25" t="s">
        <v>139</v>
      </c>
      <c r="G52" s="19" t="s">
        <v>132</v>
      </c>
      <c r="H52" s="19" t="s">
        <v>132</v>
      </c>
      <c r="I52" s="19" t="s">
        <v>136</v>
      </c>
    </row>
    <row r="53" spans="1:9" ht="15" thickBot="1" x14ac:dyDescent="0.35">
      <c r="A53" s="18" t="s">
        <v>249</v>
      </c>
      <c r="B53" s="19" t="s">
        <v>250</v>
      </c>
      <c r="C53" s="19" t="s">
        <v>132</v>
      </c>
      <c r="D53" s="19" t="s">
        <v>132</v>
      </c>
      <c r="E53" s="82">
        <v>-2.2933599999999998</v>
      </c>
      <c r="F53" s="25" t="s">
        <v>139</v>
      </c>
      <c r="G53" s="72">
        <v>-2.51457</v>
      </c>
      <c r="H53" s="25" t="s">
        <v>139</v>
      </c>
      <c r="I53" s="19" t="s">
        <v>251</v>
      </c>
    </row>
    <row r="54" spans="1:9" ht="15" thickBot="1" x14ac:dyDescent="0.35">
      <c r="A54" s="18" t="s">
        <v>252</v>
      </c>
      <c r="B54" s="19" t="s">
        <v>253</v>
      </c>
      <c r="C54" s="19" t="s">
        <v>132</v>
      </c>
      <c r="D54" s="19" t="s">
        <v>132</v>
      </c>
      <c r="E54" s="40">
        <v>4.3327799999999996</v>
      </c>
      <c r="F54" s="21" t="s">
        <v>131</v>
      </c>
      <c r="G54" s="19" t="s">
        <v>132</v>
      </c>
      <c r="H54" s="19" t="s">
        <v>132</v>
      </c>
      <c r="I54" s="19" t="s">
        <v>176</v>
      </c>
    </row>
    <row r="55" spans="1:9" ht="15" thickBot="1" x14ac:dyDescent="0.35">
      <c r="A55" s="18" t="s">
        <v>254</v>
      </c>
      <c r="B55" s="19" t="s">
        <v>255</v>
      </c>
      <c r="C55" s="19" t="s">
        <v>132</v>
      </c>
      <c r="D55" s="19" t="s">
        <v>132</v>
      </c>
      <c r="E55" s="19" t="s">
        <v>132</v>
      </c>
      <c r="F55" s="19" t="s">
        <v>132</v>
      </c>
      <c r="G55" s="83">
        <v>1.62714</v>
      </c>
      <c r="H55" s="21" t="s">
        <v>131</v>
      </c>
      <c r="I55" s="19" t="s">
        <v>220</v>
      </c>
    </row>
    <row r="56" spans="1:9" ht="15" thickBot="1" x14ac:dyDescent="0.35">
      <c r="A56" s="18" t="s">
        <v>256</v>
      </c>
      <c r="B56" s="19" t="s">
        <v>257</v>
      </c>
      <c r="C56" s="19" t="s">
        <v>132</v>
      </c>
      <c r="D56" s="19" t="s">
        <v>132</v>
      </c>
      <c r="E56" s="19" t="s">
        <v>132</v>
      </c>
      <c r="F56" s="19" t="s">
        <v>132</v>
      </c>
      <c r="G56" s="84">
        <v>1.569491</v>
      </c>
      <c r="H56" s="21" t="s">
        <v>131</v>
      </c>
      <c r="I56" s="19" t="s">
        <v>258</v>
      </c>
    </row>
    <row r="57" spans="1:9" ht="15" thickBot="1" x14ac:dyDescent="0.35">
      <c r="A57" s="18" t="s">
        <v>151</v>
      </c>
      <c r="B57" s="19" t="s">
        <v>152</v>
      </c>
      <c r="C57" s="19" t="s">
        <v>132</v>
      </c>
      <c r="D57" s="19" t="s">
        <v>132</v>
      </c>
      <c r="E57" s="19" t="s">
        <v>132</v>
      </c>
      <c r="F57" s="19" t="s">
        <v>132</v>
      </c>
      <c r="G57" s="52">
        <v>2.2066430000000001</v>
      </c>
      <c r="H57" s="21" t="s">
        <v>131</v>
      </c>
      <c r="I57" s="19" t="s">
        <v>153</v>
      </c>
    </row>
    <row r="58" spans="1:9" ht="15" thickBot="1" x14ac:dyDescent="0.35">
      <c r="A58" s="18" t="s">
        <v>259</v>
      </c>
      <c r="B58" s="19" t="s">
        <v>260</v>
      </c>
      <c r="C58" s="19" t="s">
        <v>132</v>
      </c>
      <c r="D58" s="19" t="s">
        <v>132</v>
      </c>
      <c r="E58" s="19" t="s">
        <v>132</v>
      </c>
      <c r="F58" s="19" t="s">
        <v>132</v>
      </c>
      <c r="G58" s="85">
        <v>-3.2933599999999998</v>
      </c>
      <c r="H58" s="25" t="s">
        <v>139</v>
      </c>
      <c r="I58" s="19" t="s">
        <v>261</v>
      </c>
    </row>
    <row r="59" spans="1:9" ht="15" thickBot="1" x14ac:dyDescent="0.35">
      <c r="A59" s="18" t="s">
        <v>262</v>
      </c>
      <c r="B59" s="19" t="s">
        <v>263</v>
      </c>
      <c r="C59" s="19" t="s">
        <v>132</v>
      </c>
      <c r="D59" s="19" t="s">
        <v>132</v>
      </c>
      <c r="E59" s="19" t="s">
        <v>132</v>
      </c>
      <c r="F59" s="19" t="s">
        <v>132</v>
      </c>
      <c r="G59" s="79">
        <v>2.8233419999999998</v>
      </c>
      <c r="H59" s="21" t="s">
        <v>131</v>
      </c>
      <c r="I59" s="19" t="s">
        <v>246</v>
      </c>
    </row>
    <row r="60" spans="1:9" ht="15" thickBot="1" x14ac:dyDescent="0.35">
      <c r="A60" s="18" t="s">
        <v>264</v>
      </c>
      <c r="B60" s="19" t="s">
        <v>265</v>
      </c>
      <c r="C60" s="19" t="s">
        <v>132</v>
      </c>
      <c r="D60" s="19" t="s">
        <v>132</v>
      </c>
      <c r="E60" s="19" t="s">
        <v>132</v>
      </c>
      <c r="F60" s="19" t="s">
        <v>132</v>
      </c>
      <c r="G60" s="50">
        <v>-2.17788</v>
      </c>
      <c r="H60" s="25" t="s">
        <v>139</v>
      </c>
      <c r="I60" s="19" t="s">
        <v>266</v>
      </c>
    </row>
    <row r="61" spans="1:9" ht="15" thickBot="1" x14ac:dyDescent="0.35">
      <c r="A61" s="18" t="s">
        <v>267</v>
      </c>
      <c r="B61" s="19" t="s">
        <v>268</v>
      </c>
      <c r="C61" s="19" t="s">
        <v>132</v>
      </c>
      <c r="D61" s="19" t="s">
        <v>132</v>
      </c>
      <c r="E61" s="19" t="s">
        <v>132</v>
      </c>
      <c r="F61" s="19" t="s">
        <v>132</v>
      </c>
      <c r="G61" s="24">
        <v>-2.0954199999999998</v>
      </c>
      <c r="H61" s="25" t="s">
        <v>139</v>
      </c>
      <c r="I61" s="19" t="s">
        <v>269</v>
      </c>
    </row>
    <row r="62" spans="1:9" ht="15" thickBot="1" x14ac:dyDescent="0.35">
      <c r="A62" s="18" t="s">
        <v>270</v>
      </c>
      <c r="B62" s="19" t="s">
        <v>271</v>
      </c>
      <c r="C62" s="19" t="s">
        <v>132</v>
      </c>
      <c r="D62" s="19" t="s">
        <v>132</v>
      </c>
      <c r="E62" s="19" t="s">
        <v>132</v>
      </c>
      <c r="F62" s="19" t="s">
        <v>132</v>
      </c>
      <c r="G62" s="86">
        <v>2.1342210000000001</v>
      </c>
      <c r="H62" s="21" t="s">
        <v>131</v>
      </c>
      <c r="I62" s="19" t="s">
        <v>153</v>
      </c>
    </row>
    <row r="63" spans="1:9" ht="15" thickBot="1" x14ac:dyDescent="0.35">
      <c r="A63" s="18" t="s">
        <v>272</v>
      </c>
      <c r="B63" s="19" t="s">
        <v>273</v>
      </c>
      <c r="C63" s="19" t="s">
        <v>132</v>
      </c>
      <c r="D63" s="19" t="s">
        <v>132</v>
      </c>
      <c r="E63" s="19" t="s">
        <v>132</v>
      </c>
      <c r="F63" s="19" t="s">
        <v>132</v>
      </c>
      <c r="G63" s="87">
        <v>2.7949359999999999</v>
      </c>
      <c r="H63" s="21" t="s">
        <v>131</v>
      </c>
      <c r="I63" s="19" t="s">
        <v>274</v>
      </c>
    </row>
    <row r="64" spans="1:9" ht="15" thickBot="1" x14ac:dyDescent="0.35">
      <c r="A64" s="18" t="s">
        <v>157</v>
      </c>
      <c r="B64" s="19" t="s">
        <v>158</v>
      </c>
      <c r="C64" s="19" t="s">
        <v>132</v>
      </c>
      <c r="D64" s="19" t="s">
        <v>132</v>
      </c>
      <c r="E64" s="19" t="s">
        <v>132</v>
      </c>
      <c r="F64" s="19" t="s">
        <v>132</v>
      </c>
      <c r="G64" s="35">
        <v>-2.31473</v>
      </c>
      <c r="H64" s="25" t="s">
        <v>139</v>
      </c>
      <c r="I64" s="19" t="s">
        <v>156</v>
      </c>
    </row>
    <row r="65" spans="1:9" ht="15" thickBot="1" x14ac:dyDescent="0.35">
      <c r="A65" s="18" t="s">
        <v>275</v>
      </c>
      <c r="B65" s="19" t="s">
        <v>276</v>
      </c>
      <c r="C65" s="19" t="s">
        <v>132</v>
      </c>
      <c r="D65" s="19" t="s">
        <v>132</v>
      </c>
      <c r="E65" s="19" t="s">
        <v>132</v>
      </c>
      <c r="F65" s="19" t="s">
        <v>132</v>
      </c>
      <c r="G65" s="88">
        <v>3.0857649999999999</v>
      </c>
      <c r="H65" s="21" t="s">
        <v>131</v>
      </c>
      <c r="I65" s="19" t="s">
        <v>161</v>
      </c>
    </row>
    <row r="66" spans="1:9" ht="15" thickBot="1" x14ac:dyDescent="0.35">
      <c r="A66" s="18" t="s">
        <v>277</v>
      </c>
      <c r="B66" s="19" t="s">
        <v>278</v>
      </c>
      <c r="C66" s="19" t="s">
        <v>132</v>
      </c>
      <c r="D66" s="19" t="s">
        <v>132</v>
      </c>
      <c r="E66" s="19" t="s">
        <v>132</v>
      </c>
      <c r="F66" s="19" t="s">
        <v>132</v>
      </c>
      <c r="G66" s="57">
        <v>-2.2515399999999999</v>
      </c>
      <c r="H66" s="25" t="s">
        <v>139</v>
      </c>
      <c r="I66" s="19" t="s">
        <v>153</v>
      </c>
    </row>
    <row r="67" spans="1:9" ht="15" thickBot="1" x14ac:dyDescent="0.35">
      <c r="A67" s="18" t="s">
        <v>279</v>
      </c>
      <c r="B67" s="19" t="s">
        <v>280</v>
      </c>
      <c r="C67" s="19" t="s">
        <v>132</v>
      </c>
      <c r="D67" s="19" t="s">
        <v>132</v>
      </c>
      <c r="E67" s="19" t="s">
        <v>132</v>
      </c>
      <c r="F67" s="19" t="s">
        <v>132</v>
      </c>
      <c r="G67" s="75">
        <v>3.244278</v>
      </c>
      <c r="H67" s="21" t="s">
        <v>131</v>
      </c>
      <c r="I67" s="19" t="s">
        <v>281</v>
      </c>
    </row>
    <row r="68" spans="1:9" ht="15" thickBot="1" x14ac:dyDescent="0.35">
      <c r="A68" s="18" t="s">
        <v>282</v>
      </c>
      <c r="B68" s="19" t="s">
        <v>283</v>
      </c>
      <c r="C68" s="19" t="s">
        <v>132</v>
      </c>
      <c r="D68" s="19" t="s">
        <v>132</v>
      </c>
      <c r="E68" s="19" t="s">
        <v>132</v>
      </c>
      <c r="F68" s="19" t="s">
        <v>132</v>
      </c>
      <c r="G68" s="89">
        <v>4.3928669999999999</v>
      </c>
      <c r="H68" s="21" t="s">
        <v>131</v>
      </c>
      <c r="I68" s="19" t="s">
        <v>136</v>
      </c>
    </row>
    <row r="70" spans="1:9" ht="17.399999999999999" x14ac:dyDescent="0.3">
      <c r="A70" s="103" t="s">
        <v>1065</v>
      </c>
    </row>
    <row r="71" spans="1:9" ht="17.399999999999999" x14ac:dyDescent="0.3">
      <c r="A71" s="103" t="s">
        <v>1066</v>
      </c>
    </row>
    <row r="72" spans="1:9" ht="17.399999999999999" x14ac:dyDescent="0.3">
      <c r="A72" s="103" t="s">
        <v>1022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FA2D-99B2-4C90-BE4B-86BF2155D2A6}">
  <dimension ref="A1:C11"/>
  <sheetViews>
    <sheetView workbookViewId="0">
      <selection activeCell="A7" sqref="A7"/>
    </sheetView>
  </sheetViews>
  <sheetFormatPr defaultRowHeight="14.4" x14ac:dyDescent="0.3"/>
  <cols>
    <col min="1" max="1" width="23.77734375" customWidth="1"/>
    <col min="2" max="2" width="23.6640625" bestFit="1" customWidth="1"/>
    <col min="3" max="3" width="25.5546875" customWidth="1"/>
  </cols>
  <sheetData>
    <row r="1" spans="1:3" ht="18.600000000000001" thickBot="1" x14ac:dyDescent="0.35">
      <c r="A1" s="2" t="s">
        <v>1058</v>
      </c>
      <c r="B1" s="3" t="s">
        <v>1011</v>
      </c>
      <c r="C1" s="3" t="s">
        <v>1012</v>
      </c>
    </row>
    <row r="2" spans="1:3" ht="17.399999999999999" x14ac:dyDescent="0.3">
      <c r="A2" s="123" t="s">
        <v>1023</v>
      </c>
      <c r="B2" s="124" t="s">
        <v>976</v>
      </c>
      <c r="C2" s="124" t="s">
        <v>979</v>
      </c>
    </row>
    <row r="3" spans="1:3" ht="32.4" x14ac:dyDescent="0.3">
      <c r="A3" s="123" t="s">
        <v>1024</v>
      </c>
      <c r="B3" s="124" t="s">
        <v>977</v>
      </c>
      <c r="C3" s="124" t="s">
        <v>980</v>
      </c>
    </row>
    <row r="4" spans="1:3" ht="18" thickBot="1" x14ac:dyDescent="0.35">
      <c r="A4" s="8" t="s">
        <v>1025</v>
      </c>
      <c r="B4" s="9" t="s">
        <v>978</v>
      </c>
      <c r="C4" s="9" t="s">
        <v>981</v>
      </c>
    </row>
    <row r="6" spans="1:3" ht="17.399999999999999" x14ac:dyDescent="0.3">
      <c r="A6" s="103" t="s">
        <v>1067</v>
      </c>
    </row>
    <row r="7" spans="1:3" ht="17.399999999999999" x14ac:dyDescent="0.3">
      <c r="A7" s="103" t="s">
        <v>1013</v>
      </c>
    </row>
    <row r="8" spans="1:3" ht="17.399999999999999" x14ac:dyDescent="0.3">
      <c r="A8" s="103" t="s">
        <v>1014</v>
      </c>
    </row>
    <row r="9" spans="1:3" ht="17.399999999999999" x14ac:dyDescent="0.3">
      <c r="A9" s="125" t="s">
        <v>1026</v>
      </c>
    </row>
    <row r="10" spans="1:3" ht="17.399999999999999" x14ac:dyDescent="0.3">
      <c r="A10" s="125" t="s">
        <v>1027</v>
      </c>
    </row>
    <row r="11" spans="1:3" ht="17.399999999999999" x14ac:dyDescent="0.3">
      <c r="A11" s="125" t="s">
        <v>1028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"/>
  <sheetViews>
    <sheetView tabSelected="1" zoomScale="70" zoomScaleNormal="70" workbookViewId="0">
      <selection activeCell="H12" sqref="H12"/>
    </sheetView>
  </sheetViews>
  <sheetFormatPr defaultColWidth="8.77734375" defaultRowHeight="14.4" x14ac:dyDescent="0.3"/>
  <cols>
    <col min="1" max="1" width="35.44140625" customWidth="1"/>
    <col min="3" max="3" width="21.33203125" customWidth="1"/>
    <col min="4" max="4" width="12.88671875" customWidth="1"/>
    <col min="5" max="5" width="13.109375" customWidth="1"/>
    <col min="6" max="7" width="17.6640625" customWidth="1"/>
    <col min="8" max="8" width="14.44140625" customWidth="1"/>
    <col min="9" max="9" width="17.6640625" customWidth="1"/>
    <col min="10" max="10" width="15.33203125" bestFit="1" customWidth="1"/>
    <col min="11" max="11" width="24.77734375" customWidth="1"/>
  </cols>
  <sheetData>
    <row r="1" spans="1:11" s="96" customFormat="1" ht="18" x14ac:dyDescent="0.3">
      <c r="A1" s="97" t="s">
        <v>324</v>
      </c>
      <c r="B1" s="97" t="s">
        <v>1054</v>
      </c>
      <c r="C1" s="97" t="s">
        <v>351</v>
      </c>
      <c r="D1" s="97" t="s">
        <v>353</v>
      </c>
      <c r="E1" s="97" t="s">
        <v>1074</v>
      </c>
      <c r="F1" s="97" t="s">
        <v>1075</v>
      </c>
      <c r="G1" s="97" t="s">
        <v>1076</v>
      </c>
      <c r="H1" s="97" t="s">
        <v>357</v>
      </c>
      <c r="I1" s="97" t="s">
        <v>1077</v>
      </c>
      <c r="J1" s="97" t="s">
        <v>355</v>
      </c>
      <c r="K1" s="97" t="s">
        <v>326</v>
      </c>
    </row>
    <row r="2" spans="1:11" ht="45.6" x14ac:dyDescent="0.3">
      <c r="A2" s="118" t="s">
        <v>1069</v>
      </c>
      <c r="B2" s="98">
        <v>1.7</v>
      </c>
      <c r="C2" s="99" t="s">
        <v>358</v>
      </c>
      <c r="D2" s="98" t="s">
        <v>352</v>
      </c>
      <c r="E2" s="98">
        <v>1.6</v>
      </c>
      <c r="F2" s="99" t="s">
        <v>600</v>
      </c>
      <c r="G2" s="99">
        <v>1.77</v>
      </c>
      <c r="H2" s="99" t="s">
        <v>359</v>
      </c>
      <c r="I2" s="98" t="s">
        <v>325</v>
      </c>
      <c r="J2" s="98" t="s">
        <v>352</v>
      </c>
      <c r="K2" s="98" t="s">
        <v>327</v>
      </c>
    </row>
    <row r="3" spans="1:11" ht="30.6" x14ac:dyDescent="0.3">
      <c r="A3" s="118" t="s">
        <v>1012</v>
      </c>
      <c r="B3" s="98">
        <v>2</v>
      </c>
      <c r="C3" s="98" t="s">
        <v>360</v>
      </c>
      <c r="D3" s="98" t="s">
        <v>354</v>
      </c>
      <c r="E3" s="98">
        <v>1.1100000000000001</v>
      </c>
      <c r="F3" s="99" t="s">
        <v>600</v>
      </c>
      <c r="G3" s="99">
        <v>1.77</v>
      </c>
      <c r="H3" s="98" t="s">
        <v>361</v>
      </c>
      <c r="I3" s="98" t="s">
        <v>361</v>
      </c>
      <c r="J3" s="98" t="s">
        <v>356</v>
      </c>
      <c r="K3" s="98" t="s">
        <v>327</v>
      </c>
    </row>
    <row r="5" spans="1:11" ht="17.399999999999999" x14ac:dyDescent="0.3">
      <c r="A5" s="103" t="s">
        <v>1068</v>
      </c>
    </row>
    <row r="6" spans="1:11" ht="17.399999999999999" x14ac:dyDescent="0.3">
      <c r="A6" s="103" t="s">
        <v>1013</v>
      </c>
    </row>
    <row r="7" spans="1:11" ht="17.399999999999999" x14ac:dyDescent="0.3">
      <c r="A7" s="103" t="s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ReadMe</vt:lpstr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  <vt:lpstr>TableS15</vt:lpstr>
      <vt:lpstr>TableS16</vt:lpstr>
      <vt:lpstr>TableS17</vt:lpstr>
      <vt:lpstr>References</vt:lpstr>
      <vt:lpstr>TableS7!_Hlk100654678</vt:lpstr>
      <vt:lpstr>TableS10!_Hlk89875934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Isabella2 Casini</cp:lastModifiedBy>
  <dcterms:created xsi:type="dcterms:W3CDTF">2022-01-12T11:24:59Z</dcterms:created>
  <dcterms:modified xsi:type="dcterms:W3CDTF">2023-09-15T20:23:22Z</dcterms:modified>
</cp:coreProperties>
</file>